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E:\Files\論文\未＿Hydraulic connectivity\"/>
    </mc:Choice>
  </mc:AlternateContent>
  <xr:revisionPtr revIDLastSave="0" documentId="13_ncr:1_{78BB5C8E-624B-4AD7-8430-243007F4AE52}" xr6:coauthVersionLast="47" xr6:coauthVersionMax="47" xr10:uidLastSave="{00000000-0000-0000-0000-000000000000}"/>
  <bookViews>
    <workbookView xWindow="-120" yWindow="-120" windowWidth="19440" windowHeight="15000" xr2:uid="{47D8CAA9-213F-412E-BBDE-8F63918726DB}"/>
  </bookViews>
  <sheets>
    <sheet name="Face" sheetId="4" r:id="rId1"/>
    <sheet name="Fig. 1" sheetId="7" r:id="rId2"/>
    <sheet name="Fig. 1 (2)" sheetId="8" r:id="rId3"/>
    <sheet name="Fig. 4" sheetId="1" r:id="rId4"/>
    <sheet name="Fig. 13" sheetId="9" r:id="rId5"/>
    <sheet name="Fig. 18" sheetId="3" r:id="rId6"/>
  </sheets>
  <definedNames>
    <definedName name="_xlnm.Print_Area" localSheetId="0">Face!$A$1:$B$7</definedName>
    <definedName name="_xlnm.Print_Area" localSheetId="1">'Fig. 1'!$A$1:$O$61</definedName>
    <definedName name="_xlnm.Print_Area" localSheetId="2">'Fig. 1 (2)'!$A$1:$M$396</definedName>
    <definedName name="_xlnm.Print_Area" localSheetId="3">'Fig. 4'!$A$1:$BV$103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5" i="8" l="1"/>
  <c r="L295" i="8" s="1"/>
  <c r="I294" i="8"/>
  <c r="L294" i="8" s="1"/>
  <c r="I293" i="8"/>
  <c r="L293" i="8" s="1"/>
  <c r="I292" i="8"/>
  <c r="L292" i="8" s="1"/>
  <c r="I291" i="8"/>
  <c r="L291" i="8" s="1"/>
  <c r="I290" i="8"/>
  <c r="L290" i="8" s="1"/>
  <c r="I289" i="8"/>
  <c r="L289" i="8" s="1"/>
  <c r="I288" i="8"/>
  <c r="L288" i="8" s="1"/>
  <c r="I287" i="8"/>
  <c r="L287" i="8" s="1"/>
  <c r="I286" i="8"/>
  <c r="L286" i="8" s="1"/>
  <c r="I285" i="8"/>
  <c r="L285" i="8" s="1"/>
  <c r="I284" i="8"/>
  <c r="L284" i="8" s="1"/>
  <c r="I283" i="8"/>
  <c r="L283" i="8" s="1"/>
  <c r="I282" i="8"/>
  <c r="L282" i="8" s="1"/>
  <c r="I281" i="8"/>
  <c r="L281" i="8" s="1"/>
  <c r="I280" i="8"/>
  <c r="L280" i="8" s="1"/>
  <c r="I279" i="8"/>
  <c r="L279" i="8" s="1"/>
  <c r="I278" i="8"/>
  <c r="L278" i="8" s="1"/>
  <c r="I277" i="8"/>
  <c r="L277" i="8" s="1"/>
  <c r="I276" i="8"/>
  <c r="L276" i="8" s="1"/>
  <c r="I274" i="8"/>
  <c r="L274" i="8" s="1"/>
  <c r="I273" i="8"/>
  <c r="L273" i="8" s="1"/>
  <c r="I272" i="8"/>
  <c r="L272" i="8" s="1"/>
  <c r="I271" i="8"/>
  <c r="L271" i="8" s="1"/>
  <c r="I270" i="8"/>
  <c r="L270" i="8" s="1"/>
  <c r="I269" i="8"/>
  <c r="L269" i="8" s="1"/>
  <c r="I268" i="8"/>
  <c r="L268" i="8" s="1"/>
  <c r="I267" i="8"/>
  <c r="L267" i="8" s="1"/>
  <c r="I266" i="8"/>
  <c r="L266" i="8" s="1"/>
  <c r="I265" i="8"/>
  <c r="L265" i="8" s="1"/>
  <c r="I264" i="8"/>
  <c r="L264" i="8" s="1"/>
  <c r="I263" i="8"/>
  <c r="L263" i="8" s="1"/>
  <c r="I262" i="8"/>
  <c r="L262" i="8" s="1"/>
  <c r="I261" i="8"/>
  <c r="L261" i="8" s="1"/>
  <c r="I260" i="8"/>
  <c r="L260" i="8" s="1"/>
  <c r="I259" i="8"/>
  <c r="L259" i="8" s="1"/>
  <c r="I258" i="8"/>
  <c r="L258" i="8" s="1"/>
  <c r="I257" i="8"/>
  <c r="L257" i="8" s="1"/>
  <c r="I256" i="8"/>
  <c r="L256" i="8" s="1"/>
  <c r="I255" i="8"/>
  <c r="L255" i="8" s="1"/>
  <c r="I254" i="8"/>
  <c r="L254" i="8" s="1"/>
  <c r="I253" i="8"/>
  <c r="L253" i="8" s="1"/>
  <c r="I252" i="8"/>
  <c r="L252" i="8" s="1"/>
  <c r="I251" i="8"/>
  <c r="L251" i="8" s="1"/>
  <c r="I250" i="8"/>
  <c r="L250" i="8" s="1"/>
  <c r="I249" i="8"/>
  <c r="L249" i="8" s="1"/>
  <c r="I248" i="8"/>
  <c r="L248" i="8" s="1"/>
  <c r="I247" i="8"/>
  <c r="L247" i="8" s="1"/>
  <c r="I246" i="8"/>
  <c r="L246" i="8" s="1"/>
  <c r="I245" i="8"/>
  <c r="L245" i="8" s="1"/>
  <c r="I244" i="8"/>
  <c r="L244" i="8" s="1"/>
  <c r="I243" i="8"/>
  <c r="L243" i="8" s="1"/>
  <c r="I242" i="8"/>
  <c r="L242" i="8" s="1"/>
  <c r="I241" i="8"/>
  <c r="L241" i="8" s="1"/>
  <c r="I240" i="8"/>
  <c r="L240" i="8" s="1"/>
  <c r="I239" i="8"/>
  <c r="L239" i="8" s="1"/>
  <c r="I238" i="8"/>
  <c r="L238" i="8" s="1"/>
  <c r="I237" i="8"/>
  <c r="L237" i="8" s="1"/>
  <c r="I236" i="8"/>
  <c r="L236" i="8" s="1"/>
  <c r="I235" i="8"/>
  <c r="L235" i="8" s="1"/>
  <c r="I234" i="8"/>
  <c r="L234" i="8" s="1"/>
  <c r="I233" i="8"/>
  <c r="L233" i="8" s="1"/>
  <c r="I232" i="8"/>
  <c r="L232" i="8" s="1"/>
  <c r="I231" i="8"/>
  <c r="L231" i="8" s="1"/>
  <c r="I230" i="8"/>
  <c r="L230" i="8" s="1"/>
  <c r="I229" i="8"/>
  <c r="L229" i="8" s="1"/>
  <c r="I228" i="8"/>
  <c r="L228" i="8" s="1"/>
  <c r="I227" i="8"/>
  <c r="L227" i="8" s="1"/>
  <c r="I226" i="8"/>
  <c r="L226" i="8" s="1"/>
  <c r="I225" i="8"/>
  <c r="L225" i="8" s="1"/>
  <c r="I224" i="8"/>
  <c r="L224" i="8" s="1"/>
  <c r="I223" i="8"/>
  <c r="L223" i="8" s="1"/>
  <c r="I222" i="8"/>
  <c r="L222" i="8" s="1"/>
  <c r="I221" i="8"/>
  <c r="L221" i="8" s="1"/>
  <c r="I220" i="8"/>
  <c r="L220" i="8" s="1"/>
  <c r="I219" i="8"/>
  <c r="L219" i="8" s="1"/>
  <c r="I218" i="8"/>
  <c r="L218" i="8" s="1"/>
  <c r="I217" i="8"/>
  <c r="L217" i="8" s="1"/>
  <c r="I216" i="8"/>
  <c r="L216" i="8" s="1"/>
  <c r="I215" i="8"/>
  <c r="L215" i="8" s="1"/>
  <c r="I214" i="8"/>
  <c r="L214" i="8" s="1"/>
  <c r="I213" i="8"/>
  <c r="L213" i="8" s="1"/>
  <c r="I212" i="8"/>
  <c r="L212" i="8" s="1"/>
  <c r="I211" i="8"/>
  <c r="L211" i="8" s="1"/>
  <c r="I210" i="8"/>
  <c r="L210" i="8" s="1"/>
  <c r="I209" i="8"/>
  <c r="L209" i="8" s="1"/>
  <c r="I208" i="8"/>
  <c r="L208" i="8" s="1"/>
  <c r="I207" i="8"/>
  <c r="L207" i="8" s="1"/>
  <c r="I206" i="8"/>
  <c r="L206" i="8" s="1"/>
  <c r="I205" i="8"/>
  <c r="L205" i="8" s="1"/>
  <c r="I204" i="8"/>
  <c r="L204" i="8" s="1"/>
  <c r="I203" i="8"/>
  <c r="L203" i="8" s="1"/>
  <c r="I202" i="8"/>
  <c r="L202" i="8" s="1"/>
  <c r="I201" i="8"/>
  <c r="L201" i="8" s="1"/>
  <c r="I199" i="8"/>
  <c r="L199" i="8" s="1"/>
  <c r="I198" i="8"/>
  <c r="L198" i="8" s="1"/>
  <c r="I197" i="8"/>
  <c r="L197" i="8" s="1"/>
  <c r="I196" i="8"/>
  <c r="L196" i="8" s="1"/>
  <c r="I195" i="8"/>
  <c r="L195" i="8" s="1"/>
  <c r="I194" i="8"/>
  <c r="L194" i="8" s="1"/>
  <c r="I193" i="8"/>
  <c r="L193" i="8" s="1"/>
  <c r="I192" i="8"/>
  <c r="L192" i="8" s="1"/>
  <c r="I191" i="8"/>
  <c r="L191" i="8" s="1"/>
  <c r="I190" i="8"/>
  <c r="L190" i="8" s="1"/>
  <c r="I189" i="8"/>
  <c r="L189" i="8" s="1"/>
  <c r="I188" i="8"/>
  <c r="L188" i="8" s="1"/>
  <c r="I187" i="8"/>
  <c r="L187" i="8" s="1"/>
  <c r="I186" i="8"/>
  <c r="L186" i="8" s="1"/>
  <c r="I185" i="8"/>
  <c r="L185" i="8" s="1"/>
  <c r="I184" i="8"/>
  <c r="L184" i="8" s="1"/>
  <c r="I183" i="8"/>
  <c r="L183" i="8" s="1"/>
  <c r="I182" i="8"/>
  <c r="L182" i="8" s="1"/>
  <c r="I181" i="8"/>
  <c r="L181" i="8" s="1"/>
  <c r="I180" i="8"/>
  <c r="L180" i="8" s="1"/>
  <c r="I179" i="8"/>
  <c r="L179" i="8" s="1"/>
  <c r="I178" i="8"/>
  <c r="L178" i="8" s="1"/>
  <c r="I177" i="8"/>
  <c r="L177" i="8" s="1"/>
  <c r="I176" i="8"/>
  <c r="L176" i="8" s="1"/>
  <c r="I175" i="8"/>
  <c r="L175" i="8" s="1"/>
  <c r="I174" i="8"/>
  <c r="L174" i="8" s="1"/>
  <c r="I173" i="8"/>
  <c r="L173" i="8" s="1"/>
  <c r="I172" i="8"/>
  <c r="L172" i="8" s="1"/>
  <c r="I171" i="8"/>
  <c r="L171" i="8" s="1"/>
  <c r="I170" i="8"/>
  <c r="L170" i="8" s="1"/>
  <c r="I169" i="8"/>
  <c r="L169" i="8" s="1"/>
  <c r="I168" i="8"/>
  <c r="L168" i="8" s="1"/>
  <c r="I167" i="8"/>
  <c r="L167" i="8" s="1"/>
  <c r="I166" i="8"/>
  <c r="L166" i="8" s="1"/>
  <c r="I165" i="8"/>
  <c r="L165" i="8" s="1"/>
  <c r="I164" i="8"/>
  <c r="L164" i="8" s="1"/>
  <c r="I163" i="8"/>
  <c r="L163" i="8" s="1"/>
  <c r="I162" i="8"/>
  <c r="L162" i="8" s="1"/>
  <c r="I161" i="8"/>
  <c r="L161" i="8" s="1"/>
  <c r="I160" i="8"/>
  <c r="L160" i="8" s="1"/>
  <c r="I159" i="8"/>
  <c r="L159" i="8" s="1"/>
  <c r="I158" i="8"/>
  <c r="L158" i="8" s="1"/>
  <c r="I157" i="8"/>
  <c r="L157" i="8" s="1"/>
  <c r="I156" i="8"/>
  <c r="L156" i="8" s="1"/>
  <c r="I155" i="8"/>
  <c r="L155" i="8" s="1"/>
  <c r="I154" i="8"/>
  <c r="L154" i="8" s="1"/>
  <c r="I153" i="8"/>
  <c r="L153" i="8" s="1"/>
  <c r="I152" i="8"/>
  <c r="L152" i="8" s="1"/>
  <c r="I151" i="8"/>
  <c r="L151" i="8" s="1"/>
  <c r="I150" i="8"/>
  <c r="L150" i="8" s="1"/>
  <c r="I149" i="8"/>
  <c r="L149" i="8" s="1"/>
  <c r="I148" i="8"/>
  <c r="L148" i="8" s="1"/>
  <c r="I147" i="8"/>
  <c r="L147" i="8" s="1"/>
  <c r="I146" i="8"/>
  <c r="L146" i="8" s="1"/>
  <c r="I145" i="8"/>
  <c r="L145" i="8" s="1"/>
  <c r="I144" i="8"/>
  <c r="L144" i="8" s="1"/>
  <c r="I143" i="8"/>
  <c r="L143" i="8" s="1"/>
  <c r="I141" i="8"/>
  <c r="L141" i="8" s="1"/>
  <c r="I140" i="8"/>
  <c r="L140" i="8" s="1"/>
  <c r="I139" i="8"/>
  <c r="L139" i="8" s="1"/>
  <c r="I138" i="8"/>
  <c r="L138" i="8" s="1"/>
  <c r="I137" i="8"/>
  <c r="L137" i="8" s="1"/>
  <c r="I136" i="8"/>
  <c r="L136" i="8" s="1"/>
  <c r="I135" i="8"/>
  <c r="L135" i="8" s="1"/>
  <c r="I134" i="8"/>
  <c r="L134" i="8" s="1"/>
  <c r="I133" i="8"/>
  <c r="L133" i="8" s="1"/>
  <c r="I132" i="8"/>
  <c r="L132" i="8" s="1"/>
  <c r="I131" i="8"/>
  <c r="L131" i="8" s="1"/>
  <c r="I130" i="8"/>
  <c r="L130" i="8" s="1"/>
  <c r="I129" i="8"/>
  <c r="L129" i="8" s="1"/>
  <c r="I128" i="8"/>
  <c r="L128" i="8" s="1"/>
  <c r="I127" i="8"/>
  <c r="L127" i="8" s="1"/>
  <c r="I126" i="8"/>
  <c r="L126" i="8" s="1"/>
  <c r="I125" i="8"/>
  <c r="L125" i="8" s="1"/>
  <c r="I124" i="8"/>
  <c r="L124" i="8" s="1"/>
  <c r="I123" i="8"/>
  <c r="L123" i="8" s="1"/>
  <c r="I122" i="8"/>
  <c r="L122" i="8" s="1"/>
  <c r="I121" i="8"/>
  <c r="L121" i="8" s="1"/>
  <c r="I120" i="8"/>
  <c r="L120" i="8" s="1"/>
  <c r="I119" i="8"/>
  <c r="L119" i="8" s="1"/>
  <c r="I118" i="8"/>
  <c r="L118" i="8" s="1"/>
  <c r="I117" i="8"/>
  <c r="L117" i="8" s="1"/>
  <c r="I116" i="8"/>
  <c r="L116" i="8" s="1"/>
  <c r="I115" i="8"/>
  <c r="L115" i="8" s="1"/>
  <c r="I114" i="8"/>
  <c r="L114" i="8" s="1"/>
  <c r="I113" i="8"/>
  <c r="L113" i="8" s="1"/>
  <c r="I112" i="8"/>
  <c r="L112" i="8" s="1"/>
  <c r="I111" i="8"/>
  <c r="L111" i="8" s="1"/>
  <c r="I110" i="8"/>
  <c r="L110" i="8" s="1"/>
  <c r="I109" i="8"/>
  <c r="L109" i="8" s="1"/>
  <c r="I108" i="8"/>
  <c r="L108" i="8" s="1"/>
  <c r="I107" i="8"/>
  <c r="L107" i="8" s="1"/>
  <c r="I106" i="8"/>
  <c r="L106" i="8" s="1"/>
  <c r="I105" i="8"/>
  <c r="L105" i="8" s="1"/>
  <c r="I104" i="8"/>
  <c r="L104" i="8" s="1"/>
  <c r="I103" i="8"/>
  <c r="L103" i="8" s="1"/>
  <c r="I102" i="8"/>
  <c r="L102" i="8" s="1"/>
  <c r="I101" i="8"/>
  <c r="L101" i="8" s="1"/>
  <c r="I100" i="8"/>
  <c r="L100" i="8" s="1"/>
  <c r="I99" i="8"/>
  <c r="L99" i="8" s="1"/>
  <c r="I98" i="8"/>
  <c r="L98" i="8" s="1"/>
  <c r="I97" i="8"/>
  <c r="L97" i="8" s="1"/>
  <c r="I96" i="8"/>
  <c r="L96" i="8" s="1"/>
  <c r="I95" i="8"/>
  <c r="L95" i="8" s="1"/>
  <c r="I94" i="8"/>
  <c r="L94" i="8" s="1"/>
  <c r="I93" i="8"/>
  <c r="L93" i="8" s="1"/>
  <c r="I92" i="8"/>
  <c r="L92" i="8" s="1"/>
  <c r="I91" i="8"/>
  <c r="L91" i="8" s="1"/>
  <c r="I90" i="8"/>
  <c r="L90" i="8" s="1"/>
  <c r="I89" i="8"/>
  <c r="L89" i="8" s="1"/>
  <c r="I88" i="8"/>
  <c r="L88" i="8" s="1"/>
  <c r="I87" i="8"/>
  <c r="L87" i="8" s="1"/>
  <c r="I86" i="8"/>
  <c r="L86" i="8" s="1"/>
  <c r="I85" i="8"/>
  <c r="L85" i="8" s="1"/>
  <c r="I84" i="8"/>
  <c r="L84" i="8" s="1"/>
  <c r="I83" i="8"/>
  <c r="L83" i="8" s="1"/>
  <c r="I82" i="8"/>
  <c r="L82" i="8" s="1"/>
  <c r="I81" i="8"/>
  <c r="L81" i="8" s="1"/>
  <c r="I80" i="8"/>
  <c r="L80" i="8" s="1"/>
  <c r="I79" i="8"/>
  <c r="L79" i="8" s="1"/>
  <c r="I78" i="8"/>
  <c r="L78" i="8" s="1"/>
  <c r="I77" i="8"/>
  <c r="L77" i="8" s="1"/>
  <c r="I76" i="8"/>
  <c r="L76" i="8" s="1"/>
  <c r="I75" i="8"/>
  <c r="L75" i="8" s="1"/>
  <c r="I73" i="8"/>
  <c r="L73" i="8" s="1"/>
  <c r="I72" i="8"/>
  <c r="L72" i="8" s="1"/>
  <c r="I71" i="8"/>
  <c r="L71" i="8" s="1"/>
  <c r="I70" i="8"/>
  <c r="L70" i="8" s="1"/>
  <c r="I69" i="8"/>
  <c r="L69" i="8" s="1"/>
  <c r="I68" i="8"/>
  <c r="L68" i="8" s="1"/>
  <c r="I67" i="8"/>
  <c r="L67" i="8" s="1"/>
  <c r="I66" i="8"/>
  <c r="L66" i="8" s="1"/>
  <c r="I65" i="8"/>
  <c r="L65" i="8" s="1"/>
  <c r="I64" i="8"/>
  <c r="L64" i="8" s="1"/>
  <c r="I63" i="8"/>
  <c r="L63" i="8" s="1"/>
  <c r="I62" i="8"/>
  <c r="L62" i="8" s="1"/>
  <c r="I61" i="8"/>
  <c r="L61" i="8" s="1"/>
  <c r="I60" i="8"/>
  <c r="L60" i="8" s="1"/>
  <c r="I59" i="8"/>
  <c r="L59" i="8" s="1"/>
  <c r="I58" i="8"/>
  <c r="L58" i="8" s="1"/>
  <c r="I57" i="8"/>
  <c r="L57" i="8" s="1"/>
  <c r="I56" i="8"/>
  <c r="L56" i="8" s="1"/>
  <c r="I55" i="8"/>
  <c r="L55" i="8" s="1"/>
  <c r="I54" i="8"/>
  <c r="L54" i="8" s="1"/>
  <c r="I53" i="8"/>
  <c r="L53" i="8" s="1"/>
  <c r="I52" i="8"/>
  <c r="L52" i="8" s="1"/>
  <c r="I51" i="8"/>
  <c r="L51" i="8" s="1"/>
  <c r="I49" i="8"/>
  <c r="L49" i="8" s="1"/>
  <c r="I48" i="8"/>
  <c r="L48" i="8" s="1"/>
  <c r="I47" i="8"/>
  <c r="L47" i="8" s="1"/>
  <c r="I46" i="8"/>
  <c r="L46" i="8" s="1"/>
  <c r="I45" i="8"/>
  <c r="L45" i="8" s="1"/>
  <c r="I44" i="8"/>
  <c r="L44" i="8" s="1"/>
  <c r="I43" i="8"/>
  <c r="L43" i="8" s="1"/>
  <c r="I42" i="8"/>
  <c r="L42" i="8" s="1"/>
  <c r="I41" i="8"/>
  <c r="L41" i="8" s="1"/>
  <c r="I40" i="8"/>
  <c r="L40" i="8" s="1"/>
  <c r="I39" i="8"/>
  <c r="L39" i="8" s="1"/>
  <c r="I38" i="8"/>
  <c r="L38" i="8" s="1"/>
  <c r="I37" i="8"/>
  <c r="L37" i="8" s="1"/>
  <c r="I36" i="8"/>
  <c r="L36" i="8" s="1"/>
  <c r="I35" i="8"/>
  <c r="L35" i="8" s="1"/>
  <c r="I34" i="8"/>
  <c r="L34" i="8" s="1"/>
  <c r="I33" i="8"/>
  <c r="L33" i="8" s="1"/>
  <c r="I32" i="8"/>
  <c r="L32" i="8" s="1"/>
  <c r="I31" i="8"/>
  <c r="L31" i="8" s="1"/>
  <c r="I30" i="8"/>
  <c r="L30" i="8" s="1"/>
  <c r="I29" i="8"/>
  <c r="L29" i="8" s="1"/>
  <c r="I28" i="8"/>
  <c r="L28" i="8" s="1"/>
  <c r="I27" i="8"/>
  <c r="L27" i="8" s="1"/>
  <c r="I26" i="8"/>
  <c r="L26" i="8" s="1"/>
  <c r="I25" i="8"/>
  <c r="L25" i="8" s="1"/>
  <c r="I24" i="8"/>
  <c r="L24" i="8" s="1"/>
  <c r="I23" i="8"/>
  <c r="L23" i="8" s="1"/>
  <c r="I22" i="8"/>
  <c r="L22" i="8" s="1"/>
  <c r="I21" i="8"/>
  <c r="L21" i="8" s="1"/>
  <c r="I20" i="8"/>
  <c r="L20" i="8" s="1"/>
  <c r="I19" i="8"/>
  <c r="L19" i="8" s="1"/>
  <c r="I18" i="8"/>
  <c r="L18" i="8" s="1"/>
  <c r="I17" i="8"/>
  <c r="L17" i="8" s="1"/>
  <c r="I16" i="8"/>
  <c r="L16" i="8" s="1"/>
  <c r="I15" i="8"/>
  <c r="L15" i="8" s="1"/>
  <c r="I14" i="8"/>
  <c r="L14" i="8" s="1"/>
  <c r="I13" i="8"/>
  <c r="L13" i="8" s="1"/>
  <c r="I12" i="8"/>
  <c r="L12" i="8" s="1"/>
  <c r="I11" i="8"/>
  <c r="L11" i="8" s="1"/>
  <c r="I10" i="8"/>
  <c r="L10" i="8" s="1"/>
  <c r="I9" i="8"/>
  <c r="L9" i="8" s="1"/>
  <c r="I8" i="8"/>
  <c r="L8" i="8" s="1"/>
  <c r="I7" i="8"/>
  <c r="L7" i="8" s="1"/>
  <c r="I6" i="8"/>
  <c r="L6" i="8" s="1"/>
  <c r="I5" i="8"/>
  <c r="L5" i="8" s="1"/>
  <c r="I4" i="8"/>
  <c r="L4" i="8" s="1"/>
  <c r="I3" i="8"/>
  <c r="L3" i="8" s="1"/>
  <c r="I2" i="8"/>
  <c r="L2" i="8" s="1"/>
  <c r="N34" i="7"/>
  <c r="N33" i="7"/>
  <c r="N32" i="7"/>
  <c r="N31" i="7"/>
  <c r="N12" i="7"/>
  <c r="N10" i="7"/>
  <c r="N9" i="7"/>
  <c r="K44" i="7"/>
  <c r="K45" i="7"/>
  <c r="K43" i="7"/>
  <c r="K42" i="7"/>
  <c r="K9" i="7"/>
  <c r="K10" i="7"/>
  <c r="K11" i="7"/>
  <c r="K12" i="7"/>
  <c r="K13" i="7"/>
  <c r="K14" i="7"/>
  <c r="K15" i="7"/>
  <c r="K16" i="7"/>
  <c r="K17" i="7"/>
  <c r="K31" i="7"/>
  <c r="K32" i="7"/>
  <c r="K33" i="7"/>
  <c r="K23" i="7"/>
  <c r="K24" i="7"/>
  <c r="K25" i="7"/>
  <c r="K26" i="7"/>
  <c r="K27" i="7"/>
  <c r="K28" i="7"/>
  <c r="K29" i="7"/>
  <c r="K30" i="7"/>
  <c r="K48" i="7"/>
  <c r="K49" i="7"/>
  <c r="K50" i="7"/>
  <c r="K51" i="7"/>
  <c r="K52" i="7"/>
  <c r="K53" i="7"/>
  <c r="K54" i="7"/>
  <c r="K55" i="7"/>
  <c r="K56" i="7"/>
  <c r="K57" i="7"/>
  <c r="K58" i="7"/>
  <c r="K59" i="7"/>
  <c r="N14" i="7"/>
  <c r="N15" i="7"/>
  <c r="N16" i="7"/>
  <c r="N17" i="7"/>
  <c r="N18" i="7"/>
  <c r="N19" i="7"/>
  <c r="N20" i="7"/>
  <c r="N38" i="7"/>
  <c r="N39" i="7"/>
  <c r="N40" i="7"/>
  <c r="N41" i="7"/>
  <c r="N42" i="7"/>
  <c r="N43" i="7"/>
  <c r="N44" i="7"/>
  <c r="N45" i="7"/>
  <c r="N46" i="7"/>
  <c r="N47" i="7"/>
  <c r="N48" i="7"/>
  <c r="H22" i="7"/>
  <c r="H23" i="7"/>
  <c r="H24" i="7"/>
  <c r="H25" i="7"/>
  <c r="H26" i="7"/>
  <c r="H27" i="7"/>
  <c r="H28" i="7"/>
  <c r="H29" i="7"/>
  <c r="H30" i="7"/>
  <c r="H31" i="7"/>
  <c r="H32" i="7"/>
  <c r="H33" i="7"/>
  <c r="H34" i="7"/>
  <c r="H35" i="7"/>
  <c r="H36" i="7"/>
  <c r="H37" i="7"/>
  <c r="H38" i="7"/>
  <c r="H39" i="7"/>
  <c r="H40" i="7"/>
  <c r="H41" i="7"/>
  <c r="H42" i="7"/>
  <c r="H43" i="7"/>
  <c r="H44" i="7"/>
  <c r="H45" i="7"/>
  <c r="H46" i="7"/>
  <c r="H47" i="7"/>
  <c r="E16" i="7"/>
  <c r="E17" i="7"/>
  <c r="E18" i="7"/>
  <c r="E19" i="7"/>
  <c r="E20" i="7"/>
  <c r="E21" i="7"/>
  <c r="E22" i="7"/>
  <c r="E23" i="7"/>
  <c r="E24" i="7"/>
  <c r="E25" i="7"/>
  <c r="E26" i="7"/>
  <c r="E27" i="7"/>
  <c r="E28" i="7"/>
  <c r="E29" i="7"/>
  <c r="E30" i="7"/>
  <c r="E31" i="7"/>
  <c r="E32" i="7"/>
  <c r="E33" i="7"/>
  <c r="E34" i="7"/>
  <c r="E35" i="7"/>
  <c r="E36" i="7"/>
  <c r="E37" i="7"/>
  <c r="E38" i="7"/>
  <c r="E39" i="7"/>
  <c r="E40" i="7"/>
  <c r="E41" i="7"/>
  <c r="B48" i="7"/>
  <c r="B49" i="7"/>
  <c r="B50" i="7"/>
  <c r="B51" i="7"/>
  <c r="B52" i="7"/>
  <c r="B53" i="7"/>
  <c r="B54" i="7"/>
  <c r="B55" i="7"/>
  <c r="B56" i="7"/>
  <c r="B57" i="7"/>
  <c r="B58" i="7"/>
  <c r="B59" i="7"/>
  <c r="B60" i="7"/>
  <c r="B28" i="7"/>
  <c r="B29" i="7"/>
  <c r="B30" i="7"/>
  <c r="B31" i="7"/>
  <c r="B32" i="7"/>
  <c r="B33" i="7"/>
  <c r="B34" i="7"/>
  <c r="B35" i="7"/>
  <c r="B16" i="7"/>
  <c r="B15" i="7"/>
  <c r="B14" i="7"/>
  <c r="B13" i="7"/>
  <c r="B12" i="7"/>
  <c r="B11" i="7"/>
  <c r="H21" i="7" l="1"/>
  <c r="H20" i="7"/>
  <c r="H19" i="7"/>
  <c r="H18" i="7"/>
  <c r="H17" i="7"/>
  <c r="H16" i="7"/>
  <c r="H15" i="7"/>
  <c r="H14" i="7"/>
  <c r="H13" i="7"/>
  <c r="H12" i="7"/>
  <c r="H11" i="7"/>
  <c r="H10" i="7"/>
  <c r="H9" i="7"/>
  <c r="H8" i="7"/>
  <c r="H7" i="7"/>
  <c r="H6" i="7"/>
  <c r="H5" i="7"/>
  <c r="H4" i="7"/>
  <c r="N37" i="7"/>
  <c r="E15" i="7"/>
  <c r="N36" i="7"/>
  <c r="E14" i="7"/>
  <c r="N35" i="7"/>
  <c r="E13" i="7"/>
  <c r="E12" i="7"/>
  <c r="N30" i="7"/>
  <c r="E11" i="7"/>
  <c r="N29" i="7"/>
  <c r="E10" i="7"/>
  <c r="N28" i="7"/>
  <c r="E9" i="7"/>
  <c r="N27" i="7"/>
  <c r="E8" i="7"/>
  <c r="N26" i="7"/>
  <c r="E7" i="7"/>
  <c r="N25" i="7"/>
  <c r="E6" i="7"/>
  <c r="N24" i="7"/>
  <c r="E5" i="7"/>
  <c r="N23" i="7"/>
  <c r="E4" i="7"/>
  <c r="N22" i="7"/>
  <c r="B27" i="7"/>
  <c r="N13" i="7"/>
  <c r="B26" i="7"/>
  <c r="N11" i="7"/>
  <c r="B25" i="7"/>
  <c r="N8" i="7"/>
  <c r="B24" i="7"/>
  <c r="N7" i="7"/>
  <c r="B23" i="7"/>
  <c r="N6" i="7"/>
  <c r="B22" i="7"/>
  <c r="N5" i="7"/>
  <c r="B21" i="7"/>
  <c r="N4" i="7"/>
  <c r="B20" i="7"/>
  <c r="B19" i="7"/>
  <c r="K22" i="7"/>
  <c r="B18" i="7"/>
  <c r="K21" i="7"/>
  <c r="K20" i="7"/>
  <c r="B47" i="7"/>
  <c r="K19" i="7"/>
  <c r="B46" i="7"/>
  <c r="B45" i="7"/>
  <c r="K47" i="7"/>
  <c r="B44" i="7"/>
  <c r="K46" i="7"/>
  <c r="B43" i="7"/>
  <c r="B42" i="7"/>
  <c r="K41" i="7"/>
  <c r="B41" i="7"/>
  <c r="K40" i="7"/>
  <c r="B40" i="7"/>
  <c r="K39" i="7"/>
  <c r="B39" i="7"/>
  <c r="K38" i="7"/>
  <c r="B38" i="7"/>
  <c r="K37" i="7"/>
  <c r="B37" i="7"/>
  <c r="K36" i="7"/>
  <c r="K35" i="7"/>
  <c r="B10" i="7"/>
  <c r="B9" i="7"/>
  <c r="K8" i="7"/>
  <c r="B8" i="7"/>
  <c r="K7" i="7"/>
  <c r="B7" i="7"/>
  <c r="K6" i="7"/>
  <c r="B6" i="7"/>
  <c r="K5" i="7"/>
  <c r="B5" i="7"/>
  <c r="K4" i="7"/>
  <c r="B4" i="7"/>
  <c r="AL68" i="3" l="1"/>
  <c r="AL67" i="3"/>
  <c r="AL66" i="3"/>
  <c r="AL65" i="3"/>
  <c r="AL64" i="3"/>
  <c r="AL63" i="3"/>
  <c r="AL62" i="3"/>
  <c r="AL61" i="3"/>
  <c r="AL60" i="3"/>
  <c r="AL59" i="3"/>
  <c r="AL58" i="3"/>
  <c r="AL57" i="3"/>
  <c r="AL56" i="3"/>
  <c r="AL55" i="3"/>
  <c r="AL54" i="3"/>
  <c r="AL53" i="3"/>
  <c r="AL52" i="3"/>
  <c r="AL51" i="3"/>
  <c r="AL50" i="3"/>
  <c r="AL49" i="3"/>
  <c r="AL48" i="3"/>
  <c r="AL47" i="3"/>
  <c r="AL46" i="3"/>
  <c r="AL45" i="3"/>
  <c r="AL44" i="3"/>
  <c r="AL43" i="3"/>
  <c r="AL42" i="3"/>
  <c r="AL41" i="3"/>
  <c r="AL40" i="3"/>
  <c r="AL39" i="3"/>
  <c r="AL38" i="3"/>
  <c r="AL37" i="3"/>
  <c r="AL36" i="3"/>
  <c r="AL35" i="3"/>
  <c r="AL34" i="3"/>
  <c r="AL33" i="3"/>
  <c r="AL32" i="3"/>
  <c r="AL31" i="3"/>
  <c r="AL30" i="3"/>
  <c r="AL29" i="3"/>
  <c r="AL28" i="3"/>
  <c r="AL27" i="3"/>
  <c r="AL26" i="3"/>
  <c r="AL25" i="3"/>
  <c r="AL24" i="3"/>
  <c r="AL23" i="3"/>
  <c r="AL22" i="3"/>
  <c r="AL21" i="3"/>
  <c r="AL20" i="3"/>
  <c r="AL19" i="3"/>
  <c r="AL18" i="3"/>
  <c r="AL17" i="3"/>
  <c r="AL16" i="3"/>
  <c r="AL15" i="3"/>
  <c r="AH20" i="3"/>
  <c r="AH21" i="3"/>
  <c r="AH22" i="3"/>
  <c r="AH23" i="3"/>
  <c r="AH24" i="3"/>
  <c r="AH25" i="3"/>
  <c r="AH26" i="3"/>
  <c r="AH27" i="3"/>
  <c r="AH28" i="3"/>
  <c r="AH29" i="3"/>
  <c r="AH30" i="3"/>
  <c r="AH31" i="3"/>
  <c r="AH32" i="3"/>
  <c r="AH33" i="3"/>
  <c r="AH34" i="3"/>
  <c r="AH35" i="3"/>
  <c r="AH36" i="3"/>
  <c r="AH37" i="3"/>
  <c r="AH38" i="3"/>
  <c r="AH39" i="3"/>
  <c r="AH40" i="3"/>
  <c r="AH41" i="3"/>
  <c r="AH42" i="3"/>
  <c r="AH43" i="3"/>
  <c r="AH44" i="3"/>
  <c r="AH45" i="3"/>
  <c r="AH46" i="3"/>
  <c r="AH47" i="3"/>
  <c r="AH48" i="3"/>
  <c r="AH49" i="3"/>
  <c r="AH50" i="3"/>
  <c r="AH51" i="3"/>
  <c r="AH52" i="3"/>
  <c r="AH53" i="3"/>
  <c r="AH54" i="3"/>
  <c r="AH55" i="3"/>
  <c r="AH56" i="3"/>
  <c r="AH57" i="3"/>
  <c r="AH58" i="3"/>
  <c r="AH59" i="3"/>
  <c r="AH60" i="3"/>
  <c r="AH61" i="3"/>
  <c r="AH62" i="3"/>
  <c r="AH63" i="3"/>
  <c r="AH64" i="3"/>
  <c r="AH65" i="3"/>
  <c r="AH66" i="3"/>
  <c r="AH67" i="3"/>
  <c r="AH68" i="3"/>
  <c r="AH69" i="3"/>
  <c r="AH70" i="3"/>
  <c r="AH19" i="3"/>
  <c r="AH18" i="3"/>
  <c r="AH17" i="3"/>
  <c r="AH16" i="3"/>
  <c r="AH15" i="3"/>
  <c r="AD67" i="3"/>
  <c r="AD68" i="3"/>
  <c r="AD69" i="3"/>
  <c r="AD70" i="3"/>
  <c r="AD71" i="3"/>
  <c r="AD72" i="3"/>
  <c r="AD73" i="3"/>
  <c r="Z63" i="3"/>
  <c r="Z64" i="3"/>
  <c r="Z65" i="3"/>
  <c r="Z66" i="3"/>
  <c r="Z67" i="3"/>
  <c r="Z68" i="3"/>
  <c r="Z69" i="3"/>
  <c r="Z70" i="3"/>
  <c r="Z71" i="3"/>
  <c r="V68" i="3"/>
  <c r="V69" i="3"/>
  <c r="V70" i="3"/>
  <c r="V71" i="3"/>
  <c r="R67" i="3"/>
  <c r="N67" i="3"/>
  <c r="N68" i="3"/>
  <c r="N69" i="3"/>
  <c r="J63" i="3"/>
  <c r="J64" i="3"/>
  <c r="J65" i="3"/>
  <c r="J66" i="3"/>
  <c r="N16" i="3" l="1"/>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15" i="3"/>
  <c r="AD16" i="3"/>
  <c r="AD17" i="3"/>
  <c r="AD18" i="3"/>
  <c r="AD19" i="3"/>
  <c r="AD20" i="3"/>
  <c r="AD21" i="3"/>
  <c r="AD22" i="3"/>
  <c r="AD23" i="3"/>
  <c r="AD24" i="3"/>
  <c r="AD25" i="3"/>
  <c r="AD26" i="3"/>
  <c r="AD27" i="3"/>
  <c r="AD28" i="3"/>
  <c r="AD29" i="3"/>
  <c r="AD30" i="3"/>
  <c r="AD31" i="3"/>
  <c r="AD32" i="3"/>
  <c r="AD33" i="3"/>
  <c r="AD34" i="3"/>
  <c r="AD35" i="3"/>
  <c r="AD36" i="3"/>
  <c r="AD37" i="3"/>
  <c r="AD38" i="3"/>
  <c r="AD39" i="3"/>
  <c r="AD40" i="3"/>
  <c r="AD41" i="3"/>
  <c r="AD42" i="3"/>
  <c r="AD43" i="3"/>
  <c r="AD44" i="3"/>
  <c r="AD45" i="3"/>
  <c r="AD46" i="3"/>
  <c r="AD47" i="3"/>
  <c r="AD48" i="3"/>
  <c r="AD49" i="3"/>
  <c r="AD50" i="3"/>
  <c r="AD51" i="3"/>
  <c r="AD52" i="3"/>
  <c r="AD53" i="3"/>
  <c r="AD54" i="3"/>
  <c r="AD55" i="3"/>
  <c r="AD56" i="3"/>
  <c r="AD57" i="3"/>
  <c r="AD58" i="3"/>
  <c r="AD59" i="3"/>
  <c r="AD60" i="3"/>
  <c r="AD61" i="3"/>
  <c r="AD62" i="3"/>
  <c r="AD63" i="3"/>
  <c r="AD64" i="3"/>
  <c r="AD65" i="3"/>
  <c r="AD66" i="3"/>
  <c r="AD15" i="3"/>
</calcChain>
</file>

<file path=xl/sharedStrings.xml><?xml version="1.0" encoding="utf-8"?>
<sst xmlns="http://schemas.openxmlformats.org/spreadsheetml/2006/main" count="2369" uniqueCount="317">
  <si>
    <t>Initial pressure (MPa)</t>
    <phoneticPr fontId="1"/>
  </si>
  <si>
    <t>Static formation pressure (MPa)</t>
    <phoneticPr fontId="1"/>
  </si>
  <si>
    <t>Tubing string radius (m)</t>
    <phoneticPr fontId="1"/>
  </si>
  <si>
    <r>
      <t>Fixed flow during RW (m</t>
    </r>
    <r>
      <rPr>
        <vertAlign val="superscript"/>
        <sz val="12"/>
        <color theme="1"/>
        <rFont val="Arial"/>
        <family val="2"/>
      </rPr>
      <t>3</t>
    </r>
    <r>
      <rPr>
        <sz val="12"/>
        <color theme="1"/>
        <rFont val="Arial"/>
        <family val="2"/>
      </rPr>
      <t>/s)</t>
    </r>
    <phoneticPr fontId="1"/>
  </si>
  <si>
    <t>C = Test section pressure (MPa)</t>
    <phoneticPr fontId="1"/>
  </si>
  <si>
    <t>A</t>
    <phoneticPr fontId="1"/>
  </si>
  <si>
    <t>B</t>
    <phoneticPr fontId="1"/>
  </si>
  <si>
    <t>C</t>
    <phoneticPr fontId="1"/>
  </si>
  <si>
    <t>E-mail:
ishii.eiichi@jaea.go.jp</t>
    <phoneticPr fontId="1"/>
  </si>
  <si>
    <t>A = Elapsed time from the start of RW/SW (s)</t>
    <phoneticPr fontId="1"/>
  </si>
  <si>
    <t>B = Elapsed time from the start of RWS/SWS (s)</t>
    <phoneticPr fontId="1"/>
  </si>
  <si>
    <t>Case 23</t>
    <phoneticPr fontId="1"/>
  </si>
  <si>
    <t>Case 19</t>
    <phoneticPr fontId="1"/>
  </si>
  <si>
    <t>Case 18</t>
    <phoneticPr fontId="1"/>
  </si>
  <si>
    <t>Case 5</t>
    <phoneticPr fontId="1"/>
  </si>
  <si>
    <t>Case 4</t>
    <phoneticPr fontId="1"/>
  </si>
  <si>
    <t>Case 3</t>
    <phoneticPr fontId="1"/>
  </si>
  <si>
    <t>Case 2</t>
    <phoneticPr fontId="1"/>
  </si>
  <si>
    <t>Case 1</t>
    <phoneticPr fontId="1"/>
  </si>
  <si>
    <t>Time (s)</t>
    <phoneticPr fontId="1"/>
  </si>
  <si>
    <t>Case 6</t>
    <phoneticPr fontId="1"/>
  </si>
  <si>
    <t>Case 7</t>
    <phoneticPr fontId="1"/>
  </si>
  <si>
    <t>P (MPa)</t>
    <phoneticPr fontId="1"/>
  </si>
  <si>
    <t>P = simulated pressure at the injected point of the modeled single fracture (MPa)</t>
    <phoneticPr fontId="1"/>
  </si>
  <si>
    <r>
      <t>Red values indicate the pressure changes extrapolated from the data of 0</t>
    </r>
    <r>
      <rPr>
        <sz val="12"/>
        <color theme="1"/>
        <rFont val="Times New Roman"/>
        <family val="1"/>
      </rPr>
      <t>–</t>
    </r>
    <r>
      <rPr>
        <sz val="12"/>
        <color theme="1"/>
        <rFont val="Arial"/>
        <family val="2"/>
      </rPr>
      <t>43200 s using nSIGHTS</t>
    </r>
    <phoneticPr fontId="1"/>
  </si>
  <si>
    <t>HDB-4_218.45–236.53 mbgl_RWS</t>
    <phoneticPr fontId="1"/>
  </si>
  <si>
    <t>HDB-4_281.45–299.53 mbgl_RWS</t>
    <phoneticPr fontId="1"/>
  </si>
  <si>
    <t>HDB-4_407.90–520.00 mbgl_SWS</t>
    <phoneticPr fontId="1"/>
  </si>
  <si>
    <t>HDB-5_154.05–180.46 mbgl_RWS</t>
    <phoneticPr fontId="1"/>
  </si>
  <si>
    <t>HDB-5_331.22–402.23 mbgl_RWS</t>
    <phoneticPr fontId="1"/>
  </si>
  <si>
    <t>HDB-9_216.90–257.50 mbgl_RWS</t>
    <phoneticPr fontId="1"/>
  </si>
  <si>
    <t>HDB-10_445.84–469.89 mbgl_RWS</t>
    <phoneticPr fontId="1"/>
  </si>
  <si>
    <t>HDB-11_606.00–644.05 mbgl_RWS</t>
    <phoneticPr fontId="1"/>
  </si>
  <si>
    <t>HDB-11_670.00–690.05 mbgl_SWS</t>
    <phoneticPr fontId="1"/>
  </si>
  <si>
    <t>SAB-2_242.00–287.05 mbgl_RWS</t>
    <phoneticPr fontId="1"/>
  </si>
  <si>
    <t>Horonobe</t>
    <phoneticPr fontId="1"/>
  </si>
  <si>
    <t>Wellenberg</t>
    <phoneticPr fontId="1"/>
  </si>
  <si>
    <t>Forsmark</t>
    <phoneticPr fontId="1"/>
  </si>
  <si>
    <t>DI</t>
    <phoneticPr fontId="1"/>
  </si>
  <si>
    <t>Yellow-highlighted cells indicate the pressure changes used for Equation 2 in the manuscript</t>
    <phoneticPr fontId="1"/>
  </si>
  <si>
    <t>Test-section pressure (MPa)</t>
    <phoneticPr fontId="1"/>
  </si>
  <si>
    <t>Max. estimate of shear displacement (mm)</t>
    <phoneticPr fontId="1"/>
  </si>
  <si>
    <t>Min. estimate of shear displacement (mm)</t>
    <phoneticPr fontId="1"/>
  </si>
  <si>
    <t>Step number</t>
    <phoneticPr fontId="1"/>
  </si>
  <si>
    <r>
      <t>Flow rate (L min</t>
    </r>
    <r>
      <rPr>
        <vertAlign val="superscript"/>
        <sz val="12"/>
        <color theme="1"/>
        <rFont val="Arial"/>
        <family val="2"/>
      </rPr>
      <t>-1</t>
    </r>
    <r>
      <rPr>
        <sz val="12"/>
        <color theme="1"/>
        <rFont val="Arial"/>
        <family val="2"/>
      </rPr>
      <t>)</t>
    </r>
    <phoneticPr fontId="7"/>
  </si>
  <si>
    <t>21-2</t>
    <phoneticPr fontId="1"/>
  </si>
  <si>
    <t>(a) FZ01</t>
    <phoneticPr fontId="1"/>
  </si>
  <si>
    <t>(b) FZ02</t>
    <phoneticPr fontId="1"/>
  </si>
  <si>
    <t>Case 4-1</t>
    <phoneticPr fontId="1"/>
  </si>
  <si>
    <t>Case 4-2</t>
    <phoneticPr fontId="1"/>
  </si>
  <si>
    <t>Case 4-3</t>
    <phoneticPr fontId="1"/>
  </si>
  <si>
    <t>Case 5-1</t>
    <phoneticPr fontId="1"/>
  </si>
  <si>
    <t>Case 5-2</t>
    <phoneticPr fontId="1"/>
  </si>
  <si>
    <t>Case 5-3</t>
    <phoneticPr fontId="1"/>
  </si>
  <si>
    <t>Case 8</t>
    <phoneticPr fontId="1"/>
  </si>
  <si>
    <t>Case 9</t>
    <phoneticPr fontId="1"/>
  </si>
  <si>
    <t>Case 10</t>
    <phoneticPr fontId="1"/>
  </si>
  <si>
    <t>Case 10-1</t>
    <phoneticPr fontId="1"/>
  </si>
  <si>
    <t>Case 10-2</t>
    <phoneticPr fontId="1"/>
  </si>
  <si>
    <t>Case 10-3</t>
    <phoneticPr fontId="1"/>
  </si>
  <si>
    <t>Case 11</t>
    <phoneticPr fontId="1"/>
  </si>
  <si>
    <t>Case 12</t>
    <phoneticPr fontId="1"/>
  </si>
  <si>
    <t>Case 13</t>
    <phoneticPr fontId="1"/>
  </si>
  <si>
    <t>Case 13-1</t>
    <phoneticPr fontId="1"/>
  </si>
  <si>
    <t>Case 13-2</t>
    <phoneticPr fontId="1"/>
  </si>
  <si>
    <t>Case 13-3</t>
    <phoneticPr fontId="1"/>
  </si>
  <si>
    <t>Case 14</t>
    <phoneticPr fontId="1"/>
  </si>
  <si>
    <t>Case 14-1</t>
    <phoneticPr fontId="1"/>
  </si>
  <si>
    <t>Case 14-2</t>
    <phoneticPr fontId="1"/>
  </si>
  <si>
    <t>Case 14-3</t>
    <phoneticPr fontId="1"/>
  </si>
  <si>
    <t>Case 15</t>
    <phoneticPr fontId="1"/>
  </si>
  <si>
    <t>Case 16</t>
    <phoneticPr fontId="1"/>
  </si>
  <si>
    <t>Case 17</t>
    <phoneticPr fontId="1"/>
  </si>
  <si>
    <t>Case 17-1</t>
    <phoneticPr fontId="1"/>
  </si>
  <si>
    <t>Case 17-2</t>
    <phoneticPr fontId="1"/>
  </si>
  <si>
    <t>Case 17-3</t>
    <phoneticPr fontId="1"/>
  </si>
  <si>
    <t>Case 19-1</t>
    <phoneticPr fontId="1"/>
  </si>
  <si>
    <t>Case 19-2</t>
    <phoneticPr fontId="1"/>
  </si>
  <si>
    <t>Case 19-3</t>
    <phoneticPr fontId="1"/>
  </si>
  <si>
    <t>Case 20</t>
    <phoneticPr fontId="1"/>
  </si>
  <si>
    <t>Case 21</t>
    <phoneticPr fontId="1"/>
  </si>
  <si>
    <t>Case 22</t>
    <phoneticPr fontId="1"/>
  </si>
  <si>
    <t>Case 22-1</t>
    <phoneticPr fontId="1"/>
  </si>
  <si>
    <t>Case 22-2</t>
    <phoneticPr fontId="1"/>
  </si>
  <si>
    <t>Case 22-3</t>
    <phoneticPr fontId="1"/>
  </si>
  <si>
    <t>Case 24</t>
    <phoneticPr fontId="1"/>
  </si>
  <si>
    <t>Case 25</t>
    <phoneticPr fontId="1"/>
  </si>
  <si>
    <t>Case 26</t>
    <phoneticPr fontId="1"/>
  </si>
  <si>
    <t>Case 26-1</t>
    <phoneticPr fontId="1"/>
  </si>
  <si>
    <t>Case 26-2</t>
    <phoneticPr fontId="1"/>
  </si>
  <si>
    <t>Case 26-3</t>
    <phoneticPr fontId="1"/>
  </si>
  <si>
    <t>Case 27</t>
    <phoneticPr fontId="1"/>
  </si>
  <si>
    <t>Case 27-1</t>
    <phoneticPr fontId="1"/>
  </si>
  <si>
    <t>Case 27-2</t>
    <phoneticPr fontId="1"/>
  </si>
  <si>
    <t>Case 27-3</t>
    <phoneticPr fontId="1"/>
  </si>
  <si>
    <t>Case 28</t>
    <phoneticPr fontId="1"/>
  </si>
  <si>
    <t>Case 7-1</t>
    <phoneticPr fontId="1"/>
  </si>
  <si>
    <t>Case 7-2</t>
    <phoneticPr fontId="1"/>
  </si>
  <si>
    <t>Case 7-3</t>
    <phoneticPr fontId="1"/>
  </si>
  <si>
    <t>Case 11-1</t>
    <phoneticPr fontId="1"/>
  </si>
  <si>
    <t>Case 11-2</t>
    <phoneticPr fontId="1"/>
  </si>
  <si>
    <t>Case 11-3</t>
    <phoneticPr fontId="1"/>
  </si>
  <si>
    <t>Case 18-1</t>
    <phoneticPr fontId="1"/>
  </si>
  <si>
    <t>Case 18-2</t>
    <phoneticPr fontId="1"/>
  </si>
  <si>
    <t>Case 18-3</t>
    <phoneticPr fontId="1"/>
  </si>
  <si>
    <t>Case 23-1</t>
    <phoneticPr fontId="1"/>
  </si>
  <si>
    <t>Case 23-2</t>
    <phoneticPr fontId="1"/>
  </si>
  <si>
    <t>Case 23-3</t>
    <phoneticPr fontId="1"/>
  </si>
  <si>
    <t>Case 24-1</t>
    <phoneticPr fontId="1"/>
  </si>
  <si>
    <t>Case 24-2</t>
    <phoneticPr fontId="1"/>
  </si>
  <si>
    <t>Case 24-3</t>
    <phoneticPr fontId="1"/>
  </si>
  <si>
    <t>Author:
Eiichi Ishii (Horonobe Underground Research Laboratory, Japan Atomic Energy Agency)
Yusuke Ozaki (Horonobe Underground Research Laboratory, Japan Atomic Energy Agency)
Kazuhei Aoyagi (Horonobe Underground Research Laboratory, Japan Atomic Energy Agency)
Kentaro Sugawara (Geoscience Research Laboratory)</t>
    <phoneticPr fontId="1"/>
  </si>
  <si>
    <t>Hydrogeology Journal – Electronic Supplementary Material</t>
    <phoneticPr fontId="1"/>
  </si>
  <si>
    <t>Borehole</t>
    <phoneticPr fontId="9"/>
  </si>
  <si>
    <t>Method for the transmissivity</t>
    <phoneticPr fontId="9"/>
  </si>
  <si>
    <t>Rock type</t>
    <phoneticPr fontId="9"/>
  </si>
  <si>
    <t>Tensile strength of the rock (MPa)</t>
    <phoneticPr fontId="9"/>
  </si>
  <si>
    <t>Mean stress (MPa)</t>
    <phoneticPr fontId="9"/>
  </si>
  <si>
    <t>Pore pressure associated with the flow anomaly (MPa)</t>
    <phoneticPr fontId="9"/>
  </si>
  <si>
    <t>Method for the pore presssure</t>
    <phoneticPr fontId="9"/>
  </si>
  <si>
    <t>Ductility index</t>
    <phoneticPr fontId="9"/>
  </si>
  <si>
    <t>HDB-11</t>
    <phoneticPr fontId="9"/>
  </si>
  <si>
    <t>Siliceous mudstone (upper transition zone)</t>
    <phoneticPr fontId="9"/>
  </si>
  <si>
    <t>Siliceous mudstone (lower transition zone)</t>
    <phoneticPr fontId="9"/>
  </si>
  <si>
    <t>Packer test</t>
    <phoneticPr fontId="9"/>
  </si>
  <si>
    <t>PB-V01</t>
    <phoneticPr fontId="9"/>
  </si>
  <si>
    <t>Siliceous mudstone (main part)</t>
    <phoneticPr fontId="9"/>
  </si>
  <si>
    <t>SAB-2</t>
    <phoneticPr fontId="9"/>
  </si>
  <si>
    <t>Site</t>
    <phoneticPr fontId="1"/>
  </si>
  <si>
    <t>SB1</t>
    <phoneticPr fontId="9"/>
  </si>
  <si>
    <t>Argillaceous marl</t>
    <phoneticPr fontId="9"/>
  </si>
  <si>
    <t>Calcareous marl</t>
    <phoneticPr fontId="9"/>
  </si>
  <si>
    <t>SB3</t>
    <phoneticPr fontId="9"/>
  </si>
  <si>
    <t>SB4</t>
    <phoneticPr fontId="9"/>
  </si>
  <si>
    <t>SB6</t>
    <phoneticPr fontId="9"/>
  </si>
  <si>
    <t>SB4a/v</t>
    <phoneticPr fontId="9"/>
  </si>
  <si>
    <t>SB4a/s</t>
    <phoneticPr fontId="9"/>
  </si>
  <si>
    <t>KFM01A</t>
  </si>
  <si>
    <t>Granite/granodiorite (FFM01)</t>
    <phoneticPr fontId="9"/>
  </si>
  <si>
    <t>Long-term pore-pressure monitoring</t>
    <phoneticPr fontId="9"/>
  </si>
  <si>
    <t>KFM02A</t>
  </si>
  <si>
    <t>Granite/granodiorite (FFM03)</t>
    <phoneticPr fontId="9"/>
  </si>
  <si>
    <t>KFM03A</t>
  </si>
  <si>
    <t>KFM04A</t>
  </si>
  <si>
    <t>Granite/granodiorite (FFM04)</t>
    <phoneticPr fontId="9"/>
  </si>
  <si>
    <t>KFM06A</t>
  </si>
  <si>
    <t>Granite/granodiorite (FFM06)</t>
    <phoneticPr fontId="9"/>
  </si>
  <si>
    <t>KFM08A</t>
  </si>
  <si>
    <t>KFM08C</t>
  </si>
  <si>
    <t>KFM10A</t>
  </si>
  <si>
    <t>OL-KR01</t>
    <phoneticPr fontId="9"/>
  </si>
  <si>
    <t>Olkiluoto gneiss rock type</t>
    <phoneticPr fontId="9"/>
  </si>
  <si>
    <t>OL-KR02</t>
  </si>
  <si>
    <t>OL-KR03</t>
  </si>
  <si>
    <t>OL-KR04</t>
  </si>
  <si>
    <t>OL-KR05</t>
  </si>
  <si>
    <t>OL-KR06</t>
  </si>
  <si>
    <t>OL-KR07</t>
  </si>
  <si>
    <t>OL-KR08</t>
  </si>
  <si>
    <t>OL-KR09</t>
  </si>
  <si>
    <t>OL-KR10</t>
  </si>
  <si>
    <t>OL-KR11</t>
  </si>
  <si>
    <t>OL-KR12</t>
  </si>
  <si>
    <t>OL-KR13</t>
  </si>
  <si>
    <t>OL-KR14</t>
  </si>
  <si>
    <t>OL-KR16</t>
    <phoneticPr fontId="9"/>
  </si>
  <si>
    <t>OL-KR17</t>
  </si>
  <si>
    <t>OL-KR19</t>
    <phoneticPr fontId="9"/>
  </si>
  <si>
    <t>OL-KR20</t>
  </si>
  <si>
    <t>OL-KR20B</t>
    <phoneticPr fontId="9"/>
  </si>
  <si>
    <t>OL-KR22</t>
    <phoneticPr fontId="9"/>
  </si>
  <si>
    <t>OL-KR23</t>
  </si>
  <si>
    <t>OL-KR24</t>
  </si>
  <si>
    <t>OL-KR25</t>
  </si>
  <si>
    <t>OL-KR27</t>
    <phoneticPr fontId="9"/>
  </si>
  <si>
    <t>OL-KR27B</t>
    <phoneticPr fontId="9"/>
  </si>
  <si>
    <t>OL-KR28</t>
  </si>
  <si>
    <t>OL-KR29</t>
  </si>
  <si>
    <t>OL-KR30</t>
  </si>
  <si>
    <t>OL-KR31</t>
  </si>
  <si>
    <t>OL-KR33</t>
    <phoneticPr fontId="9"/>
  </si>
  <si>
    <t>OL-KR38</t>
    <phoneticPr fontId="9"/>
  </si>
  <si>
    <t>OL-KR39</t>
  </si>
  <si>
    <t>OL-KR40</t>
  </si>
  <si>
    <t>OL-KR40B</t>
    <phoneticPr fontId="9"/>
  </si>
  <si>
    <t>OL-KR41</t>
  </si>
  <si>
    <t>OL-KR42</t>
  </si>
  <si>
    <t>OL-KR43</t>
  </si>
  <si>
    <t>OL-KR44</t>
  </si>
  <si>
    <t>OL-KR45</t>
  </si>
  <si>
    <t>OL-KR48</t>
    <phoneticPr fontId="9"/>
  </si>
  <si>
    <t>OL-KR51</t>
    <phoneticPr fontId="9"/>
  </si>
  <si>
    <t>OL-KR53</t>
    <phoneticPr fontId="9"/>
  </si>
  <si>
    <t>Olkiluoto</t>
    <phoneticPr fontId="1"/>
  </si>
  <si>
    <t>Böttstein</t>
  </si>
  <si>
    <t>Biotite granite</t>
  </si>
  <si>
    <t>Weiach</t>
    <phoneticPr fontId="9"/>
  </si>
  <si>
    <t>Biotite-plagioclase gneiss</t>
  </si>
  <si>
    <t>Schafisheim</t>
    <phoneticPr fontId="9"/>
  </si>
  <si>
    <t>Syenite</t>
  </si>
  <si>
    <t>Diorite monzonite</t>
  </si>
  <si>
    <t>Monzonite</t>
  </si>
  <si>
    <t>Kaisten</t>
  </si>
  <si>
    <t>Biotite gneiss</t>
  </si>
  <si>
    <t>Calc-silicate rock</t>
  </si>
  <si>
    <t>Leuggern</t>
  </si>
  <si>
    <t>Siblingen</t>
    <phoneticPr fontId="9"/>
  </si>
  <si>
    <t>Two mica granite</t>
  </si>
  <si>
    <t>N. Switzerland</t>
    <phoneticPr fontId="1"/>
  </si>
  <si>
    <t>BH2</t>
  </si>
  <si>
    <t>933–942</t>
    <phoneticPr fontId="9"/>
  </si>
  <si>
    <t>Production logging + Packer test</t>
    <phoneticPr fontId="9"/>
  </si>
  <si>
    <t>Borrowdale Volcanic Group</t>
    <phoneticPr fontId="9"/>
  </si>
  <si>
    <t>963–971</t>
    <phoneticPr fontId="9"/>
  </si>
  <si>
    <t>1011–1020</t>
    <phoneticPr fontId="9"/>
  </si>
  <si>
    <t>BH3</t>
  </si>
  <si>
    <t>BH9A</t>
  </si>
  <si>
    <t>99–103</t>
    <phoneticPr fontId="9"/>
  </si>
  <si>
    <t>BH10A</t>
  </si>
  <si>
    <t>BH11A</t>
  </si>
  <si>
    <t>BH14A</t>
  </si>
  <si>
    <t>PRZ2</t>
  </si>
  <si>
    <t>530–560</t>
    <phoneticPr fontId="9"/>
  </si>
  <si>
    <t>PRZ3</t>
  </si>
  <si>
    <t>754–775</t>
    <phoneticPr fontId="9"/>
  </si>
  <si>
    <t>RCF3</t>
  </si>
  <si>
    <t>Sellafield</t>
    <phoneticPr fontId="1"/>
  </si>
  <si>
    <t>Depth of flow anomaly detected from fluid log (meters below ground level)</t>
    <phoneticPr fontId="9"/>
  </si>
  <si>
    <t>Posiva flow log</t>
    <phoneticPr fontId="9"/>
  </si>
  <si>
    <t>Temperature-fluid conductivity log</t>
    <phoneticPr fontId="9"/>
  </si>
  <si>
    <t>Temperature-fluid conductivity log + Packer test</t>
    <phoneticPr fontId="9"/>
  </si>
  <si>
    <t>Flowing-fluid electric conductivity log</t>
  </si>
  <si>
    <t>Flowing-fluid electric conductivity log</t>
    <phoneticPr fontId="9"/>
  </si>
  <si>
    <t>Flowing-fluid electric conductivity log</t>
    <phoneticPr fontId="1"/>
  </si>
  <si>
    <t>Reference</t>
    <phoneticPr fontId="1"/>
  </si>
  <si>
    <t>Doughty et al. (2008), Ishii (2012), Ishii et al. (2010, 2011a, 2011b), Kurikami (2007), Sanada et al. (2009, 2010)</t>
    <phoneticPr fontId="9"/>
  </si>
  <si>
    <t>Bruines et al. (2013), Ishii et al. (2011a, 2011b), Sanada et al. (2009, 2010), Suko et al. (2014)</t>
    <phoneticPr fontId="9"/>
  </si>
  <si>
    <t>Adams and Wyss (1994), Guyonnet et al. (1993), Nagra (1997)</t>
    <phoneticPr fontId="9"/>
  </si>
  <si>
    <t>Guyonnet et al. (1993), Nagra (1997), Ostrowski et al. (1992)</t>
    <phoneticPr fontId="9"/>
  </si>
  <si>
    <t>Enachescu et al. (1997), Guyonnet et al. (1993), Nagra (1997)</t>
    <phoneticPr fontId="9"/>
  </si>
  <si>
    <t>Forsman et al. (2004), Nyberg and Wass (2009), Rouhiainen and Pöllänen (2003), Stephens et al. (2007)</t>
    <phoneticPr fontId="9"/>
  </si>
  <si>
    <t>Forsman et al. (2004), Nyberg and Wass (2009), Pöllänen and Sokolnicki (2004), Stephens et al. (2007)</t>
    <phoneticPr fontId="9"/>
  </si>
  <si>
    <t>Forsman et al. (2004), Nyberg and Wass (2009), Rouhiainen and Pöllänen (2004a), Stephens et al. (2007)</t>
    <phoneticPr fontId="9"/>
  </si>
  <si>
    <t>Forsman et al. (2004), Nyberg and Wass (2009), Rouhiainen and Pöllänen (2004b), Stephens et al. (2007)</t>
    <phoneticPr fontId="9"/>
  </si>
  <si>
    <t>Forsman et al. (2006), Nyberg and Wass (2009), Rouhiainen and Sokolnicki (2005), Stephens et al. (2007)</t>
    <phoneticPr fontId="9"/>
  </si>
  <si>
    <t>Teurneau et al. (2008), Nyberg and Wass (2009), Väisäsvaara et al. (2006), Stephens et al. (2007)</t>
    <phoneticPr fontId="9"/>
  </si>
  <si>
    <t>Teurneau et al. (2008), Nyberg and Wass (2009), Sokolnicki et al. (2006), Stephens et al. (2007)</t>
    <phoneticPr fontId="9"/>
  </si>
  <si>
    <t>Belanger et al. (1990), Mazurek (1998), Nagra (1985)</t>
    <phoneticPr fontId="9"/>
  </si>
  <si>
    <t>Belanger et al. (1990), Butler et al. (1989), Mazurek (1998)</t>
    <phoneticPr fontId="9"/>
  </si>
  <si>
    <t>Mazurek (1998), Moe et al. (1990)</t>
    <phoneticPr fontId="9"/>
  </si>
  <si>
    <t>Mazurek (1998), McCord and Moe (1990)</t>
    <phoneticPr fontId="9"/>
  </si>
  <si>
    <t>Belanger et al. (1989), Mazurek (1998)</t>
    <phoneticPr fontId="9"/>
  </si>
  <si>
    <t>Mazurek (1998), Ostrowski and Kloska (1989)</t>
    <phoneticPr fontId="9"/>
  </si>
  <si>
    <t>Ahokas et al. (2013), Pere et al. (2012), Posiva Oy (2012), Vaittinen et al. (2011)</t>
    <phoneticPr fontId="9"/>
  </si>
  <si>
    <t>Doughty et al. (2013), Funaki et al. (2008), Ishii (2012), Ishii et al. (2010, 2011a, 2011b), Sanada et al. (2009, 2010), Yabuuchi et al. (2008)</t>
    <phoneticPr fontId="9"/>
  </si>
  <si>
    <t>Ishii E (2012) Microstructure and origin of faults in siliceous mudstone at the Horonobe Underground Research Laboratory site, Japan. J Struct Geol 34:20–29.</t>
    <phoneticPr fontId="1"/>
  </si>
  <si>
    <t>Ishii E, Funaki H, Tokiwa T, Ota K (2010) Relationship between fault growth mechanism and permeability variations with depth of siliceous mudstones in northern Hokkaido, Japan. J Struct Geol 32:1792–1805.</t>
    <phoneticPr fontId="1"/>
  </si>
  <si>
    <t>Doughty C, Tsang C-F, Hatanaka K, Yabuuchi S, Kurikami H (2008) Application of direct-fitting, mass integral, and multirate methods to analysis of flowing fluid electric conductivity logs from Horonobe, Japan. Water Resour Res 44:W08403.</t>
    <phoneticPr fontId="1"/>
  </si>
  <si>
    <t>Ishii E, Sanada H, Funaki H, Sugita Y, Kurikami H (2011a) The relationships among brittleness, deformation behavior, and transport properties in mudstones: An example from the Horonobe Underground Research Laboratory, Japan. J Geophys Res 116:B09206.</t>
    <phoneticPr fontId="1"/>
  </si>
  <si>
    <t>Ishii E, Sanada H, Iwatsuki T, Sugita Y, Kurikami H (2011b) Mechanical strength of the transition zone at the boundary between opal-A and opal-CT zones in siliceous rocks. Eng Geol 122:215–221.</t>
    <phoneticPr fontId="1"/>
  </si>
  <si>
    <t>Kurikami H (2007) Groundwater flow analysis in the Horonobe Underground Research Laboratory Project—Recalculation based on the investigation until fiscal year 2005. Tech Rep JAEA-Research 2007-036, Japan Atomic Energy Agency, Tokai-mura, Japan.</t>
    <phoneticPr fontId="1"/>
  </si>
  <si>
    <t>Sanada H, Niunoya S, Matsui H, Fujii Y (2009) Applicability of initial stress measurement methods to Horonobe siliceous rocks and initial stress state around Horonobe Underground Research Laboratory. J Min Mater Process Inst Jpn 125:530–539.</t>
    <phoneticPr fontId="1"/>
  </si>
  <si>
    <t>Sanada H, Nakamura T, Sugita Y (2010) In situ stress measurements in siliceous mudstones at Horonobe Underground Research Laboratory, Japan. Proceedings of the ASME 13th International Conference on Environmental Remediation and Radioactive Waste Management, pp. 31–39, American Society of Mechanical Engineers, New York.</t>
    <phoneticPr fontId="1"/>
  </si>
  <si>
    <t>Doughty C, Tsang C-F, Yabuuchi S, Kunimaru T (2013) Flowing fluid electric conductivity logging for a deep artesian well in fractured rock with regional flow. J Hydrol 482:1–13.</t>
    <phoneticPr fontId="1"/>
  </si>
  <si>
    <t>Funaki H, Tokiwa T, Ishii E, Hatsuyama Y, Matsuo S, Tsuda K, Koizumi A, Ishikawa T, Daijo Y, Sugiyama K (2008) Horonobe Underground Research Laboratory Project: Overview of the pilot borehole investigation of the ventilation shaft (PB-V01)—Geological investigation. Tech Rep JAEA-Data/Code 2008-013, Japan Atomic Energy Agency, Tokai-mura, Japan.</t>
    <phoneticPr fontId="1"/>
  </si>
  <si>
    <t>Yabuuchi S, Kunimaru T, Ishii E, Hatsuyama Y, Ijiri Y, Matsuoka K, Ibara T, Matsunami S, Makino A (2008) Horonobe Underground Research Laboratory Project: Overview of the pilot borehole investigation of the ventilation shaft (PB-V01)—Hydrogeological investigation. Tech Rep JAEA-Data/Code 2008-026, Japan Atomic Energy Agency, Tokai-mura, Japan.</t>
    <phoneticPr fontId="1"/>
  </si>
  <si>
    <t>Bruines P, Niunoya S, Munakata M, Kimura H, Kawamura H (2013) FEC analysis carried out in SAB-2 borehole located near Horonobe. Proceedings of the 13th Japan Symposium on Rock Mechanics &amp; the 6th Japan-Korea Joint Symposium on Rock Engineering, pp. 893–898, Japanese Committee for Rock Mechanics, Tokyo.</t>
    <phoneticPr fontId="1"/>
  </si>
  <si>
    <t>Suko T, Takano H, Uchida M, Seki Y, Ito K, Watanabe Y, Munakata M, Tanaka T, Amano K (2014) Research on validation of the groundwater flow evaluation methods based on the information of geological environment in and around Horonobe underground research area. Tech Rep JNES-RE-2013-9032, Japan Nuclear Energy Safety Organization, Tokyo, Japan.</t>
    <phoneticPr fontId="1"/>
  </si>
  <si>
    <t>Adams J, Wyss E (1994) Hydraulic packer testing in the Wellenberg boreholes SB1 and SB2: Methods and field results. Tech Rep NTB 93-38, Nagra, Wettingen, Switzerland.</t>
    <phoneticPr fontId="1"/>
  </si>
  <si>
    <t>Guyonnet D, Rivera A, Löw S, Correa N (1993) Analysis and synthesis of fluid logging data from Wellenberg boreholes SB1, SB2, SB3, SB4 and SB6. Tech Rep NTB 92-01, Nagra, Wettingen, Switzerland.</t>
    <phoneticPr fontId="1"/>
  </si>
  <si>
    <t>Nagra (1997) GeosyntheseWellenberg 1996 – ergebnisse der untersuchungsphasen I und II. Tech Rep NTB 96-01, Nagra,Wettingen, Switzerland.</t>
    <phoneticPr fontId="1"/>
  </si>
  <si>
    <t>Ostrowski L, Enachescu C, Harborth B, Kloska M (1992) Hydrological investigations at Wellenberg: Hydraulic packer testing in boreholes SB3, SB4 and SB6: Methods and field results. Tech Rep NTB 93-05, Nagra, Wettingen, Switzerland.</t>
    <phoneticPr fontId="1"/>
  </si>
  <si>
    <t>Enachescu C, Lavanchy J-M, Ostrowski L, Senger R, Wozniewicz J (1997) Hydrological investigations at Wellenberg: Hydraulic packer testing in boreholes SB4a/v and SB4a/s: Methods and field results. Tech Rep NTB 95-02, Nagra, Wettingen, Switzerland.</t>
    <phoneticPr fontId="1"/>
  </si>
  <si>
    <t>Forsman I, Zetterlund M, Rhén I (2004) Correlation of Posiva flow log anomalies to core mapped features in Forsmark (KFM01A to KFM05A). Tech Rep R-04-77, SKB, Stockholm.</t>
    <phoneticPr fontId="1"/>
  </si>
  <si>
    <t>Nyberg G, Wass E (2009) Forsmark site investigation hydro monitoring program. Tech Rep P-09-42, SKB, Stockholm.</t>
    <phoneticPr fontId="1"/>
  </si>
  <si>
    <t>Rouhiainen P, Pöllänen J (2003) Forsmark site investigation: Difference flow logging of borehole KFM01A. Tech Rep P-03-28, SKB, Stockholm.</t>
    <phoneticPr fontId="1"/>
  </si>
  <si>
    <t>Stephens MB, Fox A, Pointe PL, Simeonov A, Isaksson H, Hermanson J, Öhman J (2007) Geology Forsmark—Site descriptive modelling Forsmark stage 2.2. Tech Rep R-07-45, SKB, Stockholm.</t>
    <phoneticPr fontId="1"/>
  </si>
  <si>
    <t>Rouhiainen P, Pöllänen J (2004a) Forsmark site investigation: Difference flow logging in borehole KFM02A. Tech Rep P-04-188, SKB, Stockholm.</t>
    <phoneticPr fontId="1"/>
  </si>
  <si>
    <t>Pöllänen J, Sokolnicki M (2004) Forsmark site investigation: Difference flow logging in borehole KFM03A. Tech Rep P-04-189, SKB, Stockholm.</t>
    <phoneticPr fontId="1"/>
  </si>
  <si>
    <t>Rouhiainen P, Pöllänen J (2004b) Forsmark site investigation: Difference flow logging in borehole KFM04A. Tech Rep P-04-190, SKB, Stockholm.</t>
    <phoneticPr fontId="1"/>
  </si>
  <si>
    <t>Rouhiainen P, Sokolnicki M (2005) Forsmark site investigation: Difference flow logging in borehole KFM06A. Tech Rep P-05-15, SKB, Stockholm.</t>
    <phoneticPr fontId="1"/>
  </si>
  <si>
    <t>Teurneau B, Forsmark T, Forssman I, Rhén I, Zinn E (2008) Forsmark site investigation: Correlation of Posiva flow log anomalies to core mapped features in KFM01D, KFM07C, KFM08A, KFM08C and KFM10A. Tech Rep R-07-127, SKB, Stockholm.</t>
    <phoneticPr fontId="1"/>
  </si>
  <si>
    <t>Sokolnicki M, Pöllänen J, Pekkanen J (2006) Forsmark site investigation: Difference flow logging in borehole KFM10A. Tech Rep P-06-190, SKB, Stockholm.</t>
    <phoneticPr fontId="1"/>
  </si>
  <si>
    <t>Belanger DW, Thompson BM, Longsine DE (1990) Analysis of long-term pressure recovery data from the Boettstein, Weiach, Riniken and Leuggern boreholes. Tech Rep NTB 87-21, Nagra, Baden, Switzerland.</t>
    <phoneticPr fontId="1"/>
  </si>
  <si>
    <t>Mazurek M (1998) Geology of the crystalline basement of northern Switzerland and derivation of geological input data for safety assessment models. Tech Rep NTB 93-12, Nagra, Wettingen, Switzerland.</t>
    <phoneticPr fontId="1"/>
  </si>
  <si>
    <t>Nagra (Nationale Genossenschaft für die Lagerung Radioaktiver Abfälle) (1985) Sondierbohrung Böttstein untersuchungsbericht. Technischer Bericht 85-01, Nagra, Baden, Switzerland.</t>
    <phoneticPr fontId="1"/>
  </si>
  <si>
    <t>Butler GA, Cauffman TL, Lolcama JL, Longsine DE, McNeish JA (1989) Interpretation of hydraulic testing at the Weiach borehole. Tech Rep NTB 78-20, Nagra, Baden, Switzerland.</t>
    <phoneticPr fontId="1"/>
  </si>
  <si>
    <t>Moe H, McNeish JA, McCord JP, Andrews RW (1990) Interpretation of hydraulic testing at the Schafisheim borehole. Tech Rep NTB 89-09, Nagra, Baden, Switzerland.</t>
    <phoneticPr fontId="1"/>
  </si>
  <si>
    <t>McCord JP, Moe H (1990) Interpretation of hydraulic testing at the Kaisten borehole. Tech Rep NTB 89-18, Nagra, Baden, Switzerland.</t>
    <phoneticPr fontId="1"/>
  </si>
  <si>
    <t>Belanger DW, Freeze GA, Lolcama JL, Pickens JF (1989) Interpretation of hydraulic testing in crystalline rock at the Leuggern borehole. Tech Rep NTB 87-19, Nagra, Baden, Switzerland.</t>
    <phoneticPr fontId="1"/>
  </si>
  <si>
    <t>Ostrowski LP, Kloska MB (1989) Final interpretation of hydraulic testing at the Siblingen borehole. Tech Rep NTB 89-10, Nagra, Baden, Switzerland.</t>
    <phoneticPr fontId="1"/>
  </si>
  <si>
    <t>Ahokas H, Pöllänen J, Rouhiainen P, Kuusela-Lahtinen A (2013) Quality review of transmissivity data from Olkiluoto site—Drillholes OL-KR1–KR57. Working Report 2012-99, Posiva Oy, Eurajoki, Finland.</t>
    <phoneticPr fontId="1"/>
  </si>
  <si>
    <t>Pere T, Aro S, Mattila J, Ahokas H, Vaittinen T, Wikström L (2012) Layout determining features, their influence zones and respect distances at the Olkiluoto Site. Tech Rep POSIVA 2012-21, Posiva Oy, Eurajoki, Finland.</t>
    <phoneticPr fontId="1"/>
  </si>
  <si>
    <t>Posiva Oy (2012) Olkiluoto site description 2011. Tech Rep POSIVA 2011-02, Posiva Oy, Eurajoki, Finland.</t>
    <phoneticPr fontId="1"/>
  </si>
  <si>
    <t>Vaittinen T, Ahokas H, Nummela J, Paulamäki S (2011) Hydrogeological structure model of the Olkiluoto site—Update in 2010. Working Report 2011-65, Posiva Oy, Eurajoki, Finland.</t>
    <phoneticPr fontId="1"/>
  </si>
  <si>
    <t>Nirex (1997a, 1997b, 1997c)</t>
    <phoneticPr fontId="9"/>
  </si>
  <si>
    <t>Teurneau et al. (2008), Nyberg and Wass (2009), Sokolnicki and Rouhiainen (2005), Stephens et al. (2007)</t>
    <phoneticPr fontId="9"/>
  </si>
  <si>
    <t>Väisäsvaara J, Leppänen H, Pekkanen J, Pöllänen J (2006) Forsmark site investigation: Difference flow logging in borehole KFM08C. Tech Rep P-06-189, SKB, Stockholm.</t>
    <phoneticPr fontId="1"/>
  </si>
  <si>
    <t>Sokolnicki M, Rouhiainen P (2005) Forsmark site investigation: Difference flow logging in borehole KFM08A. Tech Rep P-05-43, SKB, Stockholm.</t>
    <phoneticPr fontId="1"/>
  </si>
  <si>
    <t>Nirex (1997a) Sellafield Geological and Hydrogeological Investigations: Locations of Flow Zones in Sellafield Deep Boreholes. Nirex Rep SA/97/073, UK Nirex Ltd., Oxfordshire, UK.</t>
    <phoneticPr fontId="1"/>
  </si>
  <si>
    <t>Nirex (1997b) Sellafield Geological and Hydrogeological Investigations: The Derivation of Freshwater and Environmental Heads, Hydraulic Conductivity and Borehole Chloride Values With Uncertainty Limits for Use in Nirex 97 Groundwater Modelling. Nirex Rep SA/97/065, UK Nirex Ltd., Oxfordshire, UK.</t>
    <phoneticPr fontId="1"/>
  </si>
  <si>
    <t>Nirex (1997c) Summary Data Compilation for the Location, Distribution and Orientation of Potential Flowing Features in the Sellafield Boreholes. Nirex Rep SA/97/031, UK Nirex Ltd., Oxfordshire, UK.</t>
    <phoneticPr fontId="1"/>
  </si>
  <si>
    <r>
      <t>Transmissivity of the flow anomaly (m</t>
    </r>
    <r>
      <rPr>
        <vertAlign val="superscript"/>
        <sz val="12"/>
        <rFont val="Arial"/>
        <family val="2"/>
      </rPr>
      <t>2</t>
    </r>
    <r>
      <rPr>
        <sz val="12"/>
        <rFont val="Arial"/>
        <family val="2"/>
      </rPr>
      <t>/s)</t>
    </r>
    <phoneticPr fontId="9"/>
  </si>
  <si>
    <t>Figure</t>
    <phoneticPr fontId="1"/>
  </si>
  <si>
    <t>Fig. 1(f, l)</t>
    <phoneticPr fontId="1"/>
  </si>
  <si>
    <t>Fig. 1(b, f, h, l)</t>
    <phoneticPr fontId="1"/>
  </si>
  <si>
    <t>Fig. 1(d, f, j, l)</t>
    <phoneticPr fontId="1"/>
  </si>
  <si>
    <t>Fig. 1(c, f, i, l)</t>
    <phoneticPr fontId="1"/>
  </si>
  <si>
    <t>Fig. 1(e, f, k, l)</t>
    <phoneticPr fontId="1"/>
  </si>
  <si>
    <t>Fig. 1(a)</t>
    <phoneticPr fontId="1"/>
  </si>
  <si>
    <t>Fig. 1(g)</t>
    <phoneticPr fontId="1"/>
  </si>
  <si>
    <t>The above four sites plus Olkiluoto and Sellafield</t>
    <phoneticPr fontId="1"/>
  </si>
  <si>
    <t>Data source</t>
    <phoneticPr fontId="1"/>
  </si>
  <si>
    <t>Depth
(mbgl)</t>
    <phoneticPr fontId="1"/>
  </si>
  <si>
    <r>
      <t>Transmissivity
(m</t>
    </r>
    <r>
      <rPr>
        <vertAlign val="superscript"/>
        <sz val="12"/>
        <color theme="1"/>
        <rFont val="Arial"/>
        <family val="2"/>
      </rPr>
      <t>2</t>
    </r>
    <r>
      <rPr>
        <sz val="12"/>
        <color theme="1"/>
        <rFont val="Arial"/>
        <family val="2"/>
      </rPr>
      <t xml:space="preserve"> s</t>
    </r>
    <r>
      <rPr>
        <vertAlign val="superscript"/>
        <sz val="12"/>
        <color theme="1"/>
        <rFont val="Arial"/>
        <family val="2"/>
      </rPr>
      <t>-1</t>
    </r>
    <r>
      <rPr>
        <sz val="12"/>
        <color theme="1"/>
        <rFont val="Arial"/>
        <family val="2"/>
      </rPr>
      <t>)</t>
    </r>
    <phoneticPr fontId="1"/>
  </si>
  <si>
    <t>Fig. 4</t>
    <phoneticPr fontId="1"/>
  </si>
  <si>
    <t>Article title:
Rock strength and stress dependence of local flow-path connectivity within faults or fractures: A preliminary overview of virtual and in-situ hydraulic tests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</si>
</sst>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_);[Red]\(0.00\)"/>
    <numFmt numFmtId="177" formatCode="0_);[Red]\(0\)"/>
    <numFmt numFmtId="178" formatCode="0.000_);[Red]\(0.000\)"/>
    <numFmt numFmtId="179" formatCode="0.000E+00"/>
    <numFmt numFmtId="180" formatCode="0.0E+00"/>
    <numFmt numFmtId="181" formatCode="0.0000"/>
    <numFmt numFmtId="182" formatCode="0.00_ "/>
    <numFmt numFmtId="183" formatCode="0.0_ "/>
    <numFmt numFmtId="184" formatCode="0.000_ "/>
    <numFmt numFmtId="185" formatCode="0_ "/>
    <numFmt numFmtId="186" formatCode="0.0_);[Red]\(0.0\)"/>
    <numFmt numFmtId="187" formatCode="0.0.E+00"/>
    <numFmt numFmtId="188" formatCode="#,##0.0000_);[Red]\(#,##0.0000\)"/>
  </numFmts>
  <fonts count="11" x14ac:knownFonts="1">
    <font>
      <sz val="11"/>
      <color theme="1"/>
      <name val="游ゴシック"/>
      <family val="2"/>
      <charset val="128"/>
      <scheme val="minor"/>
    </font>
    <font>
      <sz val="6"/>
      <name val="游ゴシック"/>
      <family val="2"/>
      <charset val="128"/>
      <scheme val="minor"/>
    </font>
    <font>
      <sz val="12"/>
      <color theme="1"/>
      <name val="Arial"/>
      <family val="2"/>
    </font>
    <font>
      <vertAlign val="superscript"/>
      <sz val="12"/>
      <color theme="1"/>
      <name val="Arial"/>
      <family val="2"/>
    </font>
    <font>
      <sz val="12"/>
      <name val="Arial"/>
      <family val="2"/>
    </font>
    <font>
      <sz val="12"/>
      <color rgb="FFFF0000"/>
      <name val="Arial"/>
      <family val="2"/>
    </font>
    <font>
      <sz val="12"/>
      <color theme="1"/>
      <name val="Times New Roman"/>
      <family val="1"/>
    </font>
    <font>
      <sz val="6"/>
      <name val="ＭＳ Ｐゴシック"/>
      <family val="2"/>
      <charset val="128"/>
    </font>
    <font>
      <sz val="12"/>
      <color theme="6"/>
      <name val="Arial"/>
      <family val="2"/>
    </font>
    <font>
      <sz val="6"/>
      <name val="ＭＳ Ｐゴシック"/>
      <family val="3"/>
      <charset val="128"/>
    </font>
    <font>
      <vertAlign val="superscript"/>
      <sz val="12"/>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177" fontId="2" fillId="0" borderId="0" xfId="0" applyNumberFormat="1" applyFont="1">
      <alignment vertical="center"/>
    </xf>
    <xf numFmtId="0" fontId="2" fillId="0" borderId="0" xfId="0" applyFont="1" applyAlignment="1">
      <alignment vertical="center" wrapText="1"/>
    </xf>
    <xf numFmtId="178" fontId="2" fillId="0" borderId="0" xfId="0" applyNumberFormat="1" applyFont="1">
      <alignment vertical="center"/>
    </xf>
    <xf numFmtId="178" fontId="2" fillId="0" borderId="0" xfId="0" applyNumberFormat="1" applyFont="1" applyAlignment="1">
      <alignment horizontal="left" vertical="center"/>
    </xf>
    <xf numFmtId="178" fontId="2" fillId="0" borderId="0" xfId="0" applyNumberFormat="1" applyFont="1" applyAlignment="1">
      <alignment horizontal="center" vertical="center"/>
    </xf>
    <xf numFmtId="177" fontId="2" fillId="0" borderId="0" xfId="0" applyNumberFormat="1" applyFont="1" applyAlignment="1">
      <alignment horizontal="center" vertical="center"/>
    </xf>
    <xf numFmtId="179" fontId="2" fillId="0" borderId="0" xfId="0" applyNumberFormat="1" applyFont="1" applyAlignment="1">
      <alignment horizontal="left" vertical="center"/>
    </xf>
    <xf numFmtId="176" fontId="2" fillId="0" borderId="0" xfId="0" applyNumberFormat="1" applyFont="1" applyAlignment="1">
      <alignment horizontal="center" vertical="center"/>
    </xf>
    <xf numFmtId="176" fontId="4" fillId="0" borderId="0" xfId="0" applyNumberFormat="1" applyFont="1" applyAlignment="1">
      <alignment horizontal="center" vertical="center"/>
    </xf>
    <xf numFmtId="176" fontId="2" fillId="0" borderId="0" xfId="0" applyNumberFormat="1" applyFont="1" applyAlignment="1">
      <alignment horizontal="left" vertical="center"/>
    </xf>
    <xf numFmtId="176" fontId="2" fillId="2" borderId="0" xfId="0" applyNumberFormat="1" applyFont="1" applyFill="1" applyAlignment="1">
      <alignment horizontal="center" vertical="center"/>
    </xf>
    <xf numFmtId="176" fontId="5" fillId="2" borderId="0" xfId="0" applyNumberFormat="1" applyFont="1" applyFill="1" applyAlignment="1">
      <alignment horizontal="center" vertical="center"/>
    </xf>
    <xf numFmtId="0" fontId="4" fillId="0" borderId="0" xfId="0" applyFont="1" applyAlignment="1">
      <alignment horizontal="center" vertical="center"/>
    </xf>
    <xf numFmtId="180" fontId="4" fillId="0" borderId="0" xfId="0" applyNumberFormat="1" applyFont="1" applyAlignment="1">
      <alignment horizontal="center" vertical="center"/>
    </xf>
    <xf numFmtId="0" fontId="2" fillId="0" borderId="0" xfId="0" applyFont="1" applyAlignment="1">
      <alignment horizontal="center" vertical="center"/>
    </xf>
    <xf numFmtId="180" fontId="2" fillId="0" borderId="0" xfId="0" applyNumberFormat="1" applyFont="1" applyAlignment="1">
      <alignment horizontal="center" vertical="center"/>
    </xf>
    <xf numFmtId="0" fontId="2" fillId="0" borderId="0" xfId="0" applyFont="1" applyAlignment="1">
      <alignment horizontal="left" vertical="center"/>
    </xf>
    <xf numFmtId="180" fontId="4" fillId="0" borderId="0" xfId="0" applyNumberFormat="1" applyFont="1" applyAlignment="1">
      <alignment horizontal="left" vertical="center"/>
    </xf>
    <xf numFmtId="181" fontId="2" fillId="0" borderId="0" xfId="0" applyNumberFormat="1" applyFont="1">
      <alignment vertical="center"/>
    </xf>
    <xf numFmtId="177" fontId="8" fillId="0" borderId="0" xfId="0" applyNumberFormat="1" applyFont="1">
      <alignment vertical="center"/>
    </xf>
    <xf numFmtId="49" fontId="2" fillId="0" borderId="0" xfId="0" applyNumberFormat="1" applyFont="1" applyAlignment="1">
      <alignment horizontal="right" vertical="center"/>
    </xf>
    <xf numFmtId="182" fontId="2" fillId="0" borderId="0" xfId="0" applyNumberFormat="1" applyFont="1">
      <alignment vertical="center"/>
    </xf>
    <xf numFmtId="183" fontId="2" fillId="0" borderId="0" xfId="0" applyNumberFormat="1" applyFont="1">
      <alignment vertical="center"/>
    </xf>
    <xf numFmtId="184" fontId="2" fillId="0" borderId="0" xfId="0" applyNumberFormat="1" applyFont="1">
      <alignment vertical="center"/>
    </xf>
    <xf numFmtId="1" fontId="4" fillId="0" borderId="0" xfId="0" applyNumberFormat="1" applyFont="1" applyAlignment="1">
      <alignment horizontal="center" vertical="center"/>
    </xf>
    <xf numFmtId="1" fontId="2" fillId="0" borderId="0" xfId="0" applyNumberFormat="1" applyFont="1" applyAlignment="1">
      <alignment horizontal="center" vertical="center"/>
    </xf>
    <xf numFmtId="0" fontId="4" fillId="0" borderId="0" xfId="0" applyFont="1" applyAlignment="1">
      <alignment horizontal="left" vertical="center"/>
    </xf>
    <xf numFmtId="11" fontId="4" fillId="0" borderId="0" xfId="0" applyNumberFormat="1" applyFont="1" applyAlignment="1">
      <alignment horizontal="center" vertical="center"/>
    </xf>
    <xf numFmtId="177" fontId="4" fillId="0" borderId="0" xfId="0" applyNumberFormat="1" applyFont="1" applyAlignment="1">
      <alignment horizontal="center" vertical="center"/>
    </xf>
    <xf numFmtId="186" fontId="2" fillId="0" borderId="0" xfId="0" applyNumberFormat="1" applyFont="1" applyAlignment="1">
      <alignment horizontal="center" vertical="center"/>
    </xf>
    <xf numFmtId="186" fontId="4" fillId="0" borderId="0" xfId="0" applyNumberFormat="1"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182" fontId="4" fillId="0" borderId="0" xfId="0" applyNumberFormat="1" applyFont="1" applyAlignment="1">
      <alignment horizontal="center" vertical="center"/>
    </xf>
    <xf numFmtId="183" fontId="4" fillId="0" borderId="0" xfId="0" applyNumberFormat="1" applyFont="1" applyAlignment="1">
      <alignment horizontal="center" vertical="center"/>
    </xf>
    <xf numFmtId="185" fontId="4" fillId="0" borderId="0" xfId="0" applyNumberFormat="1" applyFont="1" applyAlignment="1">
      <alignment horizontal="center" vertical="center"/>
    </xf>
    <xf numFmtId="187" fontId="4" fillId="0" borderId="0" xfId="0" applyNumberFormat="1" applyFont="1" applyAlignment="1">
      <alignment horizontal="center" vertical="center"/>
    </xf>
    <xf numFmtId="49" fontId="4" fillId="0" borderId="0" xfId="0" applyNumberFormat="1" applyFont="1" applyAlignment="1">
      <alignment horizontal="center" vertical="center"/>
    </xf>
    <xf numFmtId="188" fontId="4" fillId="0" borderId="0" xfId="0" applyNumberFormat="1" applyFont="1" applyAlignment="1">
      <alignment horizontal="center" vertical="center"/>
    </xf>
    <xf numFmtId="2" fontId="4" fillId="0" borderId="0" xfId="0" applyNumberFormat="1" applyFont="1" applyAlignment="1">
      <alignment horizontal="left" vertical="center"/>
    </xf>
    <xf numFmtId="182" fontId="4" fillId="0" borderId="0" xfId="0" applyNumberFormat="1" applyFont="1" applyAlignment="1">
      <alignment horizontal="left" vertical="center"/>
    </xf>
    <xf numFmtId="11" fontId="4" fillId="0" borderId="0" xfId="0" applyNumberFormat="1" applyFont="1" applyAlignment="1">
      <alignment horizontal="left" vertical="center"/>
    </xf>
    <xf numFmtId="49" fontId="4" fillId="0" borderId="0" xfId="0" applyNumberFormat="1" applyFont="1" applyAlignment="1">
      <alignment horizontal="left" vertical="center"/>
    </xf>
    <xf numFmtId="176" fontId="4" fillId="0" borderId="0" xfId="0" applyNumberFormat="1" applyFont="1" applyAlignment="1">
      <alignment horizontal="left" vertical="center"/>
    </xf>
    <xf numFmtId="177" fontId="2" fillId="0" borderId="0" xfId="0" applyNumberFormat="1" applyFont="1" applyAlignment="1">
      <alignment horizontal="center" vertical="center" wrapText="1"/>
    </xf>
    <xf numFmtId="184" fontId="2" fillId="0" borderId="0" xfId="0" applyNumberFormat="1" applyFont="1" applyAlignment="1">
      <alignment horizontal="center" vertical="center" wrapText="1"/>
    </xf>
    <xf numFmtId="183" fontId="2" fillId="0" borderId="0" xfId="0" applyNumberFormat="1" applyFont="1" applyAlignment="1">
      <alignment horizontal="center" vertical="center" wrapText="1"/>
    </xf>
    <xf numFmtId="182" fontId="2" fillId="0" borderId="0" xfId="0" applyNumberFormat="1" applyFont="1" applyAlignment="1">
      <alignment horizontal="center" vertical="center" wrapText="1"/>
    </xf>
    <xf numFmtId="176" fontId="4" fillId="0" borderId="0" xfId="0" applyNumberFormat="1" applyFont="1" applyAlignment="1">
      <alignment horizontal="center" vertical="center" wrapText="1"/>
    </xf>
  </cellXfs>
  <cellStyles count="1">
    <cellStyle name="標準" xfId="0" builtinId="0"/>
  </cellStyles>
  <dxfs count="1">
    <dxf>
      <numFmt numFmtId="185" formatCode="0_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5DB43-D443-4B58-97D8-2EBEF0D6D7F0}">
  <sheetPr>
    <pageSetUpPr autoPageBreaks="0" fitToPage="1"/>
  </sheetPr>
  <dimension ref="A1:A8"/>
  <sheetViews>
    <sheetView tabSelected="1" zoomScaleNormal="100" workbookViewId="0">
      <selection activeCell="C5" sqref="C5"/>
    </sheetView>
  </sheetViews>
  <sheetFormatPr defaultRowHeight="18.75" x14ac:dyDescent="0.4"/>
  <cols>
    <col min="1" max="1" width="87.125" customWidth="1"/>
  </cols>
  <sheetData>
    <row r="1" spans="1:1" s="1" customFormat="1" ht="24.75" customHeight="1" x14ac:dyDescent="0.4">
      <c r="A1" s="1" t="s">
        <v>112</v>
      </c>
    </row>
    <row r="2" spans="1:1" s="1" customFormat="1" ht="15" x14ac:dyDescent="0.4"/>
    <row r="3" spans="1:1" s="1" customFormat="1" ht="62.25" customHeight="1" x14ac:dyDescent="0.4">
      <c r="A3" s="3" t="s">
        <v>316</v>
      </c>
    </row>
    <row r="4" spans="1:1" s="1" customFormat="1" ht="15" x14ac:dyDescent="0.4">
      <c r="A4" s="3"/>
    </row>
    <row r="5" spans="1:1" s="1" customFormat="1" ht="130.5" customHeight="1" x14ac:dyDescent="0.4">
      <c r="A5" s="3" t="s">
        <v>111</v>
      </c>
    </row>
    <row r="6" spans="1:1" s="1" customFormat="1" ht="15" x14ac:dyDescent="0.4"/>
    <row r="7" spans="1:1" s="1" customFormat="1" ht="63.75" customHeight="1" x14ac:dyDescent="0.4">
      <c r="A7" s="3" t="s">
        <v>8</v>
      </c>
    </row>
    <row r="8" spans="1:1" s="1" customFormat="1" ht="15" x14ac:dyDescent="0.4"/>
  </sheetData>
  <phoneticPr fontId="1"/>
  <pageMargins left="0.70866141732283461" right="0.70866141732283461" top="0.74803149606299213" bottom="0.74803149606299213" header="0.31496062992125984" footer="0.31496062992125984"/>
  <pageSetup paperSize="9"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A715E-F7AC-41B5-A9E2-09008FF90CD0}">
  <sheetPr>
    <pageSetUpPr autoPageBreaks="0"/>
  </sheetPr>
  <dimension ref="A1:P145"/>
  <sheetViews>
    <sheetView zoomScaleNormal="100" workbookViewId="0">
      <selection activeCell="I11" sqref="I11"/>
    </sheetView>
  </sheetViews>
  <sheetFormatPr defaultColWidth="10.625" defaultRowHeight="15" x14ac:dyDescent="0.4"/>
  <cols>
    <col min="1" max="1" width="10.625" style="16"/>
    <col min="2" max="2" width="14.375" style="16" bestFit="1" customWidth="1"/>
    <col min="3" max="3" width="10.625" style="16" customWidth="1"/>
    <col min="4" max="4" width="10.625" style="16"/>
    <col min="5" max="5" width="14.375" style="16" bestFit="1" customWidth="1"/>
    <col min="6" max="6" width="10.625" style="16" customWidth="1"/>
    <col min="7" max="7" width="10.625" style="31"/>
    <col min="8" max="8" width="14.375" style="16" bestFit="1" customWidth="1"/>
    <col min="9" max="9" width="30.625" style="16" customWidth="1"/>
    <col min="10" max="10" width="10.625" style="14"/>
    <col min="11" max="11" width="14.375" style="14" bestFit="1" customWidth="1"/>
    <col min="12" max="13" width="10.625" style="14"/>
    <col min="14" max="14" width="14.375" style="14" bestFit="1" customWidth="1"/>
    <col min="15" max="15" width="30.625" style="14" customWidth="1"/>
    <col min="16" max="16384" width="10.625" style="14"/>
  </cols>
  <sheetData>
    <row r="1" spans="1:16" x14ac:dyDescent="0.4">
      <c r="A1" s="16" t="s">
        <v>309</v>
      </c>
      <c r="F1" s="31"/>
      <c r="G1" s="16"/>
      <c r="J1" s="16" t="s">
        <v>310</v>
      </c>
    </row>
    <row r="2" spans="1:16" ht="55.5" customHeight="1" x14ac:dyDescent="0.4">
      <c r="A2" s="33" t="s">
        <v>313</v>
      </c>
      <c r="B2" s="33" t="s">
        <v>314</v>
      </c>
      <c r="D2" s="33" t="s">
        <v>313</v>
      </c>
      <c r="E2" s="33" t="s">
        <v>314</v>
      </c>
      <c r="F2" s="14"/>
      <c r="G2" s="33" t="s">
        <v>313</v>
      </c>
      <c r="H2" s="33" t="s">
        <v>314</v>
      </c>
      <c r="J2" s="31" t="s">
        <v>38</v>
      </c>
      <c r="K2" s="33" t="s">
        <v>314</v>
      </c>
      <c r="L2" s="16"/>
      <c r="M2" s="31" t="s">
        <v>38</v>
      </c>
      <c r="N2" s="33" t="s">
        <v>314</v>
      </c>
      <c r="P2" s="31"/>
    </row>
    <row r="3" spans="1:16" x14ac:dyDescent="0.4">
      <c r="A3" s="18" t="s">
        <v>35</v>
      </c>
      <c r="B3" s="14"/>
      <c r="C3" s="14"/>
      <c r="D3" s="18" t="s">
        <v>208</v>
      </c>
      <c r="E3" s="14"/>
      <c r="F3" s="14"/>
      <c r="G3" s="19" t="s">
        <v>311</v>
      </c>
      <c r="H3" s="14"/>
      <c r="I3" s="15"/>
      <c r="J3" s="18" t="s">
        <v>35</v>
      </c>
      <c r="M3" s="18" t="s">
        <v>208</v>
      </c>
      <c r="P3" s="31"/>
    </row>
    <row r="4" spans="1:16" x14ac:dyDescent="0.4">
      <c r="A4" s="27">
        <v>124.4</v>
      </c>
      <c r="B4" s="15">
        <f t="shared" ref="B4:B16" si="0">10^(-31+(0.9+31)*(1+A4)^-0.049)</f>
        <v>1.4971595158774764E-6</v>
      </c>
      <c r="D4" s="16">
        <v>256</v>
      </c>
      <c r="E4" s="15">
        <f t="shared" ref="E4:E41" si="1">10^(-70+(7+70)*(1+D4)^-0.031)</f>
        <v>6.7765963492899528E-6</v>
      </c>
      <c r="G4" s="27">
        <v>8.2166571428571427</v>
      </c>
      <c r="H4" s="15">
        <f t="shared" ref="H4:H5" si="2">10^(-35+(-2.3+35)*(1+G4)^-0.027)</f>
        <v>6.261901146918162E-5</v>
      </c>
      <c r="I4" s="15"/>
      <c r="J4" s="32">
        <v>0.47586110487973432</v>
      </c>
      <c r="K4" s="15">
        <f t="shared" ref="K4:K7" si="3">10^(-650+(-4.7+650)*(1+J4)^-0.004)</f>
        <v>1.9772941277854779E-6</v>
      </c>
      <c r="L4" s="16"/>
      <c r="M4" s="32">
        <v>0.62957920792079192</v>
      </c>
      <c r="N4" s="15">
        <f>10^(-650+(-4.11+650)*(1+M4)^-0.0045)</f>
        <v>2.9665280350874168E-6</v>
      </c>
      <c r="P4" s="31"/>
    </row>
    <row r="5" spans="1:16" x14ac:dyDescent="0.4">
      <c r="A5" s="16">
        <v>150</v>
      </c>
      <c r="B5" s="15">
        <f t="shared" si="0"/>
        <v>8.8540665014044294E-7</v>
      </c>
      <c r="D5" s="14">
        <v>300</v>
      </c>
      <c r="E5" s="15">
        <f t="shared" si="1"/>
        <v>3.2672123187253472E-6</v>
      </c>
      <c r="G5" s="16">
        <v>20</v>
      </c>
      <c r="H5" s="15">
        <f t="shared" si="2"/>
        <v>1.3167553966143686E-5</v>
      </c>
      <c r="I5" s="15"/>
      <c r="J5" s="32">
        <v>0.6</v>
      </c>
      <c r="K5" s="15">
        <f t="shared" si="3"/>
        <v>1.2245212034654408E-6</v>
      </c>
      <c r="L5" s="16"/>
      <c r="M5" s="32">
        <v>0.7</v>
      </c>
      <c r="N5" s="15">
        <f t="shared" ref="N5:N20" si="4">10^(-650+(-4.11+650)*(1+M5)^-0.0045)</f>
        <v>2.2364861439681734E-6</v>
      </c>
      <c r="P5" s="31"/>
    </row>
    <row r="6" spans="1:16" x14ac:dyDescent="0.4">
      <c r="A6" s="16">
        <v>200</v>
      </c>
      <c r="B6" s="15">
        <f t="shared" si="0"/>
        <v>3.9805364805502902E-7</v>
      </c>
      <c r="D6" s="16">
        <v>350</v>
      </c>
      <c r="E6" s="15">
        <f t="shared" si="1"/>
        <v>1.6127448366699394E-6</v>
      </c>
      <c r="G6" s="16">
        <v>50</v>
      </c>
      <c r="H6" s="15">
        <f>10^(-35+(-2.3+35)*(1+G6)^-0.027)</f>
        <v>2.549772284416514E-6</v>
      </c>
      <c r="I6" s="15"/>
      <c r="J6" s="32">
        <v>0.7</v>
      </c>
      <c r="K6" s="15">
        <f t="shared" si="3"/>
        <v>8.5466297177536124E-7</v>
      </c>
      <c r="L6" s="16"/>
      <c r="M6" s="32">
        <v>0.8</v>
      </c>
      <c r="N6" s="15">
        <f t="shared" si="4"/>
        <v>1.52704743691782E-6</v>
      </c>
      <c r="P6" s="31"/>
    </row>
    <row r="7" spans="1:16" x14ac:dyDescent="0.4">
      <c r="A7" s="14">
        <v>250</v>
      </c>
      <c r="B7" s="15">
        <f t="shared" si="0"/>
        <v>2.1558430583932431E-7</v>
      </c>
      <c r="D7" s="14">
        <v>400</v>
      </c>
      <c r="E7" s="15">
        <f t="shared" si="1"/>
        <v>8.7707262890152529E-7</v>
      </c>
      <c r="G7" s="16">
        <v>100</v>
      </c>
      <c r="H7" s="15">
        <f t="shared" ref="H7:H19" si="5">10^(-35+(-2.3+35)*(1+G7)^-0.027)</f>
        <v>7.3953000420884378E-7</v>
      </c>
      <c r="I7" s="15"/>
      <c r="J7" s="32">
        <v>0.8</v>
      </c>
      <c r="K7" s="15">
        <f t="shared" si="3"/>
        <v>6.0895785587256561E-7</v>
      </c>
      <c r="L7" s="16"/>
      <c r="M7" s="32">
        <v>0.9</v>
      </c>
      <c r="N7" s="15">
        <f t="shared" si="4"/>
        <v>1.0644862460742668E-6</v>
      </c>
      <c r="P7" s="31"/>
    </row>
    <row r="8" spans="1:16" x14ac:dyDescent="0.4">
      <c r="A8" s="16">
        <v>300</v>
      </c>
      <c r="B8" s="15">
        <f t="shared" si="0"/>
        <v>1.3121384798729917E-7</v>
      </c>
      <c r="D8" s="16">
        <v>450</v>
      </c>
      <c r="E8" s="15">
        <f t="shared" si="1"/>
        <v>5.1349361955292169E-7</v>
      </c>
      <c r="G8" s="16">
        <v>150</v>
      </c>
      <c r="H8" s="15">
        <f t="shared" si="5"/>
        <v>3.6073118615504524E-7</v>
      </c>
      <c r="J8" s="32">
        <v>0.9</v>
      </c>
      <c r="K8" s="15">
        <f>10^(-650+(-4.7+650)*(1+J8)^-0.004)</f>
        <v>4.4194855380530255E-7</v>
      </c>
      <c r="L8" s="16"/>
      <c r="M8" s="32">
        <v>1</v>
      </c>
      <c r="N8" s="15">
        <f t="shared" si="4"/>
        <v>7.5596724348592842E-7</v>
      </c>
      <c r="P8" s="31"/>
    </row>
    <row r="9" spans="1:16" x14ac:dyDescent="0.4">
      <c r="A9" s="14">
        <v>350</v>
      </c>
      <c r="B9" s="15">
        <f t="shared" si="0"/>
        <v>8.6506831972659783E-8</v>
      </c>
      <c r="D9" s="14">
        <v>500</v>
      </c>
      <c r="E9" s="15">
        <f t="shared" si="1"/>
        <v>3.1858200036648912E-7</v>
      </c>
      <c r="G9" s="14">
        <v>200</v>
      </c>
      <c r="H9" s="15">
        <f t="shared" si="5"/>
        <v>2.175179842298381E-7</v>
      </c>
      <c r="I9" s="15"/>
      <c r="J9" s="32">
        <v>1</v>
      </c>
      <c r="K9" s="15">
        <f t="shared" ref="K9:K17" si="6">10^(-650+(-4.7+650)*(1+J9)^-0.004)</f>
        <v>3.2608175330875444E-7</v>
      </c>
      <c r="L9" s="16"/>
      <c r="M9" s="32">
        <v>1.2</v>
      </c>
      <c r="N9" s="15">
        <f t="shared" si="4"/>
        <v>4.0031825871003205E-7</v>
      </c>
      <c r="P9" s="31"/>
    </row>
    <row r="10" spans="1:16" x14ac:dyDescent="0.4">
      <c r="A10" s="16">
        <v>400</v>
      </c>
      <c r="B10" s="15">
        <f t="shared" si="0"/>
        <v>6.0444348781264571E-8</v>
      </c>
      <c r="D10" s="16">
        <v>550</v>
      </c>
      <c r="E10" s="15">
        <f t="shared" si="1"/>
        <v>2.0712223872239661E-7</v>
      </c>
      <c r="G10" s="16">
        <v>250</v>
      </c>
      <c r="H10" s="15">
        <f t="shared" si="5"/>
        <v>1.4724334679242667E-7</v>
      </c>
      <c r="I10" s="15"/>
      <c r="J10" s="31">
        <v>1.2</v>
      </c>
      <c r="K10" s="15">
        <f t="shared" si="6"/>
        <v>1.8537013818665988E-7</v>
      </c>
      <c r="L10" s="16"/>
      <c r="M10" s="32">
        <v>1.4</v>
      </c>
      <c r="N10" s="15">
        <f t="shared" si="4"/>
        <v>2.2410494351990508E-7</v>
      </c>
      <c r="P10" s="31"/>
    </row>
    <row r="11" spans="1:16" x14ac:dyDescent="0.4">
      <c r="A11" s="16">
        <v>450</v>
      </c>
      <c r="B11" s="15">
        <f t="shared" si="0"/>
        <v>4.4138859168148819E-8</v>
      </c>
      <c r="D11" s="14">
        <v>600</v>
      </c>
      <c r="E11" s="17">
        <f t="shared" si="1"/>
        <v>1.3994801528625961E-7</v>
      </c>
      <c r="G11" s="14">
        <v>300</v>
      </c>
      <c r="H11" s="15">
        <f t="shared" si="5"/>
        <v>1.0720544135177815E-7</v>
      </c>
      <c r="I11" s="15"/>
      <c r="J11" s="32">
        <v>1.4</v>
      </c>
      <c r="K11" s="15">
        <f t="shared" si="6"/>
        <v>1.1071135824221438E-7</v>
      </c>
      <c r="L11" s="16"/>
      <c r="M11" s="32">
        <v>1.6</v>
      </c>
      <c r="N11" s="15">
        <f t="shared" si="4"/>
        <v>1.3145083852661552E-7</v>
      </c>
      <c r="P11" s="31"/>
    </row>
    <row r="12" spans="1:16" x14ac:dyDescent="0.4">
      <c r="A12" s="16">
        <v>500</v>
      </c>
      <c r="B12" s="15">
        <f t="shared" si="0"/>
        <v>3.3367292749246485E-8</v>
      </c>
      <c r="D12" s="16">
        <v>650</v>
      </c>
      <c r="E12" s="17">
        <f t="shared" si="1"/>
        <v>9.7661934101790944E-8</v>
      </c>
      <c r="G12" s="16">
        <v>350</v>
      </c>
      <c r="H12" s="15">
        <f t="shared" si="5"/>
        <v>8.2064132286257235E-8</v>
      </c>
      <c r="I12" s="15"/>
      <c r="J12" s="31">
        <v>1.6</v>
      </c>
      <c r="K12" s="15">
        <f t="shared" si="6"/>
        <v>6.8919344978882387E-8</v>
      </c>
      <c r="L12" s="16"/>
      <c r="M12" s="32">
        <v>1.8</v>
      </c>
      <c r="N12" s="15">
        <f t="shared" si="4"/>
        <v>8.0228393334462598E-8</v>
      </c>
      <c r="P12" s="31"/>
    </row>
    <row r="13" spans="1:16" x14ac:dyDescent="0.4">
      <c r="A13" s="16">
        <v>550</v>
      </c>
      <c r="B13" s="15">
        <f t="shared" si="0"/>
        <v>2.5937416520374538E-8</v>
      </c>
      <c r="D13" s="14">
        <v>700</v>
      </c>
      <c r="E13" s="17">
        <f t="shared" si="1"/>
        <v>7.0048029601456065E-8</v>
      </c>
      <c r="G13" s="14">
        <v>400</v>
      </c>
      <c r="H13" s="15">
        <f t="shared" si="5"/>
        <v>6.5157115191676064E-8</v>
      </c>
      <c r="I13" s="15"/>
      <c r="J13" s="32">
        <v>1.8</v>
      </c>
      <c r="K13" s="15">
        <f t="shared" si="6"/>
        <v>4.4443842365664745E-8</v>
      </c>
      <c r="L13" s="16"/>
      <c r="M13" s="32">
        <v>2</v>
      </c>
      <c r="N13" s="15">
        <f t="shared" si="4"/>
        <v>5.0670816924930794E-8</v>
      </c>
      <c r="P13" s="31"/>
    </row>
    <row r="14" spans="1:16" x14ac:dyDescent="0.4">
      <c r="A14" s="16">
        <v>600</v>
      </c>
      <c r="B14" s="15">
        <f t="shared" si="0"/>
        <v>2.0629342717132159E-8</v>
      </c>
      <c r="D14" s="16">
        <v>750</v>
      </c>
      <c r="E14" s="17">
        <f t="shared" si="1"/>
        <v>5.1441312189039891E-8</v>
      </c>
      <c r="G14" s="16">
        <v>450</v>
      </c>
      <c r="H14" s="15">
        <f t="shared" si="5"/>
        <v>5.3193363275294488E-8</v>
      </c>
      <c r="I14" s="15"/>
      <c r="J14" s="31">
        <v>2</v>
      </c>
      <c r="K14" s="15">
        <f t="shared" si="6"/>
        <v>2.9544972964804973E-8</v>
      </c>
      <c r="L14" s="16"/>
      <c r="M14" s="32">
        <v>2.5</v>
      </c>
      <c r="N14" s="15">
        <f t="shared" si="4"/>
        <v>1.8158597931598951E-8</v>
      </c>
      <c r="P14" s="31"/>
    </row>
    <row r="15" spans="1:16" x14ac:dyDescent="0.4">
      <c r="A15" s="16">
        <v>650</v>
      </c>
      <c r="B15" s="15">
        <f t="shared" si="0"/>
        <v>1.6725093794107046E-8</v>
      </c>
      <c r="D15" s="14">
        <v>800</v>
      </c>
      <c r="E15" s="17">
        <f t="shared" si="1"/>
        <v>3.8559623156516381E-8</v>
      </c>
      <c r="G15" s="14">
        <v>500</v>
      </c>
      <c r="H15" s="15">
        <f t="shared" si="5"/>
        <v>4.4387672846953347E-8</v>
      </c>
      <c r="I15" s="15"/>
      <c r="J15" s="31">
        <v>2.5</v>
      </c>
      <c r="K15" s="15">
        <f t="shared" si="6"/>
        <v>1.1870162320944412E-8</v>
      </c>
      <c r="L15" s="16"/>
      <c r="M15" s="32">
        <v>3</v>
      </c>
      <c r="N15" s="15">
        <f t="shared" si="4"/>
        <v>7.4691359801476728E-9</v>
      </c>
      <c r="P15" s="31"/>
    </row>
    <row r="16" spans="1:16" x14ac:dyDescent="0.4">
      <c r="A16" s="16">
        <v>692</v>
      </c>
      <c r="B16" s="15">
        <f t="shared" si="0"/>
        <v>1.4201450202156118E-8</v>
      </c>
      <c r="D16" s="16">
        <v>850</v>
      </c>
      <c r="E16" s="17">
        <f t="shared" si="1"/>
        <v>2.9428178304806584E-8</v>
      </c>
      <c r="G16" s="16">
        <v>550</v>
      </c>
      <c r="H16" s="15">
        <f t="shared" si="5"/>
        <v>3.7700072756082761E-8</v>
      </c>
      <c r="I16" s="15"/>
      <c r="J16" s="31">
        <v>3</v>
      </c>
      <c r="K16" s="15">
        <f t="shared" si="6"/>
        <v>5.3901375104113144E-9</v>
      </c>
      <c r="L16" s="16"/>
      <c r="M16" s="32">
        <v>3.5</v>
      </c>
      <c r="N16" s="15">
        <f t="shared" si="4"/>
        <v>3.4131273195241439E-9</v>
      </c>
      <c r="P16" s="31"/>
    </row>
    <row r="17" spans="1:16" x14ac:dyDescent="0.4">
      <c r="A17" s="18" t="s">
        <v>37</v>
      </c>
      <c r="D17" s="14">
        <v>900</v>
      </c>
      <c r="E17" s="17">
        <f t="shared" si="1"/>
        <v>2.28190999465474E-8</v>
      </c>
      <c r="G17" s="14">
        <v>600</v>
      </c>
      <c r="H17" s="17">
        <f t="shared" si="5"/>
        <v>3.2489668671629069E-8</v>
      </c>
      <c r="I17" s="15"/>
      <c r="J17" s="32">
        <v>3.2044222902008772</v>
      </c>
      <c r="K17" s="15">
        <f t="shared" si="6"/>
        <v>4.0148606414732991E-9</v>
      </c>
      <c r="L17" s="16"/>
      <c r="M17" s="32">
        <v>4</v>
      </c>
      <c r="N17" s="15">
        <f t="shared" si="4"/>
        <v>1.6945695431219284E-9</v>
      </c>
      <c r="P17" s="31"/>
    </row>
    <row r="18" spans="1:16" x14ac:dyDescent="0.4">
      <c r="A18" s="26">
        <v>68.758055585722559</v>
      </c>
      <c r="B18" s="15">
        <f>10^(-42+(0.3+42)*(1+A18)^-0.029)</f>
        <v>2.5141430517136811E-5</v>
      </c>
      <c r="D18" s="16">
        <v>950</v>
      </c>
      <c r="E18" s="17">
        <f t="shared" si="1"/>
        <v>1.794655318288001E-8</v>
      </c>
      <c r="G18" s="16">
        <v>650</v>
      </c>
      <c r="H18" s="17">
        <f t="shared" si="5"/>
        <v>2.8343094567828578E-8</v>
      </c>
      <c r="I18" s="15"/>
      <c r="J18" s="18" t="s">
        <v>37</v>
      </c>
      <c r="K18" s="16"/>
      <c r="L18" s="16"/>
      <c r="M18" s="32">
        <v>4.5</v>
      </c>
      <c r="N18" s="15">
        <f t="shared" si="4"/>
        <v>8.9970039124694053E-10</v>
      </c>
      <c r="P18" s="31"/>
    </row>
    <row r="19" spans="1:16" x14ac:dyDescent="0.4">
      <c r="A19" s="16">
        <v>100</v>
      </c>
      <c r="B19" s="15">
        <f>10^(-42+(0.3+42)*(1+A19)^-0.029)</f>
        <v>1.0026171266563938E-5</v>
      </c>
      <c r="D19" s="14">
        <v>1000</v>
      </c>
      <c r="E19" s="17">
        <f t="shared" si="1"/>
        <v>1.4294581719127345E-8</v>
      </c>
      <c r="G19" s="14">
        <v>700</v>
      </c>
      <c r="H19" s="17">
        <f t="shared" si="5"/>
        <v>2.4983503079748189E-8</v>
      </c>
      <c r="J19" s="32">
        <v>0.21295966274797279</v>
      </c>
      <c r="K19" s="15">
        <f t="shared" ref="K19:K33" si="7">10^(-620+(-4.2+620)*(1+J19)^-0.005)</f>
        <v>1.6063666818053264E-5</v>
      </c>
      <c r="L19" s="16"/>
      <c r="M19" s="32">
        <v>5</v>
      </c>
      <c r="N19" s="15">
        <f t="shared" si="4"/>
        <v>5.048713100963355E-10</v>
      </c>
      <c r="P19" s="31"/>
    </row>
    <row r="20" spans="1:16" x14ac:dyDescent="0.4">
      <c r="A20" s="16">
        <v>150</v>
      </c>
      <c r="B20" s="15">
        <f t="shared" ref="B20:B35" si="8">10^(-42+(0.3+42)*(1+A20)^-0.029)</f>
        <v>3.7334605134006467E-6</v>
      </c>
      <c r="D20" s="16">
        <v>1050</v>
      </c>
      <c r="E20" s="17">
        <f t="shared" si="1"/>
        <v>1.1516609564173431E-8</v>
      </c>
      <c r="G20" s="16">
        <v>750</v>
      </c>
      <c r="H20" s="15">
        <f>10^(-35+(-2.3+35)*(1+G20)^-0.027)</f>
        <v>2.2219511544046102E-8</v>
      </c>
      <c r="I20" s="15"/>
      <c r="J20" s="32">
        <v>0.3</v>
      </c>
      <c r="K20" s="15">
        <f t="shared" si="7"/>
        <v>9.8335437778783815E-6</v>
      </c>
      <c r="M20" s="32">
        <v>5.08576732673267</v>
      </c>
      <c r="N20" s="15">
        <f t="shared" si="4"/>
        <v>4.5947325486974567E-10</v>
      </c>
      <c r="P20" s="31"/>
    </row>
    <row r="21" spans="1:16" x14ac:dyDescent="0.4">
      <c r="A21" s="16">
        <v>200</v>
      </c>
      <c r="B21" s="15">
        <f t="shared" si="8"/>
        <v>1.8621323015199432E-6</v>
      </c>
      <c r="D21" s="14">
        <v>1100</v>
      </c>
      <c r="E21" s="17">
        <f t="shared" si="1"/>
        <v>9.3750227080976104E-9</v>
      </c>
      <c r="G21" s="14">
        <v>800</v>
      </c>
      <c r="H21" s="15">
        <f>10^(-35+(-2.3+35)*(1+G21)^-0.027)</f>
        <v>1.9915195085817731E-8</v>
      </c>
      <c r="I21" s="15"/>
      <c r="J21" s="32">
        <v>0.4</v>
      </c>
      <c r="K21" s="15">
        <f t="shared" si="7"/>
        <v>5.8193296073549456E-6</v>
      </c>
      <c r="M21" s="19" t="s">
        <v>311</v>
      </c>
      <c r="P21" s="31"/>
    </row>
    <row r="22" spans="1:16" x14ac:dyDescent="0.4">
      <c r="A22" s="14">
        <v>250</v>
      </c>
      <c r="B22" s="15">
        <f t="shared" si="8"/>
        <v>1.0891797245985931E-6</v>
      </c>
      <c r="D22" s="16">
        <v>1150</v>
      </c>
      <c r="E22" s="17">
        <f t="shared" si="1"/>
        <v>7.7038751733760858E-9</v>
      </c>
      <c r="G22" s="16">
        <v>850</v>
      </c>
      <c r="H22" s="15">
        <f t="shared" ref="H22:H47" si="9">10^(-35+(-2.3+35)*(1+G22)^-0.027)</f>
        <v>1.7971738287612773E-8</v>
      </c>
      <c r="I22" s="15"/>
      <c r="J22" s="32">
        <v>0.5</v>
      </c>
      <c r="K22" s="15">
        <f t="shared" si="7"/>
        <v>3.5713923286582703E-6</v>
      </c>
      <c r="L22" s="15"/>
      <c r="M22" s="31">
        <v>0.21295966274797301</v>
      </c>
      <c r="N22" s="15">
        <f>10^(-530+(-4.7+530)*(1+M22)^-0.0049)</f>
        <v>6.3576357882747916E-6</v>
      </c>
      <c r="P22" s="31"/>
    </row>
    <row r="23" spans="1:16" x14ac:dyDescent="0.4">
      <c r="A23" s="16">
        <v>300</v>
      </c>
      <c r="B23" s="15">
        <f t="shared" si="8"/>
        <v>7.042924617893527E-7</v>
      </c>
      <c r="D23" s="14">
        <v>1200</v>
      </c>
      <c r="E23" s="17">
        <f t="shared" si="1"/>
        <v>6.3853150017389984E-9</v>
      </c>
      <c r="G23" s="14">
        <v>900</v>
      </c>
      <c r="H23" s="15">
        <f t="shared" si="9"/>
        <v>1.6315827522505138E-8</v>
      </c>
      <c r="I23" s="15"/>
      <c r="J23" s="32">
        <v>0.6</v>
      </c>
      <c r="K23" s="15">
        <f t="shared" si="7"/>
        <v>2.262340125531216E-6</v>
      </c>
      <c r="L23" s="16"/>
      <c r="M23" s="31">
        <v>0.3</v>
      </c>
      <c r="N23" s="15">
        <f t="shared" ref="N23:N24" si="10">10^(-530+(-4.7+530)*(1+M23)^-0.0049)</f>
        <v>4.2180930640543792E-6</v>
      </c>
      <c r="P23" s="31"/>
    </row>
    <row r="24" spans="1:16" x14ac:dyDescent="0.4">
      <c r="A24" s="14">
        <v>350</v>
      </c>
      <c r="B24" s="15">
        <f t="shared" si="8"/>
        <v>4.8792077118964505E-7</v>
      </c>
      <c r="D24" s="16">
        <v>1250</v>
      </c>
      <c r="E24" s="17">
        <f t="shared" si="1"/>
        <v>5.3343584093133507E-9</v>
      </c>
      <c r="G24" s="16">
        <v>950</v>
      </c>
      <c r="H24" s="15">
        <f t="shared" si="9"/>
        <v>1.489208722968824E-8</v>
      </c>
      <c r="J24" s="32">
        <v>0.7</v>
      </c>
      <c r="K24" s="15">
        <f t="shared" si="7"/>
        <v>1.4735370376105722E-6</v>
      </c>
      <c r="L24" s="16"/>
      <c r="M24" s="31">
        <v>0.4</v>
      </c>
      <c r="N24" s="15">
        <f t="shared" si="10"/>
        <v>2.7204710912462993E-6</v>
      </c>
      <c r="P24" s="31"/>
    </row>
    <row r="25" spans="1:16" x14ac:dyDescent="0.4">
      <c r="A25" s="16">
        <v>400</v>
      </c>
      <c r="B25" s="15">
        <f t="shared" si="8"/>
        <v>3.5545434690967004E-7</v>
      </c>
      <c r="D25" s="14">
        <v>1300</v>
      </c>
      <c r="E25" s="17">
        <f t="shared" si="1"/>
        <v>4.4888611617924631E-9</v>
      </c>
      <c r="G25" s="14">
        <v>1000</v>
      </c>
      <c r="H25" s="15">
        <f t="shared" si="9"/>
        <v>1.3658021701868006E-8</v>
      </c>
      <c r="I25" s="15"/>
      <c r="J25" s="32">
        <v>0.8</v>
      </c>
      <c r="K25" s="15">
        <f t="shared" si="7"/>
        <v>9.836977748520787E-7</v>
      </c>
      <c r="L25" s="16"/>
      <c r="M25" s="31">
        <v>0.5</v>
      </c>
      <c r="N25" s="15">
        <f>10^(-530+(-4.7+530)*(1+M25)^-0.0049)</f>
        <v>1.8087604172511944E-6</v>
      </c>
      <c r="P25" s="31"/>
    </row>
    <row r="26" spans="1:16" x14ac:dyDescent="0.4">
      <c r="A26" s="14">
        <v>450</v>
      </c>
      <c r="B26" s="15">
        <f t="shared" si="8"/>
        <v>2.6905719858823034E-7</v>
      </c>
      <c r="D26" s="16">
        <v>1350</v>
      </c>
      <c r="E26" s="17">
        <f t="shared" si="1"/>
        <v>3.8027937350067333E-9</v>
      </c>
      <c r="G26" s="16">
        <v>1050</v>
      </c>
      <c r="H26" s="15">
        <f t="shared" si="9"/>
        <v>1.2580553845080004E-8</v>
      </c>
      <c r="I26" s="15"/>
      <c r="J26" s="32">
        <v>0.9</v>
      </c>
      <c r="K26" s="15">
        <f t="shared" si="7"/>
        <v>6.712737788826132E-7</v>
      </c>
      <c r="L26" s="16"/>
      <c r="M26" s="31">
        <v>0.6</v>
      </c>
      <c r="N26" s="15">
        <f t="shared" ref="N26:N48" si="11">10^(-530+(-4.7+530)*(1+M26)^-0.0049)</f>
        <v>1.2348572519771E-6</v>
      </c>
      <c r="P26" s="31"/>
    </row>
    <row r="27" spans="1:16" x14ac:dyDescent="0.4">
      <c r="A27" s="27">
        <v>500</v>
      </c>
      <c r="B27" s="15">
        <f t="shared" si="8"/>
        <v>2.0988562108358E-7</v>
      </c>
      <c r="D27" s="14">
        <v>1400</v>
      </c>
      <c r="E27" s="17">
        <f t="shared" si="1"/>
        <v>3.2416571279750383E-9</v>
      </c>
      <c r="G27" s="14">
        <v>1100</v>
      </c>
      <c r="H27" s="15">
        <f t="shared" si="9"/>
        <v>1.1633607737823395E-8</v>
      </c>
      <c r="I27" s="15"/>
      <c r="J27" s="32">
        <v>1</v>
      </c>
      <c r="K27" s="15">
        <f t="shared" si="7"/>
        <v>4.6719033464579156E-7</v>
      </c>
      <c r="L27" s="16"/>
      <c r="M27" s="31">
        <v>0.7</v>
      </c>
      <c r="N27" s="15">
        <f t="shared" si="11"/>
        <v>8.6288492914424653E-7</v>
      </c>
      <c r="P27" s="31"/>
    </row>
    <row r="28" spans="1:16" x14ac:dyDescent="0.4">
      <c r="A28" s="27">
        <v>550</v>
      </c>
      <c r="B28" s="15">
        <f t="shared" si="8"/>
        <v>1.6775407217291757E-7</v>
      </c>
      <c r="D28" s="16">
        <v>1450</v>
      </c>
      <c r="E28" s="17">
        <f t="shared" si="1"/>
        <v>2.7793102414903956E-9</v>
      </c>
      <c r="G28" s="16">
        <v>1150</v>
      </c>
      <c r="H28" s="15">
        <f t="shared" si="9"/>
        <v>1.0796388924203038E-8</v>
      </c>
      <c r="I28" s="15"/>
      <c r="J28" s="32">
        <v>1.2</v>
      </c>
      <c r="K28" s="15">
        <f t="shared" si="7"/>
        <v>2.3829710800464868E-7</v>
      </c>
      <c r="L28" s="16"/>
      <c r="M28" s="31">
        <v>0.8</v>
      </c>
      <c r="N28" s="15">
        <f t="shared" si="11"/>
        <v>6.1550477442377665E-7</v>
      </c>
      <c r="P28" s="31"/>
    </row>
    <row r="29" spans="1:16" x14ac:dyDescent="0.4">
      <c r="A29" s="27">
        <v>600</v>
      </c>
      <c r="B29" s="15">
        <f t="shared" si="8"/>
        <v>1.3679044523104462E-7</v>
      </c>
      <c r="D29" s="14">
        <v>1500</v>
      </c>
      <c r="E29" s="17">
        <f t="shared" si="1"/>
        <v>2.3957432381806065E-9</v>
      </c>
      <c r="G29" s="14">
        <v>1200</v>
      </c>
      <c r="H29" s="15">
        <f t="shared" si="9"/>
        <v>1.0052140622263323E-8</v>
      </c>
      <c r="I29" s="15"/>
      <c r="J29" s="32">
        <v>1.4</v>
      </c>
      <c r="K29" s="15">
        <f t="shared" si="7"/>
        <v>1.2892076474948547E-7</v>
      </c>
      <c r="L29" s="16"/>
      <c r="M29" s="31">
        <v>0.9</v>
      </c>
      <c r="N29" s="15">
        <f t="shared" si="11"/>
        <v>4.4718028422670819E-7</v>
      </c>
      <c r="P29" s="31"/>
    </row>
    <row r="30" spans="1:16" x14ac:dyDescent="0.4">
      <c r="A30" s="27">
        <v>650</v>
      </c>
      <c r="B30" s="15">
        <f t="shared" si="8"/>
        <v>1.1342826933796436E-7</v>
      </c>
      <c r="D30" s="16">
        <v>1550</v>
      </c>
      <c r="E30" s="17">
        <f t="shared" si="1"/>
        <v>2.0754944258914004E-9</v>
      </c>
      <c r="G30" s="16">
        <v>1250</v>
      </c>
      <c r="H30" s="15">
        <f t="shared" si="9"/>
        <v>9.3872305250100927E-9</v>
      </c>
      <c r="I30" s="15"/>
      <c r="J30" s="32">
        <v>1.6</v>
      </c>
      <c r="K30" s="15">
        <f t="shared" si="7"/>
        <v>7.3281932922175171E-8</v>
      </c>
      <c r="L30" s="16"/>
      <c r="M30" s="31">
        <v>1</v>
      </c>
      <c r="N30" s="15">
        <f t="shared" si="11"/>
        <v>3.3028311346128131E-7</v>
      </c>
      <c r="P30" s="31"/>
    </row>
    <row r="31" spans="1:16" x14ac:dyDescent="0.4">
      <c r="A31" s="27">
        <v>700</v>
      </c>
      <c r="B31" s="15">
        <f t="shared" si="8"/>
        <v>9.5406137886837998E-8</v>
      </c>
      <c r="D31" s="14">
        <v>1600</v>
      </c>
      <c r="E31" s="17">
        <f t="shared" si="1"/>
        <v>1.8065110324864595E-9</v>
      </c>
      <c r="G31" s="14">
        <v>1300</v>
      </c>
      <c r="H31" s="15">
        <f t="shared" si="9"/>
        <v>8.7904710842919288E-9</v>
      </c>
      <c r="I31" s="15"/>
      <c r="J31" s="32">
        <v>1.8</v>
      </c>
      <c r="K31" s="15">
        <f t="shared" si="7"/>
        <v>4.344582747624831E-8</v>
      </c>
      <c r="L31" s="16"/>
      <c r="M31" s="31">
        <v>1.2</v>
      </c>
      <c r="N31" s="15">
        <f t="shared" si="11"/>
        <v>1.8812639124622254E-7</v>
      </c>
      <c r="P31" s="31"/>
    </row>
    <row r="32" spans="1:16" x14ac:dyDescent="0.4">
      <c r="A32" s="27">
        <v>750</v>
      </c>
      <c r="B32" s="15">
        <f t="shared" si="8"/>
        <v>8.123733482599815E-8</v>
      </c>
      <c r="D32" s="16">
        <v>1650</v>
      </c>
      <c r="E32" s="17">
        <f t="shared" si="1"/>
        <v>1.5793201508067448E-9</v>
      </c>
      <c r="G32" s="16">
        <v>1350</v>
      </c>
      <c r="H32" s="15">
        <f t="shared" si="9"/>
        <v>8.2526072060704436E-9</v>
      </c>
      <c r="J32" s="32">
        <v>2</v>
      </c>
      <c r="K32" s="15">
        <f t="shared" si="7"/>
        <v>2.6708301186255041E-8</v>
      </c>
      <c r="L32" s="16"/>
      <c r="M32" s="31">
        <v>1.4</v>
      </c>
      <c r="N32" s="15">
        <f t="shared" si="11"/>
        <v>1.1256314250452649E-7</v>
      </c>
      <c r="P32" s="31"/>
    </row>
    <row r="33" spans="1:16" x14ac:dyDescent="0.4">
      <c r="A33" s="16">
        <v>800</v>
      </c>
      <c r="B33" s="15">
        <f t="shared" si="8"/>
        <v>6.9913843051125796E-8</v>
      </c>
      <c r="D33" s="14">
        <v>1700</v>
      </c>
      <c r="E33" s="17">
        <f t="shared" si="1"/>
        <v>1.3864190432442922E-9</v>
      </c>
      <c r="G33" s="14">
        <v>1400</v>
      </c>
      <c r="H33" s="15">
        <f t="shared" si="9"/>
        <v>7.765925657609276E-9</v>
      </c>
      <c r="I33" s="15"/>
      <c r="J33" s="32">
        <v>2.1456514731348957</v>
      </c>
      <c r="K33" s="15">
        <f t="shared" si="7"/>
        <v>1.9120164980421589E-8</v>
      </c>
      <c r="L33" s="16"/>
      <c r="M33" s="31">
        <v>1.6</v>
      </c>
      <c r="N33" s="15">
        <f t="shared" si="11"/>
        <v>7.0192519096414625E-8</v>
      </c>
      <c r="P33" s="31"/>
    </row>
    <row r="34" spans="1:16" x14ac:dyDescent="0.4">
      <c r="A34" s="27">
        <v>850</v>
      </c>
      <c r="B34" s="15">
        <f t="shared" si="8"/>
        <v>6.0733786787090567E-8</v>
      </c>
      <c r="D34" s="16">
        <v>1750</v>
      </c>
      <c r="E34" s="17">
        <f t="shared" si="1"/>
        <v>1.2218223403063979E-9</v>
      </c>
      <c r="G34" s="16">
        <v>1450</v>
      </c>
      <c r="H34" s="15">
        <f t="shared" si="9"/>
        <v>7.3239540969316258E-9</v>
      </c>
      <c r="I34" s="15"/>
      <c r="J34" s="18" t="s">
        <v>36</v>
      </c>
      <c r="K34" s="16"/>
      <c r="L34" s="16"/>
      <c r="M34" s="31">
        <v>1.8</v>
      </c>
      <c r="N34" s="15">
        <f t="shared" si="11"/>
        <v>4.533823535923927E-8</v>
      </c>
      <c r="P34" s="31"/>
    </row>
    <row r="35" spans="1:16" x14ac:dyDescent="0.4">
      <c r="A35" s="27">
        <v>891.08265428838274</v>
      </c>
      <c r="B35" s="15">
        <f t="shared" si="8"/>
        <v>5.4438368561046076E-8</v>
      </c>
      <c r="D35" s="14">
        <v>1800</v>
      </c>
      <c r="E35" s="17">
        <f t="shared" si="1"/>
        <v>1.0807226464168562E-9</v>
      </c>
      <c r="G35" s="14">
        <v>1500</v>
      </c>
      <c r="H35" s="15">
        <f t="shared" si="9"/>
        <v>6.9212268761240189E-9</v>
      </c>
      <c r="I35" s="15"/>
      <c r="J35" s="32">
        <v>0.43183462651419918</v>
      </c>
      <c r="K35" s="15">
        <f t="shared" ref="K35:K59" si="12">10^(-650+(-4.6+650)*(1+J35)^-0.0043)</f>
        <v>2.5385454450015093E-6</v>
      </c>
      <c r="L35" s="16"/>
      <c r="M35" s="31">
        <v>2</v>
      </c>
      <c r="N35" s="15">
        <f t="shared" si="11"/>
        <v>3.0185792442629127E-8</v>
      </c>
      <c r="P35" s="31"/>
    </row>
    <row r="36" spans="1:16" x14ac:dyDescent="0.4">
      <c r="A36" s="18" t="s">
        <v>36</v>
      </c>
      <c r="D36" s="16">
        <v>1850</v>
      </c>
      <c r="E36" s="17">
        <f t="shared" si="1"/>
        <v>9.5923393616555689E-10</v>
      </c>
      <c r="G36" s="16">
        <v>1550</v>
      </c>
      <c r="H36" s="15">
        <f t="shared" si="9"/>
        <v>6.553101139685267E-9</v>
      </c>
      <c r="I36" s="15"/>
      <c r="J36" s="32">
        <v>0.5</v>
      </c>
      <c r="K36" s="15">
        <f t="shared" si="12"/>
        <v>1.8867983759334111E-6</v>
      </c>
      <c r="L36" s="16"/>
      <c r="M36" s="32">
        <v>2.5</v>
      </c>
      <c r="N36" s="15">
        <f t="shared" si="11"/>
        <v>1.2170336004769504E-8</v>
      </c>
      <c r="P36" s="31"/>
    </row>
    <row r="37" spans="1:16" x14ac:dyDescent="0.4">
      <c r="A37" s="26">
        <v>67.595330180207156</v>
      </c>
      <c r="B37" s="15">
        <f>10^(-31+(7.9+31)*(1+A37)^-0.091)</f>
        <v>2.9899237886889569E-5</v>
      </c>
      <c r="D37" s="14">
        <v>1900</v>
      </c>
      <c r="E37" s="17">
        <f t="shared" si="1"/>
        <v>8.5419595617151779E-10</v>
      </c>
      <c r="G37" s="14">
        <v>1600</v>
      </c>
      <c r="H37" s="15">
        <f t="shared" si="9"/>
        <v>6.2156111907257984E-9</v>
      </c>
      <c r="I37" s="15"/>
      <c r="J37" s="32">
        <v>0.6</v>
      </c>
      <c r="K37" s="15">
        <f t="shared" si="12"/>
        <v>1.2501257764175248E-6</v>
      </c>
      <c r="L37" s="16"/>
      <c r="M37" s="31">
        <v>3</v>
      </c>
      <c r="N37" s="15">
        <f t="shared" si="11"/>
        <v>5.5438553514641578E-9</v>
      </c>
      <c r="P37" s="31"/>
    </row>
    <row r="38" spans="1:16" x14ac:dyDescent="0.4">
      <c r="A38" s="16">
        <v>100</v>
      </c>
      <c r="B38" s="15">
        <f>10^(-31+(7.9+31)*(1+A38)^-0.091)</f>
        <v>3.6285704519551185E-6</v>
      </c>
      <c r="D38" s="16">
        <v>1950</v>
      </c>
      <c r="E38" s="17">
        <f t="shared" si="1"/>
        <v>7.6302397687573021E-10</v>
      </c>
      <c r="G38" s="16">
        <v>1650</v>
      </c>
      <c r="H38" s="15">
        <f t="shared" si="9"/>
        <v>5.9053522492123598E-9</v>
      </c>
      <c r="I38" s="15"/>
      <c r="J38" s="32">
        <v>0.7</v>
      </c>
      <c r="K38" s="15">
        <f t="shared" si="12"/>
        <v>8.493146519959053E-7</v>
      </c>
      <c r="L38" s="16"/>
      <c r="M38" s="32">
        <v>3.5</v>
      </c>
      <c r="N38" s="15">
        <f t="shared" si="11"/>
        <v>2.7719230737942046E-9</v>
      </c>
      <c r="P38" s="31"/>
    </row>
    <row r="39" spans="1:16" x14ac:dyDescent="0.4">
      <c r="A39" s="16">
        <v>150</v>
      </c>
      <c r="B39" s="15">
        <f t="shared" ref="B39:B60" si="13">10^(-31+(7.9+31)*(1+A39)^-0.091)</f>
        <v>4.377719883387192E-7</v>
      </c>
      <c r="D39" s="14">
        <v>2000</v>
      </c>
      <c r="E39" s="17">
        <f t="shared" si="1"/>
        <v>6.8359253717097971E-10</v>
      </c>
      <c r="G39" s="14">
        <v>1700</v>
      </c>
      <c r="H39" s="15">
        <f t="shared" si="9"/>
        <v>5.6193869842380038E-9</v>
      </c>
      <c r="I39" s="15"/>
      <c r="J39" s="32">
        <v>0.8</v>
      </c>
      <c r="K39" s="15">
        <f>10^(-650+(-4.6+650)*(1+J39)^-0.0043)</f>
        <v>5.8995979788116946E-7</v>
      </c>
      <c r="L39" s="16"/>
      <c r="M39" s="31">
        <v>4</v>
      </c>
      <c r="N39" s="15">
        <f t="shared" si="11"/>
        <v>1.4915822222499835E-9</v>
      </c>
      <c r="P39" s="31"/>
    </row>
    <row r="40" spans="1:16" x14ac:dyDescent="0.4">
      <c r="A40" s="16">
        <v>200</v>
      </c>
      <c r="B40" s="15">
        <f t="shared" si="13"/>
        <v>1.0189515918697593E-7</v>
      </c>
      <c r="D40" s="16">
        <v>2050</v>
      </c>
      <c r="E40" s="17">
        <f t="shared" si="1"/>
        <v>6.1414486969894885E-10</v>
      </c>
      <c r="G40" s="16">
        <v>1750</v>
      </c>
      <c r="H40" s="15">
        <f t="shared" si="9"/>
        <v>5.3551698380095623E-9</v>
      </c>
      <c r="I40" s="15"/>
      <c r="J40" s="32">
        <v>0.9</v>
      </c>
      <c r="K40" s="15">
        <f t="shared" si="12"/>
        <v>4.1799409566155383E-7</v>
      </c>
      <c r="L40" s="16"/>
      <c r="M40" s="32">
        <v>4.5</v>
      </c>
      <c r="N40" s="15">
        <f t="shared" si="11"/>
        <v>8.517371121729208E-10</v>
      </c>
      <c r="P40" s="31"/>
    </row>
    <row r="41" spans="1:16" x14ac:dyDescent="0.4">
      <c r="A41" s="16">
        <v>250</v>
      </c>
      <c r="B41" s="15">
        <f t="shared" si="13"/>
        <v>3.3704678064163308E-8</v>
      </c>
      <c r="D41" s="16">
        <v>2077</v>
      </c>
      <c r="E41" s="17">
        <f t="shared" si="1"/>
        <v>5.8027035671151117E-10</v>
      </c>
      <c r="G41" s="14">
        <v>1800</v>
      </c>
      <c r="H41" s="15">
        <f t="shared" si="9"/>
        <v>5.1104853567018454E-9</v>
      </c>
      <c r="I41" s="15"/>
      <c r="J41" s="32">
        <v>1</v>
      </c>
      <c r="K41" s="15">
        <f t="shared" si="12"/>
        <v>3.0145879969756132E-7</v>
      </c>
      <c r="L41" s="16"/>
      <c r="M41" s="31">
        <v>5</v>
      </c>
      <c r="N41" s="15">
        <f t="shared" si="11"/>
        <v>5.1080046225309452E-10</v>
      </c>
      <c r="P41" s="31"/>
    </row>
    <row r="42" spans="1:16" x14ac:dyDescent="0.4">
      <c r="A42" s="16">
        <v>300</v>
      </c>
      <c r="B42" s="15">
        <f t="shared" si="13"/>
        <v>1.3866130764883515E-8</v>
      </c>
      <c r="G42" s="16">
        <v>1850</v>
      </c>
      <c r="H42" s="15">
        <f t="shared" si="9"/>
        <v>4.8833976285624961E-9</v>
      </c>
      <c r="I42" s="15"/>
      <c r="J42" s="32">
        <v>1.2</v>
      </c>
      <c r="K42" s="15">
        <f t="shared" si="12"/>
        <v>1.6427159685575177E-7</v>
      </c>
      <c r="L42" s="16"/>
      <c r="M42" s="32">
        <v>5.5</v>
      </c>
      <c r="N42" s="15">
        <f t="shared" si="11"/>
        <v>3.1920135355906278E-10</v>
      </c>
      <c r="P42" s="31"/>
    </row>
    <row r="43" spans="1:16" x14ac:dyDescent="0.4">
      <c r="A43" s="16">
        <v>350</v>
      </c>
      <c r="B43" s="15">
        <f t="shared" si="13"/>
        <v>6.6157444209699813E-9</v>
      </c>
      <c r="G43" s="14">
        <v>1900</v>
      </c>
      <c r="H43" s="15">
        <f t="shared" si="9"/>
        <v>4.6722085901006522E-9</v>
      </c>
      <c r="I43" s="15"/>
      <c r="J43" s="32">
        <v>1.4</v>
      </c>
      <c r="K43" s="15">
        <f t="shared" si="12"/>
        <v>9.4395020600669774E-8</v>
      </c>
      <c r="L43" s="16"/>
      <c r="M43" s="31">
        <v>6</v>
      </c>
      <c r="N43" s="15">
        <f t="shared" si="11"/>
        <v>2.0658029062771575E-10</v>
      </c>
      <c r="P43" s="31"/>
    </row>
    <row r="44" spans="1:16" x14ac:dyDescent="0.4">
      <c r="A44" s="16">
        <v>400</v>
      </c>
      <c r="B44" s="15">
        <f t="shared" si="13"/>
        <v>3.5130673847204729E-9</v>
      </c>
      <c r="G44" s="16">
        <v>1950</v>
      </c>
      <c r="H44" s="15">
        <f t="shared" si="9"/>
        <v>4.4754234582094356E-9</v>
      </c>
      <c r="I44" s="15"/>
      <c r="J44" s="32">
        <v>1.6</v>
      </c>
      <c r="K44" s="15">
        <f t="shared" si="12"/>
        <v>5.6713402715028311E-8</v>
      </c>
      <c r="L44" s="16"/>
      <c r="M44" s="32">
        <v>6.5</v>
      </c>
      <c r="N44" s="15">
        <f t="shared" si="11"/>
        <v>1.3779017652373555E-10</v>
      </c>
      <c r="P44" s="31"/>
    </row>
    <row r="45" spans="1:16" x14ac:dyDescent="0.4">
      <c r="A45" s="16">
        <v>450</v>
      </c>
      <c r="B45" s="15">
        <f t="shared" si="13"/>
        <v>2.0225020222148769E-9</v>
      </c>
      <c r="G45" s="14">
        <v>2000</v>
      </c>
      <c r="H45" s="15">
        <f t="shared" si="9"/>
        <v>4.2917219231562028E-9</v>
      </c>
      <c r="I45" s="15"/>
      <c r="J45" s="32">
        <v>1.8</v>
      </c>
      <c r="K45" s="15">
        <f t="shared" si="12"/>
        <v>3.5391233198135049E-8</v>
      </c>
      <c r="L45" s="16"/>
      <c r="M45" s="31">
        <v>7</v>
      </c>
      <c r="N45" s="15">
        <f t="shared" si="11"/>
        <v>9.4353080634171817E-11</v>
      </c>
      <c r="P45" s="31"/>
    </row>
    <row r="46" spans="1:16" x14ac:dyDescent="0.4">
      <c r="A46" s="16">
        <v>500</v>
      </c>
      <c r="B46" s="15">
        <f t="shared" si="13"/>
        <v>1.2402014046545103E-9</v>
      </c>
      <c r="G46" s="16">
        <v>2050</v>
      </c>
      <c r="H46" s="15">
        <f t="shared" si="9"/>
        <v>4.1199340256683031E-9</v>
      </c>
      <c r="J46" s="32">
        <v>2</v>
      </c>
      <c r="K46" s="15">
        <f t="shared" si="12"/>
        <v>2.2819147083380092E-8</v>
      </c>
      <c r="L46" s="16"/>
      <c r="M46" s="32">
        <v>7.5</v>
      </c>
      <c r="N46" s="15">
        <f t="shared" si="11"/>
        <v>6.6117281303869969E-11</v>
      </c>
      <c r="P46" s="31"/>
    </row>
    <row r="47" spans="1:16" x14ac:dyDescent="0.4">
      <c r="A47" s="16">
        <v>550</v>
      </c>
      <c r="B47" s="17">
        <f t="shared" si="13"/>
        <v>7.9994597021427902E-10</v>
      </c>
      <c r="F47" s="31"/>
      <c r="G47" s="16">
        <v>2077</v>
      </c>
      <c r="H47" s="15">
        <f t="shared" si="9"/>
        <v>4.0317514055636262E-9</v>
      </c>
      <c r="J47" s="32">
        <v>2.5</v>
      </c>
      <c r="K47" s="15">
        <f t="shared" si="12"/>
        <v>8.5635655693502405E-9</v>
      </c>
      <c r="L47" s="16"/>
      <c r="M47" s="31">
        <v>8</v>
      </c>
      <c r="N47" s="15">
        <f t="shared" si="11"/>
        <v>4.7287468017425372E-11</v>
      </c>
      <c r="P47" s="31"/>
    </row>
    <row r="48" spans="1:16" x14ac:dyDescent="0.4">
      <c r="A48" s="16">
        <v>600</v>
      </c>
      <c r="B48" s="17">
        <f t="shared" si="13"/>
        <v>5.3779324624413314E-10</v>
      </c>
      <c r="F48" s="31"/>
      <c r="G48" s="16"/>
      <c r="J48" s="32">
        <v>3</v>
      </c>
      <c r="K48" s="15">
        <f t="shared" si="12"/>
        <v>3.6658300944907157E-9</v>
      </c>
      <c r="L48" s="16"/>
      <c r="M48" s="32">
        <v>8.3022281181080864</v>
      </c>
      <c r="N48" s="15">
        <f t="shared" si="11"/>
        <v>3.8962485596852895E-11</v>
      </c>
      <c r="P48" s="31"/>
    </row>
    <row r="49" spans="1:16" x14ac:dyDescent="0.4">
      <c r="A49" s="16">
        <v>650</v>
      </c>
      <c r="B49" s="17">
        <f t="shared" si="13"/>
        <v>3.7424702347272035E-10</v>
      </c>
      <c r="F49" s="31"/>
      <c r="G49" s="16"/>
      <c r="J49" s="32">
        <v>3.5</v>
      </c>
      <c r="K49" s="15">
        <f t="shared" si="12"/>
        <v>1.7350959093727497E-9</v>
      </c>
      <c r="L49" s="16"/>
      <c r="M49" s="16"/>
      <c r="N49" s="16"/>
      <c r="P49" s="31"/>
    </row>
    <row r="50" spans="1:16" x14ac:dyDescent="0.4">
      <c r="A50" s="16">
        <v>700</v>
      </c>
      <c r="B50" s="17">
        <f t="shared" si="13"/>
        <v>2.6814899239835507E-10</v>
      </c>
      <c r="F50" s="31"/>
      <c r="G50" s="16"/>
      <c r="J50" s="32">
        <v>4</v>
      </c>
      <c r="K50" s="15">
        <f t="shared" si="12"/>
        <v>8.8894659288646528E-10</v>
      </c>
      <c r="L50" s="16"/>
      <c r="M50" s="16"/>
      <c r="N50" s="16"/>
      <c r="P50" s="31"/>
    </row>
    <row r="51" spans="1:16" x14ac:dyDescent="0.4">
      <c r="A51" s="16">
        <v>750</v>
      </c>
      <c r="B51" s="17">
        <f t="shared" si="13"/>
        <v>1.9699129654056533E-10</v>
      </c>
      <c r="F51" s="31"/>
      <c r="G51" s="16"/>
      <c r="J51" s="32">
        <v>4.5</v>
      </c>
      <c r="K51" s="15">
        <f t="shared" si="12"/>
        <v>4.8556457459796441E-10</v>
      </c>
      <c r="L51" s="16"/>
      <c r="M51" s="16"/>
      <c r="N51" s="16"/>
      <c r="P51" s="31"/>
    </row>
    <row r="52" spans="1:16" x14ac:dyDescent="0.4">
      <c r="A52" s="16">
        <v>800</v>
      </c>
      <c r="B52" s="17">
        <f t="shared" si="13"/>
        <v>1.4788069897473918E-10</v>
      </c>
      <c r="F52" s="31"/>
      <c r="G52" s="16"/>
      <c r="J52" s="32">
        <v>5</v>
      </c>
      <c r="K52" s="15">
        <f t="shared" si="12"/>
        <v>2.7962742581959309E-10</v>
      </c>
      <c r="L52" s="16"/>
      <c r="M52" s="16"/>
      <c r="N52" s="16"/>
      <c r="P52" s="31"/>
    </row>
    <row r="53" spans="1:16" x14ac:dyDescent="0.4">
      <c r="A53" s="16">
        <v>850</v>
      </c>
      <c r="B53" s="17">
        <f t="shared" si="13"/>
        <v>1.1313128938418723E-10</v>
      </c>
      <c r="F53" s="31"/>
      <c r="G53" s="16"/>
      <c r="J53" s="32">
        <v>5.5</v>
      </c>
      <c r="K53" s="15">
        <f t="shared" si="12"/>
        <v>1.6833966469573181E-10</v>
      </c>
      <c r="L53" s="16"/>
      <c r="M53" s="16"/>
      <c r="N53" s="16"/>
      <c r="P53" s="31"/>
    </row>
    <row r="54" spans="1:16" x14ac:dyDescent="0.4">
      <c r="A54" s="16">
        <v>900</v>
      </c>
      <c r="B54" s="17">
        <f t="shared" si="13"/>
        <v>8.8000073998697265E-11</v>
      </c>
      <c r="F54" s="31"/>
      <c r="G54" s="16"/>
      <c r="J54" s="32">
        <v>6</v>
      </c>
      <c r="K54" s="15">
        <f t="shared" si="12"/>
        <v>1.0524506579023092E-10</v>
      </c>
      <c r="L54" s="16"/>
      <c r="M54" s="16"/>
      <c r="N54" s="16"/>
      <c r="P54" s="31"/>
    </row>
    <row r="55" spans="1:16" x14ac:dyDescent="0.4">
      <c r="A55" s="16">
        <v>950</v>
      </c>
      <c r="B55" s="17">
        <f t="shared" si="13"/>
        <v>6.9470050068040578E-11</v>
      </c>
      <c r="F55" s="31"/>
      <c r="G55" s="16"/>
      <c r="J55" s="32">
        <v>6.5</v>
      </c>
      <c r="K55" s="15">
        <f t="shared" si="12"/>
        <v>6.7975895450202867E-11</v>
      </c>
      <c r="L55" s="16"/>
      <c r="M55" s="16"/>
      <c r="N55" s="16"/>
      <c r="P55" s="31"/>
    </row>
    <row r="56" spans="1:16" x14ac:dyDescent="0.4">
      <c r="A56" s="16">
        <v>1000</v>
      </c>
      <c r="B56" s="17">
        <f t="shared" si="13"/>
        <v>5.5570014669643448E-11</v>
      </c>
      <c r="F56" s="31"/>
      <c r="G56" s="16"/>
      <c r="J56" s="32">
        <v>7</v>
      </c>
      <c r="K56" s="15">
        <f t="shared" si="12"/>
        <v>4.5166463533220951E-11</v>
      </c>
      <c r="L56" s="16"/>
      <c r="M56" s="16"/>
      <c r="N56" s="16"/>
      <c r="P56" s="31"/>
    </row>
    <row r="57" spans="1:16" x14ac:dyDescent="0.4">
      <c r="A57" s="16">
        <v>1050</v>
      </c>
      <c r="B57" s="17">
        <f t="shared" si="13"/>
        <v>4.4980985604203069E-11</v>
      </c>
      <c r="F57" s="31"/>
      <c r="G57" s="16"/>
      <c r="J57" s="32">
        <v>7.5</v>
      </c>
      <c r="K57" s="15">
        <f t="shared" si="12"/>
        <v>3.0767261679495233E-11</v>
      </c>
      <c r="L57" s="16"/>
      <c r="M57" s="16"/>
      <c r="N57" s="16"/>
      <c r="P57" s="31"/>
    </row>
    <row r="58" spans="1:16" x14ac:dyDescent="0.4">
      <c r="A58" s="16">
        <v>1100</v>
      </c>
      <c r="B58" s="17">
        <f t="shared" si="13"/>
        <v>3.6801354167292727E-11</v>
      </c>
      <c r="F58" s="31"/>
      <c r="G58" s="16"/>
      <c r="J58" s="32">
        <v>8</v>
      </c>
      <c r="K58" s="15">
        <f t="shared" si="12"/>
        <v>2.142565078761605E-11</v>
      </c>
      <c r="L58" s="16"/>
      <c r="M58" s="16"/>
      <c r="N58" s="16"/>
      <c r="P58" s="31"/>
    </row>
    <row r="59" spans="1:16" x14ac:dyDescent="0.4">
      <c r="A59" s="16">
        <v>1150</v>
      </c>
      <c r="B59" s="17">
        <f t="shared" si="13"/>
        <v>3.0402846751058536E-11</v>
      </c>
      <c r="F59" s="31"/>
      <c r="G59" s="16"/>
      <c r="J59" s="32">
        <v>8.3022281181080864</v>
      </c>
      <c r="K59" s="15">
        <f t="shared" si="12"/>
        <v>1.738355717062252E-11</v>
      </c>
      <c r="L59" s="16"/>
      <c r="M59" s="16"/>
      <c r="N59" s="16"/>
      <c r="P59" s="31"/>
    </row>
    <row r="60" spans="1:16" x14ac:dyDescent="0.4">
      <c r="A60" s="27">
        <v>1172.7943815866035</v>
      </c>
      <c r="B60" s="17">
        <f t="shared" si="13"/>
        <v>2.7950789142672077E-11</v>
      </c>
      <c r="F60" s="31"/>
      <c r="G60" s="16"/>
    </row>
    <row r="61" spans="1:16" x14ac:dyDescent="0.4">
      <c r="B61" s="27"/>
      <c r="C61" s="17"/>
    </row>
    <row r="62" spans="1:16" x14ac:dyDescent="0.4">
      <c r="A62" s="14"/>
      <c r="B62" s="14"/>
      <c r="C62" s="14"/>
      <c r="D62" s="14"/>
      <c r="E62" s="14"/>
      <c r="F62" s="14"/>
      <c r="G62" s="14"/>
    </row>
    <row r="63" spans="1:16" x14ac:dyDescent="0.4">
      <c r="A63" s="14"/>
      <c r="B63" s="14"/>
      <c r="C63" s="14"/>
      <c r="D63" s="14"/>
      <c r="E63" s="14"/>
      <c r="F63" s="14"/>
      <c r="G63" s="14"/>
    </row>
    <row r="64" spans="1:16" x14ac:dyDescent="0.4">
      <c r="A64" s="14"/>
      <c r="B64" s="14"/>
      <c r="C64" s="14"/>
      <c r="D64" s="14"/>
      <c r="E64" s="14"/>
      <c r="F64" s="14"/>
      <c r="G64" s="14"/>
    </row>
    <row r="65" spans="1:9" x14ac:dyDescent="0.4">
      <c r="A65" s="14"/>
      <c r="B65" s="14"/>
      <c r="C65" s="14"/>
      <c r="D65" s="14"/>
      <c r="E65" s="14"/>
      <c r="F65" s="14"/>
      <c r="G65" s="14"/>
    </row>
    <row r="66" spans="1:9" x14ac:dyDescent="0.4">
      <c r="A66" s="14"/>
      <c r="B66" s="14"/>
      <c r="C66" s="14"/>
      <c r="D66" s="14"/>
      <c r="E66" s="14"/>
      <c r="F66" s="14"/>
      <c r="G66" s="14"/>
    </row>
    <row r="67" spans="1:9" x14ac:dyDescent="0.4">
      <c r="A67" s="14"/>
      <c r="B67" s="14"/>
      <c r="C67" s="14"/>
      <c r="D67" s="14"/>
      <c r="E67" s="14"/>
      <c r="F67" s="14"/>
      <c r="G67" s="14"/>
    </row>
    <row r="68" spans="1:9" x14ac:dyDescent="0.4">
      <c r="A68" s="14"/>
      <c r="B68" s="14"/>
      <c r="C68" s="14"/>
      <c r="D68" s="14"/>
      <c r="E68" s="14"/>
      <c r="F68" s="14"/>
      <c r="G68" s="14"/>
    </row>
    <row r="69" spans="1:9" x14ac:dyDescent="0.4">
      <c r="A69" s="14"/>
      <c r="B69" s="14"/>
      <c r="C69" s="14"/>
      <c r="D69" s="14"/>
      <c r="E69" s="14"/>
      <c r="F69" s="14"/>
      <c r="G69" s="14"/>
    </row>
    <row r="70" spans="1:9" x14ac:dyDescent="0.4">
      <c r="A70" s="14"/>
      <c r="B70" s="14"/>
      <c r="C70" s="14"/>
      <c r="D70" s="14"/>
      <c r="E70" s="14"/>
      <c r="F70" s="14"/>
      <c r="G70" s="14"/>
      <c r="I70" s="15"/>
    </row>
    <row r="71" spans="1:9" x14ac:dyDescent="0.4">
      <c r="A71" s="14"/>
      <c r="B71" s="14"/>
      <c r="C71" s="14"/>
      <c r="D71" s="14"/>
      <c r="E71" s="14"/>
      <c r="F71" s="14"/>
      <c r="G71" s="14"/>
      <c r="I71" s="15"/>
    </row>
    <row r="72" spans="1:9" x14ac:dyDescent="0.4">
      <c r="A72" s="14"/>
      <c r="B72" s="14"/>
      <c r="C72" s="14"/>
      <c r="D72" s="14"/>
      <c r="E72" s="14"/>
      <c r="F72" s="14"/>
      <c r="G72" s="14"/>
      <c r="I72" s="15"/>
    </row>
    <row r="73" spans="1:9" x14ac:dyDescent="0.4">
      <c r="A73" s="14"/>
      <c r="B73" s="14"/>
      <c r="C73" s="14"/>
      <c r="D73" s="14"/>
      <c r="E73" s="14"/>
      <c r="F73" s="14"/>
      <c r="G73" s="14"/>
      <c r="I73" s="15"/>
    </row>
    <row r="74" spans="1:9" x14ac:dyDescent="0.4">
      <c r="A74" s="14"/>
      <c r="B74" s="14"/>
      <c r="C74" s="14"/>
      <c r="D74" s="14"/>
      <c r="E74" s="14"/>
      <c r="F74" s="14"/>
      <c r="G74" s="14"/>
      <c r="I74" s="15"/>
    </row>
    <row r="75" spans="1:9" x14ac:dyDescent="0.4">
      <c r="A75" s="14"/>
      <c r="B75" s="14"/>
      <c r="C75" s="14"/>
      <c r="D75" s="14"/>
      <c r="E75" s="14"/>
      <c r="F75" s="14"/>
      <c r="G75" s="14"/>
    </row>
    <row r="76" spans="1:9" x14ac:dyDescent="0.4">
      <c r="A76" s="14"/>
      <c r="B76" s="14"/>
      <c r="C76" s="14"/>
      <c r="D76" s="14"/>
      <c r="E76" s="14"/>
      <c r="F76" s="14"/>
      <c r="G76" s="14"/>
      <c r="I76" s="15"/>
    </row>
    <row r="77" spans="1:9" x14ac:dyDescent="0.4">
      <c r="A77" s="14"/>
      <c r="B77" s="14"/>
      <c r="C77" s="14"/>
      <c r="D77" s="14"/>
      <c r="E77" s="14"/>
      <c r="F77" s="14"/>
      <c r="G77" s="14"/>
      <c r="I77" s="15"/>
    </row>
    <row r="78" spans="1:9" x14ac:dyDescent="0.4">
      <c r="A78" s="14"/>
      <c r="B78" s="14"/>
      <c r="C78" s="14"/>
      <c r="D78" s="14"/>
      <c r="E78" s="14"/>
      <c r="F78" s="14"/>
      <c r="G78" s="14"/>
      <c r="I78" s="15"/>
    </row>
    <row r="79" spans="1:9" x14ac:dyDescent="0.4">
      <c r="A79" s="14"/>
      <c r="B79" s="14"/>
      <c r="C79" s="14"/>
      <c r="D79" s="14"/>
      <c r="E79" s="14"/>
      <c r="F79" s="14"/>
      <c r="G79" s="14"/>
      <c r="I79" s="15"/>
    </row>
    <row r="80" spans="1:9" x14ac:dyDescent="0.4">
      <c r="A80" s="14"/>
      <c r="B80" s="14"/>
      <c r="C80" s="14"/>
      <c r="D80" s="14"/>
      <c r="E80" s="14"/>
      <c r="F80" s="14"/>
      <c r="G80" s="14"/>
      <c r="I80" s="15"/>
    </row>
    <row r="81" spans="1:9" x14ac:dyDescent="0.4">
      <c r="A81" s="14"/>
      <c r="B81" s="14"/>
      <c r="C81" s="14"/>
      <c r="D81" s="14"/>
      <c r="E81" s="14"/>
      <c r="F81" s="14"/>
      <c r="G81" s="14"/>
      <c r="I81" s="15"/>
    </row>
    <row r="82" spans="1:9" x14ac:dyDescent="0.4">
      <c r="A82" s="14"/>
      <c r="B82" s="14"/>
      <c r="C82" s="14"/>
      <c r="D82" s="14"/>
      <c r="E82" s="14"/>
      <c r="F82" s="14"/>
      <c r="G82" s="14"/>
      <c r="I82" s="15"/>
    </row>
    <row r="83" spans="1:9" x14ac:dyDescent="0.4">
      <c r="A83" s="14"/>
      <c r="B83" s="14"/>
      <c r="C83" s="14"/>
      <c r="D83" s="14"/>
      <c r="E83" s="14"/>
      <c r="F83" s="14"/>
      <c r="G83" s="14"/>
      <c r="I83" s="15"/>
    </row>
    <row r="84" spans="1:9" x14ac:dyDescent="0.4">
      <c r="A84" s="14"/>
      <c r="B84" s="14"/>
      <c r="C84" s="14"/>
      <c r="D84" s="14"/>
      <c r="E84" s="14"/>
      <c r="F84" s="14"/>
      <c r="G84" s="14"/>
      <c r="I84" s="15"/>
    </row>
    <row r="85" spans="1:9" x14ac:dyDescent="0.4">
      <c r="A85" s="14"/>
      <c r="B85" s="14"/>
      <c r="C85" s="14"/>
      <c r="D85" s="14"/>
      <c r="E85" s="14"/>
      <c r="F85" s="14"/>
      <c r="G85" s="14"/>
      <c r="I85" s="15"/>
    </row>
    <row r="86" spans="1:9" x14ac:dyDescent="0.4">
      <c r="A86" s="14"/>
      <c r="B86" s="14"/>
      <c r="C86" s="14"/>
      <c r="D86" s="14"/>
      <c r="E86" s="14"/>
      <c r="F86" s="14"/>
      <c r="G86" s="14"/>
    </row>
    <row r="87" spans="1:9" x14ac:dyDescent="0.4">
      <c r="A87" s="14"/>
      <c r="B87" s="14"/>
      <c r="C87" s="14"/>
      <c r="D87" s="14"/>
      <c r="E87" s="14"/>
      <c r="F87" s="14"/>
      <c r="G87" s="14"/>
      <c r="I87" s="15"/>
    </row>
    <row r="88" spans="1:9" x14ac:dyDescent="0.4">
      <c r="A88" s="14"/>
      <c r="B88" s="14"/>
      <c r="C88" s="14"/>
      <c r="D88" s="14"/>
      <c r="E88" s="14"/>
      <c r="F88" s="14"/>
      <c r="G88" s="14"/>
      <c r="I88" s="15"/>
    </row>
    <row r="89" spans="1:9" x14ac:dyDescent="0.4">
      <c r="A89" s="14"/>
      <c r="B89" s="14"/>
      <c r="C89" s="14"/>
      <c r="D89" s="14"/>
      <c r="E89" s="14"/>
      <c r="F89" s="14"/>
      <c r="G89" s="14"/>
      <c r="I89" s="15"/>
    </row>
    <row r="90" spans="1:9" x14ac:dyDescent="0.4">
      <c r="A90" s="14"/>
      <c r="B90" s="14"/>
      <c r="C90" s="14"/>
      <c r="D90" s="14"/>
      <c r="E90" s="14"/>
      <c r="F90" s="14"/>
      <c r="G90" s="14"/>
      <c r="I90" s="15"/>
    </row>
    <row r="91" spans="1:9" x14ac:dyDescent="0.4">
      <c r="A91" s="14"/>
      <c r="B91" s="14"/>
      <c r="C91" s="14"/>
      <c r="D91" s="14"/>
      <c r="E91" s="14"/>
      <c r="F91" s="14"/>
      <c r="G91" s="14"/>
    </row>
    <row r="92" spans="1:9" x14ac:dyDescent="0.4">
      <c r="A92" s="14"/>
      <c r="B92" s="14"/>
      <c r="C92" s="14"/>
      <c r="D92" s="14"/>
      <c r="E92" s="14"/>
      <c r="F92" s="14"/>
      <c r="G92" s="14"/>
      <c r="I92" s="15"/>
    </row>
    <row r="93" spans="1:9" x14ac:dyDescent="0.4">
      <c r="A93" s="14"/>
      <c r="B93" s="14"/>
      <c r="C93" s="14"/>
      <c r="D93" s="14"/>
      <c r="E93" s="14"/>
      <c r="F93" s="14"/>
      <c r="G93" s="14"/>
      <c r="I93" s="15"/>
    </row>
    <row r="94" spans="1:9" x14ac:dyDescent="0.4">
      <c r="A94" s="14"/>
      <c r="B94" s="14"/>
      <c r="C94" s="14"/>
      <c r="D94" s="14"/>
      <c r="E94" s="14"/>
      <c r="F94" s="14"/>
      <c r="G94" s="14"/>
      <c r="I94" s="15"/>
    </row>
    <row r="95" spans="1:9" x14ac:dyDescent="0.4">
      <c r="A95" s="14"/>
      <c r="B95" s="14"/>
      <c r="C95" s="14"/>
      <c r="D95" s="14"/>
      <c r="E95" s="14"/>
      <c r="F95" s="14"/>
      <c r="G95" s="14"/>
      <c r="I95" s="15"/>
    </row>
    <row r="96" spans="1:9" x14ac:dyDescent="0.4">
      <c r="A96" s="14"/>
      <c r="B96" s="14"/>
      <c r="C96" s="14"/>
      <c r="D96" s="14"/>
      <c r="E96" s="14"/>
      <c r="F96" s="14"/>
      <c r="G96" s="14"/>
      <c r="I96" s="15"/>
    </row>
    <row r="97" spans="1:9" x14ac:dyDescent="0.4">
      <c r="A97" s="14"/>
      <c r="B97" s="14"/>
      <c r="C97" s="14"/>
      <c r="D97" s="14"/>
      <c r="E97" s="14"/>
      <c r="F97" s="14"/>
      <c r="G97" s="14"/>
      <c r="I97" s="15"/>
    </row>
    <row r="98" spans="1:9" x14ac:dyDescent="0.4">
      <c r="A98" s="14"/>
      <c r="B98" s="14"/>
      <c r="C98" s="14"/>
      <c r="D98" s="14"/>
      <c r="E98" s="14"/>
      <c r="F98" s="14"/>
      <c r="G98" s="14"/>
      <c r="I98" s="15"/>
    </row>
    <row r="99" spans="1:9" x14ac:dyDescent="0.4">
      <c r="A99" s="14"/>
      <c r="B99" s="14"/>
      <c r="C99" s="14"/>
      <c r="D99" s="14"/>
      <c r="E99" s="14"/>
      <c r="F99" s="14"/>
      <c r="G99" s="14"/>
    </row>
    <row r="100" spans="1:9" x14ac:dyDescent="0.4">
      <c r="A100" s="14"/>
      <c r="B100" s="14"/>
      <c r="C100" s="14"/>
      <c r="D100" s="14"/>
      <c r="E100" s="14"/>
      <c r="F100" s="14"/>
      <c r="G100" s="14"/>
      <c r="I100" s="15"/>
    </row>
    <row r="101" spans="1:9" x14ac:dyDescent="0.4">
      <c r="A101" s="14"/>
      <c r="B101" s="14"/>
      <c r="C101" s="14"/>
      <c r="D101" s="14"/>
      <c r="E101" s="14"/>
      <c r="F101" s="14"/>
      <c r="G101" s="14"/>
      <c r="I101" s="15"/>
    </row>
    <row r="102" spans="1:9" x14ac:dyDescent="0.4">
      <c r="A102" s="14"/>
      <c r="B102" s="14"/>
      <c r="C102" s="14"/>
      <c r="D102" s="14"/>
      <c r="E102" s="14"/>
      <c r="F102" s="14"/>
      <c r="G102" s="14"/>
      <c r="I102" s="15"/>
    </row>
    <row r="103" spans="1:9" x14ac:dyDescent="0.4">
      <c r="A103" s="14"/>
      <c r="B103" s="14"/>
      <c r="C103" s="14"/>
      <c r="D103" s="14"/>
      <c r="E103" s="14"/>
      <c r="F103" s="14"/>
      <c r="G103" s="14"/>
      <c r="I103" s="15"/>
    </row>
    <row r="104" spans="1:9" x14ac:dyDescent="0.4">
      <c r="A104" s="14"/>
      <c r="B104" s="14"/>
      <c r="C104" s="14"/>
      <c r="D104" s="14"/>
      <c r="E104" s="14"/>
      <c r="F104" s="14"/>
      <c r="G104" s="14"/>
      <c r="I104" s="15"/>
    </row>
    <row r="105" spans="1:9" x14ac:dyDescent="0.4">
      <c r="A105" s="14"/>
      <c r="B105" s="14"/>
      <c r="C105" s="14"/>
      <c r="D105" s="14"/>
      <c r="E105" s="14"/>
      <c r="F105" s="14"/>
      <c r="G105" s="14"/>
      <c r="I105" s="15"/>
    </row>
    <row r="106" spans="1:9" x14ac:dyDescent="0.4">
      <c r="A106" s="14"/>
      <c r="B106" s="14"/>
      <c r="C106" s="14"/>
      <c r="D106" s="14"/>
      <c r="E106" s="14"/>
      <c r="F106" s="14"/>
      <c r="G106" s="14"/>
      <c r="I106" s="15"/>
    </row>
    <row r="107" spans="1:9" x14ac:dyDescent="0.4">
      <c r="A107" s="14"/>
      <c r="B107" s="14"/>
      <c r="C107" s="14"/>
      <c r="D107" s="14"/>
      <c r="E107" s="14"/>
      <c r="F107" s="14"/>
      <c r="G107" s="14"/>
      <c r="I107" s="15"/>
    </row>
    <row r="108" spans="1:9" x14ac:dyDescent="0.4">
      <c r="A108" s="14"/>
      <c r="B108" s="14"/>
      <c r="C108" s="14"/>
      <c r="D108" s="14"/>
      <c r="E108" s="14"/>
      <c r="F108" s="14"/>
      <c r="G108" s="14"/>
      <c r="I108" s="15"/>
    </row>
    <row r="109" spans="1:9" x14ac:dyDescent="0.4">
      <c r="A109" s="14"/>
      <c r="B109" s="14"/>
      <c r="C109" s="14"/>
      <c r="D109" s="14"/>
      <c r="E109" s="14"/>
      <c r="F109" s="14"/>
      <c r="G109" s="14"/>
      <c r="I109" s="15"/>
    </row>
    <row r="110" spans="1:9" x14ac:dyDescent="0.4">
      <c r="A110" s="14"/>
      <c r="B110" s="14"/>
      <c r="C110" s="14"/>
      <c r="D110" s="14"/>
      <c r="E110" s="14"/>
      <c r="F110" s="14"/>
      <c r="G110" s="14"/>
      <c r="I110" s="15"/>
    </row>
    <row r="111" spans="1:9" x14ac:dyDescent="0.4">
      <c r="A111" s="14"/>
      <c r="B111" s="14"/>
      <c r="C111" s="14"/>
      <c r="D111" s="14"/>
      <c r="E111" s="14"/>
      <c r="F111" s="14"/>
      <c r="G111" s="14"/>
      <c r="I111" s="15"/>
    </row>
    <row r="112" spans="1:9" x14ac:dyDescent="0.4">
      <c r="A112" s="14"/>
      <c r="B112" s="14"/>
      <c r="C112" s="14"/>
      <c r="D112" s="14"/>
      <c r="E112" s="14"/>
      <c r="F112" s="14"/>
      <c r="G112" s="14"/>
      <c r="I112" s="15"/>
    </row>
    <row r="113" spans="1:7" x14ac:dyDescent="0.4">
      <c r="A113" s="14"/>
      <c r="B113" s="14"/>
      <c r="C113" s="14"/>
      <c r="D113" s="14"/>
      <c r="E113" s="14"/>
      <c r="F113" s="14"/>
      <c r="G113" s="14"/>
    </row>
    <row r="114" spans="1:7" x14ac:dyDescent="0.4">
      <c r="A114" s="14"/>
      <c r="B114" s="14"/>
      <c r="C114" s="14"/>
      <c r="D114" s="14"/>
      <c r="E114" s="14"/>
      <c r="F114" s="14"/>
      <c r="G114" s="14"/>
    </row>
    <row r="115" spans="1:7" x14ac:dyDescent="0.4">
      <c r="A115" s="14"/>
      <c r="B115" s="14"/>
      <c r="C115" s="14"/>
      <c r="D115" s="14"/>
      <c r="E115" s="14"/>
      <c r="F115" s="14"/>
      <c r="G115" s="14"/>
    </row>
    <row r="116" spans="1:7" x14ac:dyDescent="0.4">
      <c r="A116" s="14"/>
      <c r="B116" s="14"/>
      <c r="C116" s="14"/>
      <c r="D116" s="14"/>
      <c r="E116" s="14"/>
      <c r="F116" s="14"/>
      <c r="G116" s="14"/>
    </row>
    <row r="117" spans="1:7" x14ac:dyDescent="0.4">
      <c r="A117" s="14"/>
      <c r="B117" s="14"/>
      <c r="C117" s="14"/>
      <c r="D117" s="14"/>
      <c r="E117" s="14"/>
      <c r="F117" s="14"/>
      <c r="G117" s="14"/>
    </row>
    <row r="118" spans="1:7" x14ac:dyDescent="0.4">
      <c r="A118" s="14"/>
      <c r="B118" s="14"/>
      <c r="C118" s="14"/>
      <c r="D118" s="14"/>
      <c r="E118" s="14"/>
      <c r="F118" s="14"/>
      <c r="G118" s="14"/>
    </row>
    <row r="119" spans="1:7" x14ac:dyDescent="0.4">
      <c r="A119" s="14"/>
      <c r="B119" s="14"/>
      <c r="C119" s="14"/>
      <c r="D119" s="14"/>
      <c r="E119" s="14"/>
      <c r="F119" s="14"/>
      <c r="G119" s="14"/>
    </row>
    <row r="137" spans="1:8" x14ac:dyDescent="0.4">
      <c r="B137" s="31"/>
    </row>
    <row r="141" spans="1:8" x14ac:dyDescent="0.4">
      <c r="A141" s="14"/>
      <c r="B141" s="14"/>
      <c r="C141" s="14"/>
      <c r="F141" s="14"/>
      <c r="G141" s="14"/>
      <c r="H141" s="14"/>
    </row>
    <row r="142" spans="1:8" x14ac:dyDescent="0.4">
      <c r="A142" s="14"/>
      <c r="B142" s="14"/>
      <c r="C142" s="14"/>
      <c r="F142" s="14"/>
      <c r="G142" s="14"/>
      <c r="H142" s="14"/>
    </row>
    <row r="143" spans="1:8" x14ac:dyDescent="0.4">
      <c r="A143" s="14"/>
      <c r="B143" s="14"/>
      <c r="C143" s="14"/>
      <c r="F143" s="14"/>
      <c r="G143" s="14"/>
      <c r="H143" s="14"/>
    </row>
    <row r="144" spans="1:8" x14ac:dyDescent="0.4">
      <c r="A144" s="14"/>
      <c r="B144" s="14"/>
      <c r="C144" s="14"/>
      <c r="F144" s="14"/>
      <c r="G144" s="14"/>
      <c r="H144" s="14"/>
    </row>
    <row r="145" spans="1:8" x14ac:dyDescent="0.4">
      <c r="A145" s="14"/>
      <c r="B145" s="14"/>
      <c r="C145" s="14"/>
      <c r="F145" s="14"/>
      <c r="G145" s="14"/>
      <c r="H145" s="14"/>
    </row>
  </sheetData>
  <phoneticPr fontId="1"/>
  <pageMargins left="0.70866141732283472" right="0.70866141732283472" top="0.74803149606299213" bottom="0.74803149606299213" header="0.31496062992125984" footer="0.31496062992125984"/>
  <pageSetup paperSize="9" scale="28" orientation="landscape" r:id="rId1"/>
  <rowBreaks count="1" manualBreakCount="1">
    <brk id="12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5EBC7-9E97-42A0-97DD-030E3245C921}">
  <sheetPr>
    <pageSetUpPr autoPageBreaks="0"/>
  </sheetPr>
  <dimension ref="A1:M480"/>
  <sheetViews>
    <sheetView zoomScaleNormal="100" zoomScaleSheetLayoutView="55" workbookViewId="0">
      <selection activeCell="E302" sqref="E302"/>
    </sheetView>
  </sheetViews>
  <sheetFormatPr defaultColWidth="10.625" defaultRowHeight="15" x14ac:dyDescent="0.4"/>
  <cols>
    <col min="1" max="1" width="17.875" style="16" bestFit="1" customWidth="1"/>
    <col min="2" max="2" width="14.5" style="14" bestFit="1" customWidth="1"/>
    <col min="3" max="3" width="12.75" style="10" bestFit="1" customWidth="1"/>
    <col min="4" max="4" width="20.875" style="14" bestFit="1" customWidth="1"/>
    <col min="5" max="5" width="16.75" style="14" bestFit="1" customWidth="1"/>
    <col min="6" max="6" width="46.125" style="14" bestFit="1" customWidth="1"/>
    <col min="7" max="7" width="41.625" style="14" bestFit="1" customWidth="1"/>
    <col min="8" max="8" width="10.75" style="14" bestFit="1" customWidth="1"/>
    <col min="9" max="9" width="7.125" style="10" bestFit="1" customWidth="1"/>
    <col min="10" max="10" width="12.375" style="10" bestFit="1" customWidth="1"/>
    <col min="11" max="11" width="35.5" style="14" bestFit="1" customWidth="1"/>
    <col min="12" max="12" width="8.5" style="10" bestFit="1" customWidth="1"/>
    <col min="13" max="13" width="132.75" style="14" bestFit="1" customWidth="1"/>
    <col min="14" max="16384" width="10.625" style="14"/>
  </cols>
  <sheetData>
    <row r="1" spans="1:13" ht="90" x14ac:dyDescent="0.4">
      <c r="A1" s="33" t="s">
        <v>303</v>
      </c>
      <c r="B1" s="34" t="s">
        <v>128</v>
      </c>
      <c r="C1" s="51" t="s">
        <v>113</v>
      </c>
      <c r="D1" s="34" t="s">
        <v>227</v>
      </c>
      <c r="E1" s="34" t="s">
        <v>302</v>
      </c>
      <c r="F1" s="34" t="s">
        <v>114</v>
      </c>
      <c r="G1" s="34" t="s">
        <v>115</v>
      </c>
      <c r="H1" s="34" t="s">
        <v>116</v>
      </c>
      <c r="I1" s="34" t="s">
        <v>117</v>
      </c>
      <c r="J1" s="34" t="s">
        <v>118</v>
      </c>
      <c r="K1" s="34" t="s">
        <v>119</v>
      </c>
      <c r="L1" s="34" t="s">
        <v>120</v>
      </c>
      <c r="M1" s="35" t="s">
        <v>312</v>
      </c>
    </row>
    <row r="2" spans="1:13" x14ac:dyDescent="0.4">
      <c r="A2" s="15" t="s">
        <v>305</v>
      </c>
      <c r="B2" s="14" t="s">
        <v>35</v>
      </c>
      <c r="C2" s="14" t="s">
        <v>121</v>
      </c>
      <c r="D2" s="38">
        <v>484</v>
      </c>
      <c r="E2" s="15">
        <v>2.2000000000000001E-7</v>
      </c>
      <c r="F2" s="29" t="s">
        <v>232</v>
      </c>
      <c r="G2" s="36" t="s">
        <v>122</v>
      </c>
      <c r="H2" s="37">
        <v>2.2000000000000002</v>
      </c>
      <c r="I2" s="32">
        <f t="shared" ref="I2:I14" si="0">0.0155*D2</f>
        <v>7.5019999999999998</v>
      </c>
      <c r="J2" s="32">
        <v>4.8926363636363632</v>
      </c>
      <c r="K2" s="36" t="s">
        <v>231</v>
      </c>
      <c r="L2" s="10">
        <f t="shared" ref="L2:L49" si="1">(I2-J2)/H2</f>
        <v>1.1860743801652893</v>
      </c>
      <c r="M2" s="42" t="s">
        <v>235</v>
      </c>
    </row>
    <row r="3" spans="1:13" x14ac:dyDescent="0.4">
      <c r="A3" s="15" t="s">
        <v>305</v>
      </c>
      <c r="B3" s="14" t="s">
        <v>35</v>
      </c>
      <c r="C3" s="14" t="s">
        <v>121</v>
      </c>
      <c r="D3" s="38">
        <v>522</v>
      </c>
      <c r="E3" s="15">
        <v>7.9199999999999995E-8</v>
      </c>
      <c r="F3" s="29" t="s">
        <v>231</v>
      </c>
      <c r="G3" s="36" t="s">
        <v>122</v>
      </c>
      <c r="H3" s="37">
        <v>2.2000000000000002</v>
      </c>
      <c r="I3" s="32">
        <f t="shared" si="0"/>
        <v>8.0909999999999993</v>
      </c>
      <c r="J3" s="32">
        <v>5.3056666666666663</v>
      </c>
      <c r="K3" s="36" t="s">
        <v>231</v>
      </c>
      <c r="L3" s="10">
        <f t="shared" si="1"/>
        <v>1.2660606060606059</v>
      </c>
      <c r="M3" s="42" t="s">
        <v>235</v>
      </c>
    </row>
    <row r="4" spans="1:13" x14ac:dyDescent="0.4">
      <c r="A4" s="15" t="s">
        <v>305</v>
      </c>
      <c r="B4" s="14" t="s">
        <v>35</v>
      </c>
      <c r="C4" s="14" t="s">
        <v>121</v>
      </c>
      <c r="D4" s="38">
        <v>530</v>
      </c>
      <c r="E4" s="15">
        <v>1.716E-7</v>
      </c>
      <c r="F4" s="29" t="s">
        <v>231</v>
      </c>
      <c r="G4" s="36" t="s">
        <v>123</v>
      </c>
      <c r="H4" s="37">
        <v>1.8</v>
      </c>
      <c r="I4" s="32">
        <f t="shared" si="0"/>
        <v>8.2149999999999999</v>
      </c>
      <c r="J4" s="32">
        <v>5.3511212121212122</v>
      </c>
      <c r="K4" s="36" t="s">
        <v>231</v>
      </c>
      <c r="L4" s="10">
        <f t="shared" si="1"/>
        <v>1.5910437710437708</v>
      </c>
      <c r="M4" s="42" t="s">
        <v>235</v>
      </c>
    </row>
    <row r="5" spans="1:13" x14ac:dyDescent="0.4">
      <c r="A5" s="15" t="s">
        <v>305</v>
      </c>
      <c r="B5" s="14" t="s">
        <v>35</v>
      </c>
      <c r="C5" s="14" t="s">
        <v>121</v>
      </c>
      <c r="D5" s="38">
        <v>566</v>
      </c>
      <c r="E5" s="15">
        <v>2.2000000000000002E-8</v>
      </c>
      <c r="F5" s="29" t="s">
        <v>231</v>
      </c>
      <c r="G5" s="36" t="s">
        <v>123</v>
      </c>
      <c r="H5" s="37">
        <v>1.8</v>
      </c>
      <c r="I5" s="32">
        <f t="shared" si="0"/>
        <v>8.7729999999999997</v>
      </c>
      <c r="J5" s="32">
        <v>5.7152450372961203</v>
      </c>
      <c r="K5" s="10" t="s">
        <v>124</v>
      </c>
      <c r="L5" s="10">
        <f t="shared" si="1"/>
        <v>1.6987527570577108</v>
      </c>
      <c r="M5" s="42" t="s">
        <v>235</v>
      </c>
    </row>
    <row r="6" spans="1:13" x14ac:dyDescent="0.4">
      <c r="A6" s="15" t="s">
        <v>305</v>
      </c>
      <c r="B6" s="14" t="s">
        <v>35</v>
      </c>
      <c r="C6" s="14" t="s">
        <v>121</v>
      </c>
      <c r="D6" s="38">
        <v>575</v>
      </c>
      <c r="E6" s="15">
        <v>1.0780000000000001E-7</v>
      </c>
      <c r="F6" s="29" t="s">
        <v>231</v>
      </c>
      <c r="G6" s="36" t="s">
        <v>123</v>
      </c>
      <c r="H6" s="37">
        <v>1.8</v>
      </c>
      <c r="I6" s="32">
        <f t="shared" si="0"/>
        <v>8.9124999999999996</v>
      </c>
      <c r="J6" s="32">
        <v>5.8052450372961202</v>
      </c>
      <c r="K6" s="10" t="s">
        <v>124</v>
      </c>
      <c r="L6" s="10">
        <f t="shared" si="1"/>
        <v>1.7262527570577109</v>
      </c>
      <c r="M6" s="42" t="s">
        <v>235</v>
      </c>
    </row>
    <row r="7" spans="1:13" x14ac:dyDescent="0.4">
      <c r="A7" s="15" t="s">
        <v>305</v>
      </c>
      <c r="B7" s="14" t="s">
        <v>35</v>
      </c>
      <c r="C7" s="14" t="s">
        <v>121</v>
      </c>
      <c r="D7" s="38">
        <v>591</v>
      </c>
      <c r="E7" s="15">
        <v>4.1800000000000004E-8</v>
      </c>
      <c r="F7" s="29" t="s">
        <v>231</v>
      </c>
      <c r="G7" s="36" t="s">
        <v>123</v>
      </c>
      <c r="H7" s="37">
        <v>1.8</v>
      </c>
      <c r="I7" s="32">
        <f t="shared" si="0"/>
        <v>9.1605000000000008</v>
      </c>
      <c r="J7" s="32">
        <v>6.0177878787878791</v>
      </c>
      <c r="K7" s="36" t="s">
        <v>231</v>
      </c>
      <c r="L7" s="10">
        <f t="shared" si="1"/>
        <v>1.7459511784511785</v>
      </c>
      <c r="M7" s="42" t="s">
        <v>235</v>
      </c>
    </row>
    <row r="8" spans="1:13" x14ac:dyDescent="0.4">
      <c r="A8" s="15" t="s">
        <v>305</v>
      </c>
      <c r="B8" s="14" t="s">
        <v>35</v>
      </c>
      <c r="C8" s="14" t="s">
        <v>121</v>
      </c>
      <c r="D8" s="38">
        <v>611</v>
      </c>
      <c r="E8" s="15">
        <v>8.4040000000000003E-7</v>
      </c>
      <c r="F8" s="29" t="s">
        <v>231</v>
      </c>
      <c r="G8" s="36" t="s">
        <v>123</v>
      </c>
      <c r="H8" s="37">
        <v>1.8</v>
      </c>
      <c r="I8" s="32">
        <f t="shared" si="0"/>
        <v>9.4704999999999995</v>
      </c>
      <c r="J8" s="32">
        <v>6.1658881723116465</v>
      </c>
      <c r="K8" s="10" t="s">
        <v>124</v>
      </c>
      <c r="L8" s="10">
        <f t="shared" si="1"/>
        <v>1.8358954598268626</v>
      </c>
      <c r="M8" s="42" t="s">
        <v>235</v>
      </c>
    </row>
    <row r="9" spans="1:13" x14ac:dyDescent="0.4">
      <c r="A9" s="15" t="s">
        <v>305</v>
      </c>
      <c r="B9" s="14" t="s">
        <v>35</v>
      </c>
      <c r="C9" s="14" t="s">
        <v>121</v>
      </c>
      <c r="D9" s="38">
        <v>618</v>
      </c>
      <c r="E9" s="15">
        <v>2.4199999999999998E-8</v>
      </c>
      <c r="F9" s="29" t="s">
        <v>231</v>
      </c>
      <c r="G9" s="36" t="s">
        <v>123</v>
      </c>
      <c r="H9" s="37">
        <v>1.8</v>
      </c>
      <c r="I9" s="32">
        <f t="shared" si="0"/>
        <v>9.5790000000000006</v>
      </c>
      <c r="J9" s="32">
        <v>6.2358881723116459</v>
      </c>
      <c r="K9" s="10" t="s">
        <v>124</v>
      </c>
      <c r="L9" s="10">
        <f t="shared" si="1"/>
        <v>1.8572843487157527</v>
      </c>
      <c r="M9" s="42" t="s">
        <v>235</v>
      </c>
    </row>
    <row r="10" spans="1:13" x14ac:dyDescent="0.4">
      <c r="A10" s="15" t="s">
        <v>305</v>
      </c>
      <c r="B10" s="14" t="s">
        <v>35</v>
      </c>
      <c r="C10" s="14" t="s">
        <v>121</v>
      </c>
      <c r="D10" s="38">
        <v>629</v>
      </c>
      <c r="E10" s="15">
        <v>4.6200000000000003E-8</v>
      </c>
      <c r="F10" s="29" t="s">
        <v>231</v>
      </c>
      <c r="G10" s="36" t="s">
        <v>123</v>
      </c>
      <c r="H10" s="37">
        <v>1.8</v>
      </c>
      <c r="I10" s="32">
        <f t="shared" si="0"/>
        <v>9.7494999999999994</v>
      </c>
      <c r="J10" s="32">
        <v>6.3458881723116463</v>
      </c>
      <c r="K10" s="10" t="s">
        <v>124</v>
      </c>
      <c r="L10" s="10">
        <f t="shared" si="1"/>
        <v>1.8908954598268628</v>
      </c>
      <c r="M10" s="42" t="s">
        <v>235</v>
      </c>
    </row>
    <row r="11" spans="1:13" x14ac:dyDescent="0.4">
      <c r="A11" s="15" t="s">
        <v>305</v>
      </c>
      <c r="B11" s="14" t="s">
        <v>35</v>
      </c>
      <c r="C11" s="14" t="s">
        <v>121</v>
      </c>
      <c r="D11" s="38">
        <v>633</v>
      </c>
      <c r="E11" s="15">
        <v>6.3800000000000002E-8</v>
      </c>
      <c r="F11" s="29" t="s">
        <v>231</v>
      </c>
      <c r="G11" s="36" t="s">
        <v>123</v>
      </c>
      <c r="H11" s="37">
        <v>1.8</v>
      </c>
      <c r="I11" s="32">
        <f t="shared" si="0"/>
        <v>9.8115000000000006</v>
      </c>
      <c r="J11" s="32">
        <v>6.3858881723116463</v>
      </c>
      <c r="K11" s="10" t="s">
        <v>124</v>
      </c>
      <c r="L11" s="10">
        <f t="shared" si="1"/>
        <v>1.9031176820490856</v>
      </c>
      <c r="M11" s="42" t="s">
        <v>235</v>
      </c>
    </row>
    <row r="12" spans="1:13" x14ac:dyDescent="0.4">
      <c r="A12" s="15" t="s">
        <v>305</v>
      </c>
      <c r="B12" s="14" t="s">
        <v>35</v>
      </c>
      <c r="C12" s="14" t="s">
        <v>121</v>
      </c>
      <c r="D12" s="38">
        <v>648</v>
      </c>
      <c r="E12" s="15">
        <v>6.3800000000000002E-8</v>
      </c>
      <c r="F12" s="29" t="s">
        <v>231</v>
      </c>
      <c r="G12" s="36" t="s">
        <v>123</v>
      </c>
      <c r="H12" s="37">
        <v>1.8</v>
      </c>
      <c r="I12" s="32">
        <f t="shared" si="0"/>
        <v>10.044</v>
      </c>
      <c r="J12" s="32">
        <v>6.5375951772521708</v>
      </c>
      <c r="K12" s="10" t="s">
        <v>124</v>
      </c>
      <c r="L12" s="10">
        <f t="shared" si="1"/>
        <v>1.9480026793043499</v>
      </c>
      <c r="M12" s="42" t="s">
        <v>235</v>
      </c>
    </row>
    <row r="13" spans="1:13" x14ac:dyDescent="0.4">
      <c r="A13" s="15" t="s">
        <v>305</v>
      </c>
      <c r="B13" s="14" t="s">
        <v>35</v>
      </c>
      <c r="C13" s="14" t="s">
        <v>121</v>
      </c>
      <c r="D13" s="38">
        <v>656</v>
      </c>
      <c r="E13" s="15">
        <v>1.4300000000000002E-7</v>
      </c>
      <c r="F13" s="29" t="s">
        <v>231</v>
      </c>
      <c r="G13" s="36" t="s">
        <v>123</v>
      </c>
      <c r="H13" s="37">
        <v>1.8</v>
      </c>
      <c r="I13" s="32">
        <f t="shared" si="0"/>
        <v>10.167999999999999</v>
      </c>
      <c r="J13" s="32">
        <v>6.6175951772521699</v>
      </c>
      <c r="K13" s="10" t="s">
        <v>124</v>
      </c>
      <c r="L13" s="10">
        <f t="shared" si="1"/>
        <v>1.9724471237487939</v>
      </c>
      <c r="M13" s="42" t="s">
        <v>235</v>
      </c>
    </row>
    <row r="14" spans="1:13" x14ac:dyDescent="0.4">
      <c r="A14" s="15" t="s">
        <v>305</v>
      </c>
      <c r="B14" s="14" t="s">
        <v>35</v>
      </c>
      <c r="C14" s="14" t="s">
        <v>121</v>
      </c>
      <c r="D14" s="38">
        <v>674</v>
      </c>
      <c r="E14" s="15">
        <v>2.4860000000000004E-7</v>
      </c>
      <c r="F14" s="29" t="s">
        <v>231</v>
      </c>
      <c r="G14" s="36" t="s">
        <v>123</v>
      </c>
      <c r="H14" s="37">
        <v>1.8</v>
      </c>
      <c r="I14" s="32">
        <f t="shared" si="0"/>
        <v>10.446999999999999</v>
      </c>
      <c r="J14" s="32">
        <v>6.791069401375597</v>
      </c>
      <c r="K14" s="10" t="s">
        <v>124</v>
      </c>
      <c r="L14" s="10">
        <f t="shared" si="1"/>
        <v>2.0310725547913346</v>
      </c>
      <c r="M14" s="42" t="s">
        <v>235</v>
      </c>
    </row>
    <row r="15" spans="1:13" x14ac:dyDescent="0.4">
      <c r="A15" s="15" t="s">
        <v>305</v>
      </c>
      <c r="B15" s="14" t="s">
        <v>35</v>
      </c>
      <c r="C15" s="14" t="s">
        <v>125</v>
      </c>
      <c r="D15" s="37">
        <v>253.8</v>
      </c>
      <c r="E15" s="15">
        <v>3.0943343593450003E-6</v>
      </c>
      <c r="F15" s="29" t="s">
        <v>231</v>
      </c>
      <c r="G15" s="36" t="s">
        <v>122</v>
      </c>
      <c r="H15" s="37">
        <v>2.2000000000000002</v>
      </c>
      <c r="I15" s="32">
        <f t="shared" ref="I15:I26" si="2">0.0195*D15</f>
        <v>4.9491000000000005</v>
      </c>
      <c r="J15" s="32">
        <v>2.6205000000000003</v>
      </c>
      <c r="K15" s="10" t="s">
        <v>124</v>
      </c>
      <c r="L15" s="10">
        <f t="shared" si="1"/>
        <v>1.0584545454545455</v>
      </c>
      <c r="M15" s="42" t="s">
        <v>254</v>
      </c>
    </row>
    <row r="16" spans="1:13" x14ac:dyDescent="0.4">
      <c r="A16" s="15" t="s">
        <v>305</v>
      </c>
      <c r="B16" s="14" t="s">
        <v>35</v>
      </c>
      <c r="C16" s="14" t="s">
        <v>125</v>
      </c>
      <c r="D16" s="37">
        <v>258</v>
      </c>
      <c r="E16" s="15">
        <v>3.3201981811949998E-6</v>
      </c>
      <c r="F16" s="29" t="s">
        <v>231</v>
      </c>
      <c r="G16" s="36" t="s">
        <v>122</v>
      </c>
      <c r="H16" s="37">
        <v>2.2000000000000002</v>
      </c>
      <c r="I16" s="32">
        <f t="shared" si="2"/>
        <v>5.0309999999999997</v>
      </c>
      <c r="J16" s="32">
        <v>2.6625000000000001</v>
      </c>
      <c r="K16" s="10" t="s">
        <v>124</v>
      </c>
      <c r="L16" s="10">
        <f t="shared" si="1"/>
        <v>1.0765909090909089</v>
      </c>
      <c r="M16" s="42" t="s">
        <v>254</v>
      </c>
    </row>
    <row r="17" spans="1:13" x14ac:dyDescent="0.4">
      <c r="A17" s="15" t="s">
        <v>305</v>
      </c>
      <c r="B17" s="14" t="s">
        <v>35</v>
      </c>
      <c r="C17" s="14" t="s">
        <v>125</v>
      </c>
      <c r="D17" s="37">
        <v>265.60000000000002</v>
      </c>
      <c r="E17" s="15">
        <v>2.7555386265700001E-6</v>
      </c>
      <c r="F17" s="29" t="s">
        <v>231</v>
      </c>
      <c r="G17" s="36" t="s">
        <v>122</v>
      </c>
      <c r="H17" s="37">
        <v>2.2000000000000002</v>
      </c>
      <c r="I17" s="32">
        <f t="shared" si="2"/>
        <v>5.1792000000000007</v>
      </c>
      <c r="J17" s="32">
        <v>2.7385000000000002</v>
      </c>
      <c r="K17" s="10" t="s">
        <v>124</v>
      </c>
      <c r="L17" s="10">
        <f t="shared" si="1"/>
        <v>1.109409090909091</v>
      </c>
      <c r="M17" s="42" t="s">
        <v>254</v>
      </c>
    </row>
    <row r="18" spans="1:13" x14ac:dyDescent="0.4">
      <c r="A18" s="15" t="s">
        <v>305</v>
      </c>
      <c r="B18" s="14" t="s">
        <v>35</v>
      </c>
      <c r="C18" s="14" t="s">
        <v>125</v>
      </c>
      <c r="D18" s="37">
        <v>273.8</v>
      </c>
      <c r="E18" s="15">
        <v>9.7121443395499986E-7</v>
      </c>
      <c r="F18" s="29" t="s">
        <v>231</v>
      </c>
      <c r="G18" s="36" t="s">
        <v>122</v>
      </c>
      <c r="H18" s="37">
        <v>2.2000000000000002</v>
      </c>
      <c r="I18" s="32">
        <f t="shared" si="2"/>
        <v>5.3391000000000002</v>
      </c>
      <c r="J18" s="32">
        <v>2.8205</v>
      </c>
      <c r="K18" s="10" t="s">
        <v>124</v>
      </c>
      <c r="L18" s="10">
        <f t="shared" si="1"/>
        <v>1.1448181818181817</v>
      </c>
      <c r="M18" s="42" t="s">
        <v>254</v>
      </c>
    </row>
    <row r="19" spans="1:13" x14ac:dyDescent="0.4">
      <c r="A19" s="15" t="s">
        <v>305</v>
      </c>
      <c r="B19" s="14" t="s">
        <v>35</v>
      </c>
      <c r="C19" s="14" t="s">
        <v>125</v>
      </c>
      <c r="D19" s="37">
        <v>278</v>
      </c>
      <c r="E19" s="15">
        <v>2.4393292759799998E-6</v>
      </c>
      <c r="F19" s="29" t="s">
        <v>231</v>
      </c>
      <c r="G19" s="36" t="s">
        <v>122</v>
      </c>
      <c r="H19" s="37">
        <v>2.2000000000000002</v>
      </c>
      <c r="I19" s="32">
        <f t="shared" si="2"/>
        <v>5.4210000000000003</v>
      </c>
      <c r="J19" s="32">
        <v>2.8624999999999998</v>
      </c>
      <c r="K19" s="10" t="s">
        <v>124</v>
      </c>
      <c r="L19" s="10">
        <f t="shared" si="1"/>
        <v>1.1629545454545456</v>
      </c>
      <c r="M19" s="42" t="s">
        <v>254</v>
      </c>
    </row>
    <row r="20" spans="1:13" x14ac:dyDescent="0.4">
      <c r="A20" s="15" t="s">
        <v>305</v>
      </c>
      <c r="B20" s="14" t="s">
        <v>35</v>
      </c>
      <c r="C20" s="14" t="s">
        <v>125</v>
      </c>
      <c r="D20" s="37">
        <v>284.60000000000002</v>
      </c>
      <c r="E20" s="15">
        <v>4.517276437E-7</v>
      </c>
      <c r="F20" s="29" t="s">
        <v>231</v>
      </c>
      <c r="G20" s="36" t="s">
        <v>122</v>
      </c>
      <c r="H20" s="37">
        <v>2.2000000000000002</v>
      </c>
      <c r="I20" s="32">
        <f t="shared" si="2"/>
        <v>5.5497000000000005</v>
      </c>
      <c r="J20" s="32">
        <v>2.9285000000000001</v>
      </c>
      <c r="K20" s="10" t="s">
        <v>124</v>
      </c>
      <c r="L20" s="10">
        <f t="shared" si="1"/>
        <v>1.1914545454545455</v>
      </c>
      <c r="M20" s="42" t="s">
        <v>254</v>
      </c>
    </row>
    <row r="21" spans="1:13" x14ac:dyDescent="0.4">
      <c r="A21" s="15" t="s">
        <v>305</v>
      </c>
      <c r="B21" s="14" t="s">
        <v>35</v>
      </c>
      <c r="C21" s="14" t="s">
        <v>125</v>
      </c>
      <c r="D21" s="37">
        <v>288</v>
      </c>
      <c r="E21" s="15">
        <v>1.1970782558049999E-6</v>
      </c>
      <c r="F21" s="29" t="s">
        <v>231</v>
      </c>
      <c r="G21" s="36" t="s">
        <v>122</v>
      </c>
      <c r="H21" s="37">
        <v>2.2000000000000002</v>
      </c>
      <c r="I21" s="32">
        <f t="shared" si="2"/>
        <v>5.6159999999999997</v>
      </c>
      <c r="J21" s="32">
        <v>2.9624999999999999</v>
      </c>
      <c r="K21" s="10" t="s">
        <v>124</v>
      </c>
      <c r="L21" s="10">
        <f t="shared" si="1"/>
        <v>1.2061363636363633</v>
      </c>
      <c r="M21" s="42" t="s">
        <v>254</v>
      </c>
    </row>
    <row r="22" spans="1:13" x14ac:dyDescent="0.4">
      <c r="A22" s="15" t="s">
        <v>305</v>
      </c>
      <c r="B22" s="14" t="s">
        <v>35</v>
      </c>
      <c r="C22" s="14" t="s">
        <v>125</v>
      </c>
      <c r="D22" s="37">
        <v>357.5</v>
      </c>
      <c r="E22" s="15">
        <v>5.4207317244E-7</v>
      </c>
      <c r="F22" s="29" t="s">
        <v>231</v>
      </c>
      <c r="G22" s="36" t="s">
        <v>123</v>
      </c>
      <c r="H22" s="37">
        <v>1.8</v>
      </c>
      <c r="I22" s="32">
        <f t="shared" si="2"/>
        <v>6.9712500000000004</v>
      </c>
      <c r="J22" s="32">
        <v>3.6562000000000001</v>
      </c>
      <c r="K22" s="10" t="s">
        <v>124</v>
      </c>
      <c r="L22" s="10">
        <f t="shared" si="1"/>
        <v>1.8416944444444445</v>
      </c>
      <c r="M22" s="42" t="s">
        <v>254</v>
      </c>
    </row>
    <row r="23" spans="1:13" x14ac:dyDescent="0.4">
      <c r="A23" s="15" t="s">
        <v>305</v>
      </c>
      <c r="B23" s="14" t="s">
        <v>35</v>
      </c>
      <c r="C23" s="14" t="s">
        <v>125</v>
      </c>
      <c r="D23" s="37">
        <v>362.7</v>
      </c>
      <c r="E23" s="15">
        <v>1.8069105748E-6</v>
      </c>
      <c r="F23" s="29" t="s">
        <v>231</v>
      </c>
      <c r="G23" s="36" t="s">
        <v>123</v>
      </c>
      <c r="H23" s="37">
        <v>1.8</v>
      </c>
      <c r="I23" s="32">
        <f t="shared" si="2"/>
        <v>7.0726499999999994</v>
      </c>
      <c r="J23" s="32">
        <v>3.7081999999999997</v>
      </c>
      <c r="K23" s="10" t="s">
        <v>124</v>
      </c>
      <c r="L23" s="10">
        <f t="shared" si="1"/>
        <v>1.8691388888888887</v>
      </c>
      <c r="M23" s="42" t="s">
        <v>254</v>
      </c>
    </row>
    <row r="24" spans="1:13" x14ac:dyDescent="0.4">
      <c r="A24" s="15" t="s">
        <v>305</v>
      </c>
      <c r="B24" s="14" t="s">
        <v>35</v>
      </c>
      <c r="C24" s="14" t="s">
        <v>125</v>
      </c>
      <c r="D24" s="37">
        <v>398.5</v>
      </c>
      <c r="E24" s="15">
        <v>9.034552874E-8</v>
      </c>
      <c r="F24" s="29" t="s">
        <v>231</v>
      </c>
      <c r="G24" s="36" t="s">
        <v>123</v>
      </c>
      <c r="H24" s="37">
        <v>1.8</v>
      </c>
      <c r="I24" s="32">
        <f t="shared" si="2"/>
        <v>7.7707499999999996</v>
      </c>
      <c r="J24" s="32">
        <v>4.1497000000000002</v>
      </c>
      <c r="K24" s="10" t="s">
        <v>124</v>
      </c>
      <c r="L24" s="10">
        <f t="shared" si="1"/>
        <v>2.0116944444444442</v>
      </c>
      <c r="M24" s="42" t="s">
        <v>254</v>
      </c>
    </row>
    <row r="25" spans="1:13" x14ac:dyDescent="0.4">
      <c r="A25" s="15" t="s">
        <v>305</v>
      </c>
      <c r="B25" s="14" t="s">
        <v>35</v>
      </c>
      <c r="C25" s="14" t="s">
        <v>125</v>
      </c>
      <c r="D25" s="37">
        <v>469.2</v>
      </c>
      <c r="E25" s="15">
        <v>8.1310975865999995E-7</v>
      </c>
      <c r="F25" s="29" t="s">
        <v>231</v>
      </c>
      <c r="G25" s="36" t="s">
        <v>123</v>
      </c>
      <c r="H25" s="37">
        <v>1.8</v>
      </c>
      <c r="I25" s="32">
        <f t="shared" si="2"/>
        <v>9.1494</v>
      </c>
      <c r="J25" s="32">
        <v>4.7923999999999998</v>
      </c>
      <c r="K25" s="10" t="s">
        <v>124</v>
      </c>
      <c r="L25" s="10">
        <f>(I25-J25)/H25</f>
        <v>2.4205555555555556</v>
      </c>
      <c r="M25" s="42" t="s">
        <v>254</v>
      </c>
    </row>
    <row r="26" spans="1:13" x14ac:dyDescent="0.4">
      <c r="A26" s="15" t="s">
        <v>305</v>
      </c>
      <c r="B26" s="14" t="s">
        <v>35</v>
      </c>
      <c r="C26" s="14" t="s">
        <v>125</v>
      </c>
      <c r="D26" s="37">
        <v>487</v>
      </c>
      <c r="E26" s="15">
        <v>9.034552874E-8</v>
      </c>
      <c r="F26" s="29" t="s">
        <v>231</v>
      </c>
      <c r="G26" s="36" t="s">
        <v>126</v>
      </c>
      <c r="H26" s="37">
        <v>1.5</v>
      </c>
      <c r="I26" s="32">
        <f t="shared" si="2"/>
        <v>9.4964999999999993</v>
      </c>
      <c r="J26" s="32">
        <v>4.9703999999999997</v>
      </c>
      <c r="K26" s="10" t="s">
        <v>124</v>
      </c>
      <c r="L26" s="10">
        <f t="shared" si="1"/>
        <v>3.0173999999999999</v>
      </c>
      <c r="M26" s="42" t="s">
        <v>254</v>
      </c>
    </row>
    <row r="27" spans="1:13" x14ac:dyDescent="0.4">
      <c r="A27" s="15" t="s">
        <v>305</v>
      </c>
      <c r="B27" s="14" t="s">
        <v>35</v>
      </c>
      <c r="C27" s="10" t="s">
        <v>127</v>
      </c>
      <c r="D27" s="32">
        <v>124.4</v>
      </c>
      <c r="E27" s="15">
        <v>2.9999999999999999E-7</v>
      </c>
      <c r="F27" s="29" t="s">
        <v>231</v>
      </c>
      <c r="G27" s="36" t="s">
        <v>123</v>
      </c>
      <c r="H27" s="37">
        <v>1.8</v>
      </c>
      <c r="I27" s="32">
        <f t="shared" ref="I27:I49" si="3">0.0173*D27</f>
        <v>2.15212</v>
      </c>
      <c r="J27" s="32">
        <v>1.2955700112164783</v>
      </c>
      <c r="K27" s="36" t="s">
        <v>231</v>
      </c>
      <c r="L27" s="10">
        <f t="shared" si="1"/>
        <v>0.47586110487973426</v>
      </c>
      <c r="M27" s="42" t="s">
        <v>236</v>
      </c>
    </row>
    <row r="28" spans="1:13" x14ac:dyDescent="0.4">
      <c r="A28" s="15" t="s">
        <v>305</v>
      </c>
      <c r="B28" s="14" t="s">
        <v>35</v>
      </c>
      <c r="C28" s="10" t="s">
        <v>127</v>
      </c>
      <c r="D28" s="32">
        <v>127</v>
      </c>
      <c r="E28" s="15">
        <v>1.9999999999999999E-7</v>
      </c>
      <c r="F28" s="29" t="s">
        <v>231</v>
      </c>
      <c r="G28" s="36" t="s">
        <v>123</v>
      </c>
      <c r="H28" s="37">
        <v>1.8</v>
      </c>
      <c r="I28" s="32">
        <f t="shared" si="3"/>
        <v>2.1970999999999998</v>
      </c>
      <c r="J28" s="32">
        <v>1.3215700112164783</v>
      </c>
      <c r="K28" s="36" t="s">
        <v>231</v>
      </c>
      <c r="L28" s="10">
        <f t="shared" si="1"/>
        <v>0.48640554932417862</v>
      </c>
      <c r="M28" s="42" t="s">
        <v>236</v>
      </c>
    </row>
    <row r="29" spans="1:13" x14ac:dyDescent="0.4">
      <c r="A29" s="15" t="s">
        <v>305</v>
      </c>
      <c r="B29" s="14" t="s">
        <v>35</v>
      </c>
      <c r="C29" s="10" t="s">
        <v>127</v>
      </c>
      <c r="D29" s="32">
        <v>127.5</v>
      </c>
      <c r="E29" s="15">
        <v>1.4999999999999999E-7</v>
      </c>
      <c r="F29" s="29" t="s">
        <v>231</v>
      </c>
      <c r="G29" s="36" t="s">
        <v>123</v>
      </c>
      <c r="H29" s="37">
        <v>1.8</v>
      </c>
      <c r="I29" s="32">
        <f t="shared" si="3"/>
        <v>2.2057500000000001</v>
      </c>
      <c r="J29" s="32">
        <v>1.3265700112164782</v>
      </c>
      <c r="K29" s="36" t="s">
        <v>231</v>
      </c>
      <c r="L29" s="10">
        <f t="shared" si="1"/>
        <v>0.48843332710195658</v>
      </c>
      <c r="M29" s="42" t="s">
        <v>236</v>
      </c>
    </row>
    <row r="30" spans="1:13" x14ac:dyDescent="0.4">
      <c r="A30" s="15" t="s">
        <v>305</v>
      </c>
      <c r="B30" s="14" t="s">
        <v>35</v>
      </c>
      <c r="C30" s="10" t="s">
        <v>127</v>
      </c>
      <c r="D30" s="32">
        <v>131.19999999999999</v>
      </c>
      <c r="E30" s="15">
        <v>1.4999999999999999E-7</v>
      </c>
      <c r="F30" s="29" t="s">
        <v>231</v>
      </c>
      <c r="G30" s="36" t="s">
        <v>123</v>
      </c>
      <c r="H30" s="37">
        <v>1.8</v>
      </c>
      <c r="I30" s="32">
        <f t="shared" si="3"/>
        <v>2.2697599999999998</v>
      </c>
      <c r="J30" s="32">
        <v>1.3635700112164781</v>
      </c>
      <c r="K30" s="36" t="s">
        <v>231</v>
      </c>
      <c r="L30" s="10">
        <f t="shared" si="1"/>
        <v>0.50343888265751202</v>
      </c>
      <c r="M30" s="42" t="s">
        <v>236</v>
      </c>
    </row>
    <row r="31" spans="1:13" x14ac:dyDescent="0.4">
      <c r="A31" s="15" t="s">
        <v>305</v>
      </c>
      <c r="B31" s="14" t="s">
        <v>35</v>
      </c>
      <c r="C31" s="10" t="s">
        <v>127</v>
      </c>
      <c r="D31" s="32">
        <v>132.69999999999999</v>
      </c>
      <c r="E31" s="15">
        <v>2.4999999999999999E-7</v>
      </c>
      <c r="F31" s="29" t="s">
        <v>231</v>
      </c>
      <c r="G31" s="36" t="s">
        <v>123</v>
      </c>
      <c r="H31" s="37">
        <v>1.8</v>
      </c>
      <c r="I31" s="32">
        <f t="shared" si="3"/>
        <v>2.2957099999999997</v>
      </c>
      <c r="J31" s="32">
        <v>1.3785700112164783</v>
      </c>
      <c r="K31" s="36" t="s">
        <v>231</v>
      </c>
      <c r="L31" s="10">
        <f t="shared" si="1"/>
        <v>0.50952221599084524</v>
      </c>
      <c r="M31" s="42" t="s">
        <v>236</v>
      </c>
    </row>
    <row r="32" spans="1:13" x14ac:dyDescent="0.4">
      <c r="A32" s="15" t="s">
        <v>305</v>
      </c>
      <c r="B32" s="14" t="s">
        <v>35</v>
      </c>
      <c r="C32" s="10" t="s">
        <v>127</v>
      </c>
      <c r="D32" s="32">
        <v>136</v>
      </c>
      <c r="E32" s="15">
        <v>1.4999999999999999E-7</v>
      </c>
      <c r="F32" s="29" t="s">
        <v>231</v>
      </c>
      <c r="G32" s="36" t="s">
        <v>123</v>
      </c>
      <c r="H32" s="37">
        <v>1.8</v>
      </c>
      <c r="I32" s="32">
        <f t="shared" si="3"/>
        <v>2.3527999999999998</v>
      </c>
      <c r="J32" s="32">
        <v>1.4115700112164784</v>
      </c>
      <c r="K32" s="36" t="s">
        <v>231</v>
      </c>
      <c r="L32" s="10">
        <f t="shared" si="1"/>
        <v>0.52290554932417854</v>
      </c>
      <c r="M32" s="42" t="s">
        <v>236</v>
      </c>
    </row>
    <row r="33" spans="1:13" x14ac:dyDescent="0.4">
      <c r="A33" s="15" t="s">
        <v>305</v>
      </c>
      <c r="B33" s="14" t="s">
        <v>35</v>
      </c>
      <c r="C33" s="10" t="s">
        <v>127</v>
      </c>
      <c r="D33" s="32">
        <v>261</v>
      </c>
      <c r="E33" s="15">
        <v>3.0000000000000001E-6</v>
      </c>
      <c r="F33" s="29" t="s">
        <v>231</v>
      </c>
      <c r="G33" s="36" t="s">
        <v>123</v>
      </c>
      <c r="H33" s="37">
        <v>1.8</v>
      </c>
      <c r="I33" s="32">
        <f t="shared" si="3"/>
        <v>4.5152999999999999</v>
      </c>
      <c r="J33" s="32">
        <v>2.6614170592433974</v>
      </c>
      <c r="K33" s="10" t="s">
        <v>124</v>
      </c>
      <c r="L33" s="10">
        <f t="shared" si="1"/>
        <v>1.0299349670870013</v>
      </c>
      <c r="M33" s="42" t="s">
        <v>236</v>
      </c>
    </row>
    <row r="34" spans="1:13" x14ac:dyDescent="0.4">
      <c r="A34" s="15" t="s">
        <v>305</v>
      </c>
      <c r="B34" s="14" t="s">
        <v>35</v>
      </c>
      <c r="C34" s="10" t="s">
        <v>127</v>
      </c>
      <c r="D34" s="32">
        <v>296</v>
      </c>
      <c r="E34" s="15">
        <v>4.51E-8</v>
      </c>
      <c r="F34" s="29" t="s">
        <v>231</v>
      </c>
      <c r="G34" s="36" t="s">
        <v>123</v>
      </c>
      <c r="H34" s="37">
        <v>1.8</v>
      </c>
      <c r="I34" s="32">
        <f t="shared" si="3"/>
        <v>5.1208</v>
      </c>
      <c r="J34" s="32">
        <v>3.0114170592433975</v>
      </c>
      <c r="K34" s="10" t="s">
        <v>124</v>
      </c>
      <c r="L34" s="10">
        <f t="shared" si="1"/>
        <v>1.1718794115314457</v>
      </c>
      <c r="M34" s="42" t="s">
        <v>236</v>
      </c>
    </row>
    <row r="35" spans="1:13" x14ac:dyDescent="0.4">
      <c r="A35" s="15" t="s">
        <v>305</v>
      </c>
      <c r="B35" s="14" t="s">
        <v>35</v>
      </c>
      <c r="C35" s="10" t="s">
        <v>127</v>
      </c>
      <c r="D35" s="32">
        <v>308.5</v>
      </c>
      <c r="E35" s="15">
        <v>5.5099999999999997E-8</v>
      </c>
      <c r="F35" s="29" t="s">
        <v>231</v>
      </c>
      <c r="G35" s="36" t="s">
        <v>123</v>
      </c>
      <c r="H35" s="37">
        <v>1.8</v>
      </c>
      <c r="I35" s="32">
        <f t="shared" si="3"/>
        <v>5.3370499999999996</v>
      </c>
      <c r="J35" s="32">
        <v>3.1364170592433975</v>
      </c>
      <c r="K35" s="36" t="s">
        <v>231</v>
      </c>
      <c r="L35" s="10">
        <f t="shared" si="1"/>
        <v>1.2225738559758901</v>
      </c>
      <c r="M35" s="42" t="s">
        <v>236</v>
      </c>
    </row>
    <row r="36" spans="1:13" x14ac:dyDescent="0.4">
      <c r="A36" s="15" t="s">
        <v>305</v>
      </c>
      <c r="B36" s="14" t="s">
        <v>35</v>
      </c>
      <c r="C36" s="10" t="s">
        <v>127</v>
      </c>
      <c r="D36" s="32">
        <v>329</v>
      </c>
      <c r="E36" s="15">
        <v>1.4999999999999999E-8</v>
      </c>
      <c r="F36" s="29" t="s">
        <v>231</v>
      </c>
      <c r="G36" s="36" t="s">
        <v>123</v>
      </c>
      <c r="H36" s="37">
        <v>1.8</v>
      </c>
      <c r="I36" s="32">
        <f t="shared" si="3"/>
        <v>5.6917</v>
      </c>
      <c r="J36" s="32">
        <v>3.3481041195064751</v>
      </c>
      <c r="K36" s="36" t="s">
        <v>231</v>
      </c>
      <c r="L36" s="10">
        <f t="shared" si="1"/>
        <v>1.3019977113852916</v>
      </c>
      <c r="M36" s="42" t="s">
        <v>236</v>
      </c>
    </row>
    <row r="37" spans="1:13" x14ac:dyDescent="0.4">
      <c r="A37" s="15" t="s">
        <v>305</v>
      </c>
      <c r="B37" s="14" t="s">
        <v>35</v>
      </c>
      <c r="C37" s="10" t="s">
        <v>127</v>
      </c>
      <c r="D37" s="32">
        <v>333</v>
      </c>
      <c r="E37" s="15">
        <v>4.0100000000000002E-8</v>
      </c>
      <c r="F37" s="29" t="s">
        <v>231</v>
      </c>
      <c r="G37" s="36" t="s">
        <v>123</v>
      </c>
      <c r="H37" s="37">
        <v>1.8</v>
      </c>
      <c r="I37" s="32">
        <f t="shared" si="3"/>
        <v>5.7608999999999995</v>
      </c>
      <c r="J37" s="32">
        <v>3.3881041195064752</v>
      </c>
      <c r="K37" s="36" t="s">
        <v>231</v>
      </c>
      <c r="L37" s="10">
        <f t="shared" si="1"/>
        <v>1.3182199336075135</v>
      </c>
      <c r="M37" s="42" t="s">
        <v>236</v>
      </c>
    </row>
    <row r="38" spans="1:13" x14ac:dyDescent="0.4">
      <c r="A38" s="15" t="s">
        <v>305</v>
      </c>
      <c r="B38" s="14" t="s">
        <v>35</v>
      </c>
      <c r="C38" s="10" t="s">
        <v>127</v>
      </c>
      <c r="D38" s="32">
        <v>336</v>
      </c>
      <c r="E38" s="15">
        <v>6.0100000000000002E-8</v>
      </c>
      <c r="F38" s="29" t="s">
        <v>231</v>
      </c>
      <c r="G38" s="36" t="s">
        <v>123</v>
      </c>
      <c r="H38" s="37">
        <v>1.8</v>
      </c>
      <c r="I38" s="32">
        <f t="shared" si="3"/>
        <v>5.8128000000000002</v>
      </c>
      <c r="J38" s="32">
        <v>3.418104119506475</v>
      </c>
      <c r="K38" s="36" t="s">
        <v>231</v>
      </c>
      <c r="L38" s="10">
        <f t="shared" si="1"/>
        <v>1.3303866002741807</v>
      </c>
      <c r="M38" s="42" t="s">
        <v>236</v>
      </c>
    </row>
    <row r="39" spans="1:13" x14ac:dyDescent="0.4">
      <c r="A39" s="15" t="s">
        <v>305</v>
      </c>
      <c r="B39" s="14" t="s">
        <v>35</v>
      </c>
      <c r="C39" s="10" t="s">
        <v>127</v>
      </c>
      <c r="D39" s="32">
        <v>352</v>
      </c>
      <c r="E39" s="15">
        <v>2.8000000000000002E-7</v>
      </c>
      <c r="F39" s="29" t="s">
        <v>233</v>
      </c>
      <c r="G39" s="36" t="s">
        <v>126</v>
      </c>
      <c r="H39" s="37">
        <v>1.5</v>
      </c>
      <c r="I39" s="32">
        <f t="shared" si="3"/>
        <v>6.0895999999999999</v>
      </c>
      <c r="J39" s="32">
        <v>3.5781041195064751</v>
      </c>
      <c r="K39" s="10" t="s">
        <v>124</v>
      </c>
      <c r="L39" s="10">
        <f t="shared" si="1"/>
        <v>1.6743305869956833</v>
      </c>
      <c r="M39" s="42" t="s">
        <v>236</v>
      </c>
    </row>
    <row r="40" spans="1:13" x14ac:dyDescent="0.4">
      <c r="A40" s="15" t="s">
        <v>305</v>
      </c>
      <c r="B40" s="14" t="s">
        <v>35</v>
      </c>
      <c r="C40" s="10" t="s">
        <v>127</v>
      </c>
      <c r="D40" s="32">
        <v>369</v>
      </c>
      <c r="E40" s="15">
        <v>1.8E-7</v>
      </c>
      <c r="F40" s="29" t="s">
        <v>231</v>
      </c>
      <c r="G40" s="36" t="s">
        <v>126</v>
      </c>
      <c r="H40" s="37">
        <v>1.5</v>
      </c>
      <c r="I40" s="32">
        <f t="shared" si="3"/>
        <v>6.3837000000000002</v>
      </c>
      <c r="J40" s="32">
        <v>3.748104119506475</v>
      </c>
      <c r="K40" s="10" t="s">
        <v>124</v>
      </c>
      <c r="L40" s="10">
        <f t="shared" si="1"/>
        <v>1.7570639203290168</v>
      </c>
      <c r="M40" s="42" t="s">
        <v>236</v>
      </c>
    </row>
    <row r="41" spans="1:13" x14ac:dyDescent="0.4">
      <c r="A41" s="15" t="s">
        <v>305</v>
      </c>
      <c r="B41" s="14" t="s">
        <v>35</v>
      </c>
      <c r="C41" s="10" t="s">
        <v>127</v>
      </c>
      <c r="D41" s="32">
        <v>373.7</v>
      </c>
      <c r="E41" s="15">
        <v>6.0100000000000002E-8</v>
      </c>
      <c r="F41" s="29" t="s">
        <v>231</v>
      </c>
      <c r="G41" s="36" t="s">
        <v>126</v>
      </c>
      <c r="H41" s="37">
        <v>1.5</v>
      </c>
      <c r="I41" s="32">
        <f t="shared" si="3"/>
        <v>6.4650099999999995</v>
      </c>
      <c r="J41" s="32">
        <v>3.7951041195064752</v>
      </c>
      <c r="K41" s="10" t="s">
        <v>124</v>
      </c>
      <c r="L41" s="10">
        <f t="shared" si="1"/>
        <v>1.7799372536623495</v>
      </c>
      <c r="M41" s="42" t="s">
        <v>236</v>
      </c>
    </row>
    <row r="42" spans="1:13" x14ac:dyDescent="0.4">
      <c r="A42" s="15" t="s">
        <v>305</v>
      </c>
      <c r="B42" s="14" t="s">
        <v>35</v>
      </c>
      <c r="C42" s="10" t="s">
        <v>127</v>
      </c>
      <c r="D42" s="32">
        <v>570</v>
      </c>
      <c r="E42" s="15">
        <v>6.1700000000000004E-10</v>
      </c>
      <c r="F42" s="29" t="s">
        <v>231</v>
      </c>
      <c r="G42" s="36" t="s">
        <v>126</v>
      </c>
      <c r="H42" s="37">
        <v>1.5</v>
      </c>
      <c r="I42" s="32">
        <f t="shared" si="3"/>
        <v>9.8609999999999989</v>
      </c>
      <c r="J42" s="32">
        <v>5.8887271438768218</v>
      </c>
      <c r="K42" s="10" t="s">
        <v>124</v>
      </c>
      <c r="L42" s="10">
        <f t="shared" si="1"/>
        <v>2.6481819040821182</v>
      </c>
      <c r="M42" s="42" t="s">
        <v>236</v>
      </c>
    </row>
    <row r="43" spans="1:13" x14ac:dyDescent="0.4">
      <c r="A43" s="15" t="s">
        <v>305</v>
      </c>
      <c r="B43" s="14" t="s">
        <v>35</v>
      </c>
      <c r="C43" s="10" t="s">
        <v>127</v>
      </c>
      <c r="D43" s="32">
        <v>584</v>
      </c>
      <c r="E43" s="15">
        <v>6.1700000000000004E-10</v>
      </c>
      <c r="F43" s="29" t="s">
        <v>231</v>
      </c>
      <c r="G43" s="36" t="s">
        <v>126</v>
      </c>
      <c r="H43" s="37">
        <v>1.5</v>
      </c>
      <c r="I43" s="32">
        <f t="shared" si="3"/>
        <v>10.103199999999999</v>
      </c>
      <c r="J43" s="32">
        <v>6.0287271438768215</v>
      </c>
      <c r="K43" s="10" t="s">
        <v>124</v>
      </c>
      <c r="L43" s="10">
        <f t="shared" si="1"/>
        <v>2.716315237415452</v>
      </c>
      <c r="M43" s="42" t="s">
        <v>236</v>
      </c>
    </row>
    <row r="44" spans="1:13" x14ac:dyDescent="0.4">
      <c r="A44" s="15" t="s">
        <v>305</v>
      </c>
      <c r="B44" s="14" t="s">
        <v>35</v>
      </c>
      <c r="C44" s="10" t="s">
        <v>127</v>
      </c>
      <c r="D44" s="32">
        <v>589</v>
      </c>
      <c r="E44" s="15">
        <v>4.1099999999999998E-10</v>
      </c>
      <c r="F44" s="29" t="s">
        <v>231</v>
      </c>
      <c r="G44" s="36" t="s">
        <v>126</v>
      </c>
      <c r="H44" s="37">
        <v>1.5</v>
      </c>
      <c r="I44" s="32">
        <f t="shared" si="3"/>
        <v>10.1897</v>
      </c>
      <c r="J44" s="32">
        <v>6.0787271438768213</v>
      </c>
      <c r="K44" s="10" t="s">
        <v>124</v>
      </c>
      <c r="L44" s="10">
        <f t="shared" si="1"/>
        <v>2.7406485707487858</v>
      </c>
      <c r="M44" s="42" t="s">
        <v>236</v>
      </c>
    </row>
    <row r="45" spans="1:13" x14ac:dyDescent="0.4">
      <c r="A45" s="15" t="s">
        <v>305</v>
      </c>
      <c r="B45" s="14" t="s">
        <v>35</v>
      </c>
      <c r="C45" s="10" t="s">
        <v>127</v>
      </c>
      <c r="D45" s="32">
        <v>600</v>
      </c>
      <c r="E45" s="15">
        <v>2.0600000000000001E-10</v>
      </c>
      <c r="F45" s="29" t="s">
        <v>231</v>
      </c>
      <c r="G45" s="36" t="s">
        <v>126</v>
      </c>
      <c r="H45" s="37">
        <v>1.5</v>
      </c>
      <c r="I45" s="32">
        <f t="shared" si="3"/>
        <v>10.379999999999999</v>
      </c>
      <c r="J45" s="32">
        <v>6.1887271438768217</v>
      </c>
      <c r="K45" s="10" t="s">
        <v>124</v>
      </c>
      <c r="L45" s="10">
        <f t="shared" si="1"/>
        <v>2.7941819040821181</v>
      </c>
      <c r="M45" s="42" t="s">
        <v>236</v>
      </c>
    </row>
    <row r="46" spans="1:13" x14ac:dyDescent="0.4">
      <c r="A46" s="15" t="s">
        <v>305</v>
      </c>
      <c r="B46" s="14" t="s">
        <v>35</v>
      </c>
      <c r="C46" s="10" t="s">
        <v>127</v>
      </c>
      <c r="D46" s="32">
        <v>613</v>
      </c>
      <c r="E46" s="15">
        <v>1.44E-9</v>
      </c>
      <c r="F46" s="29" t="s">
        <v>231</v>
      </c>
      <c r="G46" s="36" t="s">
        <v>126</v>
      </c>
      <c r="H46" s="37">
        <v>1.5</v>
      </c>
      <c r="I46" s="32">
        <f t="shared" si="3"/>
        <v>10.604899999999999</v>
      </c>
      <c r="J46" s="32">
        <v>6.3187271438768216</v>
      </c>
      <c r="K46" s="36" t="s">
        <v>231</v>
      </c>
      <c r="L46" s="10">
        <f t="shared" si="1"/>
        <v>2.8574485707487849</v>
      </c>
      <c r="M46" s="42" t="s">
        <v>236</v>
      </c>
    </row>
    <row r="47" spans="1:13" x14ac:dyDescent="0.4">
      <c r="A47" s="15" t="s">
        <v>305</v>
      </c>
      <c r="B47" s="14" t="s">
        <v>35</v>
      </c>
      <c r="C47" s="10" t="s">
        <v>127</v>
      </c>
      <c r="D47" s="32">
        <v>657</v>
      </c>
      <c r="E47" s="15">
        <v>2.0600000000000001E-10</v>
      </c>
      <c r="F47" s="29" t="s">
        <v>231</v>
      </c>
      <c r="G47" s="36" t="s">
        <v>126</v>
      </c>
      <c r="H47" s="37">
        <v>1.5</v>
      </c>
      <c r="I47" s="32">
        <f t="shared" si="3"/>
        <v>11.366099999999999</v>
      </c>
      <c r="J47" s="32">
        <v>6.8149665646986843</v>
      </c>
      <c r="K47" s="10" t="s">
        <v>124</v>
      </c>
      <c r="L47" s="10">
        <f t="shared" si="1"/>
        <v>3.0340889568675435</v>
      </c>
      <c r="M47" s="42" t="s">
        <v>236</v>
      </c>
    </row>
    <row r="48" spans="1:13" x14ac:dyDescent="0.4">
      <c r="A48" s="15" t="s">
        <v>305</v>
      </c>
      <c r="B48" s="14" t="s">
        <v>35</v>
      </c>
      <c r="C48" s="10" t="s">
        <v>127</v>
      </c>
      <c r="D48" s="32">
        <v>674</v>
      </c>
      <c r="E48" s="15">
        <v>4.1099999999999998E-10</v>
      </c>
      <c r="F48" s="29" t="s">
        <v>231</v>
      </c>
      <c r="G48" s="36" t="s">
        <v>126</v>
      </c>
      <c r="H48" s="37">
        <v>1.5</v>
      </c>
      <c r="I48" s="32">
        <f t="shared" si="3"/>
        <v>11.6602</v>
      </c>
      <c r="J48" s="32">
        <v>6.9849665646986843</v>
      </c>
      <c r="K48" s="10" t="s">
        <v>124</v>
      </c>
      <c r="L48" s="10">
        <f t="shared" si="1"/>
        <v>3.1168222902008771</v>
      </c>
      <c r="M48" s="42" t="s">
        <v>236</v>
      </c>
    </row>
    <row r="49" spans="1:13" x14ac:dyDescent="0.4">
      <c r="A49" s="15" t="s">
        <v>305</v>
      </c>
      <c r="B49" s="14" t="s">
        <v>35</v>
      </c>
      <c r="C49" s="10" t="s">
        <v>127</v>
      </c>
      <c r="D49" s="32">
        <v>692</v>
      </c>
      <c r="E49" s="15">
        <v>2.0600000000000001E-10</v>
      </c>
      <c r="F49" s="29" t="s">
        <v>231</v>
      </c>
      <c r="G49" s="36" t="s">
        <v>126</v>
      </c>
      <c r="H49" s="37">
        <v>1.5</v>
      </c>
      <c r="I49" s="32">
        <f t="shared" si="3"/>
        <v>11.9716</v>
      </c>
      <c r="J49" s="32">
        <v>7.164966564698684</v>
      </c>
      <c r="K49" s="36" t="s">
        <v>231</v>
      </c>
      <c r="L49" s="10">
        <f t="shared" si="1"/>
        <v>3.2044222902008777</v>
      </c>
      <c r="M49" s="42" t="s">
        <v>236</v>
      </c>
    </row>
    <row r="50" spans="1:13" x14ac:dyDescent="0.4">
      <c r="E50" s="29"/>
      <c r="F50" s="29"/>
      <c r="I50" s="14"/>
      <c r="J50" s="14"/>
      <c r="L50" s="14"/>
      <c r="M50" s="10"/>
    </row>
    <row r="51" spans="1:13" x14ac:dyDescent="0.4">
      <c r="A51" s="16" t="s">
        <v>307</v>
      </c>
      <c r="B51" s="14" t="s">
        <v>37</v>
      </c>
      <c r="C51" s="14" t="s">
        <v>137</v>
      </c>
      <c r="D51" s="37">
        <v>269.65096335816452</v>
      </c>
      <c r="E51" s="15">
        <v>4.8699999999999997E-10</v>
      </c>
      <c r="F51" s="15" t="s">
        <v>228</v>
      </c>
      <c r="G51" s="14" t="s">
        <v>138</v>
      </c>
      <c r="H51" s="38">
        <v>13</v>
      </c>
      <c r="I51" s="37">
        <f>D51*0.05025+4.55</f>
        <v>18.099960908747768</v>
      </c>
      <c r="J51" s="37">
        <v>2.6965096335816452</v>
      </c>
      <c r="K51" s="14" t="s">
        <v>139</v>
      </c>
      <c r="L51" s="10">
        <f t="shared" ref="L51:L73" si="4">(I51-J51)/H51</f>
        <v>1.1848808673204709</v>
      </c>
      <c r="M51" s="45" t="s">
        <v>240</v>
      </c>
    </row>
    <row r="52" spans="1:13" x14ac:dyDescent="0.4">
      <c r="A52" s="16" t="s">
        <v>307</v>
      </c>
      <c r="B52" s="14" t="s">
        <v>37</v>
      </c>
      <c r="C52" s="14" t="s">
        <v>140</v>
      </c>
      <c r="D52" s="37">
        <v>110.33875819879638</v>
      </c>
      <c r="E52" s="15">
        <v>4.21E-5</v>
      </c>
      <c r="F52" s="15" t="s">
        <v>228</v>
      </c>
      <c r="G52" s="14" t="s">
        <v>141</v>
      </c>
      <c r="H52" s="38">
        <v>14</v>
      </c>
      <c r="I52" s="37">
        <f>D52*0.033+1.4</f>
        <v>5.0411790205602802</v>
      </c>
      <c r="J52" s="37">
        <v>1.1033875819879639</v>
      </c>
      <c r="K52" s="14" t="s">
        <v>139</v>
      </c>
      <c r="L52" s="10">
        <f t="shared" si="4"/>
        <v>0.28127081704087969</v>
      </c>
      <c r="M52" s="45" t="s">
        <v>242</v>
      </c>
    </row>
    <row r="53" spans="1:13" x14ac:dyDescent="0.4">
      <c r="A53" s="16" t="s">
        <v>307</v>
      </c>
      <c r="B53" s="14" t="s">
        <v>37</v>
      </c>
      <c r="C53" s="14" t="s">
        <v>140</v>
      </c>
      <c r="D53" s="37">
        <v>170.94035258440451</v>
      </c>
      <c r="E53" s="15">
        <v>1.31E-6</v>
      </c>
      <c r="F53" s="15" t="s">
        <v>228</v>
      </c>
      <c r="G53" s="14" t="s">
        <v>141</v>
      </c>
      <c r="H53" s="38">
        <v>14</v>
      </c>
      <c r="I53" s="37">
        <f>D53*0.033+1.4</f>
        <v>7.0410316352853481</v>
      </c>
      <c r="J53" s="37">
        <v>1.709403525844045</v>
      </c>
      <c r="K53" s="14" t="s">
        <v>139</v>
      </c>
      <c r="L53" s="10">
        <f t="shared" si="4"/>
        <v>0.38083057924580738</v>
      </c>
      <c r="M53" s="45" t="s">
        <v>242</v>
      </c>
    </row>
    <row r="54" spans="1:13" x14ac:dyDescent="0.4">
      <c r="A54" s="16" t="s">
        <v>307</v>
      </c>
      <c r="B54" s="14" t="s">
        <v>37</v>
      </c>
      <c r="C54" s="14" t="s">
        <v>140</v>
      </c>
      <c r="D54" s="37">
        <v>290.05039418111784</v>
      </c>
      <c r="E54" s="15">
        <v>8.7400000000000002E-7</v>
      </c>
      <c r="F54" s="15" t="s">
        <v>228</v>
      </c>
      <c r="G54" s="14" t="s">
        <v>141</v>
      </c>
      <c r="H54" s="38">
        <v>14</v>
      </c>
      <c r="I54" s="37">
        <f>D54*0.033+1.4</f>
        <v>10.97166300797689</v>
      </c>
      <c r="J54" s="37">
        <v>2.9005039418111784</v>
      </c>
      <c r="K54" s="14" t="s">
        <v>139</v>
      </c>
      <c r="L54" s="10">
        <f t="shared" si="4"/>
        <v>0.57651136186897933</v>
      </c>
      <c r="M54" s="45" t="s">
        <v>242</v>
      </c>
    </row>
    <row r="55" spans="1:13" x14ac:dyDescent="0.4">
      <c r="A55" s="16" t="s">
        <v>307</v>
      </c>
      <c r="B55" s="14" t="s">
        <v>37</v>
      </c>
      <c r="C55" s="14" t="s">
        <v>140</v>
      </c>
      <c r="D55" s="37">
        <v>415.93824567622158</v>
      </c>
      <c r="E55" s="15">
        <v>9.0100000000000003E-7</v>
      </c>
      <c r="F55" s="15" t="s">
        <v>228</v>
      </c>
      <c r="G55" s="14" t="s">
        <v>138</v>
      </c>
      <c r="H55" s="38">
        <v>13</v>
      </c>
      <c r="I55" s="37">
        <f>D55*0.02475+14.75</f>
        <v>25.044471580486487</v>
      </c>
      <c r="J55" s="37">
        <v>4.1593824567622155</v>
      </c>
      <c r="K55" s="14" t="s">
        <v>139</v>
      </c>
      <c r="L55" s="10">
        <f t="shared" si="4"/>
        <v>1.6065453172095592</v>
      </c>
      <c r="M55" s="45" t="s">
        <v>242</v>
      </c>
    </row>
    <row r="56" spans="1:13" x14ac:dyDescent="0.4">
      <c r="A56" s="16" t="s">
        <v>307</v>
      </c>
      <c r="B56" s="14" t="s">
        <v>37</v>
      </c>
      <c r="C56" s="14" t="s">
        <v>140</v>
      </c>
      <c r="D56" s="37">
        <v>511.9239946784266</v>
      </c>
      <c r="E56" s="15">
        <v>3.7299999999999999E-6</v>
      </c>
      <c r="F56" s="15" t="s">
        <v>228</v>
      </c>
      <c r="G56" s="14" t="s">
        <v>138</v>
      </c>
      <c r="H56" s="38">
        <v>13</v>
      </c>
      <c r="I56" s="37">
        <f>D56*0.02475+14.75</f>
        <v>27.420118868291059</v>
      </c>
      <c r="J56" s="37">
        <v>5.1192399467842655</v>
      </c>
      <c r="K56" s="14" t="s">
        <v>139</v>
      </c>
      <c r="L56" s="10">
        <f t="shared" si="4"/>
        <v>1.7154522247312918</v>
      </c>
      <c r="M56" s="45" t="s">
        <v>242</v>
      </c>
    </row>
    <row r="57" spans="1:13" x14ac:dyDescent="0.4">
      <c r="A57" s="16" t="s">
        <v>307</v>
      </c>
      <c r="B57" s="14" t="s">
        <v>37</v>
      </c>
      <c r="C57" s="14" t="s">
        <v>140</v>
      </c>
      <c r="D57" s="37">
        <v>891.08265428838274</v>
      </c>
      <c r="E57" s="15">
        <v>2.6200000000000001E-9</v>
      </c>
      <c r="F57" s="15" t="s">
        <v>228</v>
      </c>
      <c r="G57" s="14" t="s">
        <v>138</v>
      </c>
      <c r="H57" s="38">
        <v>13</v>
      </c>
      <c r="I57" s="37">
        <f>D57*0.02475+14.75</f>
        <v>36.804295693637471</v>
      </c>
      <c r="J57" s="37">
        <v>8.9108265428838269</v>
      </c>
      <c r="K57" s="14" t="s">
        <v>139</v>
      </c>
      <c r="L57" s="10">
        <f t="shared" si="4"/>
        <v>2.1456514731348957</v>
      </c>
      <c r="M57" s="45" t="s">
        <v>242</v>
      </c>
    </row>
    <row r="58" spans="1:13" x14ac:dyDescent="0.4">
      <c r="A58" s="16" t="s">
        <v>307</v>
      </c>
      <c r="B58" s="14" t="s">
        <v>37</v>
      </c>
      <c r="C58" s="14" t="s">
        <v>142</v>
      </c>
      <c r="D58" s="37">
        <v>387.52638973045021</v>
      </c>
      <c r="E58" s="15">
        <v>9.2100000000000003E-5</v>
      </c>
      <c r="F58" s="15" t="s">
        <v>228</v>
      </c>
      <c r="G58" s="14" t="s">
        <v>141</v>
      </c>
      <c r="H58" s="38">
        <v>14</v>
      </c>
      <c r="I58" s="37">
        <f t="shared" ref="I58:I64" si="5">D58*0.033+1.4</f>
        <v>14.188370861104858</v>
      </c>
      <c r="J58" s="37">
        <v>3.8752638973045022</v>
      </c>
      <c r="K58" s="14" t="s">
        <v>139</v>
      </c>
      <c r="L58" s="10">
        <f t="shared" si="4"/>
        <v>0.73665049741431099</v>
      </c>
      <c r="M58" s="45" t="s">
        <v>241</v>
      </c>
    </row>
    <row r="59" spans="1:13" x14ac:dyDescent="0.4">
      <c r="A59" s="16" t="s">
        <v>307</v>
      </c>
      <c r="B59" s="14" t="s">
        <v>37</v>
      </c>
      <c r="C59" s="14" t="s">
        <v>142</v>
      </c>
      <c r="D59" s="37">
        <v>450.05316439874463</v>
      </c>
      <c r="E59" s="15">
        <v>6.6499999999999999E-6</v>
      </c>
      <c r="F59" s="15" t="s">
        <v>228</v>
      </c>
      <c r="G59" s="14" t="s">
        <v>141</v>
      </c>
      <c r="H59" s="38">
        <v>14</v>
      </c>
      <c r="I59" s="37">
        <f t="shared" si="5"/>
        <v>16.251754425158573</v>
      </c>
      <c r="J59" s="37">
        <v>4.5005316439874461</v>
      </c>
      <c r="K59" s="14" t="s">
        <v>139</v>
      </c>
      <c r="L59" s="10">
        <f t="shared" si="4"/>
        <v>0.83937305579793764</v>
      </c>
      <c r="M59" s="45" t="s">
        <v>241</v>
      </c>
    </row>
    <row r="60" spans="1:13" x14ac:dyDescent="0.4">
      <c r="A60" s="16" t="s">
        <v>307</v>
      </c>
      <c r="B60" s="14" t="s">
        <v>37</v>
      </c>
      <c r="C60" s="14" t="s">
        <v>142</v>
      </c>
      <c r="D60" s="37">
        <v>642.12105596355343</v>
      </c>
      <c r="E60" s="15">
        <v>2.48E-6</v>
      </c>
      <c r="F60" s="15" t="s">
        <v>228</v>
      </c>
      <c r="G60" s="14" t="s">
        <v>141</v>
      </c>
      <c r="H60" s="38">
        <v>14</v>
      </c>
      <c r="I60" s="37">
        <f t="shared" si="5"/>
        <v>22.589994846797264</v>
      </c>
      <c r="J60" s="37">
        <v>6.4212105596355347</v>
      </c>
      <c r="K60" s="14" t="s">
        <v>139</v>
      </c>
      <c r="L60" s="10">
        <f t="shared" si="4"/>
        <v>1.1549131633686949</v>
      </c>
      <c r="M60" s="45" t="s">
        <v>241</v>
      </c>
    </row>
    <row r="61" spans="1:13" x14ac:dyDescent="0.4">
      <c r="A61" s="16" t="s">
        <v>307</v>
      </c>
      <c r="B61" s="14" t="s">
        <v>37</v>
      </c>
      <c r="C61" s="14" t="s">
        <v>142</v>
      </c>
      <c r="D61" s="37">
        <v>811.45193855807338</v>
      </c>
      <c r="E61" s="15">
        <v>1.46E-8</v>
      </c>
      <c r="F61" s="15" t="s">
        <v>228</v>
      </c>
      <c r="G61" s="14" t="s">
        <v>141</v>
      </c>
      <c r="H61" s="38">
        <v>14</v>
      </c>
      <c r="I61" s="37">
        <f t="shared" si="5"/>
        <v>28.17791397241642</v>
      </c>
      <c r="J61" s="37">
        <v>8.1145193855807332</v>
      </c>
      <c r="K61" s="14" t="s">
        <v>139</v>
      </c>
      <c r="L61" s="10">
        <f t="shared" si="4"/>
        <v>1.4330996133454061</v>
      </c>
      <c r="M61" s="45" t="s">
        <v>241</v>
      </c>
    </row>
    <row r="62" spans="1:13" x14ac:dyDescent="0.4">
      <c r="A62" s="16" t="s">
        <v>307</v>
      </c>
      <c r="B62" s="14" t="s">
        <v>37</v>
      </c>
      <c r="C62" s="14" t="s">
        <v>143</v>
      </c>
      <c r="D62" s="37">
        <v>179.48023742907216</v>
      </c>
      <c r="E62" s="15">
        <v>3.2100000000000001E-5</v>
      </c>
      <c r="F62" s="15" t="s">
        <v>228</v>
      </c>
      <c r="G62" s="14" t="s">
        <v>144</v>
      </c>
      <c r="H62" s="38">
        <v>18</v>
      </c>
      <c r="I62" s="37">
        <f t="shared" si="5"/>
        <v>7.3228478351593811</v>
      </c>
      <c r="J62" s="37">
        <v>1.7948023742907215</v>
      </c>
      <c r="K62" s="14" t="s">
        <v>139</v>
      </c>
      <c r="L62" s="10">
        <f t="shared" si="4"/>
        <v>0.30711363671492553</v>
      </c>
      <c r="M62" s="45" t="s">
        <v>243</v>
      </c>
    </row>
    <row r="63" spans="1:13" x14ac:dyDescent="0.4">
      <c r="A63" s="16" t="s">
        <v>307</v>
      </c>
      <c r="B63" s="14" t="s">
        <v>37</v>
      </c>
      <c r="C63" s="14" t="s">
        <v>143</v>
      </c>
      <c r="D63" s="37">
        <v>311.81549699169568</v>
      </c>
      <c r="E63" s="15">
        <v>1.26E-6</v>
      </c>
      <c r="F63" s="15" t="s">
        <v>228</v>
      </c>
      <c r="G63" s="14" t="s">
        <v>144</v>
      </c>
      <c r="H63" s="38">
        <v>18</v>
      </c>
      <c r="I63" s="37">
        <f t="shared" si="5"/>
        <v>11.689911400725958</v>
      </c>
      <c r="J63" s="37">
        <v>3.1181549699169566</v>
      </c>
      <c r="K63" s="14" t="s">
        <v>139</v>
      </c>
      <c r="L63" s="10">
        <f t="shared" si="4"/>
        <v>0.47620869060050008</v>
      </c>
      <c r="M63" s="45" t="s">
        <v>243</v>
      </c>
    </row>
    <row r="64" spans="1:13" x14ac:dyDescent="0.4">
      <c r="A64" s="16" t="s">
        <v>307</v>
      </c>
      <c r="B64" s="14" t="s">
        <v>37</v>
      </c>
      <c r="C64" s="14" t="s">
        <v>143</v>
      </c>
      <c r="D64" s="37">
        <v>363.1203258463604</v>
      </c>
      <c r="E64" s="15">
        <v>1.16E-8</v>
      </c>
      <c r="F64" s="15" t="s">
        <v>228</v>
      </c>
      <c r="G64" s="14" t="s">
        <v>144</v>
      </c>
      <c r="H64" s="38">
        <v>18</v>
      </c>
      <c r="I64" s="37">
        <f t="shared" si="5"/>
        <v>13.382970752929895</v>
      </c>
      <c r="J64" s="37">
        <v>3.631203258463604</v>
      </c>
      <c r="K64" s="14" t="s">
        <v>139</v>
      </c>
      <c r="L64" s="10">
        <f t="shared" si="4"/>
        <v>0.5417648608036828</v>
      </c>
      <c r="M64" s="45" t="s">
        <v>243</v>
      </c>
    </row>
    <row r="65" spans="1:13" x14ac:dyDescent="0.4">
      <c r="A65" s="16" t="s">
        <v>307</v>
      </c>
      <c r="B65" s="14" t="s">
        <v>37</v>
      </c>
      <c r="C65" s="14" t="s">
        <v>145</v>
      </c>
      <c r="D65" s="37">
        <v>233.78261415342081</v>
      </c>
      <c r="E65" s="15">
        <v>1.7399999999999999E-5</v>
      </c>
      <c r="F65" s="15" t="s">
        <v>228</v>
      </c>
      <c r="G65" s="14" t="s">
        <v>138</v>
      </c>
      <c r="H65" s="38">
        <v>13</v>
      </c>
      <c r="I65" s="37">
        <f>D65*0.05025+4.55</f>
        <v>16.297576361209398</v>
      </c>
      <c r="J65" s="37">
        <v>2.3378261415342081</v>
      </c>
      <c r="K65" s="14" t="s">
        <v>139</v>
      </c>
      <c r="L65" s="10">
        <f t="shared" si="4"/>
        <v>1.0738269399750147</v>
      </c>
      <c r="M65" s="45" t="s">
        <v>244</v>
      </c>
    </row>
    <row r="66" spans="1:13" x14ac:dyDescent="0.4">
      <c r="A66" s="16" t="s">
        <v>307</v>
      </c>
      <c r="B66" s="14" t="s">
        <v>37</v>
      </c>
      <c r="C66" s="14" t="s">
        <v>145</v>
      </c>
      <c r="D66" s="37">
        <v>279.53212683773302</v>
      </c>
      <c r="E66" s="15">
        <v>4.3999999999999997E-8</v>
      </c>
      <c r="F66" s="15" t="s">
        <v>228</v>
      </c>
      <c r="G66" s="14" t="s">
        <v>138</v>
      </c>
      <c r="H66" s="38">
        <v>13</v>
      </c>
      <c r="I66" s="37">
        <f>D66*0.05025+4.55</f>
        <v>18.596489373596086</v>
      </c>
      <c r="J66" s="37">
        <v>2.7953212683773301</v>
      </c>
      <c r="K66" s="14" t="s">
        <v>139</v>
      </c>
      <c r="L66" s="10">
        <f t="shared" si="4"/>
        <v>1.215474469632212</v>
      </c>
      <c r="M66" s="45" t="s">
        <v>244</v>
      </c>
    </row>
    <row r="67" spans="1:13" x14ac:dyDescent="0.4">
      <c r="A67" s="16" t="s">
        <v>307</v>
      </c>
      <c r="B67" s="14" t="s">
        <v>37</v>
      </c>
      <c r="C67" s="14" t="s">
        <v>145</v>
      </c>
      <c r="D67" s="37">
        <v>645.26779465368611</v>
      </c>
      <c r="E67" s="15">
        <v>3.1199999999999999E-7</v>
      </c>
      <c r="F67" s="15" t="s">
        <v>228</v>
      </c>
      <c r="G67" s="14" t="s">
        <v>138</v>
      </c>
      <c r="H67" s="38">
        <v>13</v>
      </c>
      <c r="I67" s="37">
        <f>D67*0.02475+14.75</f>
        <v>30.720377917678732</v>
      </c>
      <c r="J67" s="37">
        <v>6.4526779465368609</v>
      </c>
      <c r="K67" s="14" t="s">
        <v>139</v>
      </c>
      <c r="L67" s="10">
        <f t="shared" si="4"/>
        <v>1.866746151626298</v>
      </c>
      <c r="M67" s="45" t="s">
        <v>244</v>
      </c>
    </row>
    <row r="68" spans="1:13" x14ac:dyDescent="0.4">
      <c r="A68" s="16" t="s">
        <v>307</v>
      </c>
      <c r="B68" s="14" t="s">
        <v>37</v>
      </c>
      <c r="C68" s="14" t="s">
        <v>145</v>
      </c>
      <c r="D68" s="37">
        <v>669.14088002026267</v>
      </c>
      <c r="E68" s="15">
        <v>1.5300000000000001E-8</v>
      </c>
      <c r="F68" s="15" t="s">
        <v>228</v>
      </c>
      <c r="G68" s="14" t="s">
        <v>146</v>
      </c>
      <c r="H68" s="38">
        <v>15</v>
      </c>
      <c r="I68" s="37">
        <f>D68*0.02475+14.75</f>
        <v>31.311236780501503</v>
      </c>
      <c r="J68" s="37">
        <v>6.6914088002026268</v>
      </c>
      <c r="K68" s="14" t="s">
        <v>139</v>
      </c>
      <c r="L68" s="10">
        <f t="shared" si="4"/>
        <v>1.6413218653532584</v>
      </c>
      <c r="M68" s="45" t="s">
        <v>244</v>
      </c>
    </row>
    <row r="69" spans="1:13" x14ac:dyDescent="0.4">
      <c r="A69" s="16" t="s">
        <v>307</v>
      </c>
      <c r="B69" s="14" t="s">
        <v>37</v>
      </c>
      <c r="C69" s="14" t="s">
        <v>147</v>
      </c>
      <c r="D69" s="37">
        <v>240.32182756369002</v>
      </c>
      <c r="E69" s="15">
        <v>1.2500000000000001E-6</v>
      </c>
      <c r="F69" s="15" t="s">
        <v>228</v>
      </c>
      <c r="G69" s="14" t="s">
        <v>138</v>
      </c>
      <c r="H69" s="38">
        <v>13</v>
      </c>
      <c r="I69" s="37">
        <f>D69*0.05025+4.55</f>
        <v>16.626171835075425</v>
      </c>
      <c r="J69" s="37">
        <v>2.4032182756369003</v>
      </c>
      <c r="K69" s="14" t="s">
        <v>139</v>
      </c>
      <c r="L69" s="10">
        <f t="shared" si="4"/>
        <v>1.0940733507260403</v>
      </c>
      <c r="M69" s="45" t="s">
        <v>296</v>
      </c>
    </row>
    <row r="70" spans="1:13" x14ac:dyDescent="0.4">
      <c r="A70" s="16" t="s">
        <v>307</v>
      </c>
      <c r="B70" s="14" t="s">
        <v>37</v>
      </c>
      <c r="C70" s="14" t="s">
        <v>147</v>
      </c>
      <c r="D70" s="37">
        <v>395.41323953793187</v>
      </c>
      <c r="E70" s="15">
        <v>1.75E-9</v>
      </c>
      <c r="F70" s="15" t="s">
        <v>228</v>
      </c>
      <c r="G70" s="14" t="s">
        <v>138</v>
      </c>
      <c r="H70" s="38">
        <v>13</v>
      </c>
      <c r="I70" s="37">
        <f>D70*0.05025+4.55</f>
        <v>24.419515286781078</v>
      </c>
      <c r="J70" s="37">
        <v>3.9541323953793186</v>
      </c>
      <c r="K70" s="14" t="s">
        <v>139</v>
      </c>
      <c r="L70" s="10">
        <f t="shared" si="4"/>
        <v>1.57426022241552</v>
      </c>
      <c r="M70" s="45" t="s">
        <v>296</v>
      </c>
    </row>
    <row r="71" spans="1:13" x14ac:dyDescent="0.4">
      <c r="A71" s="16" t="s">
        <v>307</v>
      </c>
      <c r="B71" s="14" t="s">
        <v>37</v>
      </c>
      <c r="C71" s="14" t="s">
        <v>148</v>
      </c>
      <c r="D71" s="37">
        <v>400.6800112372834</v>
      </c>
      <c r="E71" s="15">
        <v>4.6999999999999997E-8</v>
      </c>
      <c r="F71" s="15" t="s">
        <v>228</v>
      </c>
      <c r="G71" s="14" t="s">
        <v>146</v>
      </c>
      <c r="H71" s="38">
        <v>15</v>
      </c>
      <c r="I71" s="37">
        <f>D71*0.02475+14.75</f>
        <v>24.666830278122767</v>
      </c>
      <c r="J71" s="37">
        <v>4.0068001123728338</v>
      </c>
      <c r="K71" s="14" t="s">
        <v>139</v>
      </c>
      <c r="L71" s="10">
        <f t="shared" si="4"/>
        <v>1.3773353443833289</v>
      </c>
      <c r="M71" s="45" t="s">
        <v>245</v>
      </c>
    </row>
    <row r="72" spans="1:13" x14ac:dyDescent="0.4">
      <c r="A72" s="16" t="s">
        <v>307</v>
      </c>
      <c r="B72" s="14" t="s">
        <v>37</v>
      </c>
      <c r="C72" s="14" t="s">
        <v>149</v>
      </c>
      <c r="D72" s="37">
        <v>68.758055585722559</v>
      </c>
      <c r="E72" s="15">
        <v>1.4E-5</v>
      </c>
      <c r="F72" s="15" t="s">
        <v>228</v>
      </c>
      <c r="G72" s="14" t="s">
        <v>141</v>
      </c>
      <c r="H72" s="38">
        <v>14</v>
      </c>
      <c r="I72" s="37">
        <f>D72*0.033+1.4</f>
        <v>3.6690158343288446</v>
      </c>
      <c r="J72" s="37">
        <v>0.68758055585722555</v>
      </c>
      <c r="K72" s="14" t="s">
        <v>139</v>
      </c>
      <c r="L72" s="10">
        <f t="shared" si="4"/>
        <v>0.21295966274797279</v>
      </c>
      <c r="M72" s="45" t="s">
        <v>246</v>
      </c>
    </row>
    <row r="73" spans="1:13" x14ac:dyDescent="0.4">
      <c r="A73" s="16" t="s">
        <v>307</v>
      </c>
      <c r="B73" s="14" t="s">
        <v>37</v>
      </c>
      <c r="C73" s="14" t="s">
        <v>149</v>
      </c>
      <c r="D73" s="37">
        <v>331.43531481555328</v>
      </c>
      <c r="E73" s="15">
        <v>2.8E-5</v>
      </c>
      <c r="F73" s="15" t="s">
        <v>228</v>
      </c>
      <c r="G73" s="14" t="s">
        <v>141</v>
      </c>
      <c r="H73" s="38">
        <v>14</v>
      </c>
      <c r="I73" s="37">
        <f>D73*0.033+1.4</f>
        <v>12.337365388913259</v>
      </c>
      <c r="J73" s="37">
        <v>3.3143531481555328</v>
      </c>
      <c r="K73" s="14" t="s">
        <v>139</v>
      </c>
      <c r="L73" s="10">
        <f t="shared" si="4"/>
        <v>0.6445008743398376</v>
      </c>
      <c r="M73" s="45" t="s">
        <v>246</v>
      </c>
    </row>
    <row r="74" spans="1:13" x14ac:dyDescent="0.4">
      <c r="C74" s="30"/>
      <c r="E74" s="29"/>
      <c r="F74" s="29"/>
      <c r="G74" s="39"/>
      <c r="H74" s="39"/>
      <c r="K74" s="10"/>
      <c r="M74" s="28"/>
    </row>
    <row r="75" spans="1:13" x14ac:dyDescent="0.4">
      <c r="A75" s="16" t="s">
        <v>306</v>
      </c>
      <c r="B75" s="14" t="s">
        <v>36</v>
      </c>
      <c r="C75" s="14" t="s">
        <v>129</v>
      </c>
      <c r="D75" s="37">
        <v>67.595330180207156</v>
      </c>
      <c r="E75" s="15">
        <v>1.3999999999999999E-6</v>
      </c>
      <c r="F75" s="14" t="s">
        <v>229</v>
      </c>
      <c r="G75" s="36" t="s">
        <v>130</v>
      </c>
      <c r="H75" s="37">
        <v>3.6</v>
      </c>
      <c r="I75" s="37">
        <f t="shared" ref="I75:I100" si="6">D75*0.0347</f>
        <v>2.3455579572531886</v>
      </c>
      <c r="J75" s="37">
        <v>0.79095330180207157</v>
      </c>
      <c r="K75" s="41" t="s">
        <v>124</v>
      </c>
      <c r="L75" s="10">
        <f t="shared" ref="L75:L100" si="7">(I75-J75)/H75</f>
        <v>0.43183462651419918</v>
      </c>
      <c r="M75" s="43" t="s">
        <v>237</v>
      </c>
    </row>
    <row r="76" spans="1:13" x14ac:dyDescent="0.4">
      <c r="A76" s="16" t="s">
        <v>306</v>
      </c>
      <c r="B76" s="14" t="s">
        <v>36</v>
      </c>
      <c r="C76" s="14" t="s">
        <v>129</v>
      </c>
      <c r="D76" s="37">
        <v>73.559624019637198</v>
      </c>
      <c r="E76" s="15">
        <v>2.9999999999999988E-7</v>
      </c>
      <c r="F76" s="14" t="s">
        <v>230</v>
      </c>
      <c r="G76" s="36" t="s">
        <v>130</v>
      </c>
      <c r="H76" s="37">
        <v>3.6</v>
      </c>
      <c r="I76" s="37">
        <f t="shared" si="6"/>
        <v>2.5525189534814108</v>
      </c>
      <c r="J76" s="37">
        <v>0.85059624019637192</v>
      </c>
      <c r="K76" s="41" t="s">
        <v>124</v>
      </c>
      <c r="L76" s="10">
        <f t="shared" si="7"/>
        <v>0.47275630924584411</v>
      </c>
      <c r="M76" s="43" t="s">
        <v>237</v>
      </c>
    </row>
    <row r="77" spans="1:13" x14ac:dyDescent="0.4">
      <c r="A77" s="16" t="s">
        <v>306</v>
      </c>
      <c r="B77" s="14" t="s">
        <v>36</v>
      </c>
      <c r="C77" s="14" t="s">
        <v>129</v>
      </c>
      <c r="D77" s="37">
        <v>99.901921810453231</v>
      </c>
      <c r="E77" s="15">
        <v>1.4000000000000001E-7</v>
      </c>
      <c r="F77" s="14" t="s">
        <v>229</v>
      </c>
      <c r="G77" s="36" t="s">
        <v>130</v>
      </c>
      <c r="H77" s="37">
        <v>3.6</v>
      </c>
      <c r="I77" s="37">
        <f t="shared" si="6"/>
        <v>3.4665966868227271</v>
      </c>
      <c r="J77" s="37">
        <v>1.0940192181045323</v>
      </c>
      <c r="K77" s="41" t="s">
        <v>124</v>
      </c>
      <c r="L77" s="10">
        <f t="shared" si="7"/>
        <v>0.6590492968661652</v>
      </c>
      <c r="M77" s="43" t="s">
        <v>237</v>
      </c>
    </row>
    <row r="78" spans="1:13" x14ac:dyDescent="0.4">
      <c r="A78" s="16" t="s">
        <v>306</v>
      </c>
      <c r="B78" s="14" t="s">
        <v>36</v>
      </c>
      <c r="C78" s="14" t="s">
        <v>129</v>
      </c>
      <c r="D78" s="37">
        <v>113.81860743578999</v>
      </c>
      <c r="E78" s="15">
        <v>2.4999999999999999E-8</v>
      </c>
      <c r="F78" s="14" t="s">
        <v>229</v>
      </c>
      <c r="G78" s="36" t="s">
        <v>130</v>
      </c>
      <c r="H78" s="37">
        <v>3.6</v>
      </c>
      <c r="I78" s="37">
        <f t="shared" si="6"/>
        <v>3.9495056780219127</v>
      </c>
      <c r="J78" s="37">
        <v>1.2331860743578997</v>
      </c>
      <c r="K78" s="41" t="s">
        <v>124</v>
      </c>
      <c r="L78" s="10">
        <f t="shared" si="7"/>
        <v>0.7545332232400036</v>
      </c>
      <c r="M78" s="43" t="s">
        <v>237</v>
      </c>
    </row>
    <row r="79" spans="1:13" x14ac:dyDescent="0.4">
      <c r="A79" s="16" t="s">
        <v>306</v>
      </c>
      <c r="B79" s="14" t="s">
        <v>36</v>
      </c>
      <c r="C79" s="14" t="s">
        <v>129</v>
      </c>
      <c r="D79" s="37">
        <v>145.62817457941688</v>
      </c>
      <c r="E79" s="15">
        <v>1.6999999999999999E-7</v>
      </c>
      <c r="F79" s="14" t="s">
        <v>229</v>
      </c>
      <c r="G79" s="36" t="s">
        <v>131</v>
      </c>
      <c r="H79" s="37">
        <v>4.0999999999999996</v>
      </c>
      <c r="I79" s="37">
        <f t="shared" si="6"/>
        <v>5.053297657905766</v>
      </c>
      <c r="J79" s="37">
        <v>1.5412817457941688</v>
      </c>
      <c r="K79" s="41" t="s">
        <v>124</v>
      </c>
      <c r="L79" s="10">
        <f t="shared" si="7"/>
        <v>0.85658924685648719</v>
      </c>
      <c r="M79" s="43" t="s">
        <v>237</v>
      </c>
    </row>
    <row r="80" spans="1:13" x14ac:dyDescent="0.4">
      <c r="A80" s="16" t="s">
        <v>306</v>
      </c>
      <c r="B80" s="14" t="s">
        <v>36</v>
      </c>
      <c r="C80" s="14" t="s">
        <v>129</v>
      </c>
      <c r="D80" s="37">
        <v>203.28301502724065</v>
      </c>
      <c r="E80" s="15">
        <v>1.5015500000000001E-7</v>
      </c>
      <c r="F80" s="14" t="s">
        <v>230</v>
      </c>
      <c r="G80" s="36" t="s">
        <v>130</v>
      </c>
      <c r="H80" s="37">
        <v>3.6</v>
      </c>
      <c r="I80" s="37">
        <f t="shared" si="6"/>
        <v>7.0539206214452506</v>
      </c>
      <c r="J80" s="37">
        <v>2.1178301502724066</v>
      </c>
      <c r="K80" s="41" t="s">
        <v>124</v>
      </c>
      <c r="L80" s="10">
        <f t="shared" si="7"/>
        <v>1.3711362419924567</v>
      </c>
      <c r="M80" s="43" t="s">
        <v>237</v>
      </c>
    </row>
    <row r="81" spans="1:13" x14ac:dyDescent="0.4">
      <c r="A81" s="16" t="s">
        <v>306</v>
      </c>
      <c r="B81" s="14" t="s">
        <v>36</v>
      </c>
      <c r="C81" s="14" t="s">
        <v>129</v>
      </c>
      <c r="D81" s="37">
        <v>232.60745973777171</v>
      </c>
      <c r="E81" s="15">
        <v>1.0500000000000001E-9</v>
      </c>
      <c r="F81" s="14" t="s">
        <v>230</v>
      </c>
      <c r="G81" s="36" t="s">
        <v>130</v>
      </c>
      <c r="H81" s="37">
        <v>3.6</v>
      </c>
      <c r="I81" s="37">
        <f t="shared" si="6"/>
        <v>8.0714788529006789</v>
      </c>
      <c r="J81" s="37">
        <v>2.0810745973777172</v>
      </c>
      <c r="K81" s="41" t="s">
        <v>124</v>
      </c>
      <c r="L81" s="10">
        <f t="shared" si="7"/>
        <v>1.6640011820897116</v>
      </c>
      <c r="M81" s="43" t="s">
        <v>237</v>
      </c>
    </row>
    <row r="82" spans="1:13" x14ac:dyDescent="0.4">
      <c r="A82" s="16" t="s">
        <v>306</v>
      </c>
      <c r="B82" s="14" t="s">
        <v>36</v>
      </c>
      <c r="C82" s="14" t="s">
        <v>129</v>
      </c>
      <c r="D82" s="37">
        <v>321.57484284260318</v>
      </c>
      <c r="E82" s="15">
        <v>4.9E-9</v>
      </c>
      <c r="F82" s="14" t="s">
        <v>229</v>
      </c>
      <c r="G82" s="36" t="s">
        <v>130</v>
      </c>
      <c r="H82" s="37">
        <v>3.6</v>
      </c>
      <c r="I82" s="37">
        <f t="shared" si="6"/>
        <v>11.158647046638331</v>
      </c>
      <c r="J82" s="37">
        <v>2.0607484284260318</v>
      </c>
      <c r="K82" s="14" t="s">
        <v>229</v>
      </c>
      <c r="L82" s="10">
        <f t="shared" si="7"/>
        <v>2.5271940606145273</v>
      </c>
      <c r="M82" s="43" t="s">
        <v>237</v>
      </c>
    </row>
    <row r="83" spans="1:13" x14ac:dyDescent="0.4">
      <c r="A83" s="16" t="s">
        <v>306</v>
      </c>
      <c r="B83" s="14" t="s">
        <v>36</v>
      </c>
      <c r="C83" s="14" t="s">
        <v>129</v>
      </c>
      <c r="D83" s="37">
        <v>385.19397712985693</v>
      </c>
      <c r="E83" s="15">
        <v>2.0000000000000001E-9</v>
      </c>
      <c r="F83" s="14" t="s">
        <v>229</v>
      </c>
      <c r="G83" s="36" t="s">
        <v>130</v>
      </c>
      <c r="H83" s="37">
        <v>3.6</v>
      </c>
      <c r="I83" s="37">
        <f t="shared" si="6"/>
        <v>13.366231006406036</v>
      </c>
      <c r="J83" s="37">
        <v>3.4969397712985693</v>
      </c>
      <c r="K83" s="14" t="s">
        <v>229</v>
      </c>
      <c r="L83" s="10">
        <f t="shared" si="7"/>
        <v>2.7414697875298519</v>
      </c>
      <c r="M83" s="43" t="s">
        <v>237</v>
      </c>
    </row>
    <row r="84" spans="1:13" x14ac:dyDescent="0.4">
      <c r="A84" s="16" t="s">
        <v>306</v>
      </c>
      <c r="B84" s="14" t="s">
        <v>36</v>
      </c>
      <c r="C84" s="14" t="s">
        <v>129</v>
      </c>
      <c r="D84" s="37">
        <v>406.5660300544813</v>
      </c>
      <c r="E84" s="15">
        <v>2.1000000000000002E-9</v>
      </c>
      <c r="F84" s="14" t="s">
        <v>229</v>
      </c>
      <c r="G84" s="36" t="s">
        <v>130</v>
      </c>
      <c r="H84" s="37">
        <v>3.6</v>
      </c>
      <c r="I84" s="37">
        <f t="shared" si="6"/>
        <v>14.107841242890501</v>
      </c>
      <c r="J84" s="37">
        <v>3.7106603005448133</v>
      </c>
      <c r="K84" s="14" t="s">
        <v>229</v>
      </c>
      <c r="L84" s="10">
        <f t="shared" si="7"/>
        <v>2.8881058173182468</v>
      </c>
      <c r="M84" s="43" t="s">
        <v>237</v>
      </c>
    </row>
    <row r="85" spans="1:13" x14ac:dyDescent="0.4">
      <c r="A85" s="16" t="s">
        <v>306</v>
      </c>
      <c r="B85" s="14" t="s">
        <v>36</v>
      </c>
      <c r="C85" s="14" t="s">
        <v>129</v>
      </c>
      <c r="D85" s="37">
        <v>426.94403400586731</v>
      </c>
      <c r="E85" s="15">
        <v>1.3000000000000001E-8</v>
      </c>
      <c r="F85" s="14" t="s">
        <v>229</v>
      </c>
      <c r="G85" s="36" t="s">
        <v>130</v>
      </c>
      <c r="H85" s="37">
        <v>3.6</v>
      </c>
      <c r="I85" s="37">
        <f t="shared" si="6"/>
        <v>14.814957980003596</v>
      </c>
      <c r="J85" s="37">
        <v>2.4394403400586731</v>
      </c>
      <c r="K85" s="14" t="s">
        <v>229</v>
      </c>
      <c r="L85" s="10">
        <f t="shared" si="7"/>
        <v>3.43764378887359</v>
      </c>
      <c r="M85" s="43" t="s">
        <v>237</v>
      </c>
    </row>
    <row r="86" spans="1:13" x14ac:dyDescent="0.4">
      <c r="A86" s="16" t="s">
        <v>306</v>
      </c>
      <c r="B86" s="14" t="s">
        <v>36</v>
      </c>
      <c r="C86" s="14" t="s">
        <v>129</v>
      </c>
      <c r="D86" s="37">
        <v>657.0663713105431</v>
      </c>
      <c r="E86" s="15">
        <v>1.4938000000000006E-10</v>
      </c>
      <c r="F86" s="14" t="s">
        <v>230</v>
      </c>
      <c r="G86" s="36" t="s">
        <v>130</v>
      </c>
      <c r="H86" s="37">
        <v>3.6</v>
      </c>
      <c r="I86" s="37">
        <f t="shared" si="6"/>
        <v>22.800203084475847</v>
      </c>
      <c r="J86" s="37">
        <v>3.4856637131054313</v>
      </c>
      <c r="K86" s="41" t="s">
        <v>124</v>
      </c>
      <c r="L86" s="10">
        <f t="shared" si="7"/>
        <v>5.3651498253806711</v>
      </c>
      <c r="M86" s="43" t="s">
        <v>237</v>
      </c>
    </row>
    <row r="87" spans="1:13" x14ac:dyDescent="0.4">
      <c r="A87" s="16" t="s">
        <v>306</v>
      </c>
      <c r="B87" s="14" t="s">
        <v>36</v>
      </c>
      <c r="C87" s="14" t="s">
        <v>129</v>
      </c>
      <c r="D87" s="37">
        <v>799.21537448362585</v>
      </c>
      <c r="E87" s="15">
        <v>1.2815499999999998E-10</v>
      </c>
      <c r="F87" s="14" t="s">
        <v>230</v>
      </c>
      <c r="G87" s="36" t="s">
        <v>130</v>
      </c>
      <c r="H87" s="37">
        <v>3.6</v>
      </c>
      <c r="I87" s="37">
        <f t="shared" si="6"/>
        <v>27.732773494581817</v>
      </c>
      <c r="J87" s="37">
        <v>3.4771537448362588</v>
      </c>
      <c r="K87" s="41" t="s">
        <v>124</v>
      </c>
      <c r="L87" s="10">
        <f t="shared" si="7"/>
        <v>6.7376721527070993</v>
      </c>
      <c r="M87" s="43" t="s">
        <v>237</v>
      </c>
    </row>
    <row r="88" spans="1:13" x14ac:dyDescent="0.4">
      <c r="A88" s="16" t="s">
        <v>306</v>
      </c>
      <c r="B88" s="14" t="s">
        <v>36</v>
      </c>
      <c r="C88" s="14" t="s">
        <v>129</v>
      </c>
      <c r="D88" s="37">
        <v>917.5072022989882</v>
      </c>
      <c r="E88" s="15">
        <v>2.9699999999999998E-11</v>
      </c>
      <c r="F88" s="14" t="s">
        <v>230</v>
      </c>
      <c r="G88" s="36" t="s">
        <v>130</v>
      </c>
      <c r="H88" s="37">
        <v>3.6</v>
      </c>
      <c r="I88" s="37">
        <f t="shared" si="6"/>
        <v>31.837499919774892</v>
      </c>
      <c r="J88" s="37">
        <v>4.1300720229898822</v>
      </c>
      <c r="K88" s="41" t="s">
        <v>124</v>
      </c>
      <c r="L88" s="10">
        <f t="shared" si="7"/>
        <v>7.6965077491069467</v>
      </c>
      <c r="M88" s="43" t="s">
        <v>237</v>
      </c>
    </row>
    <row r="89" spans="1:13" x14ac:dyDescent="0.4">
      <c r="A89" s="16" t="s">
        <v>306</v>
      </c>
      <c r="B89" s="14" t="s">
        <v>36</v>
      </c>
      <c r="C89" s="14" t="s">
        <v>129</v>
      </c>
      <c r="D89" s="37">
        <v>962.23940609471367</v>
      </c>
      <c r="E89" s="15">
        <v>3.7619999999999924E-11</v>
      </c>
      <c r="F89" s="14" t="s">
        <v>230</v>
      </c>
      <c r="G89" s="36" t="s">
        <v>130</v>
      </c>
      <c r="H89" s="37">
        <v>3.6</v>
      </c>
      <c r="I89" s="37">
        <f t="shared" si="6"/>
        <v>33.389707391486567</v>
      </c>
      <c r="J89" s="37">
        <v>3.9643940609471375</v>
      </c>
      <c r="K89" s="41" t="s">
        <v>124</v>
      </c>
      <c r="L89" s="10">
        <f t="shared" si="7"/>
        <v>8.1736981473720647</v>
      </c>
      <c r="M89" s="43" t="s">
        <v>237</v>
      </c>
    </row>
    <row r="90" spans="1:13" x14ac:dyDescent="0.4">
      <c r="A90" s="16" t="s">
        <v>306</v>
      </c>
      <c r="B90" s="14" t="s">
        <v>36</v>
      </c>
      <c r="C90" s="14" t="s">
        <v>132</v>
      </c>
      <c r="D90" s="37">
        <v>220.49132992823425</v>
      </c>
      <c r="E90" s="15">
        <v>3.4E-8</v>
      </c>
      <c r="F90" s="14" t="s">
        <v>229</v>
      </c>
      <c r="G90" s="36" t="s">
        <v>130</v>
      </c>
      <c r="H90" s="37">
        <v>3.6</v>
      </c>
      <c r="I90" s="37">
        <f t="shared" si="6"/>
        <v>7.6510491485097285</v>
      </c>
      <c r="J90" s="37">
        <v>3.4249132992823421</v>
      </c>
      <c r="K90" s="14" t="s">
        <v>229</v>
      </c>
      <c r="L90" s="10">
        <f t="shared" si="7"/>
        <v>1.173926624785385</v>
      </c>
      <c r="M90" s="43" t="s">
        <v>238</v>
      </c>
    </row>
    <row r="91" spans="1:13" x14ac:dyDescent="0.4">
      <c r="A91" s="16" t="s">
        <v>306</v>
      </c>
      <c r="B91" s="14" t="s">
        <v>36</v>
      </c>
      <c r="C91" s="14" t="s">
        <v>132</v>
      </c>
      <c r="D91" s="37">
        <v>230.46831318290552</v>
      </c>
      <c r="E91" s="15">
        <v>4.6999999999999997E-8</v>
      </c>
      <c r="F91" s="14" t="s">
        <v>229</v>
      </c>
      <c r="G91" s="36" t="s">
        <v>130</v>
      </c>
      <c r="H91" s="37">
        <v>3.6</v>
      </c>
      <c r="I91" s="37">
        <f t="shared" si="6"/>
        <v>7.9972504674468219</v>
      </c>
      <c r="J91" s="37">
        <v>3.6546831318290551</v>
      </c>
      <c r="K91" s="41" t="s">
        <v>124</v>
      </c>
      <c r="L91" s="10">
        <f t="shared" si="7"/>
        <v>1.2062687043382687</v>
      </c>
      <c r="M91" s="43" t="s">
        <v>238</v>
      </c>
    </row>
    <row r="92" spans="1:13" x14ac:dyDescent="0.4">
      <c r="A92" s="16" t="s">
        <v>306</v>
      </c>
      <c r="B92" s="14" t="s">
        <v>36</v>
      </c>
      <c r="C92" s="14" t="s">
        <v>132</v>
      </c>
      <c r="D92" s="37">
        <v>239.94644727484319</v>
      </c>
      <c r="E92" s="15">
        <v>7.6868500000000031E-9</v>
      </c>
      <c r="F92" s="14" t="s">
        <v>230</v>
      </c>
      <c r="G92" s="36" t="s">
        <v>130</v>
      </c>
      <c r="H92" s="37">
        <v>3.6</v>
      </c>
      <c r="I92" s="37">
        <f t="shared" si="6"/>
        <v>8.3261417204370591</v>
      </c>
      <c r="J92" s="37">
        <v>3.7494644727484321</v>
      </c>
      <c r="K92" s="41" t="s">
        <v>124</v>
      </c>
      <c r="L92" s="10">
        <f t="shared" si="7"/>
        <v>1.2712992354690631</v>
      </c>
      <c r="M92" s="43" t="s">
        <v>238</v>
      </c>
    </row>
    <row r="93" spans="1:13" x14ac:dyDescent="0.4">
      <c r="A93" s="16" t="s">
        <v>306</v>
      </c>
      <c r="B93" s="14" t="s">
        <v>36</v>
      </c>
      <c r="C93" s="14" t="s">
        <v>132</v>
      </c>
      <c r="D93" s="37">
        <v>267.38315122518907</v>
      </c>
      <c r="E93" s="15">
        <v>8.7999999999999994E-8</v>
      </c>
      <c r="F93" s="14" t="s">
        <v>229</v>
      </c>
      <c r="G93" s="36" t="s">
        <v>130</v>
      </c>
      <c r="H93" s="37">
        <v>3.6</v>
      </c>
      <c r="I93" s="37">
        <f t="shared" si="6"/>
        <v>9.2781953475140604</v>
      </c>
      <c r="J93" s="37">
        <v>4.1238315122518907</v>
      </c>
      <c r="K93" s="41" t="s">
        <v>124</v>
      </c>
      <c r="L93" s="10">
        <f t="shared" si="7"/>
        <v>1.4317677320172693</v>
      </c>
      <c r="M93" s="43" t="s">
        <v>238</v>
      </c>
    </row>
    <row r="94" spans="1:13" x14ac:dyDescent="0.4">
      <c r="A94" s="16" t="s">
        <v>306</v>
      </c>
      <c r="B94" s="14" t="s">
        <v>36</v>
      </c>
      <c r="C94" s="14" t="s">
        <v>132</v>
      </c>
      <c r="D94" s="37">
        <v>282.34862610719591</v>
      </c>
      <c r="E94" s="15">
        <v>2.3000000000000001E-8</v>
      </c>
      <c r="F94" s="14" t="s">
        <v>229</v>
      </c>
      <c r="G94" s="36" t="s">
        <v>130</v>
      </c>
      <c r="H94" s="37">
        <v>3.6</v>
      </c>
      <c r="I94" s="37">
        <f t="shared" si="6"/>
        <v>9.7974973259196982</v>
      </c>
      <c r="J94" s="37">
        <v>4.2734862610719588</v>
      </c>
      <c r="K94" s="41" t="s">
        <v>124</v>
      </c>
      <c r="L94" s="10">
        <f t="shared" si="7"/>
        <v>1.5344475180132608</v>
      </c>
      <c r="M94" s="43" t="s">
        <v>238</v>
      </c>
    </row>
    <row r="95" spans="1:13" x14ac:dyDescent="0.4">
      <c r="A95" s="16" t="s">
        <v>306</v>
      </c>
      <c r="B95" s="14" t="s">
        <v>36</v>
      </c>
      <c r="C95" s="14" t="s">
        <v>132</v>
      </c>
      <c r="D95" s="37">
        <v>345.70246977435829</v>
      </c>
      <c r="E95" s="15">
        <v>5.2999999999999998E-8</v>
      </c>
      <c r="F95" s="14" t="s">
        <v>229</v>
      </c>
      <c r="G95" s="36" t="s">
        <v>131</v>
      </c>
      <c r="H95" s="37">
        <v>4.0999999999999996</v>
      </c>
      <c r="I95" s="37">
        <f t="shared" si="6"/>
        <v>11.995875701170233</v>
      </c>
      <c r="J95" s="37">
        <v>4.9570246977435826</v>
      </c>
      <c r="K95" s="41" t="s">
        <v>124</v>
      </c>
      <c r="L95" s="10">
        <f t="shared" si="7"/>
        <v>1.7167929276650369</v>
      </c>
      <c r="M95" s="43" t="s">
        <v>238</v>
      </c>
    </row>
    <row r="96" spans="1:13" x14ac:dyDescent="0.4">
      <c r="A96" s="16" t="s">
        <v>306</v>
      </c>
      <c r="B96" s="14" t="s">
        <v>36</v>
      </c>
      <c r="C96" s="14" t="s">
        <v>132</v>
      </c>
      <c r="D96" s="37">
        <v>391.09774358311245</v>
      </c>
      <c r="E96" s="15">
        <v>1.7628150000000006E-8</v>
      </c>
      <c r="F96" s="14" t="s">
        <v>230</v>
      </c>
      <c r="G96" s="36" t="s">
        <v>130</v>
      </c>
      <c r="H96" s="37">
        <v>3.6</v>
      </c>
      <c r="I96" s="37">
        <f t="shared" si="6"/>
        <v>13.571091702334003</v>
      </c>
      <c r="J96" s="37">
        <v>5.3609774358311242</v>
      </c>
      <c r="K96" s="41" t="s">
        <v>124</v>
      </c>
      <c r="L96" s="10">
        <f t="shared" si="7"/>
        <v>2.2805872962507996</v>
      </c>
      <c r="M96" s="43" t="s">
        <v>238</v>
      </c>
    </row>
    <row r="97" spans="1:13" x14ac:dyDescent="0.4">
      <c r="A97" s="16" t="s">
        <v>306</v>
      </c>
      <c r="B97" s="14" t="s">
        <v>36</v>
      </c>
      <c r="C97" s="14" t="s">
        <v>132</v>
      </c>
      <c r="D97" s="37">
        <v>460.93662636581104</v>
      </c>
      <c r="E97" s="15">
        <v>4.2000000000000004E-11</v>
      </c>
      <c r="F97" s="14" t="s">
        <v>230</v>
      </c>
      <c r="G97" s="36" t="s">
        <v>130</v>
      </c>
      <c r="H97" s="37">
        <v>3.6</v>
      </c>
      <c r="I97" s="37">
        <f t="shared" si="6"/>
        <v>15.994500934893644</v>
      </c>
      <c r="J97" s="37">
        <v>5.9693662636581104</v>
      </c>
      <c r="K97" s="41" t="s">
        <v>124</v>
      </c>
      <c r="L97" s="10">
        <f t="shared" si="7"/>
        <v>2.7847596308987597</v>
      </c>
      <c r="M97" s="43" t="s">
        <v>238</v>
      </c>
    </row>
    <row r="98" spans="1:13" x14ac:dyDescent="0.4">
      <c r="A98" s="16" t="s">
        <v>306</v>
      </c>
      <c r="B98" s="14" t="s">
        <v>36</v>
      </c>
      <c r="C98" s="14" t="s">
        <v>132</v>
      </c>
      <c r="D98" s="37">
        <v>478.89519622421926</v>
      </c>
      <c r="E98" s="15">
        <v>3E-9</v>
      </c>
      <c r="F98" s="14" t="s">
        <v>229</v>
      </c>
      <c r="G98" s="36" t="s">
        <v>130</v>
      </c>
      <c r="H98" s="37">
        <v>3.6</v>
      </c>
      <c r="I98" s="37">
        <f t="shared" si="6"/>
        <v>16.617663308980408</v>
      </c>
      <c r="J98" s="37">
        <v>5.8189519622421928</v>
      </c>
      <c r="K98" s="41" t="s">
        <v>124</v>
      </c>
      <c r="L98" s="10">
        <f t="shared" si="7"/>
        <v>2.9996420407606155</v>
      </c>
      <c r="M98" s="43" t="s">
        <v>238</v>
      </c>
    </row>
    <row r="99" spans="1:13" x14ac:dyDescent="0.4">
      <c r="A99" s="16" t="s">
        <v>306</v>
      </c>
      <c r="B99" s="14" t="s">
        <v>36</v>
      </c>
      <c r="C99" s="14" t="s">
        <v>132</v>
      </c>
      <c r="D99" s="37">
        <v>486.37793366522266</v>
      </c>
      <c r="E99" s="15">
        <v>3.6E-9</v>
      </c>
      <c r="F99" s="14" t="s">
        <v>229</v>
      </c>
      <c r="G99" s="36" t="s">
        <v>130</v>
      </c>
      <c r="H99" s="37">
        <v>3.6</v>
      </c>
      <c r="I99" s="37">
        <f t="shared" si="6"/>
        <v>16.877314298183226</v>
      </c>
      <c r="J99" s="37">
        <v>5.8937793366522264</v>
      </c>
      <c r="K99" s="41" t="s">
        <v>124</v>
      </c>
      <c r="L99" s="10">
        <f t="shared" si="7"/>
        <v>3.050981933758611</v>
      </c>
      <c r="M99" s="43" t="s">
        <v>238</v>
      </c>
    </row>
    <row r="100" spans="1:13" x14ac:dyDescent="0.4">
      <c r="A100" s="16" t="s">
        <v>306</v>
      </c>
      <c r="B100" s="14" t="s">
        <v>36</v>
      </c>
      <c r="C100" s="14" t="s">
        <v>132</v>
      </c>
      <c r="D100" s="37">
        <v>521.29737505657204</v>
      </c>
      <c r="E100" s="15">
        <v>4.6000000000000001E-10</v>
      </c>
      <c r="F100" s="14" t="s">
        <v>229</v>
      </c>
      <c r="G100" s="36" t="s">
        <v>130</v>
      </c>
      <c r="H100" s="37">
        <v>3.6</v>
      </c>
      <c r="I100" s="37">
        <f t="shared" si="6"/>
        <v>18.08901891446305</v>
      </c>
      <c r="J100" s="37">
        <v>4.0979737505657203</v>
      </c>
      <c r="K100" s="41" t="s">
        <v>124</v>
      </c>
      <c r="L100" s="10">
        <f t="shared" si="7"/>
        <v>3.8864014344159248</v>
      </c>
      <c r="M100" s="43" t="s">
        <v>238</v>
      </c>
    </row>
    <row r="101" spans="1:13" x14ac:dyDescent="0.4">
      <c r="A101" s="16" t="s">
        <v>306</v>
      </c>
      <c r="B101" s="14" t="s">
        <v>36</v>
      </c>
      <c r="C101" s="14" t="s">
        <v>132</v>
      </c>
      <c r="D101" s="37">
        <v>539.2559449149802</v>
      </c>
      <c r="E101" s="15">
        <v>1.0000000000000001E-9</v>
      </c>
      <c r="F101" s="14" t="s">
        <v>229</v>
      </c>
      <c r="G101" s="36" t="s">
        <v>130</v>
      </c>
      <c r="H101" s="37">
        <v>3.6</v>
      </c>
      <c r="I101" s="37">
        <f t="shared" ref="I101:I141" si="8">D101*0.0347</f>
        <v>18.712181288549814</v>
      </c>
      <c r="J101" s="37">
        <v>4.2775594491498019</v>
      </c>
      <c r="K101" s="41" t="s">
        <v>124</v>
      </c>
      <c r="L101" s="10">
        <f t="shared" ref="L101:L141" si="9">(I101-J101)/H101</f>
        <v>4.0096171776111147</v>
      </c>
      <c r="M101" s="43" t="s">
        <v>238</v>
      </c>
    </row>
    <row r="102" spans="1:13" x14ac:dyDescent="0.4">
      <c r="A102" s="16" t="s">
        <v>306</v>
      </c>
      <c r="B102" s="14" t="s">
        <v>36</v>
      </c>
      <c r="C102" s="14" t="s">
        <v>132</v>
      </c>
      <c r="D102" s="37">
        <v>595.62590030387275</v>
      </c>
      <c r="E102" s="15">
        <v>6.7606000000000033E-12</v>
      </c>
      <c r="F102" s="14" t="s">
        <v>230</v>
      </c>
      <c r="G102" s="36" t="s">
        <v>130</v>
      </c>
      <c r="H102" s="37">
        <v>3.6</v>
      </c>
      <c r="I102" s="37">
        <f t="shared" si="8"/>
        <v>20.668218740544386</v>
      </c>
      <c r="J102" s="37">
        <v>0.96625900303872747</v>
      </c>
      <c r="K102" s="41" t="s">
        <v>124</v>
      </c>
      <c r="L102" s="10">
        <f t="shared" si="9"/>
        <v>5.4727665937515724</v>
      </c>
      <c r="M102" s="43" t="s">
        <v>238</v>
      </c>
    </row>
    <row r="103" spans="1:13" x14ac:dyDescent="0.4">
      <c r="A103" s="16" t="s">
        <v>306</v>
      </c>
      <c r="B103" s="14" t="s">
        <v>36</v>
      </c>
      <c r="C103" s="14" t="s">
        <v>132</v>
      </c>
      <c r="D103" s="37">
        <v>599.61669360574115</v>
      </c>
      <c r="E103" s="15">
        <v>6.7606000000000033E-12</v>
      </c>
      <c r="F103" s="14" t="s">
        <v>230</v>
      </c>
      <c r="G103" s="36" t="s">
        <v>130</v>
      </c>
      <c r="H103" s="37">
        <v>3.6</v>
      </c>
      <c r="I103" s="37">
        <f t="shared" si="8"/>
        <v>20.806699268119218</v>
      </c>
      <c r="J103" s="37">
        <v>1.0061669360574115</v>
      </c>
      <c r="K103" s="41" t="s">
        <v>124</v>
      </c>
      <c r="L103" s="10">
        <f t="shared" si="9"/>
        <v>5.5001478700171686</v>
      </c>
      <c r="M103" s="43" t="s">
        <v>238</v>
      </c>
    </row>
    <row r="104" spans="1:13" x14ac:dyDescent="0.4">
      <c r="A104" s="16" t="s">
        <v>306</v>
      </c>
      <c r="B104" s="14" t="s">
        <v>36</v>
      </c>
      <c r="C104" s="14" t="s">
        <v>132</v>
      </c>
      <c r="D104" s="37">
        <v>641.0211741126268</v>
      </c>
      <c r="E104" s="15">
        <v>1.5954399999999997E-12</v>
      </c>
      <c r="F104" s="14" t="s">
        <v>230</v>
      </c>
      <c r="G104" s="36" t="s">
        <v>130</v>
      </c>
      <c r="H104" s="37">
        <v>3.6</v>
      </c>
      <c r="I104" s="37">
        <f t="shared" si="8"/>
        <v>22.24343474170815</v>
      </c>
      <c r="J104" s="37">
        <v>4.4502117411262683</v>
      </c>
      <c r="K104" s="41" t="s">
        <v>124</v>
      </c>
      <c r="L104" s="10">
        <f t="shared" si="9"/>
        <v>4.9425619446060782</v>
      </c>
      <c r="M104" s="43" t="s">
        <v>238</v>
      </c>
    </row>
    <row r="105" spans="1:13" x14ac:dyDescent="0.4">
      <c r="A105" s="16" t="s">
        <v>306</v>
      </c>
      <c r="B105" s="14" t="s">
        <v>36</v>
      </c>
      <c r="C105" s="14" t="s">
        <v>132</v>
      </c>
      <c r="D105" s="37">
        <v>701.38192280338774</v>
      </c>
      <c r="E105" s="15">
        <v>4.6362400000000005E-9</v>
      </c>
      <c r="F105" s="14" t="s">
        <v>230</v>
      </c>
      <c r="G105" s="36" t="s">
        <v>130</v>
      </c>
      <c r="H105" s="37">
        <v>3.6</v>
      </c>
      <c r="I105" s="37">
        <f t="shared" si="8"/>
        <v>24.337952721277556</v>
      </c>
      <c r="J105" s="37">
        <v>3.5838192280338776</v>
      </c>
      <c r="K105" s="41" t="s">
        <v>124</v>
      </c>
      <c r="L105" s="10">
        <f t="shared" si="9"/>
        <v>5.765037081456577</v>
      </c>
      <c r="M105" s="43" t="s">
        <v>238</v>
      </c>
    </row>
    <row r="106" spans="1:13" x14ac:dyDescent="0.4">
      <c r="A106" s="16" t="s">
        <v>306</v>
      </c>
      <c r="B106" s="14" t="s">
        <v>36</v>
      </c>
      <c r="C106" s="14" t="s">
        <v>132</v>
      </c>
      <c r="D106" s="37">
        <v>856.02516325079193</v>
      </c>
      <c r="E106" s="15">
        <v>4.3118100000000004E-11</v>
      </c>
      <c r="F106" s="14" t="s">
        <v>230</v>
      </c>
      <c r="G106" s="36" t="s">
        <v>130</v>
      </c>
      <c r="H106" s="37">
        <v>3.6</v>
      </c>
      <c r="I106" s="37">
        <f t="shared" si="8"/>
        <v>29.70407316480248</v>
      </c>
      <c r="J106" s="37">
        <v>0.32025163250791877</v>
      </c>
      <c r="K106" s="41" t="s">
        <v>124</v>
      </c>
      <c r="L106" s="10">
        <f t="shared" si="9"/>
        <v>8.1621726478596006</v>
      </c>
      <c r="M106" s="43" t="s">
        <v>238</v>
      </c>
    </row>
    <row r="107" spans="1:13" x14ac:dyDescent="0.4">
      <c r="A107" s="16" t="s">
        <v>306</v>
      </c>
      <c r="B107" s="14" t="s">
        <v>36</v>
      </c>
      <c r="C107" s="14" t="s">
        <v>132</v>
      </c>
      <c r="D107" s="37">
        <v>921.87325273162207</v>
      </c>
      <c r="E107" s="15">
        <v>6.5604000000000188E-11</v>
      </c>
      <c r="F107" s="14" t="s">
        <v>230</v>
      </c>
      <c r="G107" s="36" t="s">
        <v>130</v>
      </c>
      <c r="H107" s="37">
        <v>3.6</v>
      </c>
      <c r="I107" s="37">
        <f t="shared" si="8"/>
        <v>31.989001869787288</v>
      </c>
      <c r="J107" s="37">
        <v>5.1787325273162201</v>
      </c>
      <c r="K107" s="41" t="s">
        <v>124</v>
      </c>
      <c r="L107" s="10">
        <f t="shared" si="9"/>
        <v>7.4472970395752958</v>
      </c>
      <c r="M107" s="43" t="s">
        <v>238</v>
      </c>
    </row>
    <row r="108" spans="1:13" x14ac:dyDescent="0.4">
      <c r="A108" s="16" t="s">
        <v>306</v>
      </c>
      <c r="B108" s="14" t="s">
        <v>36</v>
      </c>
      <c r="C108" s="14" t="s">
        <v>132</v>
      </c>
      <c r="D108" s="37">
        <v>1145.8565267989914</v>
      </c>
      <c r="E108" s="15">
        <v>6.8669999999999955E-11</v>
      </c>
      <c r="F108" s="14" t="s">
        <v>230</v>
      </c>
      <c r="G108" s="36" t="s">
        <v>130</v>
      </c>
      <c r="H108" s="37">
        <v>3.6</v>
      </c>
      <c r="I108" s="37">
        <f t="shared" si="8"/>
        <v>39.761221479925005</v>
      </c>
      <c r="J108" s="37">
        <v>10.538565267989913</v>
      </c>
      <c r="K108" s="41" t="s">
        <v>124</v>
      </c>
      <c r="L108" s="10">
        <f t="shared" si="9"/>
        <v>8.1174045033153028</v>
      </c>
      <c r="M108" s="43" t="s">
        <v>238</v>
      </c>
    </row>
    <row r="109" spans="1:13" x14ac:dyDescent="0.4">
      <c r="A109" s="16" t="s">
        <v>306</v>
      </c>
      <c r="B109" s="14" t="s">
        <v>36</v>
      </c>
      <c r="C109" s="14" t="s">
        <v>132</v>
      </c>
      <c r="D109" s="37">
        <v>1161.8197000064652</v>
      </c>
      <c r="E109" s="15">
        <v>6.8669999999999955E-11</v>
      </c>
      <c r="F109" s="14" t="s">
        <v>230</v>
      </c>
      <c r="G109" s="36" t="s">
        <v>130</v>
      </c>
      <c r="H109" s="37">
        <v>3.6</v>
      </c>
      <c r="I109" s="37">
        <f t="shared" si="8"/>
        <v>40.315143590224345</v>
      </c>
      <c r="J109" s="37">
        <v>10.698197000064651</v>
      </c>
      <c r="K109" s="41" t="s">
        <v>124</v>
      </c>
      <c r="L109" s="10">
        <f t="shared" si="9"/>
        <v>8.2269296083776915</v>
      </c>
      <c r="M109" s="43" t="s">
        <v>238</v>
      </c>
    </row>
    <row r="110" spans="1:13" x14ac:dyDescent="0.4">
      <c r="A110" s="16" t="s">
        <v>306</v>
      </c>
      <c r="B110" s="14" t="s">
        <v>36</v>
      </c>
      <c r="C110" s="14" t="s">
        <v>133</v>
      </c>
      <c r="D110" s="37">
        <v>145.2361466775786</v>
      </c>
      <c r="E110" s="15">
        <v>1.2999999999999999E-5</v>
      </c>
      <c r="F110" s="14" t="s">
        <v>229</v>
      </c>
      <c r="G110" s="36" t="s">
        <v>130</v>
      </c>
      <c r="H110" s="37">
        <v>3.6</v>
      </c>
      <c r="I110" s="37">
        <f t="shared" si="8"/>
        <v>5.0396942897119779</v>
      </c>
      <c r="J110" s="37">
        <v>1.4093614667757866</v>
      </c>
      <c r="K110" s="14" t="s">
        <v>229</v>
      </c>
      <c r="L110" s="10">
        <f t="shared" si="9"/>
        <v>1.0084257841489419</v>
      </c>
      <c r="M110" s="43" t="s">
        <v>238</v>
      </c>
    </row>
    <row r="111" spans="1:13" x14ac:dyDescent="0.4">
      <c r="A111" s="16" t="s">
        <v>306</v>
      </c>
      <c r="B111" s="14" t="s">
        <v>36</v>
      </c>
      <c r="C111" s="14" t="s">
        <v>134</v>
      </c>
      <c r="D111" s="37">
        <v>277.76758012076169</v>
      </c>
      <c r="E111" s="15">
        <v>1.9000000000000001E-8</v>
      </c>
      <c r="F111" s="14" t="s">
        <v>229</v>
      </c>
      <c r="G111" s="36" t="s">
        <v>130</v>
      </c>
      <c r="H111" s="37">
        <v>3.6</v>
      </c>
      <c r="I111" s="37">
        <f t="shared" si="8"/>
        <v>9.6385350301904307</v>
      </c>
      <c r="J111" s="37">
        <v>3.0556758012076166</v>
      </c>
      <c r="K111" s="41" t="s">
        <v>124</v>
      </c>
      <c r="L111" s="10">
        <f t="shared" si="9"/>
        <v>1.8285720080507817</v>
      </c>
      <c r="M111" s="43" t="s">
        <v>238</v>
      </c>
    </row>
    <row r="112" spans="1:13" x14ac:dyDescent="0.4">
      <c r="A112" s="16" t="s">
        <v>306</v>
      </c>
      <c r="B112" s="14" t="s">
        <v>36</v>
      </c>
      <c r="C112" s="14" t="s">
        <v>134</v>
      </c>
      <c r="D112" s="37">
        <v>316.23539247561541</v>
      </c>
      <c r="E112" s="15">
        <v>4.6999999999999997E-8</v>
      </c>
      <c r="F112" s="14" t="s">
        <v>229</v>
      </c>
      <c r="G112" s="36" t="s">
        <v>130</v>
      </c>
      <c r="H112" s="37">
        <v>3.6</v>
      </c>
      <c r="I112" s="37">
        <f t="shared" si="8"/>
        <v>10.973368118903855</v>
      </c>
      <c r="J112" s="37">
        <v>3.3803539247561543</v>
      </c>
      <c r="K112" s="41" t="s">
        <v>124</v>
      </c>
      <c r="L112" s="10">
        <f t="shared" si="9"/>
        <v>2.1091706094854725</v>
      </c>
      <c r="M112" s="43" t="s">
        <v>238</v>
      </c>
    </row>
    <row r="113" spans="1:13" x14ac:dyDescent="0.4">
      <c r="A113" s="16" t="s">
        <v>306</v>
      </c>
      <c r="B113" s="14" t="s">
        <v>36</v>
      </c>
      <c r="C113" s="14" t="s">
        <v>134</v>
      </c>
      <c r="D113" s="37">
        <v>359.69902461681369</v>
      </c>
      <c r="E113" s="15">
        <v>2.1E-7</v>
      </c>
      <c r="F113" s="14" t="s">
        <v>229</v>
      </c>
      <c r="G113" s="36" t="s">
        <v>130</v>
      </c>
      <c r="H113" s="37">
        <v>3.6</v>
      </c>
      <c r="I113" s="37">
        <f t="shared" si="8"/>
        <v>12.481556154203435</v>
      </c>
      <c r="J113" s="37">
        <v>3.9049902461681367</v>
      </c>
      <c r="K113" s="41" t="s">
        <v>124</v>
      </c>
      <c r="L113" s="10">
        <f t="shared" si="9"/>
        <v>2.3823794188986942</v>
      </c>
      <c r="M113" s="43" t="s">
        <v>238</v>
      </c>
    </row>
    <row r="114" spans="1:13" x14ac:dyDescent="0.4">
      <c r="A114" s="16" t="s">
        <v>306</v>
      </c>
      <c r="B114" s="14" t="s">
        <v>36</v>
      </c>
      <c r="C114" s="14" t="s">
        <v>135</v>
      </c>
      <c r="D114" s="37">
        <v>117.9764</v>
      </c>
      <c r="E114" s="15">
        <v>9.6654800000000029E-6</v>
      </c>
      <c r="F114" s="14" t="s">
        <v>230</v>
      </c>
      <c r="G114" s="36" t="s">
        <v>130</v>
      </c>
      <c r="H114" s="37">
        <v>3.6</v>
      </c>
      <c r="I114" s="37">
        <f t="shared" si="8"/>
        <v>4.0937810800000003</v>
      </c>
      <c r="J114" s="37">
        <v>1.1957640000000003</v>
      </c>
      <c r="K114" s="41" t="s">
        <v>124</v>
      </c>
      <c r="L114" s="10">
        <f t="shared" si="9"/>
        <v>0.80500474444444436</v>
      </c>
      <c r="M114" s="43" t="s">
        <v>239</v>
      </c>
    </row>
    <row r="115" spans="1:13" x14ac:dyDescent="0.4">
      <c r="A115" s="16" t="s">
        <v>306</v>
      </c>
      <c r="B115" s="14" t="s">
        <v>36</v>
      </c>
      <c r="C115" s="14" t="s">
        <v>135</v>
      </c>
      <c r="D115" s="37">
        <v>128.4743</v>
      </c>
      <c r="E115" s="15">
        <v>9.9999999999999995E-7</v>
      </c>
      <c r="F115" s="14" t="s">
        <v>229</v>
      </c>
      <c r="G115" s="36" t="s">
        <v>130</v>
      </c>
      <c r="H115" s="37">
        <v>3.6</v>
      </c>
      <c r="I115" s="37">
        <f t="shared" si="8"/>
        <v>4.4580582099999999</v>
      </c>
      <c r="J115" s="37">
        <v>1.3007430000000002</v>
      </c>
      <c r="K115" s="41" t="s">
        <v>124</v>
      </c>
      <c r="L115" s="10">
        <f t="shared" si="9"/>
        <v>0.87703200277777771</v>
      </c>
      <c r="M115" s="43" t="s">
        <v>239</v>
      </c>
    </row>
    <row r="116" spans="1:13" x14ac:dyDescent="0.4">
      <c r="A116" s="16" t="s">
        <v>306</v>
      </c>
      <c r="B116" s="14" t="s">
        <v>36</v>
      </c>
      <c r="C116" s="14" t="s">
        <v>135</v>
      </c>
      <c r="D116" s="37">
        <v>139.97200000000001</v>
      </c>
      <c r="E116" s="15">
        <v>9.6654800000000029E-6</v>
      </c>
      <c r="F116" s="14" t="s">
        <v>230</v>
      </c>
      <c r="G116" s="36" t="s">
        <v>130</v>
      </c>
      <c r="H116" s="37">
        <v>3.6</v>
      </c>
      <c r="I116" s="37">
        <f t="shared" si="8"/>
        <v>4.8570284000000008</v>
      </c>
      <c r="J116" s="37">
        <v>1.4157200000000003</v>
      </c>
      <c r="K116" s="41" t="s">
        <v>124</v>
      </c>
      <c r="L116" s="10">
        <f t="shared" si="9"/>
        <v>0.95591900000000007</v>
      </c>
      <c r="M116" s="43" t="s">
        <v>239</v>
      </c>
    </row>
    <row r="117" spans="1:13" x14ac:dyDescent="0.4">
      <c r="A117" s="16" t="s">
        <v>306</v>
      </c>
      <c r="B117" s="14" t="s">
        <v>36</v>
      </c>
      <c r="C117" s="14" t="s">
        <v>135</v>
      </c>
      <c r="D117" s="37">
        <v>159.96800000000002</v>
      </c>
      <c r="E117" s="15">
        <v>6.7999999999999995E-7</v>
      </c>
      <c r="F117" s="14" t="s">
        <v>229</v>
      </c>
      <c r="G117" s="36" t="s">
        <v>130</v>
      </c>
      <c r="H117" s="37">
        <v>3.6</v>
      </c>
      <c r="I117" s="37">
        <f t="shared" si="8"/>
        <v>5.5508896000000005</v>
      </c>
      <c r="J117" s="37">
        <v>1.5566800000000007</v>
      </c>
      <c r="K117" s="41" t="s">
        <v>124</v>
      </c>
      <c r="L117" s="10">
        <f t="shared" si="9"/>
        <v>1.1095026666666665</v>
      </c>
      <c r="M117" s="43" t="s">
        <v>239</v>
      </c>
    </row>
    <row r="118" spans="1:13" x14ac:dyDescent="0.4">
      <c r="A118" s="16" t="s">
        <v>306</v>
      </c>
      <c r="B118" s="14" t="s">
        <v>36</v>
      </c>
      <c r="C118" s="14" t="s">
        <v>135</v>
      </c>
      <c r="D118" s="37">
        <v>172.96540000000002</v>
      </c>
      <c r="E118" s="15">
        <v>6.7999999999999995E-7</v>
      </c>
      <c r="F118" s="14" t="s">
        <v>229</v>
      </c>
      <c r="G118" s="36" t="s">
        <v>130</v>
      </c>
      <c r="H118" s="37">
        <v>3.6</v>
      </c>
      <c r="I118" s="37">
        <f t="shared" si="8"/>
        <v>6.0018993800000011</v>
      </c>
      <c r="J118" s="37">
        <v>1.6866540000000008</v>
      </c>
      <c r="K118" s="41" t="s">
        <v>124</v>
      </c>
      <c r="L118" s="10">
        <f t="shared" si="9"/>
        <v>1.1986792722222224</v>
      </c>
      <c r="M118" s="43" t="s">
        <v>239</v>
      </c>
    </row>
    <row r="119" spans="1:13" x14ac:dyDescent="0.4">
      <c r="A119" s="16" t="s">
        <v>306</v>
      </c>
      <c r="B119" s="14" t="s">
        <v>36</v>
      </c>
      <c r="C119" s="14" t="s">
        <v>135</v>
      </c>
      <c r="D119" s="37">
        <v>182.96340000000001</v>
      </c>
      <c r="E119" s="15">
        <v>1.402588E-7</v>
      </c>
      <c r="F119" s="14" t="s">
        <v>230</v>
      </c>
      <c r="G119" s="36" t="s">
        <v>130</v>
      </c>
      <c r="H119" s="37">
        <v>3.6</v>
      </c>
      <c r="I119" s="37">
        <f t="shared" si="8"/>
        <v>6.3488299800000005</v>
      </c>
      <c r="J119" s="37">
        <v>1.7866340000000005</v>
      </c>
      <c r="K119" s="41" t="s">
        <v>124</v>
      </c>
      <c r="L119" s="10">
        <f t="shared" si="9"/>
        <v>1.2672766611111113</v>
      </c>
      <c r="M119" s="43" t="s">
        <v>239</v>
      </c>
    </row>
    <row r="120" spans="1:13" x14ac:dyDescent="0.4">
      <c r="A120" s="16" t="s">
        <v>306</v>
      </c>
      <c r="B120" s="14" t="s">
        <v>36</v>
      </c>
      <c r="C120" s="14" t="s">
        <v>135</v>
      </c>
      <c r="D120" s="37">
        <v>210.4579</v>
      </c>
      <c r="E120" s="15">
        <v>5.0581519999999996E-7</v>
      </c>
      <c r="F120" s="14" t="s">
        <v>230</v>
      </c>
      <c r="G120" s="36" t="s">
        <v>130</v>
      </c>
      <c r="H120" s="37">
        <v>3.6</v>
      </c>
      <c r="I120" s="37">
        <f t="shared" si="8"/>
        <v>7.3028891300000005</v>
      </c>
      <c r="J120" s="37">
        <v>2.0515790000000003</v>
      </c>
      <c r="K120" s="41" t="s">
        <v>124</v>
      </c>
      <c r="L120" s="10">
        <f t="shared" si="9"/>
        <v>1.4586972583333333</v>
      </c>
      <c r="M120" s="43" t="s">
        <v>239</v>
      </c>
    </row>
    <row r="121" spans="1:13" x14ac:dyDescent="0.4">
      <c r="A121" s="16" t="s">
        <v>306</v>
      </c>
      <c r="B121" s="14" t="s">
        <v>36</v>
      </c>
      <c r="C121" s="14" t="s">
        <v>135</v>
      </c>
      <c r="D121" s="37">
        <v>223.95519999999999</v>
      </c>
      <c r="E121" s="15">
        <v>8.0999999999999997E-7</v>
      </c>
      <c r="F121" s="14" t="s">
        <v>229</v>
      </c>
      <c r="G121" s="36" t="s">
        <v>131</v>
      </c>
      <c r="H121" s="37">
        <v>4.0999999999999996</v>
      </c>
      <c r="I121" s="37">
        <f t="shared" si="8"/>
        <v>7.7712454400000004</v>
      </c>
      <c r="J121" s="37">
        <v>2.1865520000000003</v>
      </c>
      <c r="K121" s="41" t="s">
        <v>124</v>
      </c>
      <c r="L121" s="10">
        <f t="shared" si="9"/>
        <v>1.3621203512195124</v>
      </c>
      <c r="M121" s="43" t="s">
        <v>239</v>
      </c>
    </row>
    <row r="122" spans="1:13" x14ac:dyDescent="0.4">
      <c r="A122" s="16" t="s">
        <v>306</v>
      </c>
      <c r="B122" s="14" t="s">
        <v>36</v>
      </c>
      <c r="C122" s="14" t="s">
        <v>135</v>
      </c>
      <c r="D122" s="37">
        <v>233.95320000000001</v>
      </c>
      <c r="E122" s="15">
        <v>5.0581519999999996E-7</v>
      </c>
      <c r="F122" s="14" t="s">
        <v>230</v>
      </c>
      <c r="G122" s="36" t="s">
        <v>130</v>
      </c>
      <c r="H122" s="37">
        <v>3.6</v>
      </c>
      <c r="I122" s="37">
        <f t="shared" si="8"/>
        <v>8.1181760400000016</v>
      </c>
      <c r="J122" s="37">
        <v>2.2865320000000007</v>
      </c>
      <c r="K122" s="41" t="s">
        <v>124</v>
      </c>
      <c r="L122" s="10">
        <f t="shared" si="9"/>
        <v>1.6199011222222224</v>
      </c>
      <c r="M122" s="43" t="s">
        <v>239</v>
      </c>
    </row>
    <row r="123" spans="1:13" x14ac:dyDescent="0.4">
      <c r="A123" s="16" t="s">
        <v>306</v>
      </c>
      <c r="B123" s="14" t="s">
        <v>36</v>
      </c>
      <c r="C123" s="14" t="s">
        <v>135</v>
      </c>
      <c r="D123" s="37">
        <v>277.94440000000003</v>
      </c>
      <c r="E123" s="15">
        <v>6.3375999999999982E-7</v>
      </c>
      <c r="F123" s="14" t="s">
        <v>230</v>
      </c>
      <c r="G123" s="36" t="s">
        <v>130</v>
      </c>
      <c r="H123" s="37">
        <v>3.6</v>
      </c>
      <c r="I123" s="37">
        <f t="shared" si="8"/>
        <v>9.6446706800000008</v>
      </c>
      <c r="J123" s="37">
        <v>2.6964440000000005</v>
      </c>
      <c r="K123" s="41" t="s">
        <v>124</v>
      </c>
      <c r="L123" s="10">
        <f t="shared" si="9"/>
        <v>1.9300629666666667</v>
      </c>
      <c r="M123" s="43" t="s">
        <v>239</v>
      </c>
    </row>
    <row r="124" spans="1:13" x14ac:dyDescent="0.4">
      <c r="A124" s="16" t="s">
        <v>306</v>
      </c>
      <c r="B124" s="14" t="s">
        <v>36</v>
      </c>
      <c r="C124" s="14" t="s">
        <v>135</v>
      </c>
      <c r="D124" s="37">
        <v>283.94319999999999</v>
      </c>
      <c r="E124" s="15">
        <v>6.3375999999999982E-7</v>
      </c>
      <c r="F124" s="14" t="s">
        <v>230</v>
      </c>
      <c r="G124" s="36" t="s">
        <v>130</v>
      </c>
      <c r="H124" s="37">
        <v>3.6</v>
      </c>
      <c r="I124" s="37">
        <f t="shared" si="8"/>
        <v>9.8528290399999996</v>
      </c>
      <c r="J124" s="37">
        <v>2.7564320000000002</v>
      </c>
      <c r="K124" s="41" t="s">
        <v>124</v>
      </c>
      <c r="L124" s="10">
        <f t="shared" si="9"/>
        <v>1.9712213999999997</v>
      </c>
      <c r="M124" s="43" t="s">
        <v>239</v>
      </c>
    </row>
    <row r="125" spans="1:13" x14ac:dyDescent="0.4">
      <c r="A125" s="16" t="s">
        <v>306</v>
      </c>
      <c r="B125" s="14" t="s">
        <v>36</v>
      </c>
      <c r="C125" s="14" t="s">
        <v>135</v>
      </c>
      <c r="D125" s="37">
        <v>296.94060000000002</v>
      </c>
      <c r="E125" s="15">
        <v>1.8E-7</v>
      </c>
      <c r="F125" s="14" t="s">
        <v>229</v>
      </c>
      <c r="G125" s="36" t="s">
        <v>130</v>
      </c>
      <c r="H125" s="37">
        <v>3.6</v>
      </c>
      <c r="I125" s="37">
        <f t="shared" si="8"/>
        <v>10.303838820000001</v>
      </c>
      <c r="J125" s="37">
        <v>2.9064060000000005</v>
      </c>
      <c r="K125" s="41" t="s">
        <v>124</v>
      </c>
      <c r="L125" s="10">
        <f t="shared" si="9"/>
        <v>2.0548424500000002</v>
      </c>
      <c r="M125" s="43" t="s">
        <v>239</v>
      </c>
    </row>
    <row r="126" spans="1:13" x14ac:dyDescent="0.4">
      <c r="A126" s="16" t="s">
        <v>306</v>
      </c>
      <c r="B126" s="14" t="s">
        <v>36</v>
      </c>
      <c r="C126" s="14" t="s">
        <v>135</v>
      </c>
      <c r="D126" s="37">
        <v>302.93940000000003</v>
      </c>
      <c r="E126" s="15">
        <v>5.7000000000000005E-7</v>
      </c>
      <c r="F126" s="14" t="s">
        <v>229</v>
      </c>
      <c r="G126" s="36" t="s">
        <v>130</v>
      </c>
      <c r="H126" s="37">
        <v>3.6</v>
      </c>
      <c r="I126" s="37">
        <f t="shared" si="8"/>
        <v>10.511997180000002</v>
      </c>
      <c r="J126" s="37">
        <v>2.9663940000000006</v>
      </c>
      <c r="K126" s="41" t="s">
        <v>124</v>
      </c>
      <c r="L126" s="10">
        <f t="shared" si="9"/>
        <v>2.0960008833333332</v>
      </c>
      <c r="M126" s="43" t="s">
        <v>239</v>
      </c>
    </row>
    <row r="127" spans="1:13" x14ac:dyDescent="0.4">
      <c r="A127" s="16" t="s">
        <v>306</v>
      </c>
      <c r="B127" s="14" t="s">
        <v>36</v>
      </c>
      <c r="C127" s="14" t="s">
        <v>135</v>
      </c>
      <c r="D127" s="37">
        <v>331.43369999999999</v>
      </c>
      <c r="E127" s="15">
        <v>3.3000000000000002E-9</v>
      </c>
      <c r="F127" s="14" t="s">
        <v>229</v>
      </c>
      <c r="G127" s="36" t="s">
        <v>130</v>
      </c>
      <c r="H127" s="37">
        <v>3.6</v>
      </c>
      <c r="I127" s="37">
        <f t="shared" si="8"/>
        <v>11.500749389999999</v>
      </c>
      <c r="J127" s="37">
        <v>3.4013370000000007</v>
      </c>
      <c r="K127" s="41" t="s">
        <v>124</v>
      </c>
      <c r="L127" s="10">
        <f t="shared" si="9"/>
        <v>2.2498367749999995</v>
      </c>
      <c r="M127" s="43" t="s">
        <v>239</v>
      </c>
    </row>
    <row r="128" spans="1:13" x14ac:dyDescent="0.4">
      <c r="A128" s="16" t="s">
        <v>306</v>
      </c>
      <c r="B128" s="14" t="s">
        <v>36</v>
      </c>
      <c r="C128" s="14" t="s">
        <v>135</v>
      </c>
      <c r="D128" s="37">
        <v>351.92959999999999</v>
      </c>
      <c r="E128" s="15">
        <v>3.1919000000000017E-10</v>
      </c>
      <c r="F128" s="14" t="s">
        <v>230</v>
      </c>
      <c r="G128" s="36" t="s">
        <v>130</v>
      </c>
      <c r="H128" s="37">
        <v>3.6</v>
      </c>
      <c r="I128" s="37">
        <f t="shared" si="8"/>
        <v>12.211957120000001</v>
      </c>
      <c r="J128" s="37">
        <v>3.5762960000000001</v>
      </c>
      <c r="K128" s="41" t="s">
        <v>124</v>
      </c>
      <c r="L128" s="10">
        <f t="shared" si="9"/>
        <v>2.398794755555556</v>
      </c>
      <c r="M128" s="43" t="s">
        <v>239</v>
      </c>
    </row>
    <row r="129" spans="1:13" x14ac:dyDescent="0.4">
      <c r="A129" s="16" t="s">
        <v>306</v>
      </c>
      <c r="B129" s="14" t="s">
        <v>36</v>
      </c>
      <c r="C129" s="14" t="s">
        <v>135</v>
      </c>
      <c r="D129" s="37">
        <v>373.92520000000002</v>
      </c>
      <c r="E129" s="15">
        <v>5.3000000000000003E-9</v>
      </c>
      <c r="F129" s="14" t="s">
        <v>229</v>
      </c>
      <c r="G129" s="36" t="s">
        <v>130</v>
      </c>
      <c r="H129" s="37">
        <v>3.6</v>
      </c>
      <c r="I129" s="37">
        <f t="shared" si="8"/>
        <v>12.975204440000001</v>
      </c>
      <c r="J129" s="37">
        <v>3.7962520000000004</v>
      </c>
      <c r="K129" s="41" t="s">
        <v>124</v>
      </c>
      <c r="L129" s="10">
        <f t="shared" si="9"/>
        <v>2.5497090111111111</v>
      </c>
      <c r="M129" s="43" t="s">
        <v>239</v>
      </c>
    </row>
    <row r="130" spans="1:13" x14ac:dyDescent="0.4">
      <c r="A130" s="16" t="s">
        <v>306</v>
      </c>
      <c r="B130" s="14" t="s">
        <v>36</v>
      </c>
      <c r="C130" s="14" t="s">
        <v>135</v>
      </c>
      <c r="D130" s="37">
        <v>415.4169</v>
      </c>
      <c r="E130" s="15">
        <v>4.63249125E-9</v>
      </c>
      <c r="F130" s="14" t="s">
        <v>230</v>
      </c>
      <c r="G130" s="36" t="s">
        <v>130</v>
      </c>
      <c r="H130" s="37">
        <v>3.6</v>
      </c>
      <c r="I130" s="37">
        <f t="shared" si="8"/>
        <v>14.41496643</v>
      </c>
      <c r="J130" s="37">
        <v>3.9611689999999995</v>
      </c>
      <c r="K130" s="41" t="s">
        <v>124</v>
      </c>
      <c r="L130" s="10">
        <f t="shared" si="9"/>
        <v>2.9038326194444442</v>
      </c>
      <c r="M130" s="43" t="s">
        <v>239</v>
      </c>
    </row>
    <row r="131" spans="1:13" x14ac:dyDescent="0.4">
      <c r="A131" s="16" t="s">
        <v>306</v>
      </c>
      <c r="B131" s="14" t="s">
        <v>36</v>
      </c>
      <c r="C131" s="14" t="s">
        <v>135</v>
      </c>
      <c r="D131" s="37">
        <v>434.91300000000001</v>
      </c>
      <c r="E131" s="15">
        <v>8.0000000000000005E-9</v>
      </c>
      <c r="F131" s="14" t="s">
        <v>229</v>
      </c>
      <c r="G131" s="36" t="s">
        <v>130</v>
      </c>
      <c r="H131" s="37">
        <v>3.6</v>
      </c>
      <c r="I131" s="37">
        <f t="shared" si="8"/>
        <v>15.091481100000001</v>
      </c>
      <c r="J131" s="37">
        <v>4.3461300000000005</v>
      </c>
      <c r="K131" s="41" t="s">
        <v>124</v>
      </c>
      <c r="L131" s="10">
        <f t="shared" si="9"/>
        <v>2.9848197500000002</v>
      </c>
      <c r="M131" s="43" t="s">
        <v>239</v>
      </c>
    </row>
    <row r="132" spans="1:13" x14ac:dyDescent="0.4">
      <c r="A132" s="16" t="s">
        <v>306</v>
      </c>
      <c r="B132" s="14" t="s">
        <v>36</v>
      </c>
      <c r="C132" s="14" t="s">
        <v>135</v>
      </c>
      <c r="D132" s="37">
        <v>458.90820000000002</v>
      </c>
      <c r="E132" s="15">
        <v>4.63249125E-9</v>
      </c>
      <c r="F132" s="14" t="s">
        <v>230</v>
      </c>
      <c r="G132" s="36" t="s">
        <v>130</v>
      </c>
      <c r="H132" s="37">
        <v>3.6</v>
      </c>
      <c r="I132" s="37">
        <f t="shared" si="8"/>
        <v>15.924114540000001</v>
      </c>
      <c r="J132" s="37">
        <v>4.3960820000000007</v>
      </c>
      <c r="K132" s="41" t="s">
        <v>124</v>
      </c>
      <c r="L132" s="10">
        <f t="shared" si="9"/>
        <v>3.2022312611111117</v>
      </c>
      <c r="M132" s="43" t="s">
        <v>239</v>
      </c>
    </row>
    <row r="133" spans="1:13" x14ac:dyDescent="0.4">
      <c r="A133" s="16" t="s">
        <v>306</v>
      </c>
      <c r="B133" s="14" t="s">
        <v>36</v>
      </c>
      <c r="C133" s="14" t="s">
        <v>135</v>
      </c>
      <c r="D133" s="37">
        <v>646.87059999999997</v>
      </c>
      <c r="E133" s="15">
        <v>4.0017809999999984E-11</v>
      </c>
      <c r="F133" s="14" t="s">
        <v>230</v>
      </c>
      <c r="G133" s="36" t="s">
        <v>130</v>
      </c>
      <c r="H133" s="37">
        <v>3.6</v>
      </c>
      <c r="I133" s="37">
        <f t="shared" si="8"/>
        <v>22.44640982</v>
      </c>
      <c r="J133" s="37">
        <v>1.2957060000000009</v>
      </c>
      <c r="K133" s="41" t="s">
        <v>124</v>
      </c>
      <c r="L133" s="10">
        <f t="shared" si="9"/>
        <v>5.8751955055555545</v>
      </c>
      <c r="M133" s="43" t="s">
        <v>239</v>
      </c>
    </row>
    <row r="134" spans="1:13" x14ac:dyDescent="0.4">
      <c r="A134" s="16" t="s">
        <v>306</v>
      </c>
      <c r="B134" s="14" t="s">
        <v>36</v>
      </c>
      <c r="C134" s="14" t="s">
        <v>136</v>
      </c>
      <c r="D134" s="37">
        <v>130.66184999999999</v>
      </c>
      <c r="E134" s="15">
        <v>5.3000000000000001E-7</v>
      </c>
      <c r="F134" s="14" t="s">
        <v>229</v>
      </c>
      <c r="G134" s="36" t="s">
        <v>131</v>
      </c>
      <c r="H134" s="37">
        <v>4.0999999999999996</v>
      </c>
      <c r="I134" s="37">
        <f t="shared" si="8"/>
        <v>4.5339661949999996</v>
      </c>
      <c r="J134" s="37">
        <v>1.6136184999999998</v>
      </c>
      <c r="K134" s="41" t="s">
        <v>124</v>
      </c>
      <c r="L134" s="10">
        <f t="shared" si="9"/>
        <v>0.71227992560975606</v>
      </c>
      <c r="M134" s="43" t="s">
        <v>239</v>
      </c>
    </row>
    <row r="135" spans="1:13" x14ac:dyDescent="0.4">
      <c r="A135" s="16" t="s">
        <v>306</v>
      </c>
      <c r="B135" s="14" t="s">
        <v>36</v>
      </c>
      <c r="C135" s="14" t="s">
        <v>136</v>
      </c>
      <c r="D135" s="37">
        <v>141.8203</v>
      </c>
      <c r="E135" s="15">
        <v>5.3000000000000001E-7</v>
      </c>
      <c r="F135" s="14" t="s">
        <v>229</v>
      </c>
      <c r="G135" s="36" t="s">
        <v>130</v>
      </c>
      <c r="H135" s="37">
        <v>3.6</v>
      </c>
      <c r="I135" s="37">
        <f t="shared" si="8"/>
        <v>4.9211644100000003</v>
      </c>
      <c r="J135" s="37">
        <v>1.725203</v>
      </c>
      <c r="K135" s="41" t="s">
        <v>124</v>
      </c>
      <c r="L135" s="10">
        <f t="shared" si="9"/>
        <v>0.88776705833333336</v>
      </c>
      <c r="M135" s="43" t="s">
        <v>239</v>
      </c>
    </row>
    <row r="136" spans="1:13" x14ac:dyDescent="0.4">
      <c r="A136" s="16" t="s">
        <v>306</v>
      </c>
      <c r="B136" s="14" t="s">
        <v>36</v>
      </c>
      <c r="C136" s="14" t="s">
        <v>136</v>
      </c>
      <c r="D136" s="37">
        <v>169.8964</v>
      </c>
      <c r="E136" s="15">
        <v>1.1110195555555554E-7</v>
      </c>
      <c r="F136" s="14" t="s">
        <v>230</v>
      </c>
      <c r="G136" s="36" t="s">
        <v>130</v>
      </c>
      <c r="H136" s="37">
        <v>3.6</v>
      </c>
      <c r="I136" s="37">
        <f t="shared" si="8"/>
        <v>5.8954050800000006</v>
      </c>
      <c r="J136" s="37">
        <v>2.0059640000000001</v>
      </c>
      <c r="K136" s="41" t="s">
        <v>124</v>
      </c>
      <c r="L136" s="10">
        <f t="shared" si="9"/>
        <v>1.0804003000000002</v>
      </c>
      <c r="M136" s="43" t="s">
        <v>239</v>
      </c>
    </row>
    <row r="137" spans="1:13" x14ac:dyDescent="0.4">
      <c r="A137" s="16" t="s">
        <v>306</v>
      </c>
      <c r="B137" s="14" t="s">
        <v>36</v>
      </c>
      <c r="C137" s="14" t="s">
        <v>136</v>
      </c>
      <c r="D137" s="37">
        <v>176.01554999999999</v>
      </c>
      <c r="E137" s="15">
        <v>1.1110195555555554E-7</v>
      </c>
      <c r="F137" s="14" t="s">
        <v>230</v>
      </c>
      <c r="G137" s="36" t="s">
        <v>131</v>
      </c>
      <c r="H137" s="37">
        <v>4.0999999999999996</v>
      </c>
      <c r="I137" s="37">
        <f t="shared" si="8"/>
        <v>6.107739585</v>
      </c>
      <c r="J137" s="37">
        <v>2.0671555000000001</v>
      </c>
      <c r="K137" s="41" t="s">
        <v>124</v>
      </c>
      <c r="L137" s="10">
        <f t="shared" si="9"/>
        <v>0.98550831341463419</v>
      </c>
      <c r="M137" s="43" t="s">
        <v>239</v>
      </c>
    </row>
    <row r="138" spans="1:13" x14ac:dyDescent="0.4">
      <c r="A138" s="16" t="s">
        <v>306</v>
      </c>
      <c r="B138" s="14" t="s">
        <v>36</v>
      </c>
      <c r="C138" s="14" t="s">
        <v>136</v>
      </c>
      <c r="D138" s="37">
        <v>194.37299999999999</v>
      </c>
      <c r="E138" s="15">
        <v>1.1110195555555554E-7</v>
      </c>
      <c r="F138" s="14" t="s">
        <v>230</v>
      </c>
      <c r="G138" s="36" t="s">
        <v>130</v>
      </c>
      <c r="H138" s="37">
        <v>3.6</v>
      </c>
      <c r="I138" s="37">
        <f t="shared" si="8"/>
        <v>6.7447431</v>
      </c>
      <c r="J138" s="37">
        <v>2.2507299999999999</v>
      </c>
      <c r="K138" s="41" t="s">
        <v>124</v>
      </c>
      <c r="L138" s="10">
        <f t="shared" si="9"/>
        <v>1.2483369722222222</v>
      </c>
      <c r="M138" s="43" t="s">
        <v>239</v>
      </c>
    </row>
    <row r="139" spans="1:13" x14ac:dyDescent="0.4">
      <c r="A139" s="16" t="s">
        <v>306</v>
      </c>
      <c r="B139" s="14" t="s">
        <v>36</v>
      </c>
      <c r="C139" s="14" t="s">
        <v>136</v>
      </c>
      <c r="D139" s="37">
        <v>255.92445000000001</v>
      </c>
      <c r="E139" s="15">
        <v>1.0002853333333335E-7</v>
      </c>
      <c r="F139" s="14" t="s">
        <v>230</v>
      </c>
      <c r="G139" s="36" t="s">
        <v>130</v>
      </c>
      <c r="H139" s="37">
        <v>3.6</v>
      </c>
      <c r="I139" s="37">
        <f t="shared" si="8"/>
        <v>8.8805784150000004</v>
      </c>
      <c r="J139" s="37">
        <v>2.6062445000000007</v>
      </c>
      <c r="K139" s="41" t="s">
        <v>124</v>
      </c>
      <c r="L139" s="10">
        <f t="shared" si="9"/>
        <v>1.7428705319444444</v>
      </c>
      <c r="M139" s="43" t="s">
        <v>239</v>
      </c>
    </row>
    <row r="140" spans="1:13" x14ac:dyDescent="0.4">
      <c r="A140" s="16" t="s">
        <v>306</v>
      </c>
      <c r="B140" s="14" t="s">
        <v>36</v>
      </c>
      <c r="C140" s="14" t="s">
        <v>136</v>
      </c>
      <c r="D140" s="37">
        <v>327.19454999999999</v>
      </c>
      <c r="E140" s="15">
        <v>5.7999999999999998E-9</v>
      </c>
      <c r="F140" s="14" t="s">
        <v>229</v>
      </c>
      <c r="G140" s="36" t="s">
        <v>130</v>
      </c>
      <c r="H140" s="37">
        <v>3.6</v>
      </c>
      <c r="I140" s="37">
        <f t="shared" si="8"/>
        <v>11.353650885</v>
      </c>
      <c r="J140" s="37">
        <v>3.4689454999999998</v>
      </c>
      <c r="K140" s="41" t="s">
        <v>124</v>
      </c>
      <c r="L140" s="10">
        <f t="shared" si="9"/>
        <v>2.190195940277778</v>
      </c>
      <c r="M140" s="43" t="s">
        <v>239</v>
      </c>
    </row>
    <row r="141" spans="1:13" x14ac:dyDescent="0.4">
      <c r="A141" s="16" t="s">
        <v>306</v>
      </c>
      <c r="B141" s="14" t="s">
        <v>36</v>
      </c>
      <c r="C141" s="14" t="s">
        <v>136</v>
      </c>
      <c r="D141" s="37">
        <v>379.38729999999998</v>
      </c>
      <c r="E141" s="15">
        <v>3.3000000000000002E-9</v>
      </c>
      <c r="F141" s="14" t="s">
        <v>229</v>
      </c>
      <c r="G141" s="36" t="s">
        <v>130</v>
      </c>
      <c r="H141" s="37">
        <v>3.6</v>
      </c>
      <c r="I141" s="37">
        <f t="shared" si="8"/>
        <v>13.16473931</v>
      </c>
      <c r="J141" s="37">
        <v>4.0308729999999997</v>
      </c>
      <c r="K141" s="41" t="s">
        <v>124</v>
      </c>
      <c r="L141" s="10">
        <f t="shared" si="9"/>
        <v>2.5371850861111112</v>
      </c>
      <c r="M141" s="43" t="s">
        <v>239</v>
      </c>
    </row>
    <row r="142" spans="1:13" x14ac:dyDescent="0.4">
      <c r="A142" s="14"/>
      <c r="C142" s="14"/>
      <c r="I142" s="14"/>
      <c r="J142" s="14"/>
      <c r="L142" s="14"/>
    </row>
    <row r="143" spans="1:13" x14ac:dyDescent="0.4">
      <c r="A143" s="16" t="s">
        <v>308</v>
      </c>
      <c r="B143" s="14" t="s">
        <v>208</v>
      </c>
      <c r="C143" s="14" t="s">
        <v>194</v>
      </c>
      <c r="D143" s="32">
        <v>466</v>
      </c>
      <c r="E143" s="15">
        <v>2.9999999999999997E-8</v>
      </c>
      <c r="F143" s="14" t="s">
        <v>229</v>
      </c>
      <c r="G143" s="14" t="s">
        <v>195</v>
      </c>
      <c r="H143" s="37">
        <v>8.1</v>
      </c>
      <c r="I143" s="37">
        <f t="shared" ref="I143:I174" si="10">D143*0.03</f>
        <v>13.979999999999999</v>
      </c>
      <c r="J143" s="32">
        <v>4.8340000000000005</v>
      </c>
      <c r="K143" s="14" t="s">
        <v>139</v>
      </c>
      <c r="L143" s="10">
        <f t="shared" ref="L143:L174" si="11">(I143-J143)/H143</f>
        <v>1.1291358024691356</v>
      </c>
      <c r="M143" s="28" t="s">
        <v>247</v>
      </c>
    </row>
    <row r="144" spans="1:13" x14ac:dyDescent="0.4">
      <c r="A144" s="16" t="s">
        <v>308</v>
      </c>
      <c r="B144" s="14" t="s">
        <v>208</v>
      </c>
      <c r="C144" s="14" t="s">
        <v>194</v>
      </c>
      <c r="D144" s="32">
        <v>477</v>
      </c>
      <c r="E144" s="15">
        <v>4.9999999999999998E-8</v>
      </c>
      <c r="F144" s="14" t="s">
        <v>229</v>
      </c>
      <c r="G144" s="14" t="s">
        <v>195</v>
      </c>
      <c r="H144" s="37">
        <v>8.1</v>
      </c>
      <c r="I144" s="37">
        <f t="shared" si="10"/>
        <v>14.309999999999999</v>
      </c>
      <c r="J144" s="32">
        <v>4.944</v>
      </c>
      <c r="K144" s="14" t="s">
        <v>139</v>
      </c>
      <c r="L144" s="10">
        <f t="shared" si="11"/>
        <v>1.1562962962962964</v>
      </c>
      <c r="M144" s="28" t="s">
        <v>247</v>
      </c>
    </row>
    <row r="145" spans="1:13" x14ac:dyDescent="0.4">
      <c r="A145" s="16" t="s">
        <v>308</v>
      </c>
      <c r="B145" s="14" t="s">
        <v>208</v>
      </c>
      <c r="C145" s="14" t="s">
        <v>194</v>
      </c>
      <c r="D145" s="32">
        <v>560.5</v>
      </c>
      <c r="E145" s="15">
        <v>2.4999999999999999E-8</v>
      </c>
      <c r="F145" s="14" t="s">
        <v>229</v>
      </c>
      <c r="G145" s="14" t="s">
        <v>195</v>
      </c>
      <c r="H145" s="37">
        <v>8.1</v>
      </c>
      <c r="I145" s="37">
        <f t="shared" si="10"/>
        <v>16.814999999999998</v>
      </c>
      <c r="J145" s="32">
        <v>5.774</v>
      </c>
      <c r="K145" s="14" t="s">
        <v>139</v>
      </c>
      <c r="L145" s="10">
        <f t="shared" si="11"/>
        <v>1.3630864197530861</v>
      </c>
      <c r="M145" s="28" t="s">
        <v>247</v>
      </c>
    </row>
    <row r="146" spans="1:13" x14ac:dyDescent="0.4">
      <c r="A146" s="16" t="s">
        <v>308</v>
      </c>
      <c r="B146" s="14" t="s">
        <v>208</v>
      </c>
      <c r="C146" s="14" t="s">
        <v>194</v>
      </c>
      <c r="D146" s="32">
        <v>761.5</v>
      </c>
      <c r="E146" s="15">
        <v>2.4999999999999999E-7</v>
      </c>
      <c r="F146" s="14" t="s">
        <v>229</v>
      </c>
      <c r="G146" s="14" t="s">
        <v>195</v>
      </c>
      <c r="H146" s="37">
        <v>8.1</v>
      </c>
      <c r="I146" s="37">
        <f t="shared" si="10"/>
        <v>22.844999999999999</v>
      </c>
      <c r="J146" s="32">
        <v>7.7839999999999998</v>
      </c>
      <c r="K146" s="14" t="s">
        <v>139</v>
      </c>
      <c r="L146" s="10">
        <f t="shared" si="11"/>
        <v>1.8593827160493828</v>
      </c>
      <c r="M146" s="28" t="s">
        <v>247</v>
      </c>
    </row>
    <row r="147" spans="1:13" x14ac:dyDescent="0.4">
      <c r="A147" s="16" t="s">
        <v>308</v>
      </c>
      <c r="B147" s="14" t="s">
        <v>208</v>
      </c>
      <c r="C147" s="14" t="s">
        <v>194</v>
      </c>
      <c r="D147" s="32">
        <v>774.5</v>
      </c>
      <c r="E147" s="15">
        <v>3.9999999999999998E-7</v>
      </c>
      <c r="F147" s="14" t="s">
        <v>229</v>
      </c>
      <c r="G147" s="14" t="s">
        <v>195</v>
      </c>
      <c r="H147" s="37">
        <v>8.1</v>
      </c>
      <c r="I147" s="37">
        <f t="shared" si="10"/>
        <v>23.234999999999999</v>
      </c>
      <c r="J147" s="32">
        <v>7.9139999999999997</v>
      </c>
      <c r="K147" s="14" t="s">
        <v>139</v>
      </c>
      <c r="L147" s="10">
        <f t="shared" si="11"/>
        <v>1.8914814814814815</v>
      </c>
      <c r="M147" s="28" t="s">
        <v>247</v>
      </c>
    </row>
    <row r="148" spans="1:13" x14ac:dyDescent="0.4">
      <c r="A148" s="16" t="s">
        <v>308</v>
      </c>
      <c r="B148" s="14" t="s">
        <v>208</v>
      </c>
      <c r="C148" s="14" t="s">
        <v>194</v>
      </c>
      <c r="D148" s="32">
        <v>791</v>
      </c>
      <c r="E148" s="15">
        <v>2.5000000000000001E-5</v>
      </c>
      <c r="F148" s="14" t="s">
        <v>229</v>
      </c>
      <c r="G148" s="14" t="s">
        <v>195</v>
      </c>
      <c r="H148" s="37">
        <v>8.1</v>
      </c>
      <c r="I148" s="37">
        <f t="shared" si="10"/>
        <v>23.73</v>
      </c>
      <c r="J148" s="32">
        <v>8.0790000000000006</v>
      </c>
      <c r="K148" s="14" t="s">
        <v>139</v>
      </c>
      <c r="L148" s="10">
        <f t="shared" si="11"/>
        <v>1.9322222222222223</v>
      </c>
      <c r="M148" s="28" t="s">
        <v>247</v>
      </c>
    </row>
    <row r="149" spans="1:13" x14ac:dyDescent="0.4">
      <c r="A149" s="16" t="s">
        <v>308</v>
      </c>
      <c r="B149" s="14" t="s">
        <v>208</v>
      </c>
      <c r="C149" s="14" t="s">
        <v>194</v>
      </c>
      <c r="D149" s="32">
        <v>970</v>
      </c>
      <c r="E149" s="15">
        <v>2.0000000000000001E-10</v>
      </c>
      <c r="F149" s="14" t="s">
        <v>229</v>
      </c>
      <c r="G149" s="14" t="s">
        <v>195</v>
      </c>
      <c r="H149" s="37">
        <v>8.1</v>
      </c>
      <c r="I149" s="37">
        <f t="shared" si="10"/>
        <v>29.099999999999998</v>
      </c>
      <c r="J149" s="32">
        <v>9.8879999999999999</v>
      </c>
      <c r="K149" s="14" t="s">
        <v>139</v>
      </c>
      <c r="L149" s="10">
        <f t="shared" si="11"/>
        <v>2.3718518518518517</v>
      </c>
      <c r="M149" s="28" t="s">
        <v>247</v>
      </c>
    </row>
    <row r="150" spans="1:13" x14ac:dyDescent="0.4">
      <c r="A150" s="16" t="s">
        <v>308</v>
      </c>
      <c r="B150" s="14" t="s">
        <v>208</v>
      </c>
      <c r="C150" s="14" t="s">
        <v>196</v>
      </c>
      <c r="D150" s="32">
        <v>2077</v>
      </c>
      <c r="E150" s="15">
        <v>2.7420000000000983E-9</v>
      </c>
      <c r="F150" s="14" t="s">
        <v>230</v>
      </c>
      <c r="G150" s="14" t="s">
        <v>197</v>
      </c>
      <c r="H150" s="37">
        <v>8.1</v>
      </c>
      <c r="I150" s="37">
        <f t="shared" si="10"/>
        <v>62.309999999999995</v>
      </c>
      <c r="J150" s="32">
        <v>21.216999999999999</v>
      </c>
      <c r="K150" s="14" t="s">
        <v>139</v>
      </c>
      <c r="L150" s="10">
        <f t="shared" si="11"/>
        <v>5.0732098765432099</v>
      </c>
      <c r="M150" s="28" t="s">
        <v>248</v>
      </c>
    </row>
    <row r="151" spans="1:13" x14ac:dyDescent="0.4">
      <c r="A151" s="16" t="s">
        <v>308</v>
      </c>
      <c r="B151" s="14" t="s">
        <v>208</v>
      </c>
      <c r="C151" s="14" t="s">
        <v>198</v>
      </c>
      <c r="D151" s="32">
        <v>1493</v>
      </c>
      <c r="E151" s="15">
        <v>1.4639999999999918E-8</v>
      </c>
      <c r="F151" s="14" t="s">
        <v>230</v>
      </c>
      <c r="G151" s="14" t="s">
        <v>195</v>
      </c>
      <c r="H151" s="37">
        <v>8.1</v>
      </c>
      <c r="I151" s="37">
        <f t="shared" si="10"/>
        <v>44.79</v>
      </c>
      <c r="J151" s="32">
        <v>14.398</v>
      </c>
      <c r="K151" s="41" t="s">
        <v>124</v>
      </c>
      <c r="L151" s="10">
        <f t="shared" si="11"/>
        <v>3.7520987654320987</v>
      </c>
      <c r="M151" s="28" t="s">
        <v>249</v>
      </c>
    </row>
    <row r="152" spans="1:13" x14ac:dyDescent="0.4">
      <c r="A152" s="16" t="s">
        <v>308</v>
      </c>
      <c r="B152" s="14" t="s">
        <v>208</v>
      </c>
      <c r="C152" s="14" t="s">
        <v>198</v>
      </c>
      <c r="D152" s="32">
        <v>1512</v>
      </c>
      <c r="E152" s="15">
        <v>8.9999999999999999E-11</v>
      </c>
      <c r="F152" s="14" t="s">
        <v>230</v>
      </c>
      <c r="G152" s="14" t="s">
        <v>195</v>
      </c>
      <c r="H152" s="37">
        <v>8.1</v>
      </c>
      <c r="I152" s="37">
        <f t="shared" si="10"/>
        <v>45.36</v>
      </c>
      <c r="J152" s="32">
        <v>14.587999999999999</v>
      </c>
      <c r="K152" s="41" t="s">
        <v>124</v>
      </c>
      <c r="L152" s="10">
        <f t="shared" si="11"/>
        <v>3.7990123456790124</v>
      </c>
      <c r="M152" s="28" t="s">
        <v>249</v>
      </c>
    </row>
    <row r="153" spans="1:13" x14ac:dyDescent="0.4">
      <c r="A153" s="16" t="s">
        <v>308</v>
      </c>
      <c r="B153" s="14" t="s">
        <v>208</v>
      </c>
      <c r="C153" s="14" t="s">
        <v>198</v>
      </c>
      <c r="D153" s="32">
        <v>1579</v>
      </c>
      <c r="E153" s="15">
        <v>1.3049999999999998E-6</v>
      </c>
      <c r="F153" s="14" t="s">
        <v>230</v>
      </c>
      <c r="G153" s="14" t="s">
        <v>195</v>
      </c>
      <c r="H153" s="37">
        <v>8.1</v>
      </c>
      <c r="I153" s="37">
        <f t="shared" si="10"/>
        <v>47.37</v>
      </c>
      <c r="J153" s="32">
        <v>15.238</v>
      </c>
      <c r="K153" s="41" t="s">
        <v>124</v>
      </c>
      <c r="L153" s="10">
        <f t="shared" si="11"/>
        <v>3.9669135802469135</v>
      </c>
      <c r="M153" s="28" t="s">
        <v>249</v>
      </c>
    </row>
    <row r="154" spans="1:13" x14ac:dyDescent="0.4">
      <c r="A154" s="16" t="s">
        <v>308</v>
      </c>
      <c r="B154" s="14" t="s">
        <v>208</v>
      </c>
      <c r="C154" s="14" t="s">
        <v>198</v>
      </c>
      <c r="D154" s="32">
        <v>1701</v>
      </c>
      <c r="E154" s="15">
        <v>1.4800000000000182E-10</v>
      </c>
      <c r="F154" s="14" t="s">
        <v>230</v>
      </c>
      <c r="G154" s="14" t="s">
        <v>195</v>
      </c>
      <c r="H154" s="37">
        <v>8.1</v>
      </c>
      <c r="I154" s="37">
        <f t="shared" si="10"/>
        <v>51.03</v>
      </c>
      <c r="J154" s="32">
        <v>16.458000000000002</v>
      </c>
      <c r="K154" s="41" t="s">
        <v>124</v>
      </c>
      <c r="L154" s="10">
        <f t="shared" si="11"/>
        <v>4.2681481481481489</v>
      </c>
      <c r="M154" s="28" t="s">
        <v>249</v>
      </c>
    </row>
    <row r="155" spans="1:13" x14ac:dyDescent="0.4">
      <c r="A155" s="16" t="s">
        <v>308</v>
      </c>
      <c r="B155" s="14" t="s">
        <v>208</v>
      </c>
      <c r="C155" s="14" t="s">
        <v>198</v>
      </c>
      <c r="D155" s="32">
        <v>1741</v>
      </c>
      <c r="E155" s="15">
        <v>4.1666666666666668E-12</v>
      </c>
      <c r="F155" s="14" t="s">
        <v>230</v>
      </c>
      <c r="G155" s="14" t="s">
        <v>199</v>
      </c>
      <c r="H155" s="37">
        <v>8.1</v>
      </c>
      <c r="I155" s="37">
        <f t="shared" si="10"/>
        <v>52.23</v>
      </c>
      <c r="J155" s="32">
        <v>16.858000000000001</v>
      </c>
      <c r="K155" s="41" t="s">
        <v>124</v>
      </c>
      <c r="L155" s="10">
        <f t="shared" si="11"/>
        <v>4.3669135802469139</v>
      </c>
      <c r="M155" s="28" t="s">
        <v>249</v>
      </c>
    </row>
    <row r="156" spans="1:13" x14ac:dyDescent="0.4">
      <c r="A156" s="16" t="s">
        <v>308</v>
      </c>
      <c r="B156" s="14" t="s">
        <v>208</v>
      </c>
      <c r="C156" s="14" t="s">
        <v>198</v>
      </c>
      <c r="D156" s="32">
        <v>1750</v>
      </c>
      <c r="E156" s="15">
        <v>4.1666666666666668E-12</v>
      </c>
      <c r="F156" s="14" t="s">
        <v>230</v>
      </c>
      <c r="G156" s="14" t="s">
        <v>199</v>
      </c>
      <c r="H156" s="37">
        <v>8.1</v>
      </c>
      <c r="I156" s="37">
        <f t="shared" si="10"/>
        <v>52.5</v>
      </c>
      <c r="J156" s="32">
        <v>16.948</v>
      </c>
      <c r="K156" s="41" t="s">
        <v>124</v>
      </c>
      <c r="L156" s="10">
        <f t="shared" si="11"/>
        <v>4.389135802469136</v>
      </c>
      <c r="M156" s="28" t="s">
        <v>249</v>
      </c>
    </row>
    <row r="157" spans="1:13" x14ac:dyDescent="0.4">
      <c r="A157" s="16" t="s">
        <v>308</v>
      </c>
      <c r="B157" s="14" t="s">
        <v>208</v>
      </c>
      <c r="C157" s="14" t="s">
        <v>198</v>
      </c>
      <c r="D157" s="32">
        <v>1771</v>
      </c>
      <c r="E157" s="15">
        <v>2.4999999999999996E-10</v>
      </c>
      <c r="F157" s="14" t="s">
        <v>230</v>
      </c>
      <c r="G157" s="14" t="s">
        <v>200</v>
      </c>
      <c r="H157" s="37">
        <v>8.1</v>
      </c>
      <c r="I157" s="37">
        <f t="shared" si="10"/>
        <v>53.129999999999995</v>
      </c>
      <c r="J157" s="32">
        <v>17.158000000000001</v>
      </c>
      <c r="K157" s="41" t="s">
        <v>124</v>
      </c>
      <c r="L157" s="10">
        <f t="shared" si="11"/>
        <v>4.4409876543209874</v>
      </c>
      <c r="M157" s="28" t="s">
        <v>249</v>
      </c>
    </row>
    <row r="158" spans="1:13" x14ac:dyDescent="0.4">
      <c r="A158" s="16" t="s">
        <v>308</v>
      </c>
      <c r="B158" s="14" t="s">
        <v>208</v>
      </c>
      <c r="C158" s="14" t="s">
        <v>198</v>
      </c>
      <c r="D158" s="32">
        <v>1794</v>
      </c>
      <c r="E158" s="15">
        <v>2.0000000000000001E-10</v>
      </c>
      <c r="F158" s="14" t="s">
        <v>230</v>
      </c>
      <c r="G158" s="14" t="s">
        <v>200</v>
      </c>
      <c r="H158" s="37">
        <v>8.1</v>
      </c>
      <c r="I158" s="37">
        <f t="shared" si="10"/>
        <v>53.82</v>
      </c>
      <c r="J158" s="32">
        <v>17.388000000000002</v>
      </c>
      <c r="K158" s="41" t="s">
        <v>124</v>
      </c>
      <c r="L158" s="10">
        <f t="shared" si="11"/>
        <v>4.4977777777777783</v>
      </c>
      <c r="M158" s="28" t="s">
        <v>249</v>
      </c>
    </row>
    <row r="159" spans="1:13" x14ac:dyDescent="0.4">
      <c r="A159" s="16" t="s">
        <v>308</v>
      </c>
      <c r="B159" s="14" t="s">
        <v>208</v>
      </c>
      <c r="C159" s="14" t="s">
        <v>198</v>
      </c>
      <c r="D159" s="32">
        <v>1835.5</v>
      </c>
      <c r="E159" s="15">
        <v>1.2500000000000001E-8</v>
      </c>
      <c r="F159" s="14" t="s">
        <v>230</v>
      </c>
      <c r="G159" s="14" t="s">
        <v>201</v>
      </c>
      <c r="H159" s="37">
        <v>8.1</v>
      </c>
      <c r="I159" s="37">
        <f t="shared" si="10"/>
        <v>55.064999999999998</v>
      </c>
      <c r="J159" s="32">
        <v>17.823</v>
      </c>
      <c r="K159" s="41" t="s">
        <v>124</v>
      </c>
      <c r="L159" s="10">
        <f t="shared" si="11"/>
        <v>4.597777777777778</v>
      </c>
      <c r="M159" s="28" t="s">
        <v>249</v>
      </c>
    </row>
    <row r="160" spans="1:13" x14ac:dyDescent="0.4">
      <c r="A160" s="16" t="s">
        <v>308</v>
      </c>
      <c r="B160" s="14" t="s">
        <v>208</v>
      </c>
      <c r="C160" s="14" t="s">
        <v>202</v>
      </c>
      <c r="D160" s="32">
        <v>328</v>
      </c>
      <c r="E160" s="15">
        <v>2.4999999999999999E-7</v>
      </c>
      <c r="F160" s="14" t="s">
        <v>229</v>
      </c>
      <c r="G160" s="14" t="s">
        <v>203</v>
      </c>
      <c r="H160" s="37">
        <v>8.1</v>
      </c>
      <c r="I160" s="37">
        <f t="shared" si="10"/>
        <v>9.84</v>
      </c>
      <c r="J160" s="32">
        <v>3.3011999999999997</v>
      </c>
      <c r="K160" s="41" t="s">
        <v>124</v>
      </c>
      <c r="L160" s="10">
        <f t="shared" si="11"/>
        <v>0.80725925925925934</v>
      </c>
      <c r="M160" s="28" t="s">
        <v>250</v>
      </c>
    </row>
    <row r="161" spans="1:13" x14ac:dyDescent="0.4">
      <c r="A161" s="16" t="s">
        <v>308</v>
      </c>
      <c r="B161" s="14" t="s">
        <v>208</v>
      </c>
      <c r="C161" s="14" t="s">
        <v>202</v>
      </c>
      <c r="D161" s="32">
        <v>355</v>
      </c>
      <c r="E161" s="15">
        <v>1.5E-5</v>
      </c>
      <c r="F161" s="14" t="s">
        <v>229</v>
      </c>
      <c r="G161" s="14" t="s">
        <v>203</v>
      </c>
      <c r="H161" s="37">
        <v>8.1</v>
      </c>
      <c r="I161" s="37">
        <f t="shared" si="10"/>
        <v>10.65</v>
      </c>
      <c r="J161" s="32">
        <v>3.5711999999999997</v>
      </c>
      <c r="K161" s="41" t="s">
        <v>124</v>
      </c>
      <c r="L161" s="10">
        <f t="shared" si="11"/>
        <v>0.87392592592592611</v>
      </c>
      <c r="M161" s="28" t="s">
        <v>250</v>
      </c>
    </row>
    <row r="162" spans="1:13" x14ac:dyDescent="0.4">
      <c r="A162" s="16" t="s">
        <v>308</v>
      </c>
      <c r="B162" s="14" t="s">
        <v>208</v>
      </c>
      <c r="C162" s="14" t="s">
        <v>202</v>
      </c>
      <c r="D162" s="32">
        <v>423</v>
      </c>
      <c r="E162" s="15">
        <v>1.0000000000000001E-5</v>
      </c>
      <c r="F162" s="14" t="s">
        <v>229</v>
      </c>
      <c r="G162" s="14" t="s">
        <v>203</v>
      </c>
      <c r="H162" s="37">
        <v>8.1</v>
      </c>
      <c r="I162" s="37">
        <f t="shared" si="10"/>
        <v>12.69</v>
      </c>
      <c r="J162" s="32">
        <v>4.2712000000000003</v>
      </c>
      <c r="K162" s="41" t="s">
        <v>124</v>
      </c>
      <c r="L162" s="10">
        <f t="shared" si="11"/>
        <v>1.0393580246913581</v>
      </c>
      <c r="M162" s="28" t="s">
        <v>250</v>
      </c>
    </row>
    <row r="163" spans="1:13" x14ac:dyDescent="0.4">
      <c r="A163" s="16" t="s">
        <v>308</v>
      </c>
      <c r="B163" s="14" t="s">
        <v>208</v>
      </c>
      <c r="C163" s="14" t="s">
        <v>202</v>
      </c>
      <c r="D163" s="32">
        <v>433</v>
      </c>
      <c r="E163" s="15">
        <v>1.0000000000000001E-5</v>
      </c>
      <c r="F163" s="14" t="s">
        <v>229</v>
      </c>
      <c r="G163" s="14" t="s">
        <v>203</v>
      </c>
      <c r="H163" s="37">
        <v>8.1</v>
      </c>
      <c r="I163" s="37">
        <f t="shared" si="10"/>
        <v>12.99</v>
      </c>
      <c r="J163" s="32">
        <v>4.3712</v>
      </c>
      <c r="K163" s="41" t="s">
        <v>124</v>
      </c>
      <c r="L163" s="10">
        <f t="shared" si="11"/>
        <v>1.0640493827160495</v>
      </c>
      <c r="M163" s="28" t="s">
        <v>250</v>
      </c>
    </row>
    <row r="164" spans="1:13" x14ac:dyDescent="0.4">
      <c r="A164" s="16" t="s">
        <v>308</v>
      </c>
      <c r="B164" s="14" t="s">
        <v>208</v>
      </c>
      <c r="C164" s="14" t="s">
        <v>202</v>
      </c>
      <c r="D164" s="32">
        <v>488</v>
      </c>
      <c r="E164" s="15">
        <v>7.9999999999999996E-6</v>
      </c>
      <c r="F164" s="14" t="s">
        <v>229</v>
      </c>
      <c r="G164" s="14" t="s">
        <v>203</v>
      </c>
      <c r="H164" s="37">
        <v>8.1</v>
      </c>
      <c r="I164" s="37">
        <f t="shared" si="10"/>
        <v>14.639999999999999</v>
      </c>
      <c r="J164" s="32">
        <v>4.9211999999999998</v>
      </c>
      <c r="K164" s="41" t="s">
        <v>124</v>
      </c>
      <c r="L164" s="10">
        <f t="shared" si="11"/>
        <v>1.1998518518518517</v>
      </c>
      <c r="M164" s="28" t="s">
        <v>250</v>
      </c>
    </row>
    <row r="165" spans="1:13" x14ac:dyDescent="0.4">
      <c r="A165" s="16" t="s">
        <v>308</v>
      </c>
      <c r="B165" s="14" t="s">
        <v>208</v>
      </c>
      <c r="C165" s="14" t="s">
        <v>202</v>
      </c>
      <c r="D165" s="32">
        <v>503</v>
      </c>
      <c r="E165" s="15">
        <v>1.5E-6</v>
      </c>
      <c r="F165" s="14" t="s">
        <v>229</v>
      </c>
      <c r="G165" s="14" t="s">
        <v>197</v>
      </c>
      <c r="H165" s="37">
        <v>8.1</v>
      </c>
      <c r="I165" s="37">
        <f t="shared" si="10"/>
        <v>15.09</v>
      </c>
      <c r="J165" s="32">
        <v>5.0712000000000002</v>
      </c>
      <c r="K165" s="41" t="s">
        <v>124</v>
      </c>
      <c r="L165" s="10">
        <f t="shared" si="11"/>
        <v>1.2368888888888887</v>
      </c>
      <c r="M165" s="28" t="s">
        <v>250</v>
      </c>
    </row>
    <row r="166" spans="1:13" x14ac:dyDescent="0.4">
      <c r="A166" s="16" t="s">
        <v>308</v>
      </c>
      <c r="B166" s="14" t="s">
        <v>208</v>
      </c>
      <c r="C166" s="14" t="s">
        <v>202</v>
      </c>
      <c r="D166" s="32">
        <v>647.5</v>
      </c>
      <c r="E166" s="15">
        <v>1.9999999999999999E-6</v>
      </c>
      <c r="F166" s="14" t="s">
        <v>229</v>
      </c>
      <c r="G166" s="14" t="s">
        <v>197</v>
      </c>
      <c r="H166" s="37">
        <v>8.1</v>
      </c>
      <c r="I166" s="37">
        <f t="shared" si="10"/>
        <v>19.425000000000001</v>
      </c>
      <c r="J166" s="32">
        <v>6.5161999999999995</v>
      </c>
      <c r="K166" s="41" t="s">
        <v>124</v>
      </c>
      <c r="L166" s="10">
        <f t="shared" si="11"/>
        <v>1.5936790123456792</v>
      </c>
      <c r="M166" s="28" t="s">
        <v>250</v>
      </c>
    </row>
    <row r="167" spans="1:13" x14ac:dyDescent="0.4">
      <c r="A167" s="16" t="s">
        <v>308</v>
      </c>
      <c r="B167" s="14" t="s">
        <v>208</v>
      </c>
      <c r="C167" s="14" t="s">
        <v>202</v>
      </c>
      <c r="D167" s="32">
        <v>649.5</v>
      </c>
      <c r="E167" s="15">
        <v>1.9999999999999999E-6</v>
      </c>
      <c r="F167" s="14" t="s">
        <v>229</v>
      </c>
      <c r="G167" s="14" t="s">
        <v>197</v>
      </c>
      <c r="H167" s="37">
        <v>8.1</v>
      </c>
      <c r="I167" s="37">
        <f t="shared" si="10"/>
        <v>19.484999999999999</v>
      </c>
      <c r="J167" s="32">
        <v>6.5362</v>
      </c>
      <c r="K167" s="41" t="s">
        <v>124</v>
      </c>
      <c r="L167" s="10">
        <f t="shared" si="11"/>
        <v>1.5986172839506172</v>
      </c>
      <c r="M167" s="28" t="s">
        <v>250</v>
      </c>
    </row>
    <row r="168" spans="1:13" x14ac:dyDescent="0.4">
      <c r="A168" s="16" t="s">
        <v>308</v>
      </c>
      <c r="B168" s="14" t="s">
        <v>208</v>
      </c>
      <c r="C168" s="14" t="s">
        <v>202</v>
      </c>
      <c r="D168" s="32">
        <v>656</v>
      </c>
      <c r="E168" s="15">
        <v>1.9999999999999999E-6</v>
      </c>
      <c r="F168" s="14" t="s">
        <v>229</v>
      </c>
      <c r="G168" s="14" t="s">
        <v>203</v>
      </c>
      <c r="H168" s="37">
        <v>8.1</v>
      </c>
      <c r="I168" s="37">
        <f t="shared" si="10"/>
        <v>19.68</v>
      </c>
      <c r="J168" s="32">
        <v>6.6011999999999995</v>
      </c>
      <c r="K168" s="41" t="s">
        <v>124</v>
      </c>
      <c r="L168" s="10">
        <f t="shared" si="11"/>
        <v>1.6146666666666669</v>
      </c>
      <c r="M168" s="28" t="s">
        <v>250</v>
      </c>
    </row>
    <row r="169" spans="1:13" x14ac:dyDescent="0.4">
      <c r="A169" s="16" t="s">
        <v>308</v>
      </c>
      <c r="B169" s="14" t="s">
        <v>208</v>
      </c>
      <c r="C169" s="14" t="s">
        <v>202</v>
      </c>
      <c r="D169" s="32">
        <v>665.5</v>
      </c>
      <c r="E169" s="15">
        <v>1.9999999999999999E-6</v>
      </c>
      <c r="F169" s="14" t="s">
        <v>229</v>
      </c>
      <c r="G169" s="14" t="s">
        <v>203</v>
      </c>
      <c r="H169" s="37">
        <v>8.1</v>
      </c>
      <c r="I169" s="37">
        <f t="shared" si="10"/>
        <v>19.965</v>
      </c>
      <c r="J169" s="32">
        <v>6.9561999999999999</v>
      </c>
      <c r="K169" s="41" t="s">
        <v>124</v>
      </c>
      <c r="L169" s="10">
        <f t="shared" si="11"/>
        <v>1.6060246913580249</v>
      </c>
      <c r="M169" s="28" t="s">
        <v>250</v>
      </c>
    </row>
    <row r="170" spans="1:13" x14ac:dyDescent="0.4">
      <c r="A170" s="16" t="s">
        <v>308</v>
      </c>
      <c r="B170" s="14" t="s">
        <v>208</v>
      </c>
      <c r="C170" s="14" t="s">
        <v>202</v>
      </c>
      <c r="D170" s="32">
        <v>673.5</v>
      </c>
      <c r="E170" s="15">
        <v>2.0000000000000001E-9</v>
      </c>
      <c r="F170" s="14" t="s">
        <v>229</v>
      </c>
      <c r="G170" s="14" t="s">
        <v>197</v>
      </c>
      <c r="H170" s="37">
        <v>8.1</v>
      </c>
      <c r="I170" s="37">
        <f t="shared" si="10"/>
        <v>20.204999999999998</v>
      </c>
      <c r="J170" s="32">
        <v>7.0362</v>
      </c>
      <c r="K170" s="41" t="s">
        <v>124</v>
      </c>
      <c r="L170" s="10">
        <f t="shared" si="11"/>
        <v>1.6257777777777775</v>
      </c>
      <c r="M170" s="28" t="s">
        <v>250</v>
      </c>
    </row>
    <row r="171" spans="1:13" x14ac:dyDescent="0.4">
      <c r="A171" s="16" t="s">
        <v>308</v>
      </c>
      <c r="B171" s="14" t="s">
        <v>208</v>
      </c>
      <c r="C171" s="14" t="s">
        <v>202</v>
      </c>
      <c r="D171" s="32">
        <v>688.5</v>
      </c>
      <c r="E171" s="15">
        <v>2.0000000000000001E-9</v>
      </c>
      <c r="F171" s="14" t="s">
        <v>229</v>
      </c>
      <c r="G171" s="14" t="s">
        <v>203</v>
      </c>
      <c r="H171" s="37">
        <v>8.1</v>
      </c>
      <c r="I171" s="37">
        <f t="shared" si="10"/>
        <v>20.654999999999998</v>
      </c>
      <c r="J171" s="32">
        <v>7.1861999999999995</v>
      </c>
      <c r="K171" s="41" t="s">
        <v>124</v>
      </c>
      <c r="L171" s="10">
        <f t="shared" si="11"/>
        <v>1.6628148148148147</v>
      </c>
      <c r="M171" s="28" t="s">
        <v>250</v>
      </c>
    </row>
    <row r="172" spans="1:13" x14ac:dyDescent="0.4">
      <c r="A172" s="16" t="s">
        <v>308</v>
      </c>
      <c r="B172" s="14" t="s">
        <v>208</v>
      </c>
      <c r="C172" s="14" t="s">
        <v>202</v>
      </c>
      <c r="D172" s="32">
        <v>692</v>
      </c>
      <c r="E172" s="15">
        <v>6.2499999999999991E-11</v>
      </c>
      <c r="F172" s="14" t="s">
        <v>230</v>
      </c>
      <c r="G172" s="14" t="s">
        <v>204</v>
      </c>
      <c r="H172" s="37">
        <v>8.1</v>
      </c>
      <c r="I172" s="37">
        <f t="shared" si="10"/>
        <v>20.759999999999998</v>
      </c>
      <c r="J172" s="32">
        <v>7.2211999999999996</v>
      </c>
      <c r="K172" s="41" t="s">
        <v>124</v>
      </c>
      <c r="L172" s="10">
        <f t="shared" si="11"/>
        <v>1.6714567901234567</v>
      </c>
      <c r="M172" s="28" t="s">
        <v>250</v>
      </c>
    </row>
    <row r="173" spans="1:13" x14ac:dyDescent="0.4">
      <c r="A173" s="16" t="s">
        <v>308</v>
      </c>
      <c r="B173" s="14" t="s">
        <v>208</v>
      </c>
      <c r="C173" s="14" t="s">
        <v>202</v>
      </c>
      <c r="D173" s="32">
        <v>950</v>
      </c>
      <c r="E173" s="15">
        <v>1.5E-6</v>
      </c>
      <c r="F173" s="14" t="s">
        <v>229</v>
      </c>
      <c r="G173" s="14" t="s">
        <v>203</v>
      </c>
      <c r="H173" s="37">
        <v>8.1</v>
      </c>
      <c r="I173" s="37">
        <f t="shared" si="10"/>
        <v>28.5</v>
      </c>
      <c r="J173" s="32">
        <v>9.8062000000000005</v>
      </c>
      <c r="K173" s="41" t="s">
        <v>124</v>
      </c>
      <c r="L173" s="10">
        <f t="shared" si="11"/>
        <v>2.3078765432098765</v>
      </c>
      <c r="M173" s="28" t="s">
        <v>250</v>
      </c>
    </row>
    <row r="174" spans="1:13" x14ac:dyDescent="0.4">
      <c r="A174" s="16" t="s">
        <v>308</v>
      </c>
      <c r="B174" s="14" t="s">
        <v>208</v>
      </c>
      <c r="C174" s="14" t="s">
        <v>202</v>
      </c>
      <c r="D174" s="32">
        <v>1051.5</v>
      </c>
      <c r="E174" s="15">
        <v>2.9999999999999999E-7</v>
      </c>
      <c r="F174" s="14" t="s">
        <v>229</v>
      </c>
      <c r="G174" s="14" t="s">
        <v>203</v>
      </c>
      <c r="H174" s="37">
        <v>8.1</v>
      </c>
      <c r="I174" s="37">
        <f t="shared" si="10"/>
        <v>31.544999999999998</v>
      </c>
      <c r="J174" s="32">
        <v>10.8002</v>
      </c>
      <c r="K174" s="41" t="s">
        <v>124</v>
      </c>
      <c r="L174" s="10">
        <f t="shared" si="11"/>
        <v>2.5610864197530865</v>
      </c>
      <c r="M174" s="28" t="s">
        <v>250</v>
      </c>
    </row>
    <row r="175" spans="1:13" x14ac:dyDescent="0.4">
      <c r="A175" s="16" t="s">
        <v>308</v>
      </c>
      <c r="B175" s="14" t="s">
        <v>208</v>
      </c>
      <c r="C175" s="14" t="s">
        <v>205</v>
      </c>
      <c r="D175" s="32">
        <v>256</v>
      </c>
      <c r="E175" s="15">
        <v>7.5000000000000002E-6</v>
      </c>
      <c r="F175" s="14" t="s">
        <v>229</v>
      </c>
      <c r="G175" s="14" t="s">
        <v>203</v>
      </c>
      <c r="H175" s="37">
        <v>8.1</v>
      </c>
      <c r="I175" s="37">
        <f t="shared" ref="I175:I198" si="12">D175*0.03</f>
        <v>7.68</v>
      </c>
      <c r="J175" s="32">
        <v>2.593</v>
      </c>
      <c r="K175" s="41" t="s">
        <v>124</v>
      </c>
      <c r="L175" s="10">
        <f t="shared" ref="L175:L198" si="13">(I175-J175)/H175</f>
        <v>0.62802469135802463</v>
      </c>
      <c r="M175" s="28" t="s">
        <v>251</v>
      </c>
    </row>
    <row r="176" spans="1:13" x14ac:dyDescent="0.4">
      <c r="A176" s="16" t="s">
        <v>308</v>
      </c>
      <c r="B176" s="14" t="s">
        <v>208</v>
      </c>
      <c r="C176" s="14" t="s">
        <v>205</v>
      </c>
      <c r="D176" s="32">
        <v>275</v>
      </c>
      <c r="E176" s="15">
        <v>9.9999999999999995E-8</v>
      </c>
      <c r="F176" s="14" t="s">
        <v>229</v>
      </c>
      <c r="G176" s="14" t="s">
        <v>203</v>
      </c>
      <c r="H176" s="37">
        <v>8.1</v>
      </c>
      <c r="I176" s="37">
        <f t="shared" si="12"/>
        <v>8.25</v>
      </c>
      <c r="J176" s="32">
        <v>2.7829999999999999</v>
      </c>
      <c r="K176" s="41" t="s">
        <v>124</v>
      </c>
      <c r="L176" s="10">
        <f t="shared" si="13"/>
        <v>0.67493827160493836</v>
      </c>
      <c r="M176" s="28" t="s">
        <v>251</v>
      </c>
    </row>
    <row r="177" spans="1:13" x14ac:dyDescent="0.4">
      <c r="A177" s="16" t="s">
        <v>308</v>
      </c>
      <c r="B177" s="14" t="s">
        <v>208</v>
      </c>
      <c r="C177" s="14" t="s">
        <v>205</v>
      </c>
      <c r="D177" s="32">
        <v>479</v>
      </c>
      <c r="E177" s="15">
        <v>1.9999999999999999E-6</v>
      </c>
      <c r="F177" s="14" t="s">
        <v>229</v>
      </c>
      <c r="G177" s="14" t="s">
        <v>197</v>
      </c>
      <c r="H177" s="37">
        <v>8.1</v>
      </c>
      <c r="I177" s="37">
        <f t="shared" si="12"/>
        <v>14.37</v>
      </c>
      <c r="J177" s="32">
        <v>4.8220000000000001</v>
      </c>
      <c r="K177" s="41" t="s">
        <v>124</v>
      </c>
      <c r="L177" s="10">
        <f t="shared" si="13"/>
        <v>1.1787654320987653</v>
      </c>
      <c r="M177" s="28" t="s">
        <v>251</v>
      </c>
    </row>
    <row r="178" spans="1:13" x14ac:dyDescent="0.4">
      <c r="A178" s="16" t="s">
        <v>308</v>
      </c>
      <c r="B178" s="14" t="s">
        <v>208</v>
      </c>
      <c r="C178" s="14" t="s">
        <v>205</v>
      </c>
      <c r="D178" s="32">
        <v>540</v>
      </c>
      <c r="E178" s="15">
        <v>9.9999999999999995E-8</v>
      </c>
      <c r="F178" s="14" t="s">
        <v>229</v>
      </c>
      <c r="G178" s="14" t="s">
        <v>203</v>
      </c>
      <c r="H178" s="37">
        <v>8.1</v>
      </c>
      <c r="I178" s="37">
        <f t="shared" si="12"/>
        <v>16.2</v>
      </c>
      <c r="J178" s="32">
        <v>5.4320000000000004</v>
      </c>
      <c r="K178" s="41" t="s">
        <v>124</v>
      </c>
      <c r="L178" s="10">
        <f t="shared" si="13"/>
        <v>1.3293827160493827</v>
      </c>
      <c r="M178" s="28" t="s">
        <v>251</v>
      </c>
    </row>
    <row r="179" spans="1:13" x14ac:dyDescent="0.4">
      <c r="A179" s="16" t="s">
        <v>308</v>
      </c>
      <c r="B179" s="14" t="s">
        <v>208</v>
      </c>
      <c r="C179" s="14" t="s">
        <v>205</v>
      </c>
      <c r="D179" s="32">
        <v>684</v>
      </c>
      <c r="E179" s="15">
        <v>9.9999999999999995E-8</v>
      </c>
      <c r="F179" s="14" t="s">
        <v>229</v>
      </c>
      <c r="G179" s="14" t="s">
        <v>197</v>
      </c>
      <c r="H179" s="37">
        <v>8.1</v>
      </c>
      <c r="I179" s="37">
        <f t="shared" si="12"/>
        <v>20.52</v>
      </c>
      <c r="J179" s="32">
        <v>6.8909999999999991</v>
      </c>
      <c r="K179" s="41" t="s">
        <v>124</v>
      </c>
      <c r="L179" s="10">
        <f t="shared" si="13"/>
        <v>1.6825925925925929</v>
      </c>
      <c r="M179" s="28" t="s">
        <v>251</v>
      </c>
    </row>
    <row r="180" spans="1:13" x14ac:dyDescent="0.4">
      <c r="A180" s="16" t="s">
        <v>308</v>
      </c>
      <c r="B180" s="14" t="s">
        <v>208</v>
      </c>
      <c r="C180" s="14" t="s">
        <v>205</v>
      </c>
      <c r="D180" s="32">
        <v>728.5</v>
      </c>
      <c r="E180" s="15">
        <v>2.5000000000000002E-10</v>
      </c>
      <c r="F180" s="14" t="s">
        <v>229</v>
      </c>
      <c r="G180" s="14" t="s">
        <v>203</v>
      </c>
      <c r="H180" s="37">
        <v>8.1</v>
      </c>
      <c r="I180" s="37">
        <f t="shared" si="12"/>
        <v>21.855</v>
      </c>
      <c r="J180" s="32">
        <v>7.3250000000000002</v>
      </c>
      <c r="K180" s="41" t="s">
        <v>124</v>
      </c>
      <c r="L180" s="10">
        <f t="shared" si="13"/>
        <v>1.7938271604938274</v>
      </c>
      <c r="M180" s="28" t="s">
        <v>251</v>
      </c>
    </row>
    <row r="181" spans="1:13" x14ac:dyDescent="0.4">
      <c r="A181" s="16" t="s">
        <v>308</v>
      </c>
      <c r="B181" s="14" t="s">
        <v>208</v>
      </c>
      <c r="C181" s="14" t="s">
        <v>205</v>
      </c>
      <c r="D181" s="32">
        <v>844.5</v>
      </c>
      <c r="E181" s="15">
        <v>4.9999999999999998E-7</v>
      </c>
      <c r="F181" s="14" t="s">
        <v>229</v>
      </c>
      <c r="G181" s="14" t="s">
        <v>197</v>
      </c>
      <c r="H181" s="37">
        <v>8.1</v>
      </c>
      <c r="I181" s="37">
        <f t="shared" si="12"/>
        <v>25.334999999999997</v>
      </c>
      <c r="J181" s="32">
        <v>8.4779999999999998</v>
      </c>
      <c r="K181" s="41" t="s">
        <v>124</v>
      </c>
      <c r="L181" s="10">
        <f t="shared" si="13"/>
        <v>2.0811111111111109</v>
      </c>
      <c r="M181" s="28" t="s">
        <v>251</v>
      </c>
    </row>
    <row r="182" spans="1:13" x14ac:dyDescent="0.4">
      <c r="A182" s="16" t="s">
        <v>308</v>
      </c>
      <c r="B182" s="14" t="s">
        <v>208</v>
      </c>
      <c r="C182" s="14" t="s">
        <v>205</v>
      </c>
      <c r="D182" s="32">
        <v>856.5</v>
      </c>
      <c r="E182" s="15">
        <v>4.9999999999999998E-8</v>
      </c>
      <c r="F182" s="14" t="s">
        <v>229</v>
      </c>
      <c r="G182" s="14" t="s">
        <v>203</v>
      </c>
      <c r="H182" s="37">
        <v>8.1</v>
      </c>
      <c r="I182" s="37">
        <f t="shared" si="12"/>
        <v>25.695</v>
      </c>
      <c r="J182" s="32">
        <v>8.597999999999999</v>
      </c>
      <c r="K182" s="41" t="s">
        <v>124</v>
      </c>
      <c r="L182" s="10">
        <f t="shared" si="13"/>
        <v>2.110740740740741</v>
      </c>
      <c r="M182" s="28" t="s">
        <v>251</v>
      </c>
    </row>
    <row r="183" spans="1:13" x14ac:dyDescent="0.4">
      <c r="A183" s="16" t="s">
        <v>308</v>
      </c>
      <c r="B183" s="14" t="s">
        <v>208</v>
      </c>
      <c r="C183" s="14" t="s">
        <v>205</v>
      </c>
      <c r="D183" s="32">
        <v>918</v>
      </c>
      <c r="E183" s="15">
        <v>5.0000000000000003E-10</v>
      </c>
      <c r="F183" s="14" t="s">
        <v>229</v>
      </c>
      <c r="G183" s="14" t="s">
        <v>203</v>
      </c>
      <c r="H183" s="37">
        <v>8.1</v>
      </c>
      <c r="I183" s="37">
        <f t="shared" si="12"/>
        <v>27.54</v>
      </c>
      <c r="J183" s="32">
        <v>9.2080000000000002</v>
      </c>
      <c r="K183" s="41" t="s">
        <v>124</v>
      </c>
      <c r="L183" s="10">
        <f t="shared" si="13"/>
        <v>2.2632098765432103</v>
      </c>
      <c r="M183" s="28" t="s">
        <v>251</v>
      </c>
    </row>
    <row r="184" spans="1:13" x14ac:dyDescent="0.4">
      <c r="A184" s="16" t="s">
        <v>308</v>
      </c>
      <c r="B184" s="14" t="s">
        <v>208</v>
      </c>
      <c r="C184" s="14" t="s">
        <v>205</v>
      </c>
      <c r="D184" s="32">
        <v>923.5</v>
      </c>
      <c r="E184" s="15">
        <v>3E-10</v>
      </c>
      <c r="F184" s="14" t="s">
        <v>229</v>
      </c>
      <c r="G184" s="14" t="s">
        <v>203</v>
      </c>
      <c r="H184" s="37">
        <v>8.1</v>
      </c>
      <c r="I184" s="37">
        <f t="shared" si="12"/>
        <v>27.704999999999998</v>
      </c>
      <c r="J184" s="32">
        <v>9.2589999999999986</v>
      </c>
      <c r="K184" s="41" t="s">
        <v>124</v>
      </c>
      <c r="L184" s="10">
        <f t="shared" si="13"/>
        <v>2.2772839506172837</v>
      </c>
      <c r="M184" s="28" t="s">
        <v>251</v>
      </c>
    </row>
    <row r="185" spans="1:13" x14ac:dyDescent="0.4">
      <c r="A185" s="16" t="s">
        <v>308</v>
      </c>
      <c r="B185" s="14" t="s">
        <v>208</v>
      </c>
      <c r="C185" s="14" t="s">
        <v>205</v>
      </c>
      <c r="D185" s="32">
        <v>1042</v>
      </c>
      <c r="E185" s="15">
        <v>3.585000000000014E-11</v>
      </c>
      <c r="F185" s="14" t="s">
        <v>230</v>
      </c>
      <c r="G185" s="14" t="s">
        <v>203</v>
      </c>
      <c r="H185" s="37">
        <v>8.1</v>
      </c>
      <c r="I185" s="37">
        <f t="shared" si="12"/>
        <v>31.259999999999998</v>
      </c>
      <c r="J185" s="32">
        <v>10.443999999999999</v>
      </c>
      <c r="K185" s="41" t="s">
        <v>124</v>
      </c>
      <c r="L185" s="10">
        <f t="shared" si="13"/>
        <v>2.5698765432098765</v>
      </c>
      <c r="M185" s="28" t="s">
        <v>251</v>
      </c>
    </row>
    <row r="186" spans="1:13" x14ac:dyDescent="0.4">
      <c r="A186" s="16" t="s">
        <v>308</v>
      </c>
      <c r="B186" s="14" t="s">
        <v>208</v>
      </c>
      <c r="C186" s="14" t="s">
        <v>205</v>
      </c>
      <c r="D186" s="32">
        <v>1046.5</v>
      </c>
      <c r="E186" s="15">
        <v>2.5000000000000002E-10</v>
      </c>
      <c r="F186" s="14" t="s">
        <v>229</v>
      </c>
      <c r="G186" s="14" t="s">
        <v>203</v>
      </c>
      <c r="H186" s="37">
        <v>8.1</v>
      </c>
      <c r="I186" s="37">
        <f t="shared" si="12"/>
        <v>31.395</v>
      </c>
      <c r="J186" s="32">
        <v>10.488999999999999</v>
      </c>
      <c r="K186" s="41" t="s">
        <v>124</v>
      </c>
      <c r="L186" s="10">
        <f t="shared" si="13"/>
        <v>2.5809876543209875</v>
      </c>
      <c r="M186" s="28" t="s">
        <v>251</v>
      </c>
    </row>
    <row r="187" spans="1:13" x14ac:dyDescent="0.4">
      <c r="A187" s="16" t="s">
        <v>308</v>
      </c>
      <c r="B187" s="14" t="s">
        <v>208</v>
      </c>
      <c r="C187" s="14" t="s">
        <v>205</v>
      </c>
      <c r="D187" s="32">
        <v>1084</v>
      </c>
      <c r="E187" s="15">
        <v>6.9999999999999996E-10</v>
      </c>
      <c r="F187" s="14" t="s">
        <v>229</v>
      </c>
      <c r="G187" s="14" t="s">
        <v>203</v>
      </c>
      <c r="H187" s="37">
        <v>8.1</v>
      </c>
      <c r="I187" s="37">
        <f t="shared" si="12"/>
        <v>32.519999999999996</v>
      </c>
      <c r="J187" s="32">
        <v>10.863999999999999</v>
      </c>
      <c r="K187" s="41" t="s">
        <v>124</v>
      </c>
      <c r="L187" s="10">
        <f t="shared" si="13"/>
        <v>2.6735802469135801</v>
      </c>
      <c r="M187" s="28" t="s">
        <v>251</v>
      </c>
    </row>
    <row r="188" spans="1:13" x14ac:dyDescent="0.4">
      <c r="A188" s="16" t="s">
        <v>308</v>
      </c>
      <c r="B188" s="14" t="s">
        <v>208</v>
      </c>
      <c r="C188" s="14" t="s">
        <v>205</v>
      </c>
      <c r="D188" s="32">
        <v>1223</v>
      </c>
      <c r="E188" s="15">
        <v>1E-10</v>
      </c>
      <c r="F188" s="14" t="s">
        <v>229</v>
      </c>
      <c r="G188" s="14" t="s">
        <v>203</v>
      </c>
      <c r="H188" s="37">
        <v>8.1</v>
      </c>
      <c r="I188" s="37">
        <f t="shared" si="12"/>
        <v>36.69</v>
      </c>
      <c r="J188" s="32">
        <v>12.254</v>
      </c>
      <c r="K188" s="41" t="s">
        <v>124</v>
      </c>
      <c r="L188" s="10">
        <f t="shared" si="13"/>
        <v>3.0167901234567904</v>
      </c>
      <c r="M188" s="28" t="s">
        <v>251</v>
      </c>
    </row>
    <row r="189" spans="1:13" x14ac:dyDescent="0.4">
      <c r="A189" s="16" t="s">
        <v>308</v>
      </c>
      <c r="B189" s="14" t="s">
        <v>208</v>
      </c>
      <c r="C189" s="14" t="s">
        <v>205</v>
      </c>
      <c r="D189" s="32">
        <v>1439.5</v>
      </c>
      <c r="E189" s="15">
        <v>1.0000000000000001E-9</v>
      </c>
      <c r="F189" s="14" t="s">
        <v>229</v>
      </c>
      <c r="G189" s="14" t="s">
        <v>195</v>
      </c>
      <c r="H189" s="37">
        <v>8.1</v>
      </c>
      <c r="I189" s="37">
        <f t="shared" si="12"/>
        <v>43.184999999999995</v>
      </c>
      <c r="J189" s="32">
        <v>14.372</v>
      </c>
      <c r="K189" s="41" t="s">
        <v>124</v>
      </c>
      <c r="L189" s="10">
        <f t="shared" si="13"/>
        <v>3.5571604938271602</v>
      </c>
      <c r="M189" s="28" t="s">
        <v>251</v>
      </c>
    </row>
    <row r="190" spans="1:13" x14ac:dyDescent="0.4">
      <c r="A190" s="16" t="s">
        <v>308</v>
      </c>
      <c r="B190" s="14" t="s">
        <v>208</v>
      </c>
      <c r="C190" s="14" t="s">
        <v>205</v>
      </c>
      <c r="D190" s="32">
        <v>1519</v>
      </c>
      <c r="E190" s="15">
        <v>1.156499999999994E-10</v>
      </c>
      <c r="F190" s="14" t="s">
        <v>230</v>
      </c>
      <c r="G190" s="14" t="s">
        <v>195</v>
      </c>
      <c r="H190" s="37">
        <v>8.1</v>
      </c>
      <c r="I190" s="37">
        <f t="shared" si="12"/>
        <v>45.57</v>
      </c>
      <c r="J190" s="32">
        <v>15.167</v>
      </c>
      <c r="K190" s="41" t="s">
        <v>124</v>
      </c>
      <c r="L190" s="10">
        <f t="shared" si="13"/>
        <v>3.7534567901234568</v>
      </c>
      <c r="M190" s="28" t="s">
        <v>251</v>
      </c>
    </row>
    <row r="191" spans="1:13" x14ac:dyDescent="0.4">
      <c r="A191" s="16" t="s">
        <v>308</v>
      </c>
      <c r="B191" s="14" t="s">
        <v>208</v>
      </c>
      <c r="C191" s="14" t="s">
        <v>206</v>
      </c>
      <c r="D191" s="32">
        <v>857</v>
      </c>
      <c r="E191" s="15">
        <v>9.9999999999999995E-7</v>
      </c>
      <c r="F191" s="14" t="s">
        <v>229</v>
      </c>
      <c r="G191" s="14" t="s">
        <v>195</v>
      </c>
      <c r="H191" s="37">
        <v>8.1</v>
      </c>
      <c r="I191" s="37">
        <f t="shared" si="12"/>
        <v>25.709999999999997</v>
      </c>
      <c r="J191" s="32">
        <v>7.2365000000000004</v>
      </c>
      <c r="K191" s="41" t="s">
        <v>124</v>
      </c>
      <c r="L191" s="10">
        <f t="shared" si="13"/>
        <v>2.2806790123456788</v>
      </c>
      <c r="M191" s="28" t="s">
        <v>252</v>
      </c>
    </row>
    <row r="192" spans="1:13" x14ac:dyDescent="0.4">
      <c r="A192" s="16" t="s">
        <v>308</v>
      </c>
      <c r="B192" s="14" t="s">
        <v>208</v>
      </c>
      <c r="C192" s="14" t="s">
        <v>206</v>
      </c>
      <c r="D192" s="32">
        <v>878</v>
      </c>
      <c r="E192" s="15">
        <v>2.9999999999999999E-7</v>
      </c>
      <c r="F192" s="14" t="s">
        <v>229</v>
      </c>
      <c r="G192" s="14" t="s">
        <v>195</v>
      </c>
      <c r="H192" s="37">
        <v>8.1</v>
      </c>
      <c r="I192" s="37">
        <f t="shared" si="12"/>
        <v>26.34</v>
      </c>
      <c r="J192" s="32">
        <v>7.4464999999999995</v>
      </c>
      <c r="K192" s="41" t="s">
        <v>124</v>
      </c>
      <c r="L192" s="10">
        <f t="shared" si="13"/>
        <v>2.3325308641975311</v>
      </c>
      <c r="M192" s="28" t="s">
        <v>252</v>
      </c>
    </row>
    <row r="193" spans="1:13" x14ac:dyDescent="0.4">
      <c r="A193" s="16" t="s">
        <v>308</v>
      </c>
      <c r="B193" s="14" t="s">
        <v>208</v>
      </c>
      <c r="C193" s="14" t="s">
        <v>206</v>
      </c>
      <c r="D193" s="32">
        <v>932</v>
      </c>
      <c r="E193" s="15">
        <v>9.9999999999999995E-7</v>
      </c>
      <c r="F193" s="14" t="s">
        <v>229</v>
      </c>
      <c r="G193" s="14" t="s">
        <v>195</v>
      </c>
      <c r="H193" s="37">
        <v>8.1</v>
      </c>
      <c r="I193" s="37">
        <f t="shared" si="12"/>
        <v>27.959999999999997</v>
      </c>
      <c r="J193" s="32">
        <v>7.9865000000000004</v>
      </c>
      <c r="K193" s="41" t="s">
        <v>124</v>
      </c>
      <c r="L193" s="10">
        <f t="shared" si="13"/>
        <v>2.4658641975308639</v>
      </c>
      <c r="M193" s="28" t="s">
        <v>252</v>
      </c>
    </row>
    <row r="194" spans="1:13" x14ac:dyDescent="0.4">
      <c r="A194" s="16" t="s">
        <v>308</v>
      </c>
      <c r="B194" s="14" t="s">
        <v>208</v>
      </c>
      <c r="C194" s="14" t="s">
        <v>206</v>
      </c>
      <c r="D194" s="32">
        <v>1083.5</v>
      </c>
      <c r="E194" s="15">
        <v>4.9999999999999998E-7</v>
      </c>
      <c r="F194" s="14" t="s">
        <v>229</v>
      </c>
      <c r="G194" s="14" t="s">
        <v>195</v>
      </c>
      <c r="H194" s="37">
        <v>8.1</v>
      </c>
      <c r="I194" s="37">
        <f t="shared" si="12"/>
        <v>32.504999999999995</v>
      </c>
      <c r="J194" s="32">
        <v>9.5015000000000001</v>
      </c>
      <c r="K194" s="41" t="s">
        <v>124</v>
      </c>
      <c r="L194" s="10">
        <f t="shared" si="13"/>
        <v>2.8399382716049377</v>
      </c>
      <c r="M194" s="28" t="s">
        <v>252</v>
      </c>
    </row>
    <row r="195" spans="1:13" x14ac:dyDescent="0.4">
      <c r="A195" s="16" t="s">
        <v>308</v>
      </c>
      <c r="B195" s="14" t="s">
        <v>208</v>
      </c>
      <c r="C195" s="14" t="s">
        <v>206</v>
      </c>
      <c r="D195" s="32">
        <v>1236.5</v>
      </c>
      <c r="E195" s="15">
        <v>9.9999999999999995E-8</v>
      </c>
      <c r="F195" s="14" t="s">
        <v>229</v>
      </c>
      <c r="G195" s="14" t="s">
        <v>207</v>
      </c>
      <c r="H195" s="37">
        <v>8.1</v>
      </c>
      <c r="I195" s="37">
        <f t="shared" si="12"/>
        <v>37.094999999999999</v>
      </c>
      <c r="J195" s="32">
        <v>11.031500000000001</v>
      </c>
      <c r="K195" s="41" t="s">
        <v>124</v>
      </c>
      <c r="L195" s="10">
        <f t="shared" si="13"/>
        <v>3.2177160493827159</v>
      </c>
      <c r="M195" s="28" t="s">
        <v>252</v>
      </c>
    </row>
    <row r="196" spans="1:13" x14ac:dyDescent="0.4">
      <c r="A196" s="16" t="s">
        <v>308</v>
      </c>
      <c r="B196" s="14" t="s">
        <v>208</v>
      </c>
      <c r="C196" s="14" t="s">
        <v>206</v>
      </c>
      <c r="D196" s="32">
        <v>1251.5</v>
      </c>
      <c r="E196" s="15">
        <v>2.4999999999999999E-7</v>
      </c>
      <c r="F196" s="14" t="s">
        <v>229</v>
      </c>
      <c r="G196" s="14" t="s">
        <v>207</v>
      </c>
      <c r="H196" s="37">
        <v>8.1</v>
      </c>
      <c r="I196" s="37">
        <f t="shared" si="12"/>
        <v>37.545000000000002</v>
      </c>
      <c r="J196" s="32">
        <v>11.1815</v>
      </c>
      <c r="K196" s="41" t="s">
        <v>124</v>
      </c>
      <c r="L196" s="10">
        <f t="shared" si="13"/>
        <v>3.2547530864197536</v>
      </c>
      <c r="M196" s="28" t="s">
        <v>252</v>
      </c>
    </row>
    <row r="197" spans="1:13" x14ac:dyDescent="0.4">
      <c r="A197" s="16" t="s">
        <v>308</v>
      </c>
      <c r="B197" s="14" t="s">
        <v>208</v>
      </c>
      <c r="C197" s="14" t="s">
        <v>206</v>
      </c>
      <c r="D197" s="32">
        <v>1385.5</v>
      </c>
      <c r="E197" s="15">
        <v>1.4999999999999999E-7</v>
      </c>
      <c r="F197" s="14" t="s">
        <v>229</v>
      </c>
      <c r="G197" s="14" t="s">
        <v>207</v>
      </c>
      <c r="H197" s="37">
        <v>8.1</v>
      </c>
      <c r="I197" s="37">
        <f t="shared" si="12"/>
        <v>41.564999999999998</v>
      </c>
      <c r="J197" s="32">
        <v>12.4815</v>
      </c>
      <c r="K197" s="41" t="s">
        <v>124</v>
      </c>
      <c r="L197" s="10">
        <f t="shared" si="13"/>
        <v>3.5905555555555555</v>
      </c>
      <c r="M197" s="28" t="s">
        <v>252</v>
      </c>
    </row>
    <row r="198" spans="1:13" x14ac:dyDescent="0.4">
      <c r="A198" s="16" t="s">
        <v>308</v>
      </c>
      <c r="B198" s="14" t="s">
        <v>208</v>
      </c>
      <c r="C198" s="14" t="s">
        <v>206</v>
      </c>
      <c r="D198" s="32">
        <v>1419.5</v>
      </c>
      <c r="E198" s="15">
        <v>4.0000000000000001E-8</v>
      </c>
      <c r="F198" s="14" t="s">
        <v>229</v>
      </c>
      <c r="G198" s="14" t="s">
        <v>195</v>
      </c>
      <c r="H198" s="37">
        <v>8.1</v>
      </c>
      <c r="I198" s="37">
        <f t="shared" si="12"/>
        <v>42.585000000000001</v>
      </c>
      <c r="J198" s="32">
        <v>12.8215</v>
      </c>
      <c r="K198" s="41" t="s">
        <v>124</v>
      </c>
      <c r="L198" s="10">
        <f t="shared" si="13"/>
        <v>3.6745061728395063</v>
      </c>
      <c r="M198" s="28" t="s">
        <v>252</v>
      </c>
    </row>
    <row r="199" spans="1:13" x14ac:dyDescent="0.4">
      <c r="A199" s="16" t="s">
        <v>308</v>
      </c>
      <c r="B199" s="14" t="s">
        <v>208</v>
      </c>
      <c r="C199" s="14" t="s">
        <v>206</v>
      </c>
      <c r="D199" s="32">
        <v>1496</v>
      </c>
      <c r="E199" s="15">
        <v>8.3300000000001547E-8</v>
      </c>
      <c r="F199" s="14" t="s">
        <v>230</v>
      </c>
      <c r="G199" s="14" t="s">
        <v>195</v>
      </c>
      <c r="H199" s="37">
        <v>8.1</v>
      </c>
      <c r="I199" s="37">
        <f>D199*0.03</f>
        <v>44.879999999999995</v>
      </c>
      <c r="J199" s="32">
        <v>13.576500000000001</v>
      </c>
      <c r="K199" s="41" t="s">
        <v>124</v>
      </c>
      <c r="L199" s="10">
        <f>(I199-J199)/H199</f>
        <v>3.8646296296296287</v>
      </c>
      <c r="M199" s="28" t="s">
        <v>252</v>
      </c>
    </row>
    <row r="200" spans="1:13" x14ac:dyDescent="0.4">
      <c r="A200" s="14"/>
      <c r="C200" s="14"/>
      <c r="I200" s="14"/>
      <c r="J200" s="14"/>
      <c r="L200" s="14"/>
    </row>
    <row r="201" spans="1:13" x14ac:dyDescent="0.4">
      <c r="A201" s="16" t="s">
        <v>304</v>
      </c>
      <c r="B201" s="14" t="s">
        <v>193</v>
      </c>
      <c r="C201" s="14" t="s">
        <v>150</v>
      </c>
      <c r="D201" s="32">
        <v>135.31654900483559</v>
      </c>
      <c r="E201" s="15">
        <v>9.5999999999999999E-8</v>
      </c>
      <c r="F201" s="15" t="s">
        <v>228</v>
      </c>
      <c r="G201" s="14" t="s">
        <v>151</v>
      </c>
      <c r="H201" s="37">
        <v>12.1</v>
      </c>
      <c r="I201" s="37">
        <f>D201*0.029+6.5</f>
        <v>10.424179921140233</v>
      </c>
      <c r="J201" s="32">
        <v>1.3531654900483558</v>
      </c>
      <c r="K201" s="14" t="s">
        <v>139</v>
      </c>
      <c r="L201" s="10">
        <f t="shared" ref="L201:L232" si="14">(I201-J201)/H201</f>
        <v>0.7496706141398245</v>
      </c>
      <c r="M201" s="28" t="s">
        <v>253</v>
      </c>
    </row>
    <row r="202" spans="1:13" x14ac:dyDescent="0.4">
      <c r="A202" s="16" t="s">
        <v>304</v>
      </c>
      <c r="B202" s="14" t="s">
        <v>193</v>
      </c>
      <c r="C202" s="14" t="s">
        <v>150</v>
      </c>
      <c r="D202" s="32">
        <v>508.95597712997295</v>
      </c>
      <c r="E202" s="15">
        <v>3.1E-7</v>
      </c>
      <c r="F202" s="15" t="s">
        <v>228</v>
      </c>
      <c r="G202" s="14" t="s">
        <v>151</v>
      </c>
      <c r="H202" s="37">
        <v>12.1</v>
      </c>
      <c r="I202" s="37">
        <f>D202*0.03+5.5</f>
        <v>20.768679313899188</v>
      </c>
      <c r="J202" s="32">
        <v>5.0895597712997294</v>
      </c>
      <c r="K202" s="14" t="s">
        <v>139</v>
      </c>
      <c r="L202" s="10">
        <f t="shared" si="14"/>
        <v>1.2957950035206165</v>
      </c>
      <c r="M202" s="28" t="s">
        <v>253</v>
      </c>
    </row>
    <row r="203" spans="1:13" x14ac:dyDescent="0.4">
      <c r="A203" s="16" t="s">
        <v>304</v>
      </c>
      <c r="B203" s="14" t="s">
        <v>193</v>
      </c>
      <c r="C203" s="14" t="s">
        <v>150</v>
      </c>
      <c r="D203" s="32">
        <v>520.26696855581793</v>
      </c>
      <c r="E203" s="15">
        <v>1.6E-7</v>
      </c>
      <c r="F203" s="15" t="s">
        <v>228</v>
      </c>
      <c r="G203" s="14" t="s">
        <v>151</v>
      </c>
      <c r="H203" s="37">
        <v>12.1</v>
      </c>
      <c r="I203" s="37">
        <f>D203*0.03+5.5</f>
        <v>21.10800905667454</v>
      </c>
      <c r="J203" s="32">
        <v>5.2026696855581793</v>
      </c>
      <c r="K203" s="14" t="s">
        <v>139</v>
      </c>
      <c r="L203" s="10">
        <f t="shared" si="14"/>
        <v>1.3144908571170546</v>
      </c>
      <c r="M203" s="28" t="s">
        <v>253</v>
      </c>
    </row>
    <row r="204" spans="1:13" x14ac:dyDescent="0.4">
      <c r="A204" s="16" t="s">
        <v>304</v>
      </c>
      <c r="B204" s="14" t="s">
        <v>193</v>
      </c>
      <c r="C204" s="14" t="s">
        <v>150</v>
      </c>
      <c r="D204" s="32">
        <v>592.62447220313209</v>
      </c>
      <c r="E204" s="15">
        <v>1.5E-6</v>
      </c>
      <c r="F204" s="15" t="s">
        <v>228</v>
      </c>
      <c r="G204" s="14" t="s">
        <v>151</v>
      </c>
      <c r="H204" s="37">
        <v>12.1</v>
      </c>
      <c r="I204" s="37">
        <f>D204*0.03+5.4</f>
        <v>23.17873416609396</v>
      </c>
      <c r="J204" s="32">
        <v>5.9262447220313206</v>
      </c>
      <c r="K204" s="14" t="s">
        <v>139</v>
      </c>
      <c r="L204" s="10">
        <f t="shared" si="14"/>
        <v>1.4258255738894745</v>
      </c>
      <c r="M204" s="28" t="s">
        <v>253</v>
      </c>
    </row>
    <row r="205" spans="1:13" x14ac:dyDescent="0.4">
      <c r="A205" s="16" t="s">
        <v>304</v>
      </c>
      <c r="B205" s="14" t="s">
        <v>193</v>
      </c>
      <c r="C205" s="14" t="s">
        <v>152</v>
      </c>
      <c r="D205" s="32">
        <v>104.64943000306239</v>
      </c>
      <c r="E205" s="15">
        <v>7.8000000000000005E-7</v>
      </c>
      <c r="F205" s="15" t="s">
        <v>228</v>
      </c>
      <c r="G205" s="14" t="s">
        <v>151</v>
      </c>
      <c r="H205" s="37">
        <v>12.1</v>
      </c>
      <c r="I205" s="37">
        <f>D205*0.029+6.5</f>
        <v>9.5348334700888095</v>
      </c>
      <c r="J205" s="32">
        <v>1.0464943000306239</v>
      </c>
      <c r="K205" s="14" t="s">
        <v>139</v>
      </c>
      <c r="L205" s="10">
        <f t="shared" si="14"/>
        <v>0.70151563388910632</v>
      </c>
      <c r="M205" s="28" t="s">
        <v>253</v>
      </c>
    </row>
    <row r="206" spans="1:13" x14ac:dyDescent="0.4">
      <c r="A206" s="16" t="s">
        <v>304</v>
      </c>
      <c r="B206" s="14" t="s">
        <v>193</v>
      </c>
      <c r="C206" s="14" t="s">
        <v>152</v>
      </c>
      <c r="D206" s="32">
        <v>583.60314551169586</v>
      </c>
      <c r="E206" s="15">
        <v>9.9999999999999995E-7</v>
      </c>
      <c r="F206" s="15" t="s">
        <v>228</v>
      </c>
      <c r="G206" s="14" t="s">
        <v>151</v>
      </c>
      <c r="H206" s="37">
        <v>12.1</v>
      </c>
      <c r="I206" s="37">
        <f>D206*0.03+5.4</f>
        <v>22.908094365350877</v>
      </c>
      <c r="J206" s="32">
        <v>5.8360314551169585</v>
      </c>
      <c r="K206" s="14" t="s">
        <v>139</v>
      </c>
      <c r="L206" s="10">
        <f t="shared" si="14"/>
        <v>1.4109142901019767</v>
      </c>
      <c r="M206" s="28" t="s">
        <v>253</v>
      </c>
    </row>
    <row r="207" spans="1:13" x14ac:dyDescent="0.4">
      <c r="A207" s="16" t="s">
        <v>304</v>
      </c>
      <c r="B207" s="14" t="s">
        <v>193</v>
      </c>
      <c r="C207" s="14" t="s">
        <v>153</v>
      </c>
      <c r="D207" s="32">
        <v>44.604903829644925</v>
      </c>
      <c r="E207" s="15">
        <v>2.1999999999999998E-9</v>
      </c>
      <c r="F207" s="15" t="s">
        <v>228</v>
      </c>
      <c r="G207" s="14" t="s">
        <v>151</v>
      </c>
      <c r="H207" s="37">
        <v>12.1</v>
      </c>
      <c r="I207" s="37">
        <f>D207*0.029+6.5</f>
        <v>7.7935422110597026</v>
      </c>
      <c r="J207" s="32">
        <v>0.44604903829644926</v>
      </c>
      <c r="K207" s="14" t="s">
        <v>139</v>
      </c>
      <c r="L207" s="10">
        <f t="shared" si="14"/>
        <v>0.60723084072423583</v>
      </c>
      <c r="M207" s="28" t="s">
        <v>253</v>
      </c>
    </row>
    <row r="208" spans="1:13" x14ac:dyDescent="0.4">
      <c r="A208" s="16" t="s">
        <v>304</v>
      </c>
      <c r="B208" s="14" t="s">
        <v>193</v>
      </c>
      <c r="C208" s="14" t="s">
        <v>153</v>
      </c>
      <c r="D208" s="32">
        <v>435.21193138009181</v>
      </c>
      <c r="E208" s="15">
        <v>7.2E-9</v>
      </c>
      <c r="F208" s="15" t="s">
        <v>228</v>
      </c>
      <c r="G208" s="14" t="s">
        <v>151</v>
      </c>
      <c r="H208" s="37">
        <v>12.1</v>
      </c>
      <c r="I208" s="37">
        <f>D208*0.03+5.4</f>
        <v>18.456357941402754</v>
      </c>
      <c r="J208" s="32">
        <v>4.3521193138009178</v>
      </c>
      <c r="K208" s="14" t="s">
        <v>139</v>
      </c>
      <c r="L208" s="10">
        <f t="shared" si="14"/>
        <v>1.1656395560001518</v>
      </c>
      <c r="M208" s="28" t="s">
        <v>253</v>
      </c>
    </row>
    <row r="209" spans="1:13" x14ac:dyDescent="0.4">
      <c r="A209" s="16" t="s">
        <v>304</v>
      </c>
      <c r="B209" s="14" t="s">
        <v>193</v>
      </c>
      <c r="C209" s="14" t="s">
        <v>154</v>
      </c>
      <c r="D209" s="32">
        <v>305.44552790887559</v>
      </c>
      <c r="E209" s="15">
        <v>1.0000000000000001E-5</v>
      </c>
      <c r="F209" s="15" t="s">
        <v>228</v>
      </c>
      <c r="G209" s="14" t="s">
        <v>151</v>
      </c>
      <c r="H209" s="37">
        <v>12.1</v>
      </c>
      <c r="I209" s="37">
        <f>D209*0.029+6.5</f>
        <v>15.357920309357393</v>
      </c>
      <c r="J209" s="32">
        <v>3.054455279088756</v>
      </c>
      <c r="K209" s="14" t="s">
        <v>139</v>
      </c>
      <c r="L209" s="10">
        <f t="shared" si="14"/>
        <v>1.0168152917577387</v>
      </c>
      <c r="M209" s="28" t="s">
        <v>253</v>
      </c>
    </row>
    <row r="210" spans="1:13" x14ac:dyDescent="0.4">
      <c r="A210" s="16" t="s">
        <v>304</v>
      </c>
      <c r="B210" s="14" t="s">
        <v>193</v>
      </c>
      <c r="C210" s="14" t="s">
        <v>154</v>
      </c>
      <c r="D210" s="32">
        <v>360.90667199645111</v>
      </c>
      <c r="E210" s="15">
        <v>3.5999999999999998E-8</v>
      </c>
      <c r="F210" s="15" t="s">
        <v>228</v>
      </c>
      <c r="G210" s="14" t="s">
        <v>151</v>
      </c>
      <c r="H210" s="37">
        <v>12.1</v>
      </c>
      <c r="I210" s="37">
        <f>D210*0.03+5.5</f>
        <v>16.327200159893533</v>
      </c>
      <c r="J210" s="32">
        <v>3.609066719964511</v>
      </c>
      <c r="K210" s="14" t="s">
        <v>139</v>
      </c>
      <c r="L210" s="10">
        <f t="shared" si="14"/>
        <v>1.0510854082585968</v>
      </c>
      <c r="M210" s="28" t="s">
        <v>253</v>
      </c>
    </row>
    <row r="211" spans="1:13" x14ac:dyDescent="0.4">
      <c r="A211" s="16" t="s">
        <v>304</v>
      </c>
      <c r="B211" s="14" t="s">
        <v>193</v>
      </c>
      <c r="C211" s="14" t="s">
        <v>154</v>
      </c>
      <c r="D211" s="32">
        <v>742.85973739226336</v>
      </c>
      <c r="E211" s="15">
        <v>1.0000000000000001E-9</v>
      </c>
      <c r="F211" s="15" t="s">
        <v>228</v>
      </c>
      <c r="G211" s="14" t="s">
        <v>151</v>
      </c>
      <c r="H211" s="37">
        <v>12.1</v>
      </c>
      <c r="I211" s="37">
        <f>D211*0.03+5.4</f>
        <v>27.685792121767903</v>
      </c>
      <c r="J211" s="32">
        <v>7.4285973739226332</v>
      </c>
      <c r="K211" s="14" t="s">
        <v>139</v>
      </c>
      <c r="L211" s="10">
        <f t="shared" si="14"/>
        <v>1.674148326268204</v>
      </c>
      <c r="M211" s="28" t="s">
        <v>253</v>
      </c>
    </row>
    <row r="212" spans="1:13" x14ac:dyDescent="0.4">
      <c r="A212" s="16" t="s">
        <v>304</v>
      </c>
      <c r="B212" s="14" t="s">
        <v>193</v>
      </c>
      <c r="C212" s="14" t="s">
        <v>155</v>
      </c>
      <c r="D212" s="32">
        <v>253.43084648905841</v>
      </c>
      <c r="E212" s="15">
        <v>9.9000000000000005E-7</v>
      </c>
      <c r="F212" s="15" t="s">
        <v>228</v>
      </c>
      <c r="G212" s="14" t="s">
        <v>151</v>
      </c>
      <c r="H212" s="37">
        <v>12.1</v>
      </c>
      <c r="I212" s="37">
        <f>D212*0.03+5.5</f>
        <v>13.102925394671752</v>
      </c>
      <c r="J212" s="32">
        <v>2.534308464890584</v>
      </c>
      <c r="K212" s="14" t="s">
        <v>139</v>
      </c>
      <c r="L212" s="10">
        <f t="shared" si="14"/>
        <v>0.87343941568439409</v>
      </c>
      <c r="M212" s="28" t="s">
        <v>253</v>
      </c>
    </row>
    <row r="213" spans="1:13" x14ac:dyDescent="0.4">
      <c r="A213" s="16" t="s">
        <v>304</v>
      </c>
      <c r="B213" s="14" t="s">
        <v>193</v>
      </c>
      <c r="C213" s="14" t="s">
        <v>155</v>
      </c>
      <c r="D213" s="32">
        <v>428.82859251426129</v>
      </c>
      <c r="E213" s="15">
        <v>1.4000000000000001E-7</v>
      </c>
      <c r="F213" s="15" t="s">
        <v>228</v>
      </c>
      <c r="G213" s="14" t="s">
        <v>151</v>
      </c>
      <c r="H213" s="37">
        <v>12.1</v>
      </c>
      <c r="I213" s="37">
        <f>D213*0.03+5.4</f>
        <v>18.264857775427839</v>
      </c>
      <c r="J213" s="32">
        <v>4.2882859251426133</v>
      </c>
      <c r="K213" s="14" t="s">
        <v>139</v>
      </c>
      <c r="L213" s="10">
        <f t="shared" si="14"/>
        <v>1.1550885826682005</v>
      </c>
      <c r="M213" s="28" t="s">
        <v>253</v>
      </c>
    </row>
    <row r="214" spans="1:13" x14ac:dyDescent="0.4">
      <c r="A214" s="16" t="s">
        <v>304</v>
      </c>
      <c r="B214" s="14" t="s">
        <v>193</v>
      </c>
      <c r="C214" s="14" t="s">
        <v>156</v>
      </c>
      <c r="D214" s="32">
        <v>125.0184531170172</v>
      </c>
      <c r="E214" s="15">
        <v>1E-8</v>
      </c>
      <c r="F214" s="15" t="s">
        <v>228</v>
      </c>
      <c r="G214" s="14" t="s">
        <v>151</v>
      </c>
      <c r="H214" s="37">
        <v>12.1</v>
      </c>
      <c r="I214" s="37">
        <f>D214*0.03+5.5</f>
        <v>9.2505535935105154</v>
      </c>
      <c r="J214" s="32">
        <v>1.250184531170172</v>
      </c>
      <c r="K214" s="14" t="s">
        <v>139</v>
      </c>
      <c r="L214" s="10">
        <f t="shared" si="14"/>
        <v>0.66118752581325158</v>
      </c>
      <c r="M214" s="28" t="s">
        <v>253</v>
      </c>
    </row>
    <row r="215" spans="1:13" x14ac:dyDescent="0.4">
      <c r="A215" s="16" t="s">
        <v>304</v>
      </c>
      <c r="B215" s="14" t="s">
        <v>193</v>
      </c>
      <c r="C215" s="14" t="s">
        <v>156</v>
      </c>
      <c r="D215" s="32">
        <v>365.56406870080747</v>
      </c>
      <c r="E215" s="15">
        <v>1.2E-8</v>
      </c>
      <c r="F215" s="15" t="s">
        <v>228</v>
      </c>
      <c r="G215" s="14" t="s">
        <v>151</v>
      </c>
      <c r="H215" s="37">
        <v>12.1</v>
      </c>
      <c r="I215" s="37">
        <f>D215*0.03+5.4</f>
        <v>16.366922061024226</v>
      </c>
      <c r="J215" s="32">
        <v>3.6556406870080749</v>
      </c>
      <c r="K215" s="14" t="s">
        <v>139</v>
      </c>
      <c r="L215" s="10">
        <f t="shared" si="14"/>
        <v>1.0505191218195167</v>
      </c>
      <c r="M215" s="28" t="s">
        <v>253</v>
      </c>
    </row>
    <row r="216" spans="1:13" x14ac:dyDescent="0.4">
      <c r="A216" s="16" t="s">
        <v>304</v>
      </c>
      <c r="B216" s="14" t="s">
        <v>193</v>
      </c>
      <c r="C216" s="14" t="s">
        <v>157</v>
      </c>
      <c r="D216" s="32">
        <v>213.8235273616242</v>
      </c>
      <c r="E216" s="15">
        <v>4.6E-6</v>
      </c>
      <c r="F216" s="15" t="s">
        <v>228</v>
      </c>
      <c r="G216" s="14" t="s">
        <v>151</v>
      </c>
      <c r="H216" s="37">
        <v>12.1</v>
      </c>
      <c r="I216" s="37">
        <f>D216*0.029+6.5</f>
        <v>12.700882293487101</v>
      </c>
      <c r="J216" s="32">
        <v>2.138235273616242</v>
      </c>
      <c r="K216" s="14" t="s">
        <v>139</v>
      </c>
      <c r="L216" s="10">
        <f t="shared" si="14"/>
        <v>0.87294603470007104</v>
      </c>
      <c r="M216" s="28" t="s">
        <v>253</v>
      </c>
    </row>
    <row r="217" spans="1:13" x14ac:dyDescent="0.4">
      <c r="A217" s="16" t="s">
        <v>304</v>
      </c>
      <c r="B217" s="14" t="s">
        <v>193</v>
      </c>
      <c r="C217" s="14" t="s">
        <v>157</v>
      </c>
      <c r="D217" s="32">
        <v>268.01001350964401</v>
      </c>
      <c r="E217" s="15">
        <v>5.2000000000000002E-6</v>
      </c>
      <c r="F217" s="15" t="s">
        <v>228</v>
      </c>
      <c r="G217" s="14" t="s">
        <v>151</v>
      </c>
      <c r="H217" s="37">
        <v>12.1</v>
      </c>
      <c r="I217" s="37">
        <f>D217*0.03+5.5</f>
        <v>13.540300405289321</v>
      </c>
      <c r="J217" s="32">
        <v>2.6801001350964402</v>
      </c>
      <c r="K217" s="14" t="s">
        <v>139</v>
      </c>
      <c r="L217" s="10">
        <f t="shared" si="14"/>
        <v>0.89753721241263473</v>
      </c>
      <c r="M217" s="28" t="s">
        <v>253</v>
      </c>
    </row>
    <row r="218" spans="1:13" x14ac:dyDescent="0.4">
      <c r="A218" s="16" t="s">
        <v>304</v>
      </c>
      <c r="B218" s="14" t="s">
        <v>193</v>
      </c>
      <c r="C218" s="14" t="s">
        <v>158</v>
      </c>
      <c r="D218" s="32">
        <v>408.28663967938718</v>
      </c>
      <c r="E218" s="15">
        <v>1.0999999999999999E-8</v>
      </c>
      <c r="F218" s="15" t="s">
        <v>228</v>
      </c>
      <c r="G218" s="14" t="s">
        <v>151</v>
      </c>
      <c r="H218" s="37">
        <v>12.1</v>
      </c>
      <c r="I218" s="37">
        <f>D218*0.029+6.5</f>
        <v>18.34031255070223</v>
      </c>
      <c r="J218" s="32">
        <v>4.0828663967938716</v>
      </c>
      <c r="K218" s="14" t="s">
        <v>139</v>
      </c>
      <c r="L218" s="10">
        <f t="shared" si="14"/>
        <v>1.1783013350337486</v>
      </c>
      <c r="M218" s="28" t="s">
        <v>253</v>
      </c>
    </row>
    <row r="219" spans="1:13" x14ac:dyDescent="0.4">
      <c r="A219" s="16" t="s">
        <v>304</v>
      </c>
      <c r="B219" s="14" t="s">
        <v>193</v>
      </c>
      <c r="C219" s="14" t="s">
        <v>158</v>
      </c>
      <c r="D219" s="32">
        <v>494.72728733531738</v>
      </c>
      <c r="E219" s="15">
        <v>4.5000000000000001E-6</v>
      </c>
      <c r="F219" s="15" t="s">
        <v>228</v>
      </c>
      <c r="G219" s="14" t="s">
        <v>151</v>
      </c>
      <c r="H219" s="37">
        <v>12.1</v>
      </c>
      <c r="I219" s="37">
        <f>D219*0.03+5.5</f>
        <v>20.34181862005952</v>
      </c>
      <c r="J219" s="32">
        <v>4.9472728733531737</v>
      </c>
      <c r="K219" s="14" t="s">
        <v>139</v>
      </c>
      <c r="L219" s="10">
        <f t="shared" si="14"/>
        <v>1.27227650799226</v>
      </c>
      <c r="M219" s="28" t="s">
        <v>253</v>
      </c>
    </row>
    <row r="220" spans="1:13" x14ac:dyDescent="0.4">
      <c r="A220" s="16" t="s">
        <v>304</v>
      </c>
      <c r="B220" s="14" t="s">
        <v>193</v>
      </c>
      <c r="C220" s="14" t="s">
        <v>159</v>
      </c>
      <c r="D220" s="32">
        <v>417.71216379175195</v>
      </c>
      <c r="E220" s="15">
        <v>1.3E-7</v>
      </c>
      <c r="F220" s="15" t="s">
        <v>228</v>
      </c>
      <c r="G220" s="14" t="s">
        <v>151</v>
      </c>
      <c r="H220" s="37">
        <v>12.1</v>
      </c>
      <c r="I220" s="37">
        <f>D220*0.029+6.5</f>
        <v>18.613652749960806</v>
      </c>
      <c r="J220" s="32">
        <v>4.1771216379175193</v>
      </c>
      <c r="K220" s="14" t="s">
        <v>139</v>
      </c>
      <c r="L220" s="10">
        <f t="shared" si="14"/>
        <v>1.1931017447969658</v>
      </c>
      <c r="M220" s="28" t="s">
        <v>253</v>
      </c>
    </row>
    <row r="221" spans="1:13" x14ac:dyDescent="0.4">
      <c r="A221" s="16" t="s">
        <v>304</v>
      </c>
      <c r="B221" s="14" t="s">
        <v>193</v>
      </c>
      <c r="C221" s="14" t="s">
        <v>159</v>
      </c>
      <c r="D221" s="32">
        <v>445.73379774358773</v>
      </c>
      <c r="E221" s="15">
        <v>2.0999999999999998E-6</v>
      </c>
      <c r="F221" s="15" t="s">
        <v>228</v>
      </c>
      <c r="G221" s="14" t="s">
        <v>151</v>
      </c>
      <c r="H221" s="37">
        <v>12.1</v>
      </c>
      <c r="I221" s="37">
        <f>D221*0.03+5.5</f>
        <v>18.872013932307631</v>
      </c>
      <c r="J221" s="32">
        <v>4.457337977435877</v>
      </c>
      <c r="K221" s="14" t="s">
        <v>139</v>
      </c>
      <c r="L221" s="10">
        <f t="shared" si="14"/>
        <v>1.1912955334604756</v>
      </c>
      <c r="M221" s="28" t="s">
        <v>253</v>
      </c>
    </row>
    <row r="222" spans="1:13" x14ac:dyDescent="0.4">
      <c r="A222" s="16" t="s">
        <v>304</v>
      </c>
      <c r="B222" s="14" t="s">
        <v>193</v>
      </c>
      <c r="C222" s="14" t="s">
        <v>160</v>
      </c>
      <c r="D222" s="32">
        <v>260.46841312762467</v>
      </c>
      <c r="E222" s="15">
        <v>6.7999999999999995E-7</v>
      </c>
      <c r="F222" s="15" t="s">
        <v>228</v>
      </c>
      <c r="G222" s="14" t="s">
        <v>151</v>
      </c>
      <c r="H222" s="37">
        <v>12.1</v>
      </c>
      <c r="I222" s="37">
        <f>D222*0.029+6.5</f>
        <v>14.053583980701116</v>
      </c>
      <c r="J222" s="32">
        <v>2.6046841312762465</v>
      </c>
      <c r="K222" s="14" t="s">
        <v>139</v>
      </c>
      <c r="L222" s="10">
        <f t="shared" si="14"/>
        <v>0.94619007020040247</v>
      </c>
      <c r="M222" s="28" t="s">
        <v>253</v>
      </c>
    </row>
    <row r="223" spans="1:13" x14ac:dyDescent="0.4">
      <c r="A223" s="16" t="s">
        <v>304</v>
      </c>
      <c r="B223" s="14" t="s">
        <v>193</v>
      </c>
      <c r="C223" s="14" t="s">
        <v>160</v>
      </c>
      <c r="D223" s="32">
        <v>327.42800518439032</v>
      </c>
      <c r="E223" s="15">
        <v>5.2E-7</v>
      </c>
      <c r="F223" s="15" t="s">
        <v>228</v>
      </c>
      <c r="G223" s="14" t="s">
        <v>151</v>
      </c>
      <c r="H223" s="37">
        <v>12.1</v>
      </c>
      <c r="I223" s="37">
        <f>D223*0.03+5.5</f>
        <v>15.32284015553171</v>
      </c>
      <c r="J223" s="32">
        <v>3.274280051843903</v>
      </c>
      <c r="K223" s="14" t="s">
        <v>139</v>
      </c>
      <c r="L223" s="10">
        <f t="shared" si="14"/>
        <v>0.99574876889981878</v>
      </c>
      <c r="M223" s="28" t="s">
        <v>253</v>
      </c>
    </row>
    <row r="224" spans="1:13" x14ac:dyDescent="0.4">
      <c r="A224" s="16" t="s">
        <v>304</v>
      </c>
      <c r="B224" s="14" t="s">
        <v>193</v>
      </c>
      <c r="C224" s="14" t="s">
        <v>161</v>
      </c>
      <c r="D224" s="32">
        <v>268.27597824773414</v>
      </c>
      <c r="E224" s="15">
        <v>6.6E-10</v>
      </c>
      <c r="F224" s="15" t="s">
        <v>228</v>
      </c>
      <c r="G224" s="14" t="s">
        <v>151</v>
      </c>
      <c r="H224" s="37">
        <v>12.1</v>
      </c>
      <c r="I224" s="37">
        <f>D224*0.029+6.5</f>
        <v>14.280003369184291</v>
      </c>
      <c r="J224" s="32">
        <v>2.6827597824773415</v>
      </c>
      <c r="K224" s="14" t="s">
        <v>139</v>
      </c>
      <c r="L224" s="10">
        <f t="shared" si="14"/>
        <v>0.95844988319892144</v>
      </c>
      <c r="M224" s="28" t="s">
        <v>253</v>
      </c>
    </row>
    <row r="225" spans="1:13" x14ac:dyDescent="0.4">
      <c r="A225" s="16" t="s">
        <v>304</v>
      </c>
      <c r="B225" s="14" t="s">
        <v>193</v>
      </c>
      <c r="C225" s="14" t="s">
        <v>162</v>
      </c>
      <c r="D225" s="32">
        <v>139.61073076923077</v>
      </c>
      <c r="E225" s="15">
        <v>4.0000000000000002E-9</v>
      </c>
      <c r="F225" s="15" t="s">
        <v>228</v>
      </c>
      <c r="G225" s="14" t="s">
        <v>151</v>
      </c>
      <c r="H225" s="37">
        <v>12.1</v>
      </c>
      <c r="I225" s="37">
        <f>D225*0.029+6.5</f>
        <v>10.548711192307692</v>
      </c>
      <c r="J225" s="32">
        <v>1.3961073076923076</v>
      </c>
      <c r="K225" s="14" t="s">
        <v>139</v>
      </c>
      <c r="L225" s="10">
        <f t="shared" si="14"/>
        <v>0.7564135441830897</v>
      </c>
      <c r="M225" s="28" t="s">
        <v>253</v>
      </c>
    </row>
    <row r="226" spans="1:13" x14ac:dyDescent="0.4">
      <c r="A226" s="16" t="s">
        <v>304</v>
      </c>
      <c r="B226" s="14" t="s">
        <v>193</v>
      </c>
      <c r="C226" s="14" t="s">
        <v>162</v>
      </c>
      <c r="D226" s="32">
        <v>563.41310384615383</v>
      </c>
      <c r="E226" s="15">
        <v>1E-8</v>
      </c>
      <c r="F226" s="15" t="s">
        <v>228</v>
      </c>
      <c r="G226" s="14" t="s">
        <v>151</v>
      </c>
      <c r="H226" s="37">
        <v>12.1</v>
      </c>
      <c r="I226" s="37">
        <f>D226*0.03+5.5</f>
        <v>22.402393115384616</v>
      </c>
      <c r="J226" s="32">
        <v>5.634131038461538</v>
      </c>
      <c r="K226" s="14" t="s">
        <v>139</v>
      </c>
      <c r="L226" s="10">
        <f t="shared" si="14"/>
        <v>1.3858067832167835</v>
      </c>
      <c r="M226" s="28" t="s">
        <v>253</v>
      </c>
    </row>
    <row r="227" spans="1:13" x14ac:dyDescent="0.4">
      <c r="A227" s="16" t="s">
        <v>304</v>
      </c>
      <c r="B227" s="14" t="s">
        <v>193</v>
      </c>
      <c r="C227" s="14" t="s">
        <v>162</v>
      </c>
      <c r="D227" s="32">
        <v>644.63147692307689</v>
      </c>
      <c r="E227" s="15">
        <v>1.3000000000000001E-8</v>
      </c>
      <c r="F227" s="15" t="s">
        <v>228</v>
      </c>
      <c r="G227" s="14" t="s">
        <v>151</v>
      </c>
      <c r="H227" s="37">
        <v>12.1</v>
      </c>
      <c r="I227" s="37">
        <f>D227*0.03+5.4</f>
        <v>24.738944307692307</v>
      </c>
      <c r="J227" s="32">
        <v>6.446314769230769</v>
      </c>
      <c r="K227" s="14" t="s">
        <v>139</v>
      </c>
      <c r="L227" s="10">
        <f t="shared" si="14"/>
        <v>1.5117875651621109</v>
      </c>
      <c r="M227" s="28" t="s">
        <v>253</v>
      </c>
    </row>
    <row r="228" spans="1:13" x14ac:dyDescent="0.4">
      <c r="A228" s="16" t="s">
        <v>304</v>
      </c>
      <c r="B228" s="14" t="s">
        <v>193</v>
      </c>
      <c r="C228" s="14" t="s">
        <v>163</v>
      </c>
      <c r="D228" s="32">
        <v>95.107659036144582</v>
      </c>
      <c r="E228" s="15">
        <v>3.1E-8</v>
      </c>
      <c r="F228" s="15" t="s">
        <v>228</v>
      </c>
      <c r="G228" s="14" t="s">
        <v>151</v>
      </c>
      <c r="H228" s="37">
        <v>12.1</v>
      </c>
      <c r="I228" s="37">
        <f>D228*0.029+6.5</f>
        <v>9.2581221120481931</v>
      </c>
      <c r="J228" s="32">
        <v>0.95107659036144587</v>
      </c>
      <c r="K228" s="14" t="s">
        <v>139</v>
      </c>
      <c r="L228" s="10">
        <f t="shared" si="14"/>
        <v>0.68653268774270648</v>
      </c>
      <c r="M228" s="28" t="s">
        <v>253</v>
      </c>
    </row>
    <row r="229" spans="1:13" x14ac:dyDescent="0.4">
      <c r="A229" s="16" t="s">
        <v>304</v>
      </c>
      <c r="B229" s="14" t="s">
        <v>193</v>
      </c>
      <c r="C229" s="14" t="s">
        <v>163</v>
      </c>
      <c r="D229" s="32">
        <v>381.50327891566269</v>
      </c>
      <c r="E229" s="15">
        <v>5.4000000000000002E-7</v>
      </c>
      <c r="F229" s="15" t="s">
        <v>228</v>
      </c>
      <c r="G229" s="14" t="s">
        <v>151</v>
      </c>
      <c r="H229" s="37">
        <v>12.1</v>
      </c>
      <c r="I229" s="37">
        <f>D229*0.03+5.5</f>
        <v>16.945098367469882</v>
      </c>
      <c r="J229" s="32">
        <v>3.8150327891566267</v>
      </c>
      <c r="K229" s="14" t="s">
        <v>139</v>
      </c>
      <c r="L229" s="10">
        <f t="shared" si="14"/>
        <v>1.0851293866374592</v>
      </c>
      <c r="M229" s="28" t="s">
        <v>253</v>
      </c>
    </row>
    <row r="230" spans="1:13" x14ac:dyDescent="0.4">
      <c r="A230" s="16" t="s">
        <v>304</v>
      </c>
      <c r="B230" s="14" t="s">
        <v>193</v>
      </c>
      <c r="C230" s="14" t="s">
        <v>164</v>
      </c>
      <c r="D230" s="32">
        <v>46.969098203592814</v>
      </c>
      <c r="E230" s="15">
        <v>3.4E-5</v>
      </c>
      <c r="F230" s="15" t="s">
        <v>228</v>
      </c>
      <c r="G230" s="14" t="s">
        <v>151</v>
      </c>
      <c r="H230" s="37">
        <v>12.1</v>
      </c>
      <c r="I230" s="37">
        <f>D230*0.029+6.5</f>
        <v>7.8621038479041916</v>
      </c>
      <c r="J230" s="32">
        <v>0.46969098203592813</v>
      </c>
      <c r="K230" s="14" t="s">
        <v>139</v>
      </c>
      <c r="L230" s="10">
        <f t="shared" si="14"/>
        <v>0.61094321205522839</v>
      </c>
      <c r="M230" s="28" t="s">
        <v>253</v>
      </c>
    </row>
    <row r="231" spans="1:13" x14ac:dyDescent="0.4">
      <c r="A231" s="16" t="s">
        <v>304</v>
      </c>
      <c r="B231" s="14" t="s">
        <v>193</v>
      </c>
      <c r="C231" s="14" t="s">
        <v>164</v>
      </c>
      <c r="D231" s="32">
        <v>170.57738143712575</v>
      </c>
      <c r="E231" s="15">
        <v>1.4000000000000001E-7</v>
      </c>
      <c r="F231" s="15" t="s">
        <v>228</v>
      </c>
      <c r="G231" s="14" t="s">
        <v>151</v>
      </c>
      <c r="H231" s="37">
        <v>12.1</v>
      </c>
      <c r="I231" s="37">
        <f>D231*0.029+6.5</f>
        <v>11.446744061676647</v>
      </c>
      <c r="J231" s="32">
        <v>1.7057738143712575</v>
      </c>
      <c r="K231" s="14" t="s">
        <v>139</v>
      </c>
      <c r="L231" s="10">
        <f t="shared" si="14"/>
        <v>0.80503886341366859</v>
      </c>
      <c r="M231" s="28" t="s">
        <v>253</v>
      </c>
    </row>
    <row r="232" spans="1:13" x14ac:dyDescent="0.4">
      <c r="A232" s="16" t="s">
        <v>304</v>
      </c>
      <c r="B232" s="14" t="s">
        <v>193</v>
      </c>
      <c r="C232" s="14" t="s">
        <v>165</v>
      </c>
      <c r="D232" s="32">
        <v>152.42378571428571</v>
      </c>
      <c r="E232" s="15">
        <v>1.1999999999999999E-7</v>
      </c>
      <c r="F232" s="15" t="s">
        <v>228</v>
      </c>
      <c r="G232" s="14" t="s">
        <v>151</v>
      </c>
      <c r="H232" s="37">
        <v>12.1</v>
      </c>
      <c r="I232" s="37">
        <f>D232*0.029+6.5</f>
        <v>10.920289785714285</v>
      </c>
      <c r="J232" s="32">
        <v>1.5242378571428572</v>
      </c>
      <c r="K232" s="14" t="s">
        <v>139</v>
      </c>
      <c r="L232" s="10">
        <f t="shared" si="14"/>
        <v>0.77653321723730806</v>
      </c>
      <c r="M232" s="28" t="s">
        <v>253</v>
      </c>
    </row>
    <row r="233" spans="1:13" x14ac:dyDescent="0.4">
      <c r="A233" s="16" t="s">
        <v>304</v>
      </c>
      <c r="B233" s="14" t="s">
        <v>193</v>
      </c>
      <c r="C233" s="14" t="s">
        <v>166</v>
      </c>
      <c r="D233" s="32">
        <v>128.09683076923076</v>
      </c>
      <c r="E233" s="15">
        <v>6.3E-7</v>
      </c>
      <c r="F233" s="15" t="s">
        <v>228</v>
      </c>
      <c r="G233" s="14" t="s">
        <v>151</v>
      </c>
      <c r="H233" s="37">
        <v>12.1</v>
      </c>
      <c r="I233" s="37">
        <f>D233*0.029+6.5</f>
        <v>10.214808092307692</v>
      </c>
      <c r="J233" s="32">
        <v>1.2809683076923077</v>
      </c>
      <c r="K233" s="14" t="s">
        <v>139</v>
      </c>
      <c r="L233" s="10">
        <f t="shared" ref="L233:L264" si="15">(I233-J233)/H233</f>
        <v>0.73833386649713917</v>
      </c>
      <c r="M233" s="28" t="s">
        <v>253</v>
      </c>
    </row>
    <row r="234" spans="1:13" x14ac:dyDescent="0.4">
      <c r="A234" s="16" t="s">
        <v>304</v>
      </c>
      <c r="B234" s="14" t="s">
        <v>193</v>
      </c>
      <c r="C234" s="14" t="s">
        <v>167</v>
      </c>
      <c r="D234" s="32">
        <v>230.68666224677722</v>
      </c>
      <c r="E234" s="15">
        <v>1.4000000000000001E-7</v>
      </c>
      <c r="F234" s="15" t="s">
        <v>228</v>
      </c>
      <c r="G234" s="14" t="s">
        <v>151</v>
      </c>
      <c r="H234" s="37">
        <v>12.1</v>
      </c>
      <c r="I234" s="37">
        <f>D234*0.03+5.5</f>
        <v>12.420599867403316</v>
      </c>
      <c r="J234" s="32">
        <v>2.3068666224677723</v>
      </c>
      <c r="K234" s="14" t="s">
        <v>139</v>
      </c>
      <c r="L234" s="10">
        <f t="shared" si="15"/>
        <v>0.83584572272194579</v>
      </c>
      <c r="M234" s="28" t="s">
        <v>253</v>
      </c>
    </row>
    <row r="235" spans="1:13" x14ac:dyDescent="0.4">
      <c r="A235" s="16" t="s">
        <v>304</v>
      </c>
      <c r="B235" s="14" t="s">
        <v>193</v>
      </c>
      <c r="C235" s="14" t="s">
        <v>167</v>
      </c>
      <c r="D235" s="32">
        <v>444.36847145488036</v>
      </c>
      <c r="E235" s="15">
        <v>4.9999999999999998E-7</v>
      </c>
      <c r="F235" s="15" t="s">
        <v>228</v>
      </c>
      <c r="G235" s="14" t="s">
        <v>151</v>
      </c>
      <c r="H235" s="37">
        <v>12.1</v>
      </c>
      <c r="I235" s="37">
        <f>D235*0.03+5.4</f>
        <v>18.731054143646411</v>
      </c>
      <c r="J235" s="32">
        <v>4.4436847145488034</v>
      </c>
      <c r="K235" s="14" t="s">
        <v>139</v>
      </c>
      <c r="L235" s="10">
        <f t="shared" si="15"/>
        <v>1.1807743329832734</v>
      </c>
      <c r="M235" s="28" t="s">
        <v>253</v>
      </c>
    </row>
    <row r="236" spans="1:13" x14ac:dyDescent="0.4">
      <c r="A236" s="16" t="s">
        <v>304</v>
      </c>
      <c r="B236" s="14" t="s">
        <v>193</v>
      </c>
      <c r="C236" s="14" t="s">
        <v>168</v>
      </c>
      <c r="D236" s="32">
        <v>333.14817939393942</v>
      </c>
      <c r="E236" s="15">
        <v>2.9999999999999999E-7</v>
      </c>
      <c r="F236" s="15" t="s">
        <v>228</v>
      </c>
      <c r="G236" s="14" t="s">
        <v>151</v>
      </c>
      <c r="H236" s="37">
        <v>12.1</v>
      </c>
      <c r="I236" s="37">
        <f>D236*0.03+5.5</f>
        <v>15.494445381818181</v>
      </c>
      <c r="J236" s="32">
        <v>3.3314817939393944</v>
      </c>
      <c r="K236" s="14" t="s">
        <v>139</v>
      </c>
      <c r="L236" s="10">
        <f t="shared" si="15"/>
        <v>1.0052036023040321</v>
      </c>
      <c r="M236" s="28" t="s">
        <v>253</v>
      </c>
    </row>
    <row r="237" spans="1:13" x14ac:dyDescent="0.4">
      <c r="A237" s="16" t="s">
        <v>304</v>
      </c>
      <c r="B237" s="14" t="s">
        <v>193</v>
      </c>
      <c r="C237" s="14" t="s">
        <v>169</v>
      </c>
      <c r="D237" s="32">
        <v>29.277157777777777</v>
      </c>
      <c r="E237" s="15">
        <v>1.4000000000000001E-7</v>
      </c>
      <c r="F237" s="15" t="s">
        <v>228</v>
      </c>
      <c r="G237" s="14" t="s">
        <v>151</v>
      </c>
      <c r="H237" s="37">
        <v>12.1</v>
      </c>
      <c r="I237" s="37">
        <f>D237*0.029+6.5</f>
        <v>7.3490375755555553</v>
      </c>
      <c r="J237" s="32">
        <v>0.29277157777777779</v>
      </c>
      <c r="K237" s="14" t="s">
        <v>139</v>
      </c>
      <c r="L237" s="10">
        <f t="shared" si="15"/>
        <v>0.58316247915518826</v>
      </c>
      <c r="M237" s="28" t="s">
        <v>253</v>
      </c>
    </row>
    <row r="238" spans="1:13" x14ac:dyDescent="0.4">
      <c r="A238" s="16" t="s">
        <v>304</v>
      </c>
      <c r="B238" s="14" t="s">
        <v>193</v>
      </c>
      <c r="C238" s="14" t="s">
        <v>170</v>
      </c>
      <c r="D238" s="32">
        <v>327.56160126582279</v>
      </c>
      <c r="E238" s="15">
        <v>1.0000000000000001E-5</v>
      </c>
      <c r="F238" s="15" t="s">
        <v>228</v>
      </c>
      <c r="G238" s="14" t="s">
        <v>151</v>
      </c>
      <c r="H238" s="37">
        <v>12.1</v>
      </c>
      <c r="I238" s="37">
        <f>D238*0.029+6.5</f>
        <v>15.999286436708861</v>
      </c>
      <c r="J238" s="32">
        <v>3.2756160126582277</v>
      </c>
      <c r="K238" s="14" t="s">
        <v>139</v>
      </c>
      <c r="L238" s="10">
        <f t="shared" si="15"/>
        <v>1.0515430102521184</v>
      </c>
      <c r="M238" s="28" t="s">
        <v>253</v>
      </c>
    </row>
    <row r="239" spans="1:13" x14ac:dyDescent="0.4">
      <c r="A239" s="16" t="s">
        <v>304</v>
      </c>
      <c r="B239" s="14" t="s">
        <v>193</v>
      </c>
      <c r="C239" s="14" t="s">
        <v>170</v>
      </c>
      <c r="D239" s="32">
        <v>356.06159493670879</v>
      </c>
      <c r="E239" s="15">
        <v>1.9999999999999999E-6</v>
      </c>
      <c r="F239" s="15" t="s">
        <v>228</v>
      </c>
      <c r="G239" s="14" t="s">
        <v>151</v>
      </c>
      <c r="H239" s="37">
        <v>12.1</v>
      </c>
      <c r="I239" s="37">
        <f>D239*0.03+5.5</f>
        <v>16.181847848101263</v>
      </c>
      <c r="J239" s="32">
        <v>3.5606159493670879</v>
      </c>
      <c r="K239" s="14" t="s">
        <v>139</v>
      </c>
      <c r="L239" s="10">
        <f t="shared" si="15"/>
        <v>1.0430770164243119</v>
      </c>
      <c r="M239" s="28" t="s">
        <v>253</v>
      </c>
    </row>
    <row r="240" spans="1:13" x14ac:dyDescent="0.4">
      <c r="A240" s="16" t="s">
        <v>304</v>
      </c>
      <c r="B240" s="14" t="s">
        <v>193</v>
      </c>
      <c r="C240" s="14" t="s">
        <v>171</v>
      </c>
      <c r="D240" s="32">
        <v>164.91666938775509</v>
      </c>
      <c r="E240" s="15">
        <v>1.4E-5</v>
      </c>
      <c r="F240" s="15" t="s">
        <v>228</v>
      </c>
      <c r="G240" s="14" t="s">
        <v>151</v>
      </c>
      <c r="H240" s="37">
        <v>12.1</v>
      </c>
      <c r="I240" s="37">
        <f>D240*0.029+6.5</f>
        <v>11.282583412244897</v>
      </c>
      <c r="J240" s="32">
        <v>1.6491666938775509</v>
      </c>
      <c r="K240" s="14" t="s">
        <v>139</v>
      </c>
      <c r="L240" s="10">
        <f t="shared" si="15"/>
        <v>0.79615014201383028</v>
      </c>
      <c r="M240" s="28" t="s">
        <v>253</v>
      </c>
    </row>
    <row r="241" spans="1:13" x14ac:dyDescent="0.4">
      <c r="A241" s="16" t="s">
        <v>304</v>
      </c>
      <c r="B241" s="14" t="s">
        <v>193</v>
      </c>
      <c r="C241" s="14" t="s">
        <v>172</v>
      </c>
      <c r="D241" s="32">
        <v>115.53947632058289</v>
      </c>
      <c r="E241" s="15">
        <v>3.8999999999999999E-5</v>
      </c>
      <c r="F241" s="15" t="s">
        <v>228</v>
      </c>
      <c r="G241" s="14" t="s">
        <v>151</v>
      </c>
      <c r="H241" s="37">
        <v>12.1</v>
      </c>
      <c r="I241" s="37">
        <f>D241*0.029+6.5</f>
        <v>9.8506448132969044</v>
      </c>
      <c r="J241" s="32">
        <v>1.155394763205829</v>
      </c>
      <c r="K241" s="14" t="s">
        <v>139</v>
      </c>
      <c r="L241" s="10">
        <f t="shared" si="15"/>
        <v>0.71861570661909724</v>
      </c>
      <c r="M241" s="28" t="s">
        <v>253</v>
      </c>
    </row>
    <row r="242" spans="1:13" x14ac:dyDescent="0.4">
      <c r="A242" s="16" t="s">
        <v>304</v>
      </c>
      <c r="B242" s="14" t="s">
        <v>193</v>
      </c>
      <c r="C242" s="14" t="s">
        <v>172</v>
      </c>
      <c r="D242" s="32">
        <v>331.71978597449913</v>
      </c>
      <c r="E242" s="15">
        <v>1.0000000000000001E-5</v>
      </c>
      <c r="F242" s="15" t="s">
        <v>228</v>
      </c>
      <c r="G242" s="14" t="s">
        <v>151</v>
      </c>
      <c r="H242" s="37">
        <v>12.1</v>
      </c>
      <c r="I242" s="37">
        <f>D242*0.029+6.5</f>
        <v>16.119873793260474</v>
      </c>
      <c r="J242" s="32">
        <v>3.3171978597449914</v>
      </c>
      <c r="K242" s="14" t="s">
        <v>139</v>
      </c>
      <c r="L242" s="10">
        <f t="shared" si="15"/>
        <v>1.0580723911996266</v>
      </c>
      <c r="M242" s="28" t="s">
        <v>253</v>
      </c>
    </row>
    <row r="243" spans="1:13" x14ac:dyDescent="0.4">
      <c r="A243" s="16" t="s">
        <v>304</v>
      </c>
      <c r="B243" s="14" t="s">
        <v>193</v>
      </c>
      <c r="C243" s="14" t="s">
        <v>173</v>
      </c>
      <c r="D243" s="32">
        <v>149.13548524305554</v>
      </c>
      <c r="E243" s="15">
        <v>1.1000000000000001E-7</v>
      </c>
      <c r="F243" s="15" t="s">
        <v>228</v>
      </c>
      <c r="G243" s="14" t="s">
        <v>151</v>
      </c>
      <c r="H243" s="37">
        <v>12.1</v>
      </c>
      <c r="I243" s="37">
        <f>D243*0.029+6.5</f>
        <v>10.824929072048612</v>
      </c>
      <c r="J243" s="32">
        <v>1.4913548524305553</v>
      </c>
      <c r="K243" s="14" t="s">
        <v>139</v>
      </c>
      <c r="L243" s="10">
        <f t="shared" si="15"/>
        <v>0.77136977021636832</v>
      </c>
      <c r="M243" s="28" t="s">
        <v>253</v>
      </c>
    </row>
    <row r="244" spans="1:13" x14ac:dyDescent="0.4">
      <c r="A244" s="16" t="s">
        <v>304</v>
      </c>
      <c r="B244" s="14" t="s">
        <v>193</v>
      </c>
      <c r="C244" s="14" t="s">
        <v>173</v>
      </c>
      <c r="D244" s="32">
        <v>333.31804722222222</v>
      </c>
      <c r="E244" s="15">
        <v>3.0000000000000001E-5</v>
      </c>
      <c r="F244" s="15" t="s">
        <v>228</v>
      </c>
      <c r="G244" s="14" t="s">
        <v>151</v>
      </c>
      <c r="H244" s="37">
        <v>12.1</v>
      </c>
      <c r="I244" s="37">
        <f>D244*0.029+6.5</f>
        <v>16.166223369444445</v>
      </c>
      <c r="J244" s="32">
        <v>3.3331804722222222</v>
      </c>
      <c r="K244" s="14" t="s">
        <v>139</v>
      </c>
      <c r="L244" s="10">
        <f t="shared" si="15"/>
        <v>1.0605820576216713</v>
      </c>
      <c r="M244" s="28" t="s">
        <v>253</v>
      </c>
    </row>
    <row r="245" spans="1:13" x14ac:dyDescent="0.4">
      <c r="A245" s="16" t="s">
        <v>304</v>
      </c>
      <c r="B245" s="14" t="s">
        <v>193</v>
      </c>
      <c r="C245" s="14" t="s">
        <v>173</v>
      </c>
      <c r="D245" s="32">
        <v>352.70518489583327</v>
      </c>
      <c r="E245" s="15">
        <v>1.7E-5</v>
      </c>
      <c r="F245" s="15" t="s">
        <v>228</v>
      </c>
      <c r="G245" s="14" t="s">
        <v>151</v>
      </c>
      <c r="H245" s="37">
        <v>12.1</v>
      </c>
      <c r="I245" s="37">
        <f>D245*0.03+5.5</f>
        <v>16.081155546874996</v>
      </c>
      <c r="J245" s="32">
        <v>3.5270518489583327</v>
      </c>
      <c r="K245" s="14" t="s">
        <v>139</v>
      </c>
      <c r="L245" s="10">
        <f t="shared" si="15"/>
        <v>1.0375292312327822</v>
      </c>
      <c r="M245" s="28" t="s">
        <v>253</v>
      </c>
    </row>
    <row r="246" spans="1:13" x14ac:dyDescent="0.4">
      <c r="A246" s="16" t="s">
        <v>304</v>
      </c>
      <c r="B246" s="14" t="s">
        <v>193</v>
      </c>
      <c r="C246" s="14" t="s">
        <v>174</v>
      </c>
      <c r="D246" s="32">
        <v>224.04463409961684</v>
      </c>
      <c r="E246" s="15">
        <v>6.8E-8</v>
      </c>
      <c r="F246" s="15" t="s">
        <v>228</v>
      </c>
      <c r="G246" s="14" t="s">
        <v>151</v>
      </c>
      <c r="H246" s="37">
        <v>12.1</v>
      </c>
      <c r="I246" s="37">
        <f>D246*0.029+6.5</f>
        <v>12.997294388888889</v>
      </c>
      <c r="J246" s="32">
        <v>2.2404463409961686</v>
      </c>
      <c r="K246" s="14" t="s">
        <v>139</v>
      </c>
      <c r="L246" s="10">
        <f t="shared" si="15"/>
        <v>0.88899570643741499</v>
      </c>
      <c r="M246" s="28" t="s">
        <v>253</v>
      </c>
    </row>
    <row r="247" spans="1:13" x14ac:dyDescent="0.4">
      <c r="A247" s="16" t="s">
        <v>304</v>
      </c>
      <c r="B247" s="14" t="s">
        <v>193</v>
      </c>
      <c r="C247" s="14" t="s">
        <v>175</v>
      </c>
      <c r="D247" s="32">
        <v>8.2166571428571427</v>
      </c>
      <c r="E247" s="15">
        <v>1.8E-5</v>
      </c>
      <c r="F247" s="15" t="s">
        <v>228</v>
      </c>
      <c r="G247" s="14" t="s">
        <v>151</v>
      </c>
      <c r="H247" s="37">
        <v>12.1</v>
      </c>
      <c r="I247" s="37">
        <f>D247*0.029+6.5</f>
        <v>6.7382830571428567</v>
      </c>
      <c r="J247" s="32">
        <v>8.2166571428571422E-2</v>
      </c>
      <c r="K247" s="14" t="s">
        <v>139</v>
      </c>
      <c r="L247" s="10">
        <f t="shared" si="15"/>
        <v>0.5500922715466352</v>
      </c>
      <c r="M247" s="28" t="s">
        <v>253</v>
      </c>
    </row>
    <row r="248" spans="1:13" x14ac:dyDescent="0.4">
      <c r="A248" s="16" t="s">
        <v>304</v>
      </c>
      <c r="B248" s="14" t="s">
        <v>193</v>
      </c>
      <c r="C248" s="14" t="s">
        <v>176</v>
      </c>
      <c r="D248" s="32">
        <v>140.35564312796208</v>
      </c>
      <c r="E248" s="15">
        <v>1.9999999999999999E-6</v>
      </c>
      <c r="F248" s="15" t="s">
        <v>228</v>
      </c>
      <c r="G248" s="14" t="s">
        <v>151</v>
      </c>
      <c r="H248" s="37">
        <v>12.1</v>
      </c>
      <c r="I248" s="37">
        <f>D248*0.029+6.5</f>
        <v>10.570313650710901</v>
      </c>
      <c r="J248" s="32">
        <v>1.4035564312796209</v>
      </c>
      <c r="K248" s="14" t="s">
        <v>139</v>
      </c>
      <c r="L248" s="10">
        <f t="shared" si="15"/>
        <v>0.75758324127531229</v>
      </c>
      <c r="M248" s="28" t="s">
        <v>253</v>
      </c>
    </row>
    <row r="249" spans="1:13" x14ac:dyDescent="0.4">
      <c r="A249" s="16" t="s">
        <v>304</v>
      </c>
      <c r="B249" s="14" t="s">
        <v>193</v>
      </c>
      <c r="C249" s="14" t="s">
        <v>176</v>
      </c>
      <c r="D249" s="32">
        <v>316.00895102685621</v>
      </c>
      <c r="E249" s="15">
        <v>2.0000000000000002E-5</v>
      </c>
      <c r="F249" s="15" t="s">
        <v>228</v>
      </c>
      <c r="G249" s="14" t="s">
        <v>151</v>
      </c>
      <c r="H249" s="37">
        <v>12.1</v>
      </c>
      <c r="I249" s="37">
        <f>D249*0.029+6.5</f>
        <v>15.664259579778831</v>
      </c>
      <c r="J249" s="32">
        <v>3.1600895102685622</v>
      </c>
      <c r="K249" s="14" t="s">
        <v>139</v>
      </c>
      <c r="L249" s="10">
        <f t="shared" si="15"/>
        <v>1.0334024850834933</v>
      </c>
      <c r="M249" s="28" t="s">
        <v>253</v>
      </c>
    </row>
    <row r="250" spans="1:13" x14ac:dyDescent="0.4">
      <c r="A250" s="16" t="s">
        <v>304</v>
      </c>
      <c r="B250" s="14" t="s">
        <v>193</v>
      </c>
      <c r="C250" s="14" t="s">
        <v>176</v>
      </c>
      <c r="D250" s="32">
        <v>359.89187693522905</v>
      </c>
      <c r="E250" s="15">
        <v>5.4999999999999999E-6</v>
      </c>
      <c r="F250" s="15" t="s">
        <v>228</v>
      </c>
      <c r="G250" s="14" t="s">
        <v>151</v>
      </c>
      <c r="H250" s="37">
        <v>12.1</v>
      </c>
      <c r="I250" s="37">
        <f>D250*0.03+5.5</f>
        <v>16.296756308056871</v>
      </c>
      <c r="J250" s="32">
        <v>3.5989187693522906</v>
      </c>
      <c r="K250" s="14" t="s">
        <v>139</v>
      </c>
      <c r="L250" s="10">
        <f t="shared" si="15"/>
        <v>1.0494080610499652</v>
      </c>
      <c r="M250" s="28" t="s">
        <v>253</v>
      </c>
    </row>
    <row r="251" spans="1:13" x14ac:dyDescent="0.4">
      <c r="A251" s="16" t="s">
        <v>304</v>
      </c>
      <c r="B251" s="14" t="s">
        <v>193</v>
      </c>
      <c r="C251" s="14" t="s">
        <v>177</v>
      </c>
      <c r="D251" s="32">
        <v>298.63920876585928</v>
      </c>
      <c r="E251" s="15">
        <v>2E-8</v>
      </c>
      <c r="F251" s="15" t="s">
        <v>228</v>
      </c>
      <c r="G251" s="14" t="s">
        <v>151</v>
      </c>
      <c r="H251" s="37">
        <v>12.1</v>
      </c>
      <c r="I251" s="37">
        <f>D251*0.029+6.5</f>
        <v>15.16053705420992</v>
      </c>
      <c r="J251" s="32">
        <v>2.9863920876585928</v>
      </c>
      <c r="K251" s="14" t="s">
        <v>139</v>
      </c>
      <c r="L251" s="10">
        <f t="shared" si="15"/>
        <v>1.0061276831860602</v>
      </c>
      <c r="M251" s="28" t="s">
        <v>253</v>
      </c>
    </row>
    <row r="252" spans="1:13" x14ac:dyDescent="0.4">
      <c r="A252" s="16" t="s">
        <v>304</v>
      </c>
      <c r="B252" s="14" t="s">
        <v>193</v>
      </c>
      <c r="C252" s="14" t="s">
        <v>177</v>
      </c>
      <c r="D252" s="32">
        <v>308.2034107266436</v>
      </c>
      <c r="E252" s="15">
        <v>2.3999999999999999E-6</v>
      </c>
      <c r="F252" s="15" t="s">
        <v>228</v>
      </c>
      <c r="G252" s="14" t="s">
        <v>151</v>
      </c>
      <c r="H252" s="37">
        <v>12.1</v>
      </c>
      <c r="I252" s="37">
        <f>D252*0.03+5.5</f>
        <v>14.746102321799308</v>
      </c>
      <c r="J252" s="32">
        <v>3.0820341072664359</v>
      </c>
      <c r="K252" s="14" t="s">
        <v>139</v>
      </c>
      <c r="L252" s="10">
        <f t="shared" si="15"/>
        <v>0.96397257971346051</v>
      </c>
      <c r="M252" s="28" t="s">
        <v>253</v>
      </c>
    </row>
    <row r="253" spans="1:13" x14ac:dyDescent="0.4">
      <c r="A253" s="16" t="s">
        <v>304</v>
      </c>
      <c r="B253" s="14" t="s">
        <v>193</v>
      </c>
      <c r="C253" s="14" t="s">
        <v>178</v>
      </c>
      <c r="D253" s="32">
        <v>82.241138541666658</v>
      </c>
      <c r="E253" s="15">
        <v>2.6000000000000001E-8</v>
      </c>
      <c r="F253" s="15" t="s">
        <v>228</v>
      </c>
      <c r="G253" s="14" t="s">
        <v>151</v>
      </c>
      <c r="H253" s="37">
        <v>12.1</v>
      </c>
      <c r="I253" s="37">
        <f>D253*0.029+6.5</f>
        <v>8.8849930177083323</v>
      </c>
      <c r="J253" s="32">
        <v>0.82241138541666658</v>
      </c>
      <c r="K253" s="14" t="s">
        <v>139</v>
      </c>
      <c r="L253" s="10">
        <f t="shared" si="15"/>
        <v>0.66632906051997243</v>
      </c>
      <c r="M253" s="28" t="s">
        <v>253</v>
      </c>
    </row>
    <row r="254" spans="1:13" x14ac:dyDescent="0.4">
      <c r="A254" s="16" t="s">
        <v>304</v>
      </c>
      <c r="B254" s="14" t="s">
        <v>193</v>
      </c>
      <c r="C254" s="14" t="s">
        <v>179</v>
      </c>
      <c r="D254" s="32">
        <v>158.39815221238936</v>
      </c>
      <c r="E254" s="15">
        <v>2.1999999999999999E-5</v>
      </c>
      <c r="F254" s="15" t="s">
        <v>228</v>
      </c>
      <c r="G254" s="14" t="s">
        <v>151</v>
      </c>
      <c r="H254" s="37">
        <v>12.1</v>
      </c>
      <c r="I254" s="37">
        <f>D254*0.029+6.5</f>
        <v>11.093546414159292</v>
      </c>
      <c r="J254" s="32">
        <v>1.5839815221238935</v>
      </c>
      <c r="K254" s="14" t="s">
        <v>139</v>
      </c>
      <c r="L254" s="10">
        <f t="shared" si="15"/>
        <v>0.78591445388722292</v>
      </c>
      <c r="M254" s="28" t="s">
        <v>253</v>
      </c>
    </row>
    <row r="255" spans="1:13" x14ac:dyDescent="0.4">
      <c r="A255" s="16" t="s">
        <v>304</v>
      </c>
      <c r="B255" s="14" t="s">
        <v>193</v>
      </c>
      <c r="C255" s="14" t="s">
        <v>180</v>
      </c>
      <c r="D255" s="32">
        <v>210.90383300970873</v>
      </c>
      <c r="E255" s="15">
        <v>1.3E-7</v>
      </c>
      <c r="F255" s="15" t="s">
        <v>228</v>
      </c>
      <c r="G255" s="14" t="s">
        <v>151</v>
      </c>
      <c r="H255" s="37">
        <v>12.1</v>
      </c>
      <c r="I255" s="37">
        <f>D255*0.03+5.5</f>
        <v>11.82711499029126</v>
      </c>
      <c r="J255" s="32">
        <v>2.1090383300970874</v>
      </c>
      <c r="K255" s="14" t="s">
        <v>139</v>
      </c>
      <c r="L255" s="10">
        <f t="shared" si="15"/>
        <v>0.80314683142100607</v>
      </c>
      <c r="M255" s="28" t="s">
        <v>253</v>
      </c>
    </row>
    <row r="256" spans="1:13" x14ac:dyDescent="0.4">
      <c r="A256" s="16" t="s">
        <v>304</v>
      </c>
      <c r="B256" s="14" t="s">
        <v>193</v>
      </c>
      <c r="C256" s="14" t="s">
        <v>180</v>
      </c>
      <c r="D256" s="32">
        <v>217.67437281553396</v>
      </c>
      <c r="E256" s="15">
        <v>1.6000000000000001E-8</v>
      </c>
      <c r="F256" s="15" t="s">
        <v>228</v>
      </c>
      <c r="G256" s="14" t="s">
        <v>151</v>
      </c>
      <c r="H256" s="37">
        <v>12.1</v>
      </c>
      <c r="I256" s="37">
        <f>D256*0.03+5.5</f>
        <v>12.030231184466018</v>
      </c>
      <c r="J256" s="32">
        <v>2.1767437281553397</v>
      </c>
      <c r="K256" s="14" t="s">
        <v>139</v>
      </c>
      <c r="L256" s="10">
        <f t="shared" si="15"/>
        <v>0.81433780630666763</v>
      </c>
      <c r="M256" s="28" t="s">
        <v>253</v>
      </c>
    </row>
    <row r="257" spans="1:13" x14ac:dyDescent="0.4">
      <c r="A257" s="16" t="s">
        <v>304</v>
      </c>
      <c r="B257" s="14" t="s">
        <v>193</v>
      </c>
      <c r="C257" s="14" t="s">
        <v>181</v>
      </c>
      <c r="D257" s="32">
        <v>120.55622057142858</v>
      </c>
      <c r="E257" s="15">
        <v>2.5999999999999998E-5</v>
      </c>
      <c r="F257" s="15" t="s">
        <v>228</v>
      </c>
      <c r="G257" s="14" t="s">
        <v>151</v>
      </c>
      <c r="H257" s="37">
        <v>12.1</v>
      </c>
      <c r="I257" s="37">
        <f t="shared" ref="I257:I265" si="16">D257*0.029+6.5</f>
        <v>9.996130396571429</v>
      </c>
      <c r="J257" s="32">
        <v>1.2055622057142859</v>
      </c>
      <c r="K257" s="14" t="s">
        <v>139</v>
      </c>
      <c r="L257" s="10">
        <f t="shared" si="15"/>
        <v>0.72649323891381357</v>
      </c>
      <c r="M257" s="28" t="s">
        <v>253</v>
      </c>
    </row>
    <row r="258" spans="1:13" x14ac:dyDescent="0.4">
      <c r="A258" s="16" t="s">
        <v>304</v>
      </c>
      <c r="B258" s="14" t="s">
        <v>193</v>
      </c>
      <c r="C258" s="14" t="s">
        <v>181</v>
      </c>
      <c r="D258" s="32">
        <v>320.49336799999998</v>
      </c>
      <c r="E258" s="15">
        <v>3.0000000000000001E-5</v>
      </c>
      <c r="F258" s="15" t="s">
        <v>228</v>
      </c>
      <c r="G258" s="14" t="s">
        <v>151</v>
      </c>
      <c r="H258" s="37">
        <v>12.1</v>
      </c>
      <c r="I258" s="37">
        <f t="shared" si="16"/>
        <v>15.794307672</v>
      </c>
      <c r="J258" s="32">
        <v>3.2049336799999999</v>
      </c>
      <c r="K258" s="14" t="s">
        <v>139</v>
      </c>
      <c r="L258" s="10">
        <f t="shared" si="15"/>
        <v>1.040444131570248</v>
      </c>
      <c r="M258" s="28" t="s">
        <v>253</v>
      </c>
    </row>
    <row r="259" spans="1:13" x14ac:dyDescent="0.4">
      <c r="A259" s="16" t="s">
        <v>304</v>
      </c>
      <c r="B259" s="14" t="s">
        <v>193</v>
      </c>
      <c r="C259" s="14" t="s">
        <v>182</v>
      </c>
      <c r="D259" s="32">
        <v>129.68061414141414</v>
      </c>
      <c r="E259" s="15">
        <v>5.9000000000000003E-6</v>
      </c>
      <c r="F259" s="15" t="s">
        <v>228</v>
      </c>
      <c r="G259" s="14" t="s">
        <v>151</v>
      </c>
      <c r="H259" s="37">
        <v>12.1</v>
      </c>
      <c r="I259" s="37">
        <f t="shared" si="16"/>
        <v>10.260737810101009</v>
      </c>
      <c r="J259" s="32">
        <v>1.2968061414141414</v>
      </c>
      <c r="K259" s="14" t="s">
        <v>139</v>
      </c>
      <c r="L259" s="10">
        <f t="shared" si="15"/>
        <v>0.7408207990650304</v>
      </c>
      <c r="M259" s="28" t="s">
        <v>253</v>
      </c>
    </row>
    <row r="260" spans="1:13" x14ac:dyDescent="0.4">
      <c r="A260" s="16" t="s">
        <v>304</v>
      </c>
      <c r="B260" s="14" t="s">
        <v>193</v>
      </c>
      <c r="C260" s="14" t="s">
        <v>183</v>
      </c>
      <c r="D260" s="32">
        <v>343.47985545722707</v>
      </c>
      <c r="E260" s="15">
        <v>5.8000000000000003E-8</v>
      </c>
      <c r="F260" s="15" t="s">
        <v>228</v>
      </c>
      <c r="G260" s="14" t="s">
        <v>151</v>
      </c>
      <c r="H260" s="37">
        <v>12.1</v>
      </c>
      <c r="I260" s="37">
        <f t="shared" si="16"/>
        <v>16.460915808259585</v>
      </c>
      <c r="J260" s="32">
        <v>3.4347985545722706</v>
      </c>
      <c r="K260" s="14" t="s">
        <v>139</v>
      </c>
      <c r="L260" s="10">
        <f t="shared" si="15"/>
        <v>1.0765386160072161</v>
      </c>
      <c r="M260" s="28" t="s">
        <v>253</v>
      </c>
    </row>
    <row r="261" spans="1:13" x14ac:dyDescent="0.4">
      <c r="A261" s="16" t="s">
        <v>304</v>
      </c>
      <c r="B261" s="14" t="s">
        <v>193</v>
      </c>
      <c r="C261" s="14" t="s">
        <v>183</v>
      </c>
      <c r="D261" s="32">
        <v>540.07681946902653</v>
      </c>
      <c r="E261" s="15">
        <v>3.3000000000000002E-7</v>
      </c>
      <c r="F261" s="15" t="s">
        <v>228</v>
      </c>
      <c r="G261" s="14" t="s">
        <v>151</v>
      </c>
      <c r="H261" s="37">
        <v>12.1</v>
      </c>
      <c r="I261" s="37">
        <f t="shared" si="16"/>
        <v>22.16222776460177</v>
      </c>
      <c r="J261" s="32">
        <v>5.400768194690265</v>
      </c>
      <c r="K261" s="14" t="s">
        <v>139</v>
      </c>
      <c r="L261" s="10">
        <f t="shared" si="15"/>
        <v>1.3852445925546699</v>
      </c>
      <c r="M261" s="28" t="s">
        <v>253</v>
      </c>
    </row>
    <row r="262" spans="1:13" x14ac:dyDescent="0.4">
      <c r="A262" s="16" t="s">
        <v>304</v>
      </c>
      <c r="B262" s="14" t="s">
        <v>193</v>
      </c>
      <c r="C262" s="14" t="s">
        <v>184</v>
      </c>
      <c r="D262" s="32">
        <v>19.538833333333333</v>
      </c>
      <c r="E262" s="15">
        <v>3.3999999999999997E-7</v>
      </c>
      <c r="F262" s="15" t="s">
        <v>228</v>
      </c>
      <c r="G262" s="14" t="s">
        <v>151</v>
      </c>
      <c r="H262" s="37">
        <v>12.1</v>
      </c>
      <c r="I262" s="37">
        <f t="shared" si="16"/>
        <v>7.0666261666666665</v>
      </c>
      <c r="J262" s="32">
        <v>0.19538833333333333</v>
      </c>
      <c r="K262" s="14" t="s">
        <v>139</v>
      </c>
      <c r="L262" s="10">
        <f t="shared" si="15"/>
        <v>0.56787089531680435</v>
      </c>
      <c r="M262" s="28" t="s">
        <v>253</v>
      </c>
    </row>
    <row r="263" spans="1:13" x14ac:dyDescent="0.4">
      <c r="A263" s="16" t="s">
        <v>304</v>
      </c>
      <c r="B263" s="14" t="s">
        <v>193</v>
      </c>
      <c r="C263" s="14" t="s">
        <v>185</v>
      </c>
      <c r="D263" s="32">
        <v>137.50263909774435</v>
      </c>
      <c r="E263" s="15">
        <v>4.0999999999999998E-10</v>
      </c>
      <c r="F263" s="15" t="s">
        <v>228</v>
      </c>
      <c r="G263" s="14" t="s">
        <v>151</v>
      </c>
      <c r="H263" s="37">
        <v>12.1</v>
      </c>
      <c r="I263" s="37">
        <f t="shared" si="16"/>
        <v>10.487576533834586</v>
      </c>
      <c r="J263" s="32">
        <v>1.3750263909774434</v>
      </c>
      <c r="K263" s="14" t="s">
        <v>139</v>
      </c>
      <c r="L263" s="10">
        <f t="shared" si="15"/>
        <v>0.7531033175914994</v>
      </c>
      <c r="M263" s="28" t="s">
        <v>253</v>
      </c>
    </row>
    <row r="264" spans="1:13" x14ac:dyDescent="0.4">
      <c r="A264" s="16" t="s">
        <v>304</v>
      </c>
      <c r="B264" s="14" t="s">
        <v>193</v>
      </c>
      <c r="C264" s="14" t="s">
        <v>186</v>
      </c>
      <c r="D264" s="32">
        <v>56.913138345864652</v>
      </c>
      <c r="E264" s="15">
        <v>1.0999999999999999E-8</v>
      </c>
      <c r="F264" s="15" t="s">
        <v>228</v>
      </c>
      <c r="G264" s="14" t="s">
        <v>151</v>
      </c>
      <c r="H264" s="37">
        <v>12.1</v>
      </c>
      <c r="I264" s="37">
        <f t="shared" si="16"/>
        <v>8.1504810120300757</v>
      </c>
      <c r="J264" s="32">
        <v>0.56913138345864656</v>
      </c>
      <c r="K264" s="14" t="s">
        <v>139</v>
      </c>
      <c r="L264" s="10">
        <f t="shared" si="15"/>
        <v>0.62655782054309328</v>
      </c>
      <c r="M264" s="28" t="s">
        <v>253</v>
      </c>
    </row>
    <row r="265" spans="1:13" x14ac:dyDescent="0.4">
      <c r="A265" s="16" t="s">
        <v>304</v>
      </c>
      <c r="B265" s="14" t="s">
        <v>193</v>
      </c>
      <c r="C265" s="14" t="s">
        <v>186</v>
      </c>
      <c r="D265" s="32">
        <v>179.49384661654133</v>
      </c>
      <c r="E265" s="15">
        <v>1.6999999999999999E-9</v>
      </c>
      <c r="F265" s="15" t="s">
        <v>228</v>
      </c>
      <c r="G265" s="14" t="s">
        <v>151</v>
      </c>
      <c r="H265" s="37">
        <v>12.1</v>
      </c>
      <c r="I265" s="37">
        <f t="shared" si="16"/>
        <v>11.705321551879699</v>
      </c>
      <c r="J265" s="32">
        <v>1.7949384661654133</v>
      </c>
      <c r="K265" s="14" t="s">
        <v>139</v>
      </c>
      <c r="L265" s="10">
        <f t="shared" ref="L265:L274" si="17">(I265-J265)/H265</f>
        <v>0.81903992443919715</v>
      </c>
      <c r="M265" s="28" t="s">
        <v>253</v>
      </c>
    </row>
    <row r="266" spans="1:13" x14ac:dyDescent="0.4">
      <c r="A266" s="16" t="s">
        <v>304</v>
      </c>
      <c r="B266" s="14" t="s">
        <v>193</v>
      </c>
      <c r="C266" s="14" t="s">
        <v>187</v>
      </c>
      <c r="D266" s="32">
        <v>93.377492481202992</v>
      </c>
      <c r="E266" s="15">
        <v>9.9000000000000005E-7</v>
      </c>
      <c r="F266" s="15" t="s">
        <v>228</v>
      </c>
      <c r="G266" s="14" t="s">
        <v>151</v>
      </c>
      <c r="H266" s="37">
        <v>12.1</v>
      </c>
      <c r="I266" s="37">
        <f>D266*0.03+5.5</f>
        <v>8.3013247744360896</v>
      </c>
      <c r="J266" s="32">
        <v>0.93377492481202995</v>
      </c>
      <c r="K266" s="14" t="s">
        <v>139</v>
      </c>
      <c r="L266" s="10">
        <f t="shared" si="17"/>
        <v>0.60888841732430243</v>
      </c>
      <c r="M266" s="28" t="s">
        <v>253</v>
      </c>
    </row>
    <row r="267" spans="1:13" x14ac:dyDescent="0.4">
      <c r="A267" s="16" t="s">
        <v>304</v>
      </c>
      <c r="B267" s="14" t="s">
        <v>193</v>
      </c>
      <c r="C267" s="14" t="s">
        <v>187</v>
      </c>
      <c r="D267" s="32">
        <v>114.61025563909773</v>
      </c>
      <c r="E267" s="15">
        <v>1.0999999999999999E-8</v>
      </c>
      <c r="F267" s="15" t="s">
        <v>228</v>
      </c>
      <c r="G267" s="14" t="s">
        <v>151</v>
      </c>
      <c r="H267" s="37">
        <v>12.1</v>
      </c>
      <c r="I267" s="37">
        <f>D267*0.03+5.5</f>
        <v>8.9383076691729322</v>
      </c>
      <c r="J267" s="32">
        <v>1.1461025563909772</v>
      </c>
      <c r="K267" s="14" t="s">
        <v>139</v>
      </c>
      <c r="L267" s="10">
        <f t="shared" si="17"/>
        <v>0.64398389361834341</v>
      </c>
      <c r="M267" s="28" t="s">
        <v>253</v>
      </c>
    </row>
    <row r="268" spans="1:13" x14ac:dyDescent="0.4">
      <c r="A268" s="16" t="s">
        <v>304</v>
      </c>
      <c r="B268" s="14" t="s">
        <v>193</v>
      </c>
      <c r="C268" s="14" t="s">
        <v>187</v>
      </c>
      <c r="D268" s="32">
        <v>319.40608947368418</v>
      </c>
      <c r="E268" s="15">
        <v>3E-9</v>
      </c>
      <c r="F268" s="15" t="s">
        <v>228</v>
      </c>
      <c r="G268" s="14" t="s">
        <v>151</v>
      </c>
      <c r="H268" s="37">
        <v>12.1</v>
      </c>
      <c r="I268" s="37">
        <f>D268*0.03+5.4</f>
        <v>14.982182684210525</v>
      </c>
      <c r="J268" s="32">
        <v>3.1940608947368418</v>
      </c>
      <c r="K268" s="14" t="s">
        <v>139</v>
      </c>
      <c r="L268" s="10">
        <f t="shared" si="17"/>
        <v>0.97422494127881687</v>
      </c>
      <c r="M268" s="28" t="s">
        <v>253</v>
      </c>
    </row>
    <row r="269" spans="1:13" x14ac:dyDescent="0.4">
      <c r="A269" s="16" t="s">
        <v>304</v>
      </c>
      <c r="B269" s="14" t="s">
        <v>193</v>
      </c>
      <c r="C269" s="14" t="s">
        <v>188</v>
      </c>
      <c r="D269" s="32">
        <v>537.79600942760942</v>
      </c>
      <c r="E269" s="15">
        <v>2.6000000000000001E-6</v>
      </c>
      <c r="F269" s="15" t="s">
        <v>228</v>
      </c>
      <c r="G269" s="14" t="s">
        <v>151</v>
      </c>
      <c r="H269" s="37">
        <v>12.1</v>
      </c>
      <c r="I269" s="37">
        <f>D269*0.029+6.5</f>
        <v>22.096084273400674</v>
      </c>
      <c r="J269" s="32">
        <v>5.3779600942760943</v>
      </c>
      <c r="K269" s="14" t="s">
        <v>139</v>
      </c>
      <c r="L269" s="10">
        <f t="shared" si="17"/>
        <v>1.381663155299552</v>
      </c>
      <c r="M269" s="28" t="s">
        <v>253</v>
      </c>
    </row>
    <row r="270" spans="1:13" x14ac:dyDescent="0.4">
      <c r="A270" s="16" t="s">
        <v>304</v>
      </c>
      <c r="B270" s="14" t="s">
        <v>193</v>
      </c>
      <c r="C270" s="14" t="s">
        <v>188</v>
      </c>
      <c r="D270" s="32">
        <v>554.15075286195281</v>
      </c>
      <c r="E270" s="15">
        <v>1.6000000000000001E-8</v>
      </c>
      <c r="F270" s="15" t="s">
        <v>228</v>
      </c>
      <c r="G270" s="14" t="s">
        <v>151</v>
      </c>
      <c r="H270" s="37">
        <v>12.1</v>
      </c>
      <c r="I270" s="37">
        <f>D270*0.03+5.5</f>
        <v>22.124522585858585</v>
      </c>
      <c r="J270" s="32">
        <v>5.5415075286195279</v>
      </c>
      <c r="K270" s="14" t="s">
        <v>139</v>
      </c>
      <c r="L270" s="10">
        <f t="shared" si="17"/>
        <v>1.3704971121685174</v>
      </c>
      <c r="M270" s="28" t="s">
        <v>253</v>
      </c>
    </row>
    <row r="271" spans="1:13" x14ac:dyDescent="0.4">
      <c r="A271" s="16" t="s">
        <v>304</v>
      </c>
      <c r="B271" s="14" t="s">
        <v>193</v>
      </c>
      <c r="C271" s="14" t="s">
        <v>189</v>
      </c>
      <c r="D271" s="32">
        <v>49.446967551622421</v>
      </c>
      <c r="E271" s="15">
        <v>3.7E-7</v>
      </c>
      <c r="F271" s="15" t="s">
        <v>228</v>
      </c>
      <c r="G271" s="14" t="s">
        <v>151</v>
      </c>
      <c r="H271" s="37">
        <v>12.1</v>
      </c>
      <c r="I271" s="37">
        <f>D271*0.029+6.5</f>
        <v>7.9339620589970501</v>
      </c>
      <c r="J271" s="32">
        <v>0.49446967551622423</v>
      </c>
      <c r="K271" s="14" t="s">
        <v>139</v>
      </c>
      <c r="L271" s="10">
        <f t="shared" si="17"/>
        <v>0.6148340812794072</v>
      </c>
      <c r="M271" s="28" t="s">
        <v>253</v>
      </c>
    </row>
    <row r="272" spans="1:13" x14ac:dyDescent="0.4">
      <c r="A272" s="16" t="s">
        <v>304</v>
      </c>
      <c r="B272" s="14" t="s">
        <v>193</v>
      </c>
      <c r="C272" s="14" t="s">
        <v>190</v>
      </c>
      <c r="D272" s="32">
        <v>339.81425454545445</v>
      </c>
      <c r="E272" s="15">
        <v>6.0999999999999998E-7</v>
      </c>
      <c r="F272" s="15" t="s">
        <v>228</v>
      </c>
      <c r="G272" s="14" t="s">
        <v>151</v>
      </c>
      <c r="H272" s="37">
        <v>12.1</v>
      </c>
      <c r="I272" s="37">
        <f>D272*0.029+6.5</f>
        <v>16.354613381818179</v>
      </c>
      <c r="J272" s="32">
        <v>3.3981425454545446</v>
      </c>
      <c r="K272" s="14" t="s">
        <v>139</v>
      </c>
      <c r="L272" s="10">
        <f t="shared" si="17"/>
        <v>1.0707827137490609</v>
      </c>
      <c r="M272" s="28" t="s">
        <v>253</v>
      </c>
    </row>
    <row r="273" spans="1:13" x14ac:dyDescent="0.4">
      <c r="A273" s="16" t="s">
        <v>304</v>
      </c>
      <c r="B273" s="14" t="s">
        <v>193</v>
      </c>
      <c r="C273" s="14" t="s">
        <v>191</v>
      </c>
      <c r="D273" s="32">
        <v>339.55617057902981</v>
      </c>
      <c r="E273" s="15">
        <v>2.7000000000000001E-7</v>
      </c>
      <c r="F273" s="15" t="s">
        <v>228</v>
      </c>
      <c r="G273" s="14" t="s">
        <v>151</v>
      </c>
      <c r="H273" s="37">
        <v>12.1</v>
      </c>
      <c r="I273" s="37">
        <f>D273*0.029+6.5</f>
        <v>16.347128946791862</v>
      </c>
      <c r="J273" s="32">
        <v>3.395561705790298</v>
      </c>
      <c r="K273" s="14" t="s">
        <v>139</v>
      </c>
      <c r="L273" s="10">
        <f t="shared" si="17"/>
        <v>1.0703774579340135</v>
      </c>
      <c r="M273" s="28" t="s">
        <v>253</v>
      </c>
    </row>
    <row r="274" spans="1:13" x14ac:dyDescent="0.4">
      <c r="A274" s="16" t="s">
        <v>304</v>
      </c>
      <c r="B274" s="14" t="s">
        <v>193</v>
      </c>
      <c r="C274" s="14" t="s">
        <v>192</v>
      </c>
      <c r="D274" s="32">
        <v>50.49113402061856</v>
      </c>
      <c r="E274" s="15">
        <v>8.8999999999999995E-6</v>
      </c>
      <c r="F274" s="15" t="s">
        <v>228</v>
      </c>
      <c r="G274" s="14" t="s">
        <v>151</v>
      </c>
      <c r="H274" s="37">
        <v>12.1</v>
      </c>
      <c r="I274" s="37">
        <f>D274*0.029+6.5</f>
        <v>7.9642428865979387</v>
      </c>
      <c r="J274" s="32">
        <v>0.50491134020618555</v>
      </c>
      <c r="K274" s="14" t="s">
        <v>139</v>
      </c>
      <c r="L274" s="10">
        <f t="shared" si="17"/>
        <v>0.61647368151997961</v>
      </c>
      <c r="M274" s="28" t="s">
        <v>253</v>
      </c>
    </row>
    <row r="275" spans="1:13" x14ac:dyDescent="0.4">
      <c r="A275" s="14"/>
      <c r="C275" s="14"/>
      <c r="I275" s="14"/>
      <c r="J275" s="14"/>
      <c r="L275" s="14"/>
    </row>
    <row r="276" spans="1:13" x14ac:dyDescent="0.4">
      <c r="A276" s="16" t="s">
        <v>304</v>
      </c>
      <c r="B276" s="14" t="s">
        <v>226</v>
      </c>
      <c r="C276" s="14" t="s">
        <v>209</v>
      </c>
      <c r="D276" s="40" t="s">
        <v>210</v>
      </c>
      <c r="E276" s="15">
        <v>1.5369749999999996E-7</v>
      </c>
      <c r="F276" s="14" t="s">
        <v>211</v>
      </c>
      <c r="G276" s="30" t="s">
        <v>212</v>
      </c>
      <c r="H276" s="32">
        <v>8.1999999999999993</v>
      </c>
      <c r="I276" s="37">
        <f>(933+942)/2*0.02555+0.78564</f>
        <v>24.738765000000001</v>
      </c>
      <c r="J276" s="37">
        <v>9.4427500000000002</v>
      </c>
      <c r="K276" s="14" t="s">
        <v>124</v>
      </c>
      <c r="L276" s="10">
        <f t="shared" ref="L276:L295" si="18">(I276-J276)/H276</f>
        <v>1.8653676829268295</v>
      </c>
      <c r="M276" s="46" t="s">
        <v>295</v>
      </c>
    </row>
    <row r="277" spans="1:13" x14ac:dyDescent="0.4">
      <c r="A277" s="16" t="s">
        <v>304</v>
      </c>
      <c r="B277" s="14" t="s">
        <v>226</v>
      </c>
      <c r="C277" s="14" t="s">
        <v>209</v>
      </c>
      <c r="D277" s="40" t="s">
        <v>213</v>
      </c>
      <c r="E277" s="15">
        <v>1.5506300000000009E-6</v>
      </c>
      <c r="F277" s="14" t="s">
        <v>211</v>
      </c>
      <c r="G277" s="30" t="s">
        <v>212</v>
      </c>
      <c r="H277" s="32">
        <v>8.1999999999999993</v>
      </c>
      <c r="I277" s="37">
        <f>(963+971)/2*0.02555+0.78564</f>
        <v>25.49249</v>
      </c>
      <c r="J277" s="37">
        <v>9.7150499999999997</v>
      </c>
      <c r="K277" s="14" t="s">
        <v>124</v>
      </c>
      <c r="L277" s="10">
        <f t="shared" si="18"/>
        <v>1.924078048780488</v>
      </c>
      <c r="M277" s="46" t="s">
        <v>295</v>
      </c>
    </row>
    <row r="278" spans="1:13" x14ac:dyDescent="0.4">
      <c r="A278" s="16" t="s">
        <v>304</v>
      </c>
      <c r="B278" s="14" t="s">
        <v>226</v>
      </c>
      <c r="C278" s="14" t="s">
        <v>209</v>
      </c>
      <c r="D278" s="40" t="s">
        <v>214</v>
      </c>
      <c r="E278" s="15">
        <v>1.5506300000000009E-6</v>
      </c>
      <c r="F278" s="14" t="s">
        <v>211</v>
      </c>
      <c r="G278" s="30" t="s">
        <v>212</v>
      </c>
      <c r="H278" s="32">
        <v>8.1999999999999993</v>
      </c>
      <c r="I278" s="37">
        <f>(1011+1020)/2*0.02555+0.78564</f>
        <v>26.731665</v>
      </c>
      <c r="J278" s="37">
        <v>10.199</v>
      </c>
      <c r="K278" s="14" t="s">
        <v>124</v>
      </c>
      <c r="L278" s="10">
        <f t="shared" si="18"/>
        <v>2.0161786585365857</v>
      </c>
      <c r="M278" s="46" t="s">
        <v>295</v>
      </c>
    </row>
    <row r="279" spans="1:13" x14ac:dyDescent="0.4">
      <c r="A279" s="16" t="s">
        <v>304</v>
      </c>
      <c r="B279" s="14" t="s">
        <v>226</v>
      </c>
      <c r="C279" s="14" t="s">
        <v>215</v>
      </c>
      <c r="D279" s="30">
        <v>1740</v>
      </c>
      <c r="E279" s="15">
        <v>4.2507899999999848E-8</v>
      </c>
      <c r="F279" s="14" t="s">
        <v>211</v>
      </c>
      <c r="G279" s="30" t="s">
        <v>212</v>
      </c>
      <c r="H279" s="32">
        <v>8.1999999999999993</v>
      </c>
      <c r="I279" s="37">
        <f>D279*0.02555+0.78564</f>
        <v>45.242640000000002</v>
      </c>
      <c r="J279" s="37">
        <v>18.673099999999998</v>
      </c>
      <c r="K279" s="14" t="s">
        <v>124</v>
      </c>
      <c r="L279" s="10">
        <f t="shared" si="18"/>
        <v>3.2401878048780497</v>
      </c>
      <c r="M279" s="46" t="s">
        <v>295</v>
      </c>
    </row>
    <row r="280" spans="1:13" x14ac:dyDescent="0.4">
      <c r="A280" s="16" t="s">
        <v>304</v>
      </c>
      <c r="B280" s="14" t="s">
        <v>226</v>
      </c>
      <c r="C280" s="14" t="s">
        <v>216</v>
      </c>
      <c r="D280" s="40" t="s">
        <v>217</v>
      </c>
      <c r="E280" s="15">
        <v>1.47447E-6</v>
      </c>
      <c r="F280" s="14" t="s">
        <v>211</v>
      </c>
      <c r="G280" s="30" t="s">
        <v>212</v>
      </c>
      <c r="H280" s="32">
        <v>8.1999999999999993</v>
      </c>
      <c r="I280" s="37">
        <f>(99+103)/2*0.02555+0.78564</f>
        <v>3.36619</v>
      </c>
      <c r="J280" s="37">
        <v>0.89939999999999998</v>
      </c>
      <c r="K280" s="14" t="s">
        <v>124</v>
      </c>
      <c r="L280" s="10">
        <f t="shared" si="18"/>
        <v>0.30082804878048786</v>
      </c>
      <c r="M280" s="46" t="s">
        <v>295</v>
      </c>
    </row>
    <row r="281" spans="1:13" x14ac:dyDescent="0.4">
      <c r="A281" s="16" t="s">
        <v>304</v>
      </c>
      <c r="B281" s="14" t="s">
        <v>226</v>
      </c>
      <c r="C281" s="14" t="s">
        <v>216</v>
      </c>
      <c r="D281" s="30">
        <v>147</v>
      </c>
      <c r="E281" s="15">
        <v>4.2474500000000003E-6</v>
      </c>
      <c r="F281" s="14" t="s">
        <v>211</v>
      </c>
      <c r="G281" s="30" t="s">
        <v>212</v>
      </c>
      <c r="H281" s="32">
        <v>8.1999999999999993</v>
      </c>
      <c r="I281" s="37">
        <f t="shared" ref="I281:I289" si="19">D281*0.02555+0.78564</f>
        <v>4.5414900000000005</v>
      </c>
      <c r="J281" s="37">
        <v>1.4122999999999999</v>
      </c>
      <c r="K281" s="14" t="s">
        <v>124</v>
      </c>
      <c r="L281" s="10">
        <f t="shared" si="18"/>
        <v>0.38160853658536592</v>
      </c>
      <c r="M281" s="46" t="s">
        <v>295</v>
      </c>
    </row>
    <row r="282" spans="1:13" x14ac:dyDescent="0.4">
      <c r="A282" s="16" t="s">
        <v>304</v>
      </c>
      <c r="B282" s="14" t="s">
        <v>226</v>
      </c>
      <c r="C282" s="14" t="s">
        <v>218</v>
      </c>
      <c r="D282" s="30">
        <v>1073</v>
      </c>
      <c r="E282" s="15">
        <v>2.2158000000000004E-5</v>
      </c>
      <c r="F282" s="14" t="s">
        <v>211</v>
      </c>
      <c r="G282" s="30" t="s">
        <v>212</v>
      </c>
      <c r="H282" s="32">
        <v>8.1999999999999993</v>
      </c>
      <c r="I282" s="37">
        <f t="shared" si="19"/>
        <v>28.200790000000001</v>
      </c>
      <c r="J282" s="37">
        <v>11.004899999999999</v>
      </c>
      <c r="K282" s="14" t="s">
        <v>124</v>
      </c>
      <c r="L282" s="10">
        <f t="shared" si="18"/>
        <v>2.0970597560975612</v>
      </c>
      <c r="M282" s="46" t="s">
        <v>295</v>
      </c>
    </row>
    <row r="283" spans="1:13" x14ac:dyDescent="0.4">
      <c r="A283" s="16" t="s">
        <v>304</v>
      </c>
      <c r="B283" s="14" t="s">
        <v>226</v>
      </c>
      <c r="C283" s="14" t="s">
        <v>218</v>
      </c>
      <c r="D283" s="30">
        <v>1516</v>
      </c>
      <c r="E283" s="15">
        <v>1.7116800000000002E-11</v>
      </c>
      <c r="F283" s="14" t="s">
        <v>211</v>
      </c>
      <c r="G283" s="30" t="s">
        <v>212</v>
      </c>
      <c r="H283" s="32">
        <v>8.1999999999999993</v>
      </c>
      <c r="I283" s="37">
        <f t="shared" si="19"/>
        <v>39.519440000000003</v>
      </c>
      <c r="J283" s="37">
        <v>15.513799999999998</v>
      </c>
      <c r="K283" s="14" t="s">
        <v>124</v>
      </c>
      <c r="L283" s="10">
        <f t="shared" si="18"/>
        <v>2.927517073170733</v>
      </c>
      <c r="M283" s="46" t="s">
        <v>295</v>
      </c>
    </row>
    <row r="284" spans="1:13" x14ac:dyDescent="0.4">
      <c r="A284" s="16" t="s">
        <v>304</v>
      </c>
      <c r="B284" s="14" t="s">
        <v>226</v>
      </c>
      <c r="C284" s="14" t="s">
        <v>219</v>
      </c>
      <c r="D284" s="30">
        <v>979</v>
      </c>
      <c r="E284" s="15">
        <v>3.6600999999999952E-8</v>
      </c>
      <c r="F284" s="14" t="s">
        <v>211</v>
      </c>
      <c r="G284" s="30" t="s">
        <v>212</v>
      </c>
      <c r="H284" s="32">
        <v>8.1999999999999993</v>
      </c>
      <c r="I284" s="37">
        <f>D284*0.02555+0.78564</f>
        <v>25.79909</v>
      </c>
      <c r="J284" s="37">
        <v>10.571</v>
      </c>
      <c r="K284" s="14" t="s">
        <v>124</v>
      </c>
      <c r="L284" s="10">
        <f t="shared" si="18"/>
        <v>1.8570841463414636</v>
      </c>
      <c r="M284" s="46" t="s">
        <v>295</v>
      </c>
    </row>
    <row r="285" spans="1:13" x14ac:dyDescent="0.4">
      <c r="A285" s="16" t="s">
        <v>304</v>
      </c>
      <c r="B285" s="14" t="s">
        <v>226</v>
      </c>
      <c r="C285" s="14" t="s">
        <v>219</v>
      </c>
      <c r="D285" s="30">
        <v>1075</v>
      </c>
      <c r="E285" s="15">
        <v>7.6091999999999792E-8</v>
      </c>
      <c r="F285" s="14" t="s">
        <v>211</v>
      </c>
      <c r="G285" s="30" t="s">
        <v>212</v>
      </c>
      <c r="H285" s="32">
        <v>8.1999999999999993</v>
      </c>
      <c r="I285" s="37">
        <f t="shared" si="19"/>
        <v>28.25189</v>
      </c>
      <c r="J285" s="37">
        <v>11.54</v>
      </c>
      <c r="K285" s="14" t="s">
        <v>124</v>
      </c>
      <c r="L285" s="10">
        <f t="shared" si="18"/>
        <v>2.0380353658536587</v>
      </c>
      <c r="M285" s="46" t="s">
        <v>295</v>
      </c>
    </row>
    <row r="286" spans="1:13" x14ac:dyDescent="0.4">
      <c r="A286" s="16" t="s">
        <v>304</v>
      </c>
      <c r="B286" s="14" t="s">
        <v>226</v>
      </c>
      <c r="C286" s="14" t="s">
        <v>220</v>
      </c>
      <c r="D286" s="30">
        <v>692</v>
      </c>
      <c r="E286" s="15">
        <v>4.3232000000000063E-6</v>
      </c>
      <c r="F286" s="14" t="s">
        <v>211</v>
      </c>
      <c r="G286" s="30" t="s">
        <v>212</v>
      </c>
      <c r="H286" s="32">
        <v>8.1999999999999993</v>
      </c>
      <c r="I286" s="37">
        <f t="shared" si="19"/>
        <v>18.466239999999999</v>
      </c>
      <c r="J286" s="37">
        <v>6.8125</v>
      </c>
      <c r="K286" s="14" t="s">
        <v>124</v>
      </c>
      <c r="L286" s="10">
        <f t="shared" si="18"/>
        <v>1.4211878048780489</v>
      </c>
      <c r="M286" s="46" t="s">
        <v>295</v>
      </c>
    </row>
    <row r="287" spans="1:13" x14ac:dyDescent="0.4">
      <c r="A287" s="16" t="s">
        <v>304</v>
      </c>
      <c r="B287" s="14" t="s">
        <v>226</v>
      </c>
      <c r="C287" s="14" t="s">
        <v>220</v>
      </c>
      <c r="D287" s="30">
        <v>813</v>
      </c>
      <c r="E287" s="15">
        <v>3.3315299999999997E-7</v>
      </c>
      <c r="F287" s="14" t="s">
        <v>211</v>
      </c>
      <c r="G287" s="30" t="s">
        <v>212</v>
      </c>
      <c r="H287" s="32">
        <v>8.1999999999999993</v>
      </c>
      <c r="I287" s="37">
        <f t="shared" si="19"/>
        <v>21.557790000000001</v>
      </c>
      <c r="J287" s="37">
        <v>8.0808</v>
      </c>
      <c r="K287" s="14" t="s">
        <v>124</v>
      </c>
      <c r="L287" s="10">
        <f t="shared" si="18"/>
        <v>1.6435353658536587</v>
      </c>
      <c r="M287" s="46" t="s">
        <v>295</v>
      </c>
    </row>
    <row r="288" spans="1:13" x14ac:dyDescent="0.4">
      <c r="A288" s="16" t="s">
        <v>304</v>
      </c>
      <c r="B288" s="14" t="s">
        <v>226</v>
      </c>
      <c r="C288" s="14" t="s">
        <v>220</v>
      </c>
      <c r="D288" s="30">
        <v>858</v>
      </c>
      <c r="E288" s="15">
        <v>1.6329300000000003E-7</v>
      </c>
      <c r="F288" s="14" t="s">
        <v>211</v>
      </c>
      <c r="G288" s="30" t="s">
        <v>212</v>
      </c>
      <c r="H288" s="32">
        <v>8.1999999999999993</v>
      </c>
      <c r="I288" s="37">
        <f t="shared" si="19"/>
        <v>22.707540000000002</v>
      </c>
      <c r="J288" s="37">
        <v>8.5201999999999991</v>
      </c>
      <c r="K288" s="14" t="s">
        <v>124</v>
      </c>
      <c r="L288" s="10">
        <f t="shared" si="18"/>
        <v>1.7301634146341467</v>
      </c>
      <c r="M288" s="46" t="s">
        <v>295</v>
      </c>
    </row>
    <row r="289" spans="1:13" x14ac:dyDescent="0.4">
      <c r="A289" s="16" t="s">
        <v>304</v>
      </c>
      <c r="B289" s="14" t="s">
        <v>226</v>
      </c>
      <c r="C289" s="14" t="s">
        <v>221</v>
      </c>
      <c r="D289" s="30">
        <v>464</v>
      </c>
      <c r="E289" s="15">
        <v>6.4684999999999915E-6</v>
      </c>
      <c r="F289" s="14" t="s">
        <v>211</v>
      </c>
      <c r="G289" s="30" t="s">
        <v>212</v>
      </c>
      <c r="H289" s="32">
        <v>8.1999999999999993</v>
      </c>
      <c r="I289" s="37">
        <f t="shared" si="19"/>
        <v>12.640840000000001</v>
      </c>
      <c r="J289" s="37">
        <v>4.2744999999999997</v>
      </c>
      <c r="K289" s="14" t="s">
        <v>124</v>
      </c>
      <c r="L289" s="10">
        <f t="shared" si="18"/>
        <v>1.0202853658536588</v>
      </c>
      <c r="M289" s="46" t="s">
        <v>295</v>
      </c>
    </row>
    <row r="290" spans="1:13" x14ac:dyDescent="0.4">
      <c r="A290" s="16" t="s">
        <v>304</v>
      </c>
      <c r="B290" s="14" t="s">
        <v>226</v>
      </c>
      <c r="C290" s="14" t="s">
        <v>221</v>
      </c>
      <c r="D290" s="40" t="s">
        <v>222</v>
      </c>
      <c r="E290" s="15">
        <v>4.9920000000000015E-6</v>
      </c>
      <c r="F290" s="14" t="s">
        <v>211</v>
      </c>
      <c r="G290" s="30" t="s">
        <v>212</v>
      </c>
      <c r="H290" s="32">
        <v>8.1999999999999993</v>
      </c>
      <c r="I290" s="37">
        <f>(530+560)/2*0.02555+0.78564</f>
        <v>14.71039</v>
      </c>
      <c r="J290" s="37">
        <v>5.00265</v>
      </c>
      <c r="K290" s="14" t="s">
        <v>124</v>
      </c>
      <c r="L290" s="10">
        <f t="shared" si="18"/>
        <v>1.1838707317073174</v>
      </c>
      <c r="M290" s="46" t="s">
        <v>295</v>
      </c>
    </row>
    <row r="291" spans="1:13" x14ac:dyDescent="0.4">
      <c r="A291" s="16" t="s">
        <v>304</v>
      </c>
      <c r="B291" s="14" t="s">
        <v>226</v>
      </c>
      <c r="C291" s="14" t="s">
        <v>223</v>
      </c>
      <c r="D291" s="30">
        <v>684</v>
      </c>
      <c r="E291" s="15">
        <v>1.6827599999999986E-9</v>
      </c>
      <c r="F291" s="14" t="s">
        <v>211</v>
      </c>
      <c r="G291" s="30" t="s">
        <v>212</v>
      </c>
      <c r="H291" s="32">
        <v>8.1999999999999993</v>
      </c>
      <c r="I291" s="37">
        <f>D291*0.02555+0.78564</f>
        <v>18.261839999999999</v>
      </c>
      <c r="J291" s="37">
        <v>6.1223999999999998</v>
      </c>
      <c r="K291" s="14" t="s">
        <v>124</v>
      </c>
      <c r="L291" s="10">
        <f t="shared" si="18"/>
        <v>1.4804195121951222</v>
      </c>
      <c r="M291" s="46" t="s">
        <v>295</v>
      </c>
    </row>
    <row r="292" spans="1:13" x14ac:dyDescent="0.4">
      <c r="A292" s="16" t="s">
        <v>304</v>
      </c>
      <c r="B292" s="14" t="s">
        <v>226</v>
      </c>
      <c r="C292" s="14" t="s">
        <v>223</v>
      </c>
      <c r="D292" s="40" t="s">
        <v>224</v>
      </c>
      <c r="E292" s="15">
        <v>7.8313333333333367E-9</v>
      </c>
      <c r="F292" s="14" t="s">
        <v>211</v>
      </c>
      <c r="G292" s="30" t="s">
        <v>212</v>
      </c>
      <c r="H292" s="32">
        <v>8.1999999999999993</v>
      </c>
      <c r="I292" s="37">
        <f>(754+775)/2*0.02555+0.78564</f>
        <v>20.318615000000001</v>
      </c>
      <c r="J292" s="37">
        <v>6.9505499999999998</v>
      </c>
      <c r="K292" s="14" t="s">
        <v>124</v>
      </c>
      <c r="L292" s="10">
        <f t="shared" si="18"/>
        <v>1.630251829268293</v>
      </c>
      <c r="M292" s="46" t="s">
        <v>295</v>
      </c>
    </row>
    <row r="293" spans="1:13" x14ac:dyDescent="0.4">
      <c r="A293" s="16" t="s">
        <v>304</v>
      </c>
      <c r="B293" s="14" t="s">
        <v>226</v>
      </c>
      <c r="C293" s="14" t="s">
        <v>225</v>
      </c>
      <c r="D293" s="30">
        <v>556</v>
      </c>
      <c r="E293" s="15">
        <v>1.069000000000001E-8</v>
      </c>
      <c r="F293" s="14" t="s">
        <v>211</v>
      </c>
      <c r="G293" s="30" t="s">
        <v>212</v>
      </c>
      <c r="H293" s="32">
        <v>8.1999999999999993</v>
      </c>
      <c r="I293" s="37">
        <f>D293*0.02555+0.78564</f>
        <v>14.991440000000001</v>
      </c>
      <c r="J293" s="37">
        <v>5.4753999999999996</v>
      </c>
      <c r="K293" s="14" t="s">
        <v>124</v>
      </c>
      <c r="L293" s="10">
        <f t="shared" si="18"/>
        <v>1.1604926829268294</v>
      </c>
      <c r="M293" s="46" t="s">
        <v>295</v>
      </c>
    </row>
    <row r="294" spans="1:13" x14ac:dyDescent="0.4">
      <c r="A294" s="16" t="s">
        <v>304</v>
      </c>
      <c r="B294" s="14" t="s">
        <v>226</v>
      </c>
      <c r="C294" s="14" t="s">
        <v>225</v>
      </c>
      <c r="D294" s="30">
        <v>708</v>
      </c>
      <c r="E294" s="15">
        <v>6.027600000000002E-10</v>
      </c>
      <c r="F294" s="14" t="s">
        <v>211</v>
      </c>
      <c r="G294" s="30" t="s">
        <v>212</v>
      </c>
      <c r="H294" s="32">
        <v>8.1999999999999993</v>
      </c>
      <c r="I294" s="37">
        <f>D294*0.02555+0.78564</f>
        <v>18.875040000000002</v>
      </c>
      <c r="J294" s="37">
        <v>7.1360000000000001</v>
      </c>
      <c r="K294" s="14" t="s">
        <v>124</v>
      </c>
      <c r="L294" s="10">
        <f t="shared" si="18"/>
        <v>1.4315902439024395</v>
      </c>
      <c r="M294" s="46" t="s">
        <v>295</v>
      </c>
    </row>
    <row r="295" spans="1:13" x14ac:dyDescent="0.4">
      <c r="A295" s="16" t="s">
        <v>304</v>
      </c>
      <c r="B295" s="14" t="s">
        <v>226</v>
      </c>
      <c r="C295" s="14" t="s">
        <v>225</v>
      </c>
      <c r="D295" s="30">
        <v>757</v>
      </c>
      <c r="E295" s="15">
        <v>2.709849999999999E-8</v>
      </c>
      <c r="F295" s="14" t="s">
        <v>211</v>
      </c>
      <c r="G295" s="30" t="s">
        <v>212</v>
      </c>
      <c r="H295" s="32">
        <v>8.1999999999999993</v>
      </c>
      <c r="I295" s="37">
        <f>D295*0.02555+0.78564</f>
        <v>20.126989999999999</v>
      </c>
      <c r="J295" s="37">
        <v>7.5312999999999999</v>
      </c>
      <c r="K295" s="14" t="s">
        <v>124</v>
      </c>
      <c r="L295" s="10">
        <f t="shared" si="18"/>
        <v>1.5360597560975611</v>
      </c>
      <c r="M295" s="46" t="s">
        <v>295</v>
      </c>
    </row>
    <row r="296" spans="1:13" x14ac:dyDescent="0.4">
      <c r="A296" s="14"/>
      <c r="C296" s="14"/>
      <c r="I296" s="14"/>
      <c r="J296" s="14"/>
      <c r="L296" s="14"/>
    </row>
    <row r="297" spans="1:13" x14ac:dyDescent="0.4">
      <c r="A297" s="28" t="s">
        <v>234</v>
      </c>
      <c r="C297" s="14"/>
      <c r="I297" s="14"/>
      <c r="J297" s="14"/>
      <c r="L297" s="14"/>
    </row>
    <row r="298" spans="1:13" x14ac:dyDescent="0.4">
      <c r="A298" s="28" t="s">
        <v>268</v>
      </c>
      <c r="C298" s="14"/>
      <c r="I298" s="14"/>
      <c r="J298" s="14"/>
      <c r="L298" s="14"/>
    </row>
    <row r="299" spans="1:13" x14ac:dyDescent="0.4">
      <c r="A299" s="43" t="s">
        <v>291</v>
      </c>
      <c r="C299" s="14"/>
      <c r="I299" s="14"/>
      <c r="J299" s="14"/>
      <c r="L299" s="14"/>
    </row>
    <row r="300" spans="1:13" x14ac:dyDescent="0.4">
      <c r="A300" s="44" t="s">
        <v>289</v>
      </c>
      <c r="C300" s="14"/>
      <c r="I300" s="14"/>
      <c r="J300" s="14"/>
      <c r="L300" s="14"/>
    </row>
    <row r="301" spans="1:13" x14ac:dyDescent="0.4">
      <c r="A301" s="44" t="s">
        <v>283</v>
      </c>
      <c r="C301" s="14"/>
      <c r="I301" s="14"/>
      <c r="J301" s="14"/>
      <c r="L301" s="14"/>
    </row>
    <row r="302" spans="1:13" x14ac:dyDescent="0.4">
      <c r="A302" s="28" t="s">
        <v>266</v>
      </c>
      <c r="C302" s="14"/>
      <c r="I302" s="14"/>
      <c r="J302" s="14"/>
      <c r="L302" s="14"/>
    </row>
    <row r="303" spans="1:13" x14ac:dyDescent="0.4">
      <c r="A303" s="44" t="s">
        <v>286</v>
      </c>
      <c r="C303" s="14"/>
      <c r="I303" s="14"/>
      <c r="J303" s="14"/>
      <c r="L303" s="14"/>
    </row>
    <row r="304" spans="1:13" x14ac:dyDescent="0.4">
      <c r="A304" s="28" t="s">
        <v>257</v>
      </c>
      <c r="C304" s="14"/>
      <c r="I304" s="14"/>
      <c r="J304" s="14"/>
      <c r="L304" s="14"/>
    </row>
    <row r="305" spans="1:1" x14ac:dyDescent="0.4">
      <c r="A305" s="28" t="s">
        <v>263</v>
      </c>
    </row>
    <row r="306" spans="1:1" x14ac:dyDescent="0.4">
      <c r="A306" s="28" t="s">
        <v>272</v>
      </c>
    </row>
    <row r="307" spans="1:1" x14ac:dyDescent="0.4">
      <c r="A307" s="28" t="s">
        <v>273</v>
      </c>
    </row>
    <row r="308" spans="1:1" x14ac:dyDescent="0.4">
      <c r="A308" s="28" t="s">
        <v>264</v>
      </c>
    </row>
    <row r="309" spans="1:1" x14ac:dyDescent="0.4">
      <c r="A309" s="28" t="s">
        <v>269</v>
      </c>
    </row>
    <row r="310" spans="1:1" x14ac:dyDescent="0.4">
      <c r="A310" s="28" t="s">
        <v>255</v>
      </c>
    </row>
    <row r="311" spans="1:1" x14ac:dyDescent="0.4">
      <c r="A311" s="28" t="s">
        <v>256</v>
      </c>
    </row>
    <row r="312" spans="1:1" x14ac:dyDescent="0.4">
      <c r="A312" s="28" t="s">
        <v>258</v>
      </c>
    </row>
    <row r="313" spans="1:1" x14ac:dyDescent="0.4">
      <c r="A313" s="28" t="s">
        <v>259</v>
      </c>
    </row>
    <row r="314" spans="1:1" x14ac:dyDescent="0.4">
      <c r="A314" s="28" t="s">
        <v>260</v>
      </c>
    </row>
    <row r="315" spans="1:1" x14ac:dyDescent="0.4">
      <c r="A315" s="44" t="s">
        <v>284</v>
      </c>
    </row>
    <row r="316" spans="1:1" x14ac:dyDescent="0.4">
      <c r="A316" s="44" t="s">
        <v>288</v>
      </c>
    </row>
    <row r="317" spans="1:1" x14ac:dyDescent="0.4">
      <c r="A317" s="44" t="s">
        <v>287</v>
      </c>
    </row>
    <row r="318" spans="1:1" x14ac:dyDescent="0.4">
      <c r="A318" s="44" t="s">
        <v>285</v>
      </c>
    </row>
    <row r="319" spans="1:1" x14ac:dyDescent="0.4">
      <c r="A319" s="28" t="s">
        <v>270</v>
      </c>
    </row>
    <row r="320" spans="1:1" x14ac:dyDescent="0.4">
      <c r="A320" s="43" t="s">
        <v>299</v>
      </c>
    </row>
    <row r="321" spans="1:1" x14ac:dyDescent="0.4">
      <c r="A321" s="43" t="s">
        <v>300</v>
      </c>
    </row>
    <row r="322" spans="1:1" x14ac:dyDescent="0.4">
      <c r="A322" s="28" t="s">
        <v>301</v>
      </c>
    </row>
    <row r="323" spans="1:1" x14ac:dyDescent="0.4">
      <c r="A323" s="28" t="s">
        <v>274</v>
      </c>
    </row>
    <row r="324" spans="1:1" x14ac:dyDescent="0.4">
      <c r="A324" s="28" t="s">
        <v>271</v>
      </c>
    </row>
    <row r="325" spans="1:1" x14ac:dyDescent="0.4">
      <c r="A325" s="44" t="s">
        <v>290</v>
      </c>
    </row>
    <row r="326" spans="1:1" x14ac:dyDescent="0.4">
      <c r="A326" s="43" t="s">
        <v>292</v>
      </c>
    </row>
    <row r="327" spans="1:1" x14ac:dyDescent="0.4">
      <c r="A327" s="28" t="s">
        <v>278</v>
      </c>
    </row>
    <row r="328" spans="1:1" x14ac:dyDescent="0.4">
      <c r="A328" s="43" t="s">
        <v>293</v>
      </c>
    </row>
    <row r="329" spans="1:1" x14ac:dyDescent="0.4">
      <c r="A329" s="28" t="s">
        <v>275</v>
      </c>
    </row>
    <row r="330" spans="1:1" x14ac:dyDescent="0.4">
      <c r="A330" s="28" t="s">
        <v>277</v>
      </c>
    </row>
    <row r="331" spans="1:1" x14ac:dyDescent="0.4">
      <c r="A331" s="28" t="s">
        <v>279</v>
      </c>
    </row>
    <row r="332" spans="1:1" x14ac:dyDescent="0.4">
      <c r="A332" s="28" t="s">
        <v>280</v>
      </c>
    </row>
    <row r="333" spans="1:1" x14ac:dyDescent="0.4">
      <c r="A333" s="28" t="s">
        <v>261</v>
      </c>
    </row>
    <row r="334" spans="1:1" x14ac:dyDescent="0.4">
      <c r="A334" s="28" t="s">
        <v>262</v>
      </c>
    </row>
    <row r="335" spans="1:1" x14ac:dyDescent="0.4">
      <c r="A335" s="28" t="s">
        <v>282</v>
      </c>
    </row>
    <row r="336" spans="1:1" x14ac:dyDescent="0.4">
      <c r="A336" s="28" t="s">
        <v>298</v>
      </c>
    </row>
    <row r="337" spans="1:1" x14ac:dyDescent="0.4">
      <c r="A337" s="28" t="s">
        <v>276</v>
      </c>
    </row>
    <row r="338" spans="1:1" x14ac:dyDescent="0.4">
      <c r="A338" s="28" t="s">
        <v>267</v>
      </c>
    </row>
    <row r="339" spans="1:1" x14ac:dyDescent="0.4">
      <c r="A339" s="28" t="s">
        <v>281</v>
      </c>
    </row>
    <row r="340" spans="1:1" x14ac:dyDescent="0.4">
      <c r="A340" s="28" t="s">
        <v>265</v>
      </c>
    </row>
    <row r="341" spans="1:1" x14ac:dyDescent="0.4">
      <c r="A341" s="28" t="s">
        <v>297</v>
      </c>
    </row>
    <row r="342" spans="1:1" x14ac:dyDescent="0.4">
      <c r="A342" s="43" t="s">
        <v>294</v>
      </c>
    </row>
    <row r="470" spans="4:4" x14ac:dyDescent="0.4">
      <c r="D470" s="30"/>
    </row>
    <row r="480" spans="4:4" x14ac:dyDescent="0.4">
      <c r="D480" s="30"/>
    </row>
  </sheetData>
  <phoneticPr fontId="1"/>
  <pageMargins left="0.70866141732283472" right="0.70866141732283472" top="0.74803149606299213" bottom="0.74803149606299213" header="0.31496062992125984" footer="0.31496062992125984"/>
  <pageSetup paperSize="9" scale="28" orientation="landscape" r:id="rId1"/>
  <rowBreaks count="1" manualBreakCount="1">
    <brk id="296"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59DED-D870-44E3-86C1-7FCCDF054FE2}">
  <sheetPr>
    <pageSetUpPr autoPageBreaks="0" fitToPage="1"/>
  </sheetPr>
  <dimension ref="A1:BV103"/>
  <sheetViews>
    <sheetView zoomScaleNormal="100" workbookViewId="0">
      <selection activeCell="BY13" sqref="BY13"/>
    </sheetView>
  </sheetViews>
  <sheetFormatPr defaultRowHeight="15" x14ac:dyDescent="0.4"/>
  <cols>
    <col min="1" max="1" width="11.875" style="7" customWidth="1"/>
    <col min="2" max="74" width="11.875" style="9" customWidth="1"/>
    <col min="75" max="16384" width="9" style="9"/>
  </cols>
  <sheetData>
    <row r="1" spans="1:74" x14ac:dyDescent="0.4">
      <c r="A1" s="7" t="s">
        <v>315</v>
      </c>
      <c r="B1" s="11" t="s">
        <v>23</v>
      </c>
      <c r="AG1" s="11"/>
      <c r="AK1" s="11"/>
      <c r="BL1" s="11"/>
    </row>
    <row r="2" spans="1:74" s="7" customFormat="1" x14ac:dyDescent="0.4">
      <c r="B2" s="7" t="s">
        <v>18</v>
      </c>
      <c r="C2" s="7" t="s">
        <v>17</v>
      </c>
      <c r="D2" s="7" t="s">
        <v>16</v>
      </c>
      <c r="E2" s="7" t="s">
        <v>15</v>
      </c>
      <c r="F2" s="7" t="s">
        <v>48</v>
      </c>
      <c r="G2" s="7" t="s">
        <v>49</v>
      </c>
      <c r="H2" s="7" t="s">
        <v>50</v>
      </c>
      <c r="I2" s="7" t="s">
        <v>14</v>
      </c>
      <c r="J2" s="7" t="s">
        <v>51</v>
      </c>
      <c r="K2" s="7" t="s">
        <v>52</v>
      </c>
      <c r="L2" s="7" t="s">
        <v>53</v>
      </c>
      <c r="M2" s="7" t="s">
        <v>20</v>
      </c>
      <c r="N2" s="7" t="s">
        <v>21</v>
      </c>
      <c r="O2" s="7" t="s">
        <v>96</v>
      </c>
      <c r="P2" s="7" t="s">
        <v>97</v>
      </c>
      <c r="Q2" s="7" t="s">
        <v>98</v>
      </c>
      <c r="R2" s="7" t="s">
        <v>54</v>
      </c>
      <c r="S2" s="7" t="s">
        <v>55</v>
      </c>
      <c r="T2" s="7" t="s">
        <v>56</v>
      </c>
      <c r="U2" s="7" t="s">
        <v>57</v>
      </c>
      <c r="V2" s="7" t="s">
        <v>58</v>
      </c>
      <c r="W2" s="7" t="s">
        <v>59</v>
      </c>
      <c r="X2" s="7" t="s">
        <v>60</v>
      </c>
      <c r="Y2" s="7" t="s">
        <v>99</v>
      </c>
      <c r="Z2" s="7" t="s">
        <v>100</v>
      </c>
      <c r="AA2" s="7" t="s">
        <v>101</v>
      </c>
      <c r="AB2" s="7" t="s">
        <v>61</v>
      </c>
      <c r="AC2" s="7" t="s">
        <v>62</v>
      </c>
      <c r="AD2" s="7" t="s">
        <v>63</v>
      </c>
      <c r="AE2" s="7" t="s">
        <v>64</v>
      </c>
      <c r="AF2" s="7" t="s">
        <v>65</v>
      </c>
      <c r="AG2" s="7" t="s">
        <v>66</v>
      </c>
      <c r="AH2" s="7" t="s">
        <v>67</v>
      </c>
      <c r="AI2" s="7" t="s">
        <v>68</v>
      </c>
      <c r="AJ2" s="7" t="s">
        <v>69</v>
      </c>
      <c r="AK2" s="7" t="s">
        <v>70</v>
      </c>
      <c r="AL2" s="7" t="s">
        <v>71</v>
      </c>
      <c r="AM2" s="7" t="s">
        <v>72</v>
      </c>
      <c r="AN2" s="7" t="s">
        <v>73</v>
      </c>
      <c r="AO2" s="7" t="s">
        <v>74</v>
      </c>
      <c r="AP2" s="7" t="s">
        <v>75</v>
      </c>
      <c r="AQ2" s="7" t="s">
        <v>13</v>
      </c>
      <c r="AR2" s="7" t="s">
        <v>102</v>
      </c>
      <c r="AS2" s="7" t="s">
        <v>103</v>
      </c>
      <c r="AT2" s="7" t="s">
        <v>104</v>
      </c>
      <c r="AU2" s="7" t="s">
        <v>12</v>
      </c>
      <c r="AV2" s="7" t="s">
        <v>76</v>
      </c>
      <c r="AW2" s="7" t="s">
        <v>77</v>
      </c>
      <c r="AX2" s="7" t="s">
        <v>78</v>
      </c>
      <c r="AY2" s="7" t="s">
        <v>79</v>
      </c>
      <c r="AZ2" s="7" t="s">
        <v>80</v>
      </c>
      <c r="BA2" s="7" t="s">
        <v>81</v>
      </c>
      <c r="BB2" s="7" t="s">
        <v>82</v>
      </c>
      <c r="BC2" s="7" t="s">
        <v>83</v>
      </c>
      <c r="BD2" s="7" t="s">
        <v>84</v>
      </c>
      <c r="BE2" s="7" t="s">
        <v>11</v>
      </c>
      <c r="BF2" s="7" t="s">
        <v>105</v>
      </c>
      <c r="BG2" s="7" t="s">
        <v>106</v>
      </c>
      <c r="BH2" s="7" t="s">
        <v>107</v>
      </c>
      <c r="BI2" s="7" t="s">
        <v>85</v>
      </c>
      <c r="BJ2" s="7" t="s">
        <v>108</v>
      </c>
      <c r="BK2" s="7" t="s">
        <v>109</v>
      </c>
      <c r="BL2" s="7" t="s">
        <v>110</v>
      </c>
      <c r="BM2" s="7" t="s">
        <v>86</v>
      </c>
      <c r="BN2" s="7" t="s">
        <v>87</v>
      </c>
      <c r="BO2" s="7" t="s">
        <v>88</v>
      </c>
      <c r="BP2" s="7" t="s">
        <v>89</v>
      </c>
      <c r="BQ2" s="7" t="s">
        <v>90</v>
      </c>
      <c r="BR2" s="7" t="s">
        <v>91</v>
      </c>
      <c r="BS2" s="7" t="s">
        <v>92</v>
      </c>
      <c r="BT2" s="7" t="s">
        <v>93</v>
      </c>
      <c r="BU2" s="7" t="s">
        <v>94</v>
      </c>
      <c r="BV2" s="7" t="s">
        <v>95</v>
      </c>
    </row>
    <row r="3" spans="1:74" s="7" customFormat="1" x14ac:dyDescent="0.4">
      <c r="A3" s="7" t="s">
        <v>19</v>
      </c>
      <c r="B3" s="7" t="s">
        <v>22</v>
      </c>
      <c r="C3" s="7" t="s">
        <v>22</v>
      </c>
      <c r="D3" s="7" t="s">
        <v>22</v>
      </c>
      <c r="E3" s="7" t="s">
        <v>22</v>
      </c>
      <c r="F3" s="7" t="s">
        <v>22</v>
      </c>
      <c r="G3" s="7" t="s">
        <v>22</v>
      </c>
      <c r="H3" s="7" t="s">
        <v>22</v>
      </c>
      <c r="I3" s="7" t="s">
        <v>22</v>
      </c>
      <c r="J3" s="7" t="s">
        <v>22</v>
      </c>
      <c r="K3" s="7" t="s">
        <v>22</v>
      </c>
      <c r="L3" s="7" t="s">
        <v>22</v>
      </c>
      <c r="M3" s="7" t="s">
        <v>22</v>
      </c>
      <c r="N3" s="7" t="s">
        <v>22</v>
      </c>
      <c r="O3" s="7" t="s">
        <v>22</v>
      </c>
      <c r="P3" s="7" t="s">
        <v>22</v>
      </c>
      <c r="Q3" s="7" t="s">
        <v>22</v>
      </c>
      <c r="R3" s="7" t="s">
        <v>22</v>
      </c>
      <c r="S3" s="7" t="s">
        <v>22</v>
      </c>
      <c r="T3" s="7" t="s">
        <v>22</v>
      </c>
      <c r="U3" s="7" t="s">
        <v>22</v>
      </c>
      <c r="V3" s="7" t="s">
        <v>22</v>
      </c>
      <c r="W3" s="7" t="s">
        <v>22</v>
      </c>
      <c r="X3" s="7" t="s">
        <v>22</v>
      </c>
      <c r="Y3" s="7" t="s">
        <v>22</v>
      </c>
      <c r="Z3" s="7" t="s">
        <v>22</v>
      </c>
      <c r="AA3" s="7" t="s">
        <v>22</v>
      </c>
      <c r="AB3" s="7" t="s">
        <v>22</v>
      </c>
      <c r="AC3" s="7" t="s">
        <v>22</v>
      </c>
      <c r="AD3" s="7" t="s">
        <v>22</v>
      </c>
      <c r="AE3" s="7" t="s">
        <v>22</v>
      </c>
      <c r="AF3" s="7" t="s">
        <v>22</v>
      </c>
      <c r="AG3" s="7" t="s">
        <v>22</v>
      </c>
      <c r="AH3" s="7" t="s">
        <v>22</v>
      </c>
      <c r="AI3" s="7" t="s">
        <v>22</v>
      </c>
      <c r="AJ3" s="7" t="s">
        <v>22</v>
      </c>
      <c r="AK3" s="7" t="s">
        <v>22</v>
      </c>
      <c r="AL3" s="7" t="s">
        <v>22</v>
      </c>
      <c r="AM3" s="7" t="s">
        <v>22</v>
      </c>
      <c r="AN3" s="7" t="s">
        <v>22</v>
      </c>
      <c r="AO3" s="7" t="s">
        <v>22</v>
      </c>
      <c r="AP3" s="7" t="s">
        <v>22</v>
      </c>
      <c r="AQ3" s="7" t="s">
        <v>22</v>
      </c>
      <c r="AR3" s="7" t="s">
        <v>22</v>
      </c>
      <c r="AS3" s="7" t="s">
        <v>22</v>
      </c>
      <c r="AT3" s="7" t="s">
        <v>22</v>
      </c>
      <c r="AU3" s="7" t="s">
        <v>22</v>
      </c>
      <c r="AV3" s="7" t="s">
        <v>22</v>
      </c>
      <c r="AW3" s="7" t="s">
        <v>22</v>
      </c>
      <c r="AX3" s="7" t="s">
        <v>22</v>
      </c>
      <c r="AY3" s="7" t="s">
        <v>22</v>
      </c>
      <c r="AZ3" s="7" t="s">
        <v>22</v>
      </c>
      <c r="BA3" s="7" t="s">
        <v>22</v>
      </c>
      <c r="BB3" s="7" t="s">
        <v>22</v>
      </c>
      <c r="BC3" s="7" t="s">
        <v>22</v>
      </c>
      <c r="BD3" s="7" t="s">
        <v>22</v>
      </c>
      <c r="BE3" s="7" t="s">
        <v>22</v>
      </c>
      <c r="BF3" s="7" t="s">
        <v>22</v>
      </c>
      <c r="BG3" s="7" t="s">
        <v>22</v>
      </c>
      <c r="BH3" s="7" t="s">
        <v>22</v>
      </c>
      <c r="BI3" s="7" t="s">
        <v>22</v>
      </c>
      <c r="BJ3" s="7" t="s">
        <v>22</v>
      </c>
      <c r="BK3" s="7" t="s">
        <v>22</v>
      </c>
      <c r="BL3" s="7" t="s">
        <v>22</v>
      </c>
      <c r="BM3" s="7" t="s">
        <v>22</v>
      </c>
      <c r="BN3" s="7" t="s">
        <v>22</v>
      </c>
      <c r="BO3" s="7" t="s">
        <v>22</v>
      </c>
      <c r="BP3" s="7" t="s">
        <v>22</v>
      </c>
      <c r="BQ3" s="7" t="s">
        <v>22</v>
      </c>
      <c r="BR3" s="7" t="s">
        <v>22</v>
      </c>
      <c r="BS3" s="7" t="s">
        <v>22</v>
      </c>
      <c r="BT3" s="7" t="s">
        <v>22</v>
      </c>
      <c r="BU3" s="7" t="s">
        <v>22</v>
      </c>
      <c r="BV3" s="7" t="s">
        <v>22</v>
      </c>
    </row>
    <row r="4" spans="1:74" ht="15" customHeight="1" x14ac:dyDescent="0.4">
      <c r="A4" s="7">
        <v>0</v>
      </c>
      <c r="B4" s="9">
        <v>0</v>
      </c>
      <c r="C4" s="9">
        <v>0</v>
      </c>
      <c r="D4" s="9">
        <v>0</v>
      </c>
      <c r="E4" s="9">
        <v>0</v>
      </c>
      <c r="F4" s="9">
        <v>0</v>
      </c>
      <c r="G4" s="9">
        <v>0</v>
      </c>
      <c r="H4" s="9">
        <v>0</v>
      </c>
      <c r="I4" s="9">
        <v>0</v>
      </c>
      <c r="J4" s="9">
        <v>0</v>
      </c>
      <c r="K4" s="9">
        <v>0</v>
      </c>
      <c r="L4" s="9">
        <v>0</v>
      </c>
      <c r="M4" s="9">
        <v>0</v>
      </c>
      <c r="N4" s="9">
        <v>0</v>
      </c>
      <c r="O4" s="9">
        <v>0</v>
      </c>
      <c r="P4" s="9">
        <v>0</v>
      </c>
      <c r="Q4" s="9">
        <v>0</v>
      </c>
      <c r="R4" s="9">
        <v>0</v>
      </c>
      <c r="S4" s="9">
        <v>0</v>
      </c>
      <c r="T4" s="9">
        <v>0</v>
      </c>
      <c r="U4" s="9">
        <v>0</v>
      </c>
      <c r="V4" s="9">
        <v>0</v>
      </c>
      <c r="W4" s="9">
        <v>0</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9">
        <v>0</v>
      </c>
      <c r="AS4" s="9">
        <v>0</v>
      </c>
      <c r="AT4" s="9">
        <v>0</v>
      </c>
      <c r="AU4" s="9">
        <v>0</v>
      </c>
      <c r="AV4" s="9">
        <v>0</v>
      </c>
      <c r="AW4" s="9">
        <v>0</v>
      </c>
      <c r="AX4" s="9">
        <v>0</v>
      </c>
      <c r="AY4" s="9">
        <v>0</v>
      </c>
      <c r="AZ4" s="9">
        <v>0</v>
      </c>
      <c r="BA4" s="9">
        <v>0</v>
      </c>
      <c r="BB4" s="9">
        <v>0</v>
      </c>
      <c r="BC4" s="9">
        <v>0</v>
      </c>
      <c r="BD4" s="9">
        <v>0</v>
      </c>
      <c r="BE4" s="9">
        <v>0</v>
      </c>
      <c r="BF4" s="9">
        <v>0</v>
      </c>
      <c r="BG4" s="9">
        <v>0</v>
      </c>
      <c r="BH4" s="9">
        <v>0</v>
      </c>
      <c r="BI4" s="9">
        <v>0</v>
      </c>
      <c r="BJ4" s="9">
        <v>0</v>
      </c>
      <c r="BK4" s="9">
        <v>0</v>
      </c>
      <c r="BL4" s="9">
        <v>0</v>
      </c>
      <c r="BM4" s="9">
        <v>0</v>
      </c>
      <c r="BN4" s="9">
        <v>0</v>
      </c>
      <c r="BO4" s="9">
        <v>0</v>
      </c>
      <c r="BP4" s="9">
        <v>0</v>
      </c>
      <c r="BQ4" s="9">
        <v>0</v>
      </c>
      <c r="BR4" s="9">
        <v>0</v>
      </c>
      <c r="BS4" s="9">
        <v>0</v>
      </c>
      <c r="BT4" s="9">
        <v>0</v>
      </c>
      <c r="BU4" s="9">
        <v>0</v>
      </c>
      <c r="BV4" s="9">
        <v>0</v>
      </c>
    </row>
    <row r="5" spans="1:74" x14ac:dyDescent="0.4">
      <c r="A5" s="7">
        <v>1</v>
      </c>
      <c r="B5" s="9">
        <v>0.47119699999999998</v>
      </c>
      <c r="C5" s="9">
        <v>0.513405</v>
      </c>
      <c r="D5" s="9">
        <v>0.52885800000000005</v>
      </c>
      <c r="E5" s="9">
        <v>0.51561299999999999</v>
      </c>
      <c r="F5" s="9">
        <v>0.515602</v>
      </c>
      <c r="G5" s="9">
        <v>0.51548700000000003</v>
      </c>
      <c r="H5" s="9">
        <v>0.51434400000000002</v>
      </c>
      <c r="I5" s="9">
        <v>0.52582300000000004</v>
      </c>
      <c r="J5" s="9">
        <v>0.525806</v>
      </c>
      <c r="K5" s="9">
        <v>0.52564500000000003</v>
      </c>
      <c r="L5" s="9">
        <v>0.52405100000000004</v>
      </c>
      <c r="M5" s="9">
        <v>0.58124699999999996</v>
      </c>
      <c r="N5" s="9">
        <v>0.57114500000000001</v>
      </c>
      <c r="O5" s="9">
        <v>0.57111100000000004</v>
      </c>
      <c r="P5" s="9">
        <v>0.57077299999999997</v>
      </c>
      <c r="Q5" s="9">
        <v>0.56744799999999995</v>
      </c>
      <c r="R5" s="9">
        <v>0.53842599999999996</v>
      </c>
      <c r="S5" s="10">
        <v>0.52842599999999995</v>
      </c>
      <c r="T5" s="9">
        <v>0.53551199999999999</v>
      </c>
      <c r="U5" s="9">
        <v>0.53549199999999997</v>
      </c>
      <c r="V5" s="9">
        <v>0.53529700000000002</v>
      </c>
      <c r="W5" s="9">
        <v>0.53337100000000004</v>
      </c>
      <c r="X5" s="10">
        <v>0.54751499999999997</v>
      </c>
      <c r="Y5" s="10">
        <v>0.54749099999999995</v>
      </c>
      <c r="Z5" s="10">
        <v>0.54725299999999999</v>
      </c>
      <c r="AA5" s="10">
        <v>0.54491100000000003</v>
      </c>
      <c r="AB5" s="9">
        <v>0.50636099999999995</v>
      </c>
      <c r="AC5" s="9">
        <v>0.50639900000000004</v>
      </c>
      <c r="AD5" s="9">
        <v>0.50638899999999998</v>
      </c>
      <c r="AE5" s="9">
        <v>0.50629500000000005</v>
      </c>
      <c r="AF5" s="9">
        <v>0.505359</v>
      </c>
      <c r="AG5" s="10">
        <v>0.51200400000000001</v>
      </c>
      <c r="AH5" s="10">
        <v>0.51199300000000003</v>
      </c>
      <c r="AI5" s="10">
        <v>0.51188299999999998</v>
      </c>
      <c r="AJ5" s="10">
        <v>0.510795</v>
      </c>
      <c r="AK5" s="9">
        <v>0.48878500000000003</v>
      </c>
      <c r="AL5" s="9">
        <v>0.51397300000000001</v>
      </c>
      <c r="AM5" s="9">
        <v>0.53480499999999997</v>
      </c>
      <c r="AN5" s="9">
        <v>0.53478599999999998</v>
      </c>
      <c r="AO5" s="9">
        <v>0.53459199999999996</v>
      </c>
      <c r="AP5" s="9">
        <v>0.53268000000000004</v>
      </c>
      <c r="AQ5" s="9">
        <v>0.53526099999999999</v>
      </c>
      <c r="AR5" s="9">
        <v>0.53524099999999997</v>
      </c>
      <c r="AS5" s="9">
        <v>0.53504700000000005</v>
      </c>
      <c r="AT5" s="9">
        <v>0.53312800000000005</v>
      </c>
      <c r="AU5" s="9">
        <v>0.54739199999999999</v>
      </c>
      <c r="AV5" s="9">
        <v>0.54736799999999997</v>
      </c>
      <c r="AW5" s="9">
        <v>0.54713100000000003</v>
      </c>
      <c r="AX5" s="9">
        <v>0.54479200000000005</v>
      </c>
      <c r="AY5" s="9">
        <v>0.48092800000000002</v>
      </c>
      <c r="AZ5" s="9">
        <v>0.488786</v>
      </c>
      <c r="BA5" s="9">
        <v>0.51397400000000004</v>
      </c>
      <c r="BB5" s="9">
        <v>0.513961</v>
      </c>
      <c r="BC5" s="9">
        <v>0.51383000000000001</v>
      </c>
      <c r="BD5" s="9">
        <v>0.51253700000000002</v>
      </c>
      <c r="BE5" s="9">
        <v>0.52587200000000001</v>
      </c>
      <c r="BF5" s="9">
        <v>0.52585499999999996</v>
      </c>
      <c r="BG5" s="9">
        <v>0.52568999999999999</v>
      </c>
      <c r="BH5" s="9">
        <v>0.524065</v>
      </c>
      <c r="BI5" s="9">
        <v>0.53951199999999999</v>
      </c>
      <c r="BJ5" s="9">
        <v>0.53949100000000005</v>
      </c>
      <c r="BK5" s="9">
        <v>0.53928500000000001</v>
      </c>
      <c r="BL5" s="9">
        <v>0.537246</v>
      </c>
      <c r="BM5" s="9">
        <v>0.47960199999999997</v>
      </c>
      <c r="BN5" s="9">
        <v>0.48830200000000001</v>
      </c>
      <c r="BO5" s="9">
        <v>0.48829800000000001</v>
      </c>
      <c r="BP5" s="9">
        <v>0.48825400000000002</v>
      </c>
      <c r="BQ5" s="9">
        <v>0.48782300000000001</v>
      </c>
      <c r="BR5" s="9">
        <v>0.51148499999999997</v>
      </c>
      <c r="BS5" s="9">
        <v>0.51147299999999996</v>
      </c>
      <c r="BT5" s="9">
        <v>0.51135399999999998</v>
      </c>
      <c r="BU5" s="9">
        <v>0.51017299999999999</v>
      </c>
      <c r="BV5" s="9">
        <v>0.53670499999999999</v>
      </c>
    </row>
    <row r="6" spans="1:74" x14ac:dyDescent="0.4">
      <c r="A6" s="7">
        <v>2</v>
      </c>
      <c r="B6" s="9">
        <v>0.63991100000000001</v>
      </c>
      <c r="C6" s="9">
        <v>0.76052299999999995</v>
      </c>
      <c r="D6" s="9">
        <v>0.81077200000000005</v>
      </c>
      <c r="E6" s="9">
        <v>0.77234000000000003</v>
      </c>
      <c r="F6" s="9">
        <v>0.77229800000000004</v>
      </c>
      <c r="G6" s="9">
        <v>0.77188199999999996</v>
      </c>
      <c r="H6" s="9">
        <v>0.76778299999999999</v>
      </c>
      <c r="I6" s="9">
        <v>0.80551600000000001</v>
      </c>
      <c r="J6" s="9">
        <v>0.80545299999999997</v>
      </c>
      <c r="K6" s="9">
        <v>0.80482399999999998</v>
      </c>
      <c r="L6" s="9">
        <v>0.79869599999999996</v>
      </c>
      <c r="M6" s="9">
        <v>1.03227</v>
      </c>
      <c r="N6" s="9">
        <v>0.98571299999999995</v>
      </c>
      <c r="O6" s="9">
        <v>0.98554299999999995</v>
      </c>
      <c r="P6" s="9">
        <v>0.98384199999999999</v>
      </c>
      <c r="Q6" s="9">
        <v>0.967395</v>
      </c>
      <c r="R6" s="9">
        <v>0.86878100000000003</v>
      </c>
      <c r="S6" s="10">
        <v>0.81847899999999996</v>
      </c>
      <c r="T6" s="9">
        <v>0.84657199999999999</v>
      </c>
      <c r="U6" s="9">
        <v>0.84648699999999999</v>
      </c>
      <c r="V6" s="9">
        <v>0.84564499999999998</v>
      </c>
      <c r="W6" s="9">
        <v>0.83742300000000003</v>
      </c>
      <c r="X6" s="10">
        <v>0.89754400000000001</v>
      </c>
      <c r="Y6" s="10">
        <v>0.89743200000000001</v>
      </c>
      <c r="Z6" s="10">
        <v>0.89631400000000006</v>
      </c>
      <c r="AA6" s="10">
        <v>0.88543300000000003</v>
      </c>
      <c r="AB6" s="9">
        <v>0.76003900000000002</v>
      </c>
      <c r="AC6" s="9">
        <v>0.760571</v>
      </c>
      <c r="AD6" s="9">
        <v>0.76052900000000001</v>
      </c>
      <c r="AE6" s="9">
        <v>0.76011200000000001</v>
      </c>
      <c r="AF6" s="9">
        <v>0.75602199999999997</v>
      </c>
      <c r="AG6" s="10">
        <v>0.78007599999999999</v>
      </c>
      <c r="AH6" s="10">
        <v>0.780026</v>
      </c>
      <c r="AI6" s="10">
        <v>0.779532</v>
      </c>
      <c r="AJ6" s="10">
        <v>0.77469399999999999</v>
      </c>
      <c r="AK6" s="9">
        <v>0.69167400000000001</v>
      </c>
      <c r="AL6" s="9">
        <v>0.77165799999999996</v>
      </c>
      <c r="AM6" s="9">
        <v>0.83935800000000005</v>
      </c>
      <c r="AN6" s="9">
        <v>0.83927600000000002</v>
      </c>
      <c r="AO6" s="9">
        <v>0.83845800000000004</v>
      </c>
      <c r="AP6" s="9">
        <v>0.83048200000000005</v>
      </c>
      <c r="AQ6" s="9">
        <v>0.84391300000000002</v>
      </c>
      <c r="AR6" s="9">
        <v>0.84382999999999997</v>
      </c>
      <c r="AS6" s="9">
        <v>0.84299900000000005</v>
      </c>
      <c r="AT6" s="9">
        <v>0.83489999999999998</v>
      </c>
      <c r="AU6" s="9">
        <v>0.89579399999999998</v>
      </c>
      <c r="AV6" s="9">
        <v>0.89568300000000001</v>
      </c>
      <c r="AW6" s="9">
        <v>0.89457299999999995</v>
      </c>
      <c r="AX6" s="9">
        <v>0.88376999999999994</v>
      </c>
      <c r="AY6" s="9">
        <v>0.669485</v>
      </c>
      <c r="AZ6" s="9">
        <v>0.69171499999999997</v>
      </c>
      <c r="BA6" s="9">
        <v>0.77169500000000002</v>
      </c>
      <c r="BB6" s="9">
        <v>0.77163999999999999</v>
      </c>
      <c r="BC6" s="9">
        <v>0.77109700000000003</v>
      </c>
      <c r="BD6" s="9">
        <v>0.76580599999999999</v>
      </c>
      <c r="BE6" s="9">
        <v>0.81756399999999996</v>
      </c>
      <c r="BF6" s="9">
        <v>0.817492</v>
      </c>
      <c r="BG6" s="9">
        <v>0.81676899999999997</v>
      </c>
      <c r="BH6" s="9">
        <v>0.80971800000000005</v>
      </c>
      <c r="BI6" s="9">
        <v>0.85783100000000001</v>
      </c>
      <c r="BJ6" s="9">
        <v>0.857742</v>
      </c>
      <c r="BK6" s="9">
        <v>0.85685599999999995</v>
      </c>
      <c r="BL6" s="9">
        <v>0.84820700000000004</v>
      </c>
      <c r="BM6" s="9">
        <v>0.66914399999999996</v>
      </c>
      <c r="BN6" s="9">
        <v>0.69142300000000001</v>
      </c>
      <c r="BO6" s="9">
        <v>0.69140699999999999</v>
      </c>
      <c r="BP6" s="9">
        <v>0.69125700000000001</v>
      </c>
      <c r="BQ6" s="9">
        <v>0.68976899999999997</v>
      </c>
      <c r="BR6" s="9">
        <v>0.76530699999999996</v>
      </c>
      <c r="BS6" s="9">
        <v>0.76525799999999999</v>
      </c>
      <c r="BT6" s="9">
        <v>0.76476299999999997</v>
      </c>
      <c r="BU6" s="9">
        <v>0.75994099999999998</v>
      </c>
      <c r="BV6" s="9">
        <v>0.84598099999999998</v>
      </c>
    </row>
    <row r="7" spans="1:74" x14ac:dyDescent="0.4">
      <c r="A7" s="7">
        <v>3</v>
      </c>
      <c r="B7" s="9">
        <v>0.74115900000000001</v>
      </c>
      <c r="C7" s="9">
        <v>0.93155100000000002</v>
      </c>
      <c r="D7" s="9">
        <v>1.01885</v>
      </c>
      <c r="E7" s="9">
        <v>0.95901099999999995</v>
      </c>
      <c r="F7" s="9">
        <v>0.95893200000000001</v>
      </c>
      <c r="G7" s="9">
        <v>0.95814600000000005</v>
      </c>
      <c r="H7" s="9">
        <v>0.95044399999999996</v>
      </c>
      <c r="I7" s="9">
        <v>1.01753</v>
      </c>
      <c r="J7" s="9">
        <v>1.0174099999999999</v>
      </c>
      <c r="K7" s="9">
        <v>1.0161899999999999</v>
      </c>
      <c r="L7" s="9">
        <v>1.00441</v>
      </c>
      <c r="M7" s="9">
        <v>1.47803</v>
      </c>
      <c r="N7" s="9">
        <v>1.3736200000000001</v>
      </c>
      <c r="O7" s="9">
        <v>1.3732200000000001</v>
      </c>
      <c r="P7" s="9">
        <v>1.3691599999999999</v>
      </c>
      <c r="Q7" s="9">
        <v>1.3305800000000001</v>
      </c>
      <c r="R7" s="9">
        <v>1.1598299999999999</v>
      </c>
      <c r="S7" s="10">
        <v>1.04125</v>
      </c>
      <c r="T7" s="9">
        <v>1.0978399999999999</v>
      </c>
      <c r="U7" s="9">
        <v>1.0976600000000001</v>
      </c>
      <c r="V7" s="9">
        <v>1.09588</v>
      </c>
      <c r="W7" s="9">
        <v>1.07864</v>
      </c>
      <c r="X7" s="10">
        <v>1.20482</v>
      </c>
      <c r="Y7" s="10">
        <v>1.2045600000000001</v>
      </c>
      <c r="Z7" s="10">
        <v>1.20201</v>
      </c>
      <c r="AA7" s="10">
        <v>1.17747</v>
      </c>
      <c r="AB7" s="9">
        <v>0.95259899999999997</v>
      </c>
      <c r="AC7" s="9">
        <v>0.95464300000000002</v>
      </c>
      <c r="AD7" s="9">
        <v>0.95455400000000001</v>
      </c>
      <c r="AE7" s="9">
        <v>0.95366300000000004</v>
      </c>
      <c r="AF7" s="9">
        <v>0.94502399999999998</v>
      </c>
      <c r="AG7" s="10">
        <v>0.99313499999999999</v>
      </c>
      <c r="AH7" s="10">
        <v>0.99302599999999996</v>
      </c>
      <c r="AI7" s="10">
        <v>0.99194099999999996</v>
      </c>
      <c r="AJ7" s="10">
        <v>0.98142700000000005</v>
      </c>
      <c r="AK7" s="9">
        <v>0.82108000000000003</v>
      </c>
      <c r="AL7" s="9">
        <v>0.95650000000000002</v>
      </c>
      <c r="AM7" s="9">
        <v>1.07613</v>
      </c>
      <c r="AN7" s="9">
        <v>1.07596</v>
      </c>
      <c r="AO7" s="9">
        <v>1.0742799999999999</v>
      </c>
      <c r="AP7" s="9">
        <v>1.0580400000000001</v>
      </c>
      <c r="AQ7" s="9">
        <v>1.08975</v>
      </c>
      <c r="AR7" s="9">
        <v>1.08958</v>
      </c>
      <c r="AS7" s="9">
        <v>1.0878399999999999</v>
      </c>
      <c r="AT7" s="9">
        <v>1.0710900000000001</v>
      </c>
      <c r="AU7" s="9">
        <v>1.19798</v>
      </c>
      <c r="AV7" s="9">
        <v>1.19773</v>
      </c>
      <c r="AW7" s="9">
        <v>1.1952199999999999</v>
      </c>
      <c r="AX7" s="9">
        <v>1.1710799999999999</v>
      </c>
      <c r="AY7" s="9">
        <v>0.787138</v>
      </c>
      <c r="AZ7" s="9">
        <v>0.82135000000000002</v>
      </c>
      <c r="BA7" s="9">
        <v>0.95675100000000002</v>
      </c>
      <c r="BB7" s="9">
        <v>0.95664300000000002</v>
      </c>
      <c r="BC7" s="9">
        <v>0.95557099999999995</v>
      </c>
      <c r="BD7" s="9">
        <v>0.94522399999999995</v>
      </c>
      <c r="BE7" s="9">
        <v>1.0461</v>
      </c>
      <c r="BF7" s="9">
        <v>1.0459499999999999</v>
      </c>
      <c r="BG7" s="9">
        <v>1.04443</v>
      </c>
      <c r="BH7" s="9">
        <v>1.02973</v>
      </c>
      <c r="BI7" s="9">
        <v>1.11372</v>
      </c>
      <c r="BJ7" s="9">
        <v>1.1135299999999999</v>
      </c>
      <c r="BK7" s="9">
        <v>1.11168</v>
      </c>
      <c r="BL7" s="9">
        <v>1.0937399999999999</v>
      </c>
      <c r="BM7" s="9">
        <v>0.79386100000000004</v>
      </c>
      <c r="BN7" s="9">
        <v>0.82647300000000001</v>
      </c>
      <c r="BO7" s="9">
        <v>0.82644499999999999</v>
      </c>
      <c r="BP7" s="9">
        <v>0.82616299999999998</v>
      </c>
      <c r="BQ7" s="9">
        <v>0.82339799999999996</v>
      </c>
      <c r="BR7" s="9">
        <v>0.95247800000000005</v>
      </c>
      <c r="BS7" s="9">
        <v>0.952376</v>
      </c>
      <c r="BT7" s="9">
        <v>0.95135700000000001</v>
      </c>
      <c r="BU7" s="9">
        <v>0.94155299999999997</v>
      </c>
      <c r="BV7" s="9">
        <v>1.09006</v>
      </c>
    </row>
    <row r="8" spans="1:74" x14ac:dyDescent="0.4">
      <c r="A8" s="7">
        <v>4</v>
      </c>
      <c r="B8" s="9">
        <v>0.81300099999999997</v>
      </c>
      <c r="C8" s="9">
        <v>1.0601499999999999</v>
      </c>
      <c r="D8" s="9">
        <v>1.18245</v>
      </c>
      <c r="E8" s="9">
        <v>1.1092200000000001</v>
      </c>
      <c r="F8" s="9">
        <v>1.1091</v>
      </c>
      <c r="G8" s="9">
        <v>1.10792</v>
      </c>
      <c r="H8" s="9">
        <v>1.09643</v>
      </c>
      <c r="I8" s="9">
        <v>1.1947000000000001</v>
      </c>
      <c r="J8" s="9">
        <v>1.19451</v>
      </c>
      <c r="K8" s="9">
        <v>1.1926600000000001</v>
      </c>
      <c r="L8" s="9">
        <v>1.1748400000000001</v>
      </c>
      <c r="M8" s="9">
        <v>1.9232</v>
      </c>
      <c r="N8" s="9">
        <v>1.7434000000000001</v>
      </c>
      <c r="O8" s="9">
        <v>1.7426600000000001</v>
      </c>
      <c r="P8" s="9">
        <v>1.7353799999999999</v>
      </c>
      <c r="Q8" s="9">
        <v>1.6670499999999999</v>
      </c>
      <c r="R8" s="9">
        <v>1.43391</v>
      </c>
      <c r="S8" s="10">
        <v>1.2240599999999999</v>
      </c>
      <c r="T8" s="9">
        <v>1.3139400000000001</v>
      </c>
      <c r="U8" s="9">
        <v>1.3136399999999999</v>
      </c>
      <c r="V8" s="9">
        <v>1.31073</v>
      </c>
      <c r="W8" s="9">
        <v>1.28288</v>
      </c>
      <c r="X8" s="10">
        <v>1.4876799999999999</v>
      </c>
      <c r="Y8" s="10">
        <v>1.4872300000000001</v>
      </c>
      <c r="Z8" s="10">
        <v>1.4827900000000001</v>
      </c>
      <c r="AA8" s="10">
        <v>1.4405399999999999</v>
      </c>
      <c r="AB8" s="9">
        <v>1.1140699999999999</v>
      </c>
      <c r="AC8" s="9">
        <v>1.11887</v>
      </c>
      <c r="AD8" s="9">
        <v>1.1187199999999999</v>
      </c>
      <c r="AE8" s="9">
        <v>1.1172500000000001</v>
      </c>
      <c r="AF8" s="9">
        <v>1.1031500000000001</v>
      </c>
      <c r="AG8" s="10">
        <v>1.17926</v>
      </c>
      <c r="AH8" s="10">
        <v>1.1790799999999999</v>
      </c>
      <c r="AI8" s="10">
        <v>1.1772400000000001</v>
      </c>
      <c r="AJ8" s="10">
        <v>1.15964</v>
      </c>
      <c r="AK8" s="9">
        <v>0.91602099999999997</v>
      </c>
      <c r="AL8" s="9">
        <v>1.10005</v>
      </c>
      <c r="AM8" s="9">
        <v>1.2714700000000001</v>
      </c>
      <c r="AN8" s="9">
        <v>1.2712000000000001</v>
      </c>
      <c r="AO8" s="9">
        <v>1.26854</v>
      </c>
      <c r="AP8" s="9">
        <v>1.24309</v>
      </c>
      <c r="AQ8" s="9">
        <v>1.2981799999999999</v>
      </c>
      <c r="AR8" s="9">
        <v>1.2979000000000001</v>
      </c>
      <c r="AS8" s="9">
        <v>1.29511</v>
      </c>
      <c r="AT8" s="9">
        <v>1.2684</v>
      </c>
      <c r="AU8" s="9">
        <v>1.4711399999999999</v>
      </c>
      <c r="AV8" s="9">
        <v>1.47071</v>
      </c>
      <c r="AW8" s="9">
        <v>1.4663900000000001</v>
      </c>
      <c r="AX8" s="9">
        <v>1.4253499999999999</v>
      </c>
      <c r="AY8" s="9">
        <v>0.87306899999999998</v>
      </c>
      <c r="AZ8" s="9">
        <v>0.91686900000000005</v>
      </c>
      <c r="BA8" s="9">
        <v>1.1008800000000001</v>
      </c>
      <c r="BB8" s="9">
        <v>1.1007100000000001</v>
      </c>
      <c r="BC8" s="9">
        <v>1.0991</v>
      </c>
      <c r="BD8" s="9">
        <v>1.08365</v>
      </c>
      <c r="BE8" s="9">
        <v>1.23766</v>
      </c>
      <c r="BF8" s="9">
        <v>1.23742</v>
      </c>
      <c r="BG8" s="9">
        <v>1.2349600000000001</v>
      </c>
      <c r="BH8" s="9">
        <v>1.2115199999999999</v>
      </c>
      <c r="BI8" s="9">
        <v>1.3312900000000001</v>
      </c>
      <c r="BJ8" s="9">
        <v>1.3309899999999999</v>
      </c>
      <c r="BK8" s="9">
        <v>1.3280000000000001</v>
      </c>
      <c r="BL8" s="9">
        <v>1.2993600000000001</v>
      </c>
      <c r="BM8" s="9">
        <v>0.89062200000000002</v>
      </c>
      <c r="BN8" s="9">
        <v>0.93138699999999996</v>
      </c>
      <c r="BO8" s="9">
        <v>0.93134399999999995</v>
      </c>
      <c r="BP8" s="9">
        <v>0.93091299999999999</v>
      </c>
      <c r="BQ8" s="9">
        <v>0.92671000000000003</v>
      </c>
      <c r="BR8" s="9">
        <v>1.1037300000000001</v>
      </c>
      <c r="BS8" s="9">
        <v>1.1035699999999999</v>
      </c>
      <c r="BT8" s="9">
        <v>1.1019600000000001</v>
      </c>
      <c r="BU8" s="9">
        <v>1.0866100000000001</v>
      </c>
      <c r="BV8" s="9">
        <v>1.2948299999999999</v>
      </c>
    </row>
    <row r="9" spans="1:74" x14ac:dyDescent="0.4">
      <c r="A9" s="7">
        <v>5</v>
      </c>
      <c r="B9" s="9">
        <v>0.86919599999999997</v>
      </c>
      <c r="C9" s="9">
        <v>1.16371</v>
      </c>
      <c r="D9" s="9">
        <v>1.31867</v>
      </c>
      <c r="E9" s="9">
        <v>1.2358100000000001</v>
      </c>
      <c r="F9" s="9">
        <v>1.2356499999999999</v>
      </c>
      <c r="G9" s="9">
        <v>1.2340800000000001</v>
      </c>
      <c r="H9" s="9">
        <v>1.2188300000000001</v>
      </c>
      <c r="I9" s="9">
        <v>1.3501300000000001</v>
      </c>
      <c r="J9" s="9">
        <v>1.34988</v>
      </c>
      <c r="K9" s="9">
        <v>1.3473599999999999</v>
      </c>
      <c r="L9" s="9">
        <v>1.3232999999999999</v>
      </c>
      <c r="M9" s="9">
        <v>2.3670900000000001</v>
      </c>
      <c r="N9" s="9">
        <v>2.0969099999999998</v>
      </c>
      <c r="O9" s="9">
        <v>2.0957699999999999</v>
      </c>
      <c r="P9" s="9">
        <v>2.08446</v>
      </c>
      <c r="Q9" s="9">
        <v>1.9800199999999999</v>
      </c>
      <c r="R9" s="9">
        <v>1.6978599999999999</v>
      </c>
      <c r="S9" s="10">
        <v>1.3781600000000001</v>
      </c>
      <c r="T9" s="9">
        <v>1.50468</v>
      </c>
      <c r="U9" s="9">
        <v>1.50427</v>
      </c>
      <c r="V9" s="9">
        <v>1.5001199999999999</v>
      </c>
      <c r="W9" s="9">
        <v>1.46069</v>
      </c>
      <c r="X9" s="10">
        <v>1.7528300000000001</v>
      </c>
      <c r="Y9" s="10">
        <v>1.7521500000000001</v>
      </c>
      <c r="Z9" s="10">
        <v>1.74542</v>
      </c>
      <c r="AA9" s="10">
        <v>1.6821200000000001</v>
      </c>
      <c r="AB9" s="9">
        <v>1.25566</v>
      </c>
      <c r="AC9" s="9">
        <v>1.2644899999999999</v>
      </c>
      <c r="AD9" s="9">
        <v>1.2642800000000001</v>
      </c>
      <c r="AE9" s="9">
        <v>1.26214</v>
      </c>
      <c r="AF9" s="9">
        <v>1.24183</v>
      </c>
      <c r="AG9" s="10">
        <v>1.3485499999999999</v>
      </c>
      <c r="AH9" s="10">
        <v>1.3482799999999999</v>
      </c>
      <c r="AI9" s="10">
        <v>1.34555</v>
      </c>
      <c r="AJ9" s="10">
        <v>1.3196600000000001</v>
      </c>
      <c r="AK9" s="9">
        <v>0.99105200000000004</v>
      </c>
      <c r="AL9" s="9">
        <v>1.2159899999999999</v>
      </c>
      <c r="AM9" s="9">
        <v>1.43737</v>
      </c>
      <c r="AN9" s="9">
        <v>1.4370000000000001</v>
      </c>
      <c r="AO9" s="9">
        <v>1.4333100000000001</v>
      </c>
      <c r="AP9" s="9">
        <v>1.39832</v>
      </c>
      <c r="AQ9" s="9">
        <v>1.4800599999999999</v>
      </c>
      <c r="AR9" s="9">
        <v>1.47966</v>
      </c>
      <c r="AS9" s="9">
        <v>1.4757199999999999</v>
      </c>
      <c r="AT9" s="9">
        <v>1.43832</v>
      </c>
      <c r="AU9" s="9">
        <v>1.72153</v>
      </c>
      <c r="AV9" s="9">
        <v>1.72088</v>
      </c>
      <c r="AW9" s="9">
        <v>1.71444</v>
      </c>
      <c r="AX9" s="9">
        <v>1.6538600000000001</v>
      </c>
      <c r="AY9" s="9">
        <v>0.94089</v>
      </c>
      <c r="AZ9" s="9">
        <v>0.99289400000000005</v>
      </c>
      <c r="BA9" s="9">
        <v>1.2178599999999999</v>
      </c>
      <c r="BB9" s="9">
        <v>1.2176499999999999</v>
      </c>
      <c r="BC9" s="9">
        <v>1.2155199999999999</v>
      </c>
      <c r="BD9" s="9">
        <v>1.1953199999999999</v>
      </c>
      <c r="BE9" s="9">
        <v>1.4033899999999999</v>
      </c>
      <c r="BF9" s="9">
        <v>1.4030400000000001</v>
      </c>
      <c r="BG9" s="9">
        <v>1.39958</v>
      </c>
      <c r="BH9" s="9">
        <v>1.3668</v>
      </c>
      <c r="BI9" s="9">
        <v>1.5212699999999999</v>
      </c>
      <c r="BJ9" s="9">
        <v>1.52084</v>
      </c>
      <c r="BK9" s="9">
        <v>1.5166200000000001</v>
      </c>
      <c r="BL9" s="9">
        <v>1.4765299999999999</v>
      </c>
      <c r="BM9" s="9">
        <v>0.97075599999999995</v>
      </c>
      <c r="BN9" s="9">
        <v>1.01857</v>
      </c>
      <c r="BO9" s="9">
        <v>1.01851</v>
      </c>
      <c r="BP9" s="9">
        <v>1.0179100000000001</v>
      </c>
      <c r="BQ9" s="9">
        <v>1.01214</v>
      </c>
      <c r="BR9" s="9">
        <v>1.2306999999999999</v>
      </c>
      <c r="BS9" s="9">
        <v>1.23047</v>
      </c>
      <c r="BT9" s="9">
        <v>1.22824</v>
      </c>
      <c r="BU9" s="9">
        <v>1.20722</v>
      </c>
      <c r="BV9" s="9">
        <v>1.47146</v>
      </c>
    </row>
    <row r="10" spans="1:74" x14ac:dyDescent="0.4">
      <c r="A10" s="7">
        <v>6</v>
      </c>
      <c r="B10" s="9">
        <v>0.91537599999999997</v>
      </c>
      <c r="C10" s="9">
        <v>1.25044</v>
      </c>
      <c r="D10" s="9">
        <v>1.4356599999999999</v>
      </c>
      <c r="E10" s="9">
        <v>1.34656</v>
      </c>
      <c r="F10" s="9">
        <v>1.34636</v>
      </c>
      <c r="G10" s="9">
        <v>1.3444</v>
      </c>
      <c r="H10" s="9">
        <v>1.3254600000000001</v>
      </c>
      <c r="I10" s="9">
        <v>1.49169</v>
      </c>
      <c r="J10" s="9">
        <v>1.4913700000000001</v>
      </c>
      <c r="K10" s="9">
        <v>1.4881500000000001</v>
      </c>
      <c r="L10" s="9">
        <v>1.4575400000000001</v>
      </c>
      <c r="M10" s="9">
        <v>2.81202</v>
      </c>
      <c r="N10" s="9">
        <v>2.4377599999999999</v>
      </c>
      <c r="O10" s="9">
        <v>2.43614</v>
      </c>
      <c r="P10" s="9">
        <v>2.42008</v>
      </c>
      <c r="Q10" s="9">
        <v>2.2738999999999998</v>
      </c>
      <c r="R10" s="9">
        <v>1.95661</v>
      </c>
      <c r="S10" s="10">
        <v>1.5111600000000001</v>
      </c>
      <c r="T10" s="9">
        <v>1.6769499999999999</v>
      </c>
      <c r="U10" s="9">
        <v>1.6763999999999999</v>
      </c>
      <c r="V10" s="9">
        <v>1.67092</v>
      </c>
      <c r="W10" s="9">
        <v>1.61927</v>
      </c>
      <c r="X10" s="10">
        <v>2.0060699999999998</v>
      </c>
      <c r="Y10" s="10">
        <v>2.0051199999999998</v>
      </c>
      <c r="Z10" s="10">
        <v>1.9957400000000001</v>
      </c>
      <c r="AA10" s="10">
        <v>1.9083399999999999</v>
      </c>
      <c r="AB10" s="9">
        <v>1.3840300000000001</v>
      </c>
      <c r="AC10" s="9">
        <v>1.3981399999999999</v>
      </c>
      <c r="AD10" s="9">
        <v>1.39785</v>
      </c>
      <c r="AE10" s="9">
        <v>1.39496</v>
      </c>
      <c r="AF10" s="9">
        <v>1.3677600000000001</v>
      </c>
      <c r="AG10" s="10">
        <v>1.50735</v>
      </c>
      <c r="AH10" s="10">
        <v>1.5069699999999999</v>
      </c>
      <c r="AI10" s="10">
        <v>1.5032099999999999</v>
      </c>
      <c r="AJ10" s="10">
        <v>1.4678500000000001</v>
      </c>
      <c r="AK10" s="9">
        <v>1.05376</v>
      </c>
      <c r="AL10" s="9">
        <v>1.3129999999999999</v>
      </c>
      <c r="AM10" s="9">
        <v>1.5823100000000001</v>
      </c>
      <c r="AN10" s="9">
        <v>1.5818300000000001</v>
      </c>
      <c r="AO10" s="9">
        <v>1.5770900000000001</v>
      </c>
      <c r="AP10" s="9">
        <v>1.53243</v>
      </c>
      <c r="AQ10" s="9">
        <v>1.6430100000000001</v>
      </c>
      <c r="AR10" s="9">
        <v>1.64249</v>
      </c>
      <c r="AS10" s="9">
        <v>1.63734</v>
      </c>
      <c r="AT10" s="9">
        <v>1.58876</v>
      </c>
      <c r="AU10" s="9">
        <v>1.9547600000000001</v>
      </c>
      <c r="AV10" s="9">
        <v>1.9538800000000001</v>
      </c>
      <c r="AW10" s="9">
        <v>1.9450499999999999</v>
      </c>
      <c r="AX10" s="9">
        <v>1.8627899999999999</v>
      </c>
      <c r="AY10" s="9">
        <v>0.99748899999999996</v>
      </c>
      <c r="AZ10" s="9">
        <v>1.0569900000000001</v>
      </c>
      <c r="BA10" s="9">
        <v>1.3164499999999999</v>
      </c>
      <c r="BB10" s="9">
        <v>1.31619</v>
      </c>
      <c r="BC10" s="9">
        <v>1.31359</v>
      </c>
      <c r="BD10" s="9">
        <v>1.28905</v>
      </c>
      <c r="BE10" s="9">
        <v>1.5508900000000001</v>
      </c>
      <c r="BF10" s="9">
        <v>1.55044</v>
      </c>
      <c r="BG10" s="9">
        <v>1.54593</v>
      </c>
      <c r="BH10" s="9">
        <v>1.50342</v>
      </c>
      <c r="BI10" s="9">
        <v>1.6915500000000001</v>
      </c>
      <c r="BJ10" s="9">
        <v>1.69099</v>
      </c>
      <c r="BK10" s="9">
        <v>1.68547</v>
      </c>
      <c r="BL10" s="9">
        <v>1.63344</v>
      </c>
      <c r="BM10" s="9">
        <v>1.0399799999999999</v>
      </c>
      <c r="BN10" s="9">
        <v>1.09429</v>
      </c>
      <c r="BO10" s="9">
        <v>1.09422</v>
      </c>
      <c r="BP10" s="9">
        <v>1.09344</v>
      </c>
      <c r="BQ10" s="9">
        <v>1.0859799999999999</v>
      </c>
      <c r="BR10" s="9">
        <v>1.3408</v>
      </c>
      <c r="BS10" s="9">
        <v>1.3405100000000001</v>
      </c>
      <c r="BT10" s="9">
        <v>1.33765</v>
      </c>
      <c r="BU10" s="9">
        <v>1.3109900000000001</v>
      </c>
      <c r="BV10" s="9">
        <v>1.6277999999999999</v>
      </c>
    </row>
    <row r="11" spans="1:74" x14ac:dyDescent="0.4">
      <c r="A11" s="7">
        <v>7</v>
      </c>
      <c r="B11" s="9">
        <v>0.95458299999999996</v>
      </c>
      <c r="C11" s="9">
        <v>1.32514</v>
      </c>
      <c r="D11" s="9">
        <v>1.5383599999999999</v>
      </c>
      <c r="E11" s="9">
        <v>1.44556</v>
      </c>
      <c r="F11" s="9">
        <v>1.4453199999999999</v>
      </c>
      <c r="G11" s="9">
        <v>1.4429799999999999</v>
      </c>
      <c r="H11" s="9">
        <v>1.4204300000000001</v>
      </c>
      <c r="I11" s="9">
        <v>1.6230599999999999</v>
      </c>
      <c r="J11" s="9">
        <v>1.62266</v>
      </c>
      <c r="K11" s="9">
        <v>1.6187</v>
      </c>
      <c r="L11" s="9">
        <v>1.5811500000000001</v>
      </c>
      <c r="M11" s="9">
        <v>3.25691</v>
      </c>
      <c r="N11" s="9">
        <v>2.76647</v>
      </c>
      <c r="O11" s="9">
        <v>2.7643</v>
      </c>
      <c r="P11" s="9">
        <v>2.7428400000000002</v>
      </c>
      <c r="Q11" s="9">
        <v>2.5501499999999999</v>
      </c>
      <c r="R11" s="9">
        <v>2.2114400000000001</v>
      </c>
      <c r="S11" s="10">
        <v>1.62727</v>
      </c>
      <c r="T11" s="9">
        <v>1.83405</v>
      </c>
      <c r="U11" s="9">
        <v>1.83335</v>
      </c>
      <c r="V11" s="9">
        <v>1.8264899999999999</v>
      </c>
      <c r="W11" s="9">
        <v>1.7622100000000001</v>
      </c>
      <c r="X11" s="10">
        <v>2.2497099999999999</v>
      </c>
      <c r="Y11" s="10">
        <v>2.2484600000000001</v>
      </c>
      <c r="Z11" s="10">
        <v>2.2360799999999998</v>
      </c>
      <c r="AA11" s="10">
        <v>2.12181</v>
      </c>
      <c r="AB11" s="9">
        <v>1.5021899999999999</v>
      </c>
      <c r="AC11" s="9">
        <v>1.52277</v>
      </c>
      <c r="AD11" s="9">
        <v>1.5224</v>
      </c>
      <c r="AE11" s="9">
        <v>1.51868</v>
      </c>
      <c r="AF11" s="9">
        <v>1.4839500000000001</v>
      </c>
      <c r="AG11" s="10">
        <v>1.6584099999999999</v>
      </c>
      <c r="AH11" s="10">
        <v>1.65791</v>
      </c>
      <c r="AI11" s="10">
        <v>1.6529799999999999</v>
      </c>
      <c r="AJ11" s="10">
        <v>1.60701</v>
      </c>
      <c r="AK11" s="9">
        <v>1.10791</v>
      </c>
      <c r="AL11" s="9">
        <v>1.39595</v>
      </c>
      <c r="AM11" s="9">
        <v>1.7109099999999999</v>
      </c>
      <c r="AN11" s="9">
        <v>1.7103299999999999</v>
      </c>
      <c r="AO11" s="9">
        <v>1.70452</v>
      </c>
      <c r="AP11" s="9">
        <v>1.65025</v>
      </c>
      <c r="AQ11" s="9">
        <v>1.7909900000000001</v>
      </c>
      <c r="AR11" s="9">
        <v>1.79034</v>
      </c>
      <c r="AS11" s="9">
        <v>1.78393</v>
      </c>
      <c r="AT11" s="9">
        <v>1.7238500000000001</v>
      </c>
      <c r="AU11" s="9">
        <v>2.1732999999999998</v>
      </c>
      <c r="AV11" s="9">
        <v>2.1721400000000002</v>
      </c>
      <c r="AW11" s="9">
        <v>2.1606999999999998</v>
      </c>
      <c r="AX11" s="9">
        <v>2.0550899999999999</v>
      </c>
      <c r="AY11" s="9">
        <v>1.0462899999999999</v>
      </c>
      <c r="AZ11" s="9">
        <v>1.1128800000000001</v>
      </c>
      <c r="BA11" s="9">
        <v>1.4014899999999999</v>
      </c>
      <c r="BB11" s="9">
        <v>1.4011800000000001</v>
      </c>
      <c r="BC11" s="9">
        <v>1.3981600000000001</v>
      </c>
      <c r="BD11" s="9">
        <v>1.36968</v>
      </c>
      <c r="BE11" s="9">
        <v>1.6841200000000001</v>
      </c>
      <c r="BF11" s="9">
        <v>1.6835599999999999</v>
      </c>
      <c r="BG11" s="9">
        <v>1.6779500000000001</v>
      </c>
      <c r="BH11" s="9">
        <v>1.62548</v>
      </c>
      <c r="BI11" s="9">
        <v>1.8463000000000001</v>
      </c>
      <c r="BJ11" s="9">
        <v>1.84561</v>
      </c>
      <c r="BK11" s="9">
        <v>1.83873</v>
      </c>
      <c r="BL11" s="9">
        <v>1.77443</v>
      </c>
      <c r="BM11" s="9">
        <v>1.1011</v>
      </c>
      <c r="BN11" s="9">
        <v>1.1616500000000001</v>
      </c>
      <c r="BO11" s="9">
        <v>1.1615500000000001</v>
      </c>
      <c r="BP11" s="9">
        <v>1.1605799999999999</v>
      </c>
      <c r="BQ11" s="9">
        <v>1.15134</v>
      </c>
      <c r="BR11" s="9">
        <v>1.4380900000000001</v>
      </c>
      <c r="BS11" s="9">
        <v>1.43774</v>
      </c>
      <c r="BT11" s="9">
        <v>1.43424</v>
      </c>
      <c r="BU11" s="9">
        <v>1.4020600000000001</v>
      </c>
      <c r="BV11" s="9">
        <v>1.7680899999999999</v>
      </c>
    </row>
    <row r="12" spans="1:74" x14ac:dyDescent="0.4">
      <c r="A12" s="7">
        <v>8</v>
      </c>
      <c r="B12" s="9">
        <v>0.98865099999999995</v>
      </c>
      <c r="C12" s="9">
        <v>1.39083</v>
      </c>
      <c r="D12" s="9">
        <v>1.63002</v>
      </c>
      <c r="E12" s="9">
        <v>1.5357400000000001</v>
      </c>
      <c r="F12" s="9">
        <v>1.5354699999999999</v>
      </c>
      <c r="G12" s="9">
        <v>1.5327500000000001</v>
      </c>
      <c r="H12" s="9">
        <v>1.5066299999999999</v>
      </c>
      <c r="I12" s="9">
        <v>1.7467299999999999</v>
      </c>
      <c r="J12" s="9">
        <v>1.7462500000000001</v>
      </c>
      <c r="K12" s="9">
        <v>1.74149</v>
      </c>
      <c r="L12" s="9">
        <v>1.6965600000000001</v>
      </c>
      <c r="M12" s="9">
        <v>3.7017699999999998</v>
      </c>
      <c r="N12" s="9">
        <v>3.0842299999999998</v>
      </c>
      <c r="O12" s="9">
        <v>3.0814499999999998</v>
      </c>
      <c r="P12" s="9">
        <v>3.0539900000000002</v>
      </c>
      <c r="Q12" s="9">
        <v>2.8106900000000001</v>
      </c>
      <c r="R12" s="9">
        <v>2.46353</v>
      </c>
      <c r="S12" s="10">
        <v>1.72977</v>
      </c>
      <c r="T12" s="9">
        <v>1.9785999999999999</v>
      </c>
      <c r="U12" s="9">
        <v>1.97777</v>
      </c>
      <c r="V12" s="9">
        <v>1.9694799999999999</v>
      </c>
      <c r="W12" s="9">
        <v>1.8923300000000001</v>
      </c>
      <c r="X12" s="10">
        <v>2.4858099999999999</v>
      </c>
      <c r="Y12" s="10">
        <v>2.4842200000000001</v>
      </c>
      <c r="Z12" s="10">
        <v>2.4684900000000001</v>
      </c>
      <c r="AA12" s="10">
        <v>2.32477</v>
      </c>
      <c r="AB12" s="9">
        <v>1.61225</v>
      </c>
      <c r="AC12" s="9">
        <v>1.64045</v>
      </c>
      <c r="AD12" s="9">
        <v>1.63998</v>
      </c>
      <c r="AE12" s="9">
        <v>1.63534</v>
      </c>
      <c r="AF12" s="9">
        <v>1.59249</v>
      </c>
      <c r="AG12" s="10">
        <v>1.8037000000000001</v>
      </c>
      <c r="AH12" s="10">
        <v>1.80307</v>
      </c>
      <c r="AI12" s="10">
        <v>1.79681</v>
      </c>
      <c r="AJ12" s="10">
        <v>1.7391000000000001</v>
      </c>
      <c r="AK12" s="9">
        <v>1.15591</v>
      </c>
      <c r="AL12" s="9">
        <v>1.4683299999999999</v>
      </c>
      <c r="AM12" s="9">
        <v>1.82673</v>
      </c>
      <c r="AN12" s="9">
        <v>1.8260400000000001</v>
      </c>
      <c r="AO12" s="9">
        <v>1.81917</v>
      </c>
      <c r="AP12" s="9">
        <v>1.75535</v>
      </c>
      <c r="AQ12" s="9">
        <v>1.9270700000000001</v>
      </c>
      <c r="AR12" s="9">
        <v>1.9262900000000001</v>
      </c>
      <c r="AS12" s="9">
        <v>1.9185700000000001</v>
      </c>
      <c r="AT12" s="9">
        <v>1.8467499999999999</v>
      </c>
      <c r="AU12" s="9">
        <v>2.37941</v>
      </c>
      <c r="AV12" s="9">
        <v>2.3779699999999999</v>
      </c>
      <c r="AW12" s="9">
        <v>2.3637199999999998</v>
      </c>
      <c r="AX12" s="9">
        <v>2.2333699999999999</v>
      </c>
      <c r="AY12" s="9">
        <v>1.08948</v>
      </c>
      <c r="AZ12" s="9">
        <v>1.1628799999999999</v>
      </c>
      <c r="BA12" s="9">
        <v>1.47641</v>
      </c>
      <c r="BB12" s="9">
        <v>1.47607</v>
      </c>
      <c r="BC12" s="9">
        <v>1.47265</v>
      </c>
      <c r="BD12" s="9">
        <v>1.4406000000000001</v>
      </c>
      <c r="BE12" s="9">
        <v>1.8060499999999999</v>
      </c>
      <c r="BF12" s="9">
        <v>1.8053699999999999</v>
      </c>
      <c r="BG12" s="9">
        <v>1.79864</v>
      </c>
      <c r="BH12" s="9">
        <v>1.73604</v>
      </c>
      <c r="BI12" s="9">
        <v>1.9887900000000001</v>
      </c>
      <c r="BJ12" s="9">
        <v>1.9879500000000001</v>
      </c>
      <c r="BK12" s="9">
        <v>1.9796800000000001</v>
      </c>
      <c r="BL12" s="9">
        <v>1.9028700000000001</v>
      </c>
      <c r="BM12" s="9">
        <v>1.15604</v>
      </c>
      <c r="BN12" s="9">
        <v>1.22271</v>
      </c>
      <c r="BO12" s="9">
        <v>1.2225900000000001</v>
      </c>
      <c r="BP12" s="9">
        <v>1.2214100000000001</v>
      </c>
      <c r="BQ12" s="9">
        <v>1.2103200000000001</v>
      </c>
      <c r="BR12" s="9">
        <v>1.5255700000000001</v>
      </c>
      <c r="BS12" s="9">
        <v>1.52515</v>
      </c>
      <c r="BT12" s="9">
        <v>1.5210300000000001</v>
      </c>
      <c r="BU12" s="9">
        <v>1.4834499999999999</v>
      </c>
      <c r="BV12" s="9">
        <v>1.89564</v>
      </c>
    </row>
    <row r="13" spans="1:74" x14ac:dyDescent="0.4">
      <c r="A13" s="7">
        <v>9</v>
      </c>
      <c r="B13" s="9">
        <v>1.01877</v>
      </c>
      <c r="C13" s="9">
        <v>1.4495100000000001</v>
      </c>
      <c r="D13" s="9">
        <v>1.71288</v>
      </c>
      <c r="E13" s="9">
        <v>1.6191</v>
      </c>
      <c r="F13" s="9">
        <v>1.61879</v>
      </c>
      <c r="G13" s="9">
        <v>1.6156900000000001</v>
      </c>
      <c r="H13" s="9">
        <v>1.58602</v>
      </c>
      <c r="I13" s="9">
        <v>1.86429</v>
      </c>
      <c r="J13" s="9">
        <v>1.86372</v>
      </c>
      <c r="K13" s="9">
        <v>1.8581099999999999</v>
      </c>
      <c r="L13" s="9">
        <v>1.80531</v>
      </c>
      <c r="M13" s="9">
        <v>4.1466200000000004</v>
      </c>
      <c r="N13" s="9">
        <v>3.3920400000000002</v>
      </c>
      <c r="O13" s="9">
        <v>3.3885900000000002</v>
      </c>
      <c r="P13" s="9">
        <v>3.3545699999999998</v>
      </c>
      <c r="Q13" s="9">
        <v>3.0571000000000002</v>
      </c>
      <c r="R13" s="9">
        <v>2.7136100000000001</v>
      </c>
      <c r="S13" s="10">
        <v>1.8211299999999999</v>
      </c>
      <c r="T13" s="9">
        <v>2.1125500000000001</v>
      </c>
      <c r="U13" s="9">
        <v>2.1115699999999999</v>
      </c>
      <c r="V13" s="9">
        <v>2.10182</v>
      </c>
      <c r="W13" s="9">
        <v>2.0116900000000002</v>
      </c>
      <c r="X13" s="10">
        <v>2.7157800000000001</v>
      </c>
      <c r="Y13" s="10">
        <v>2.7138200000000001</v>
      </c>
      <c r="Z13" s="10">
        <v>2.69442</v>
      </c>
      <c r="AA13" s="10">
        <v>2.5187599999999999</v>
      </c>
      <c r="AB13" s="9">
        <v>1.71556</v>
      </c>
      <c r="AC13" s="9">
        <v>1.75248</v>
      </c>
      <c r="AD13" s="9">
        <v>1.7519100000000001</v>
      </c>
      <c r="AE13" s="9">
        <v>1.7462800000000001</v>
      </c>
      <c r="AF13" s="9">
        <v>1.6947399999999999</v>
      </c>
      <c r="AG13" s="10">
        <v>1.9444600000000001</v>
      </c>
      <c r="AH13" s="10">
        <v>1.9436800000000001</v>
      </c>
      <c r="AI13" s="10">
        <v>1.9359599999999999</v>
      </c>
      <c r="AJ13" s="10">
        <v>1.8653900000000001</v>
      </c>
      <c r="AK13" s="9">
        <v>1.1992700000000001</v>
      </c>
      <c r="AL13" s="9">
        <v>1.5325299999999999</v>
      </c>
      <c r="AM13" s="9">
        <v>1.9322900000000001</v>
      </c>
      <c r="AN13" s="9">
        <v>1.9314899999999999</v>
      </c>
      <c r="AO13" s="9">
        <v>1.9235500000000001</v>
      </c>
      <c r="AP13" s="9">
        <v>1.8503099999999999</v>
      </c>
      <c r="AQ13" s="9">
        <v>2.0534699999999999</v>
      </c>
      <c r="AR13" s="9">
        <v>2.0525600000000002</v>
      </c>
      <c r="AS13" s="9">
        <v>2.0434899999999998</v>
      </c>
      <c r="AT13" s="9">
        <v>1.95973</v>
      </c>
      <c r="AU13" s="9">
        <v>2.57483</v>
      </c>
      <c r="AV13" s="9">
        <v>2.5730900000000001</v>
      </c>
      <c r="AW13" s="9">
        <v>2.55586</v>
      </c>
      <c r="AX13" s="9">
        <v>2.39961</v>
      </c>
      <c r="AY13" s="9">
        <v>1.12845</v>
      </c>
      <c r="AZ13" s="9">
        <v>1.20845</v>
      </c>
      <c r="BA13" s="9">
        <v>1.5435700000000001</v>
      </c>
      <c r="BB13" s="9">
        <v>1.5431900000000001</v>
      </c>
      <c r="BC13" s="9">
        <v>1.5394099999999999</v>
      </c>
      <c r="BD13" s="9">
        <v>1.5040800000000001</v>
      </c>
      <c r="BE13" s="9">
        <v>1.9188000000000001</v>
      </c>
      <c r="BF13" s="9">
        <v>1.91801</v>
      </c>
      <c r="BG13" s="9">
        <v>1.91012</v>
      </c>
      <c r="BH13" s="9">
        <v>1.83727</v>
      </c>
      <c r="BI13" s="9">
        <v>2.1213700000000002</v>
      </c>
      <c r="BJ13" s="9">
        <v>2.12039</v>
      </c>
      <c r="BK13" s="9">
        <v>2.11069</v>
      </c>
      <c r="BL13" s="9">
        <v>2.02115</v>
      </c>
      <c r="BM13" s="9">
        <v>1.20614</v>
      </c>
      <c r="BN13" s="9">
        <v>1.2788900000000001</v>
      </c>
      <c r="BO13" s="9">
        <v>1.2787500000000001</v>
      </c>
      <c r="BP13" s="9">
        <v>1.2773600000000001</v>
      </c>
      <c r="BQ13" s="9">
        <v>1.26434</v>
      </c>
      <c r="BR13" s="9">
        <v>1.6053200000000001</v>
      </c>
      <c r="BS13" s="9">
        <v>1.60484</v>
      </c>
      <c r="BT13" s="9">
        <v>1.6001000000000001</v>
      </c>
      <c r="BU13" s="9">
        <v>1.55728</v>
      </c>
      <c r="BV13" s="9">
        <v>2.0129199999999998</v>
      </c>
    </row>
    <row r="14" spans="1:74" x14ac:dyDescent="0.4">
      <c r="A14" s="7">
        <v>10</v>
      </c>
      <c r="B14" s="9">
        <v>1.0457700000000001</v>
      </c>
      <c r="C14" s="9">
        <v>1.50257</v>
      </c>
      <c r="D14" s="9">
        <v>1.7885500000000001</v>
      </c>
      <c r="E14" s="9">
        <v>1.6970499999999999</v>
      </c>
      <c r="F14" s="9">
        <v>1.6967000000000001</v>
      </c>
      <c r="G14" s="9">
        <v>1.6932199999999999</v>
      </c>
      <c r="H14" s="9">
        <v>1.6599699999999999</v>
      </c>
      <c r="I14" s="9">
        <v>1.9767999999999999</v>
      </c>
      <c r="J14" s="9">
        <v>1.97614</v>
      </c>
      <c r="K14" s="9">
        <v>1.9696100000000001</v>
      </c>
      <c r="L14" s="9">
        <v>1.9084399999999999</v>
      </c>
      <c r="M14" s="9">
        <v>4.5914400000000004</v>
      </c>
      <c r="N14" s="9">
        <v>3.69076</v>
      </c>
      <c r="O14" s="9">
        <v>3.6865800000000002</v>
      </c>
      <c r="P14" s="9">
        <v>3.6454800000000001</v>
      </c>
      <c r="Q14" s="9">
        <v>3.2907600000000001</v>
      </c>
      <c r="R14" s="9">
        <v>2.9622099999999998</v>
      </c>
      <c r="S14" s="10">
        <v>1.90327</v>
      </c>
      <c r="T14" s="9">
        <v>2.2373599999999998</v>
      </c>
      <c r="U14" s="9">
        <v>2.2362299999999999</v>
      </c>
      <c r="V14" s="9">
        <v>2.2250100000000002</v>
      </c>
      <c r="W14" s="9">
        <v>2.1218599999999999</v>
      </c>
      <c r="X14" s="10">
        <v>2.9406400000000001</v>
      </c>
      <c r="Y14" s="10">
        <v>2.9382799999999998</v>
      </c>
      <c r="Z14" s="10">
        <v>2.9148800000000001</v>
      </c>
      <c r="AA14" s="10">
        <v>2.7049300000000001</v>
      </c>
      <c r="AB14" s="9">
        <v>1.8130900000000001</v>
      </c>
      <c r="AC14" s="9">
        <v>1.8597600000000001</v>
      </c>
      <c r="AD14" s="9">
        <v>1.8590899999999999</v>
      </c>
      <c r="AE14" s="9">
        <v>1.85239</v>
      </c>
      <c r="AF14" s="9">
        <v>1.7916399999999999</v>
      </c>
      <c r="AG14" s="10">
        <v>2.0815199999999998</v>
      </c>
      <c r="AH14" s="10">
        <v>2.0805799999999999</v>
      </c>
      <c r="AI14" s="10">
        <v>2.07124</v>
      </c>
      <c r="AJ14" s="10">
        <v>1.98674</v>
      </c>
      <c r="AK14" s="9">
        <v>1.23902</v>
      </c>
      <c r="AL14" s="9">
        <v>1.5902799999999999</v>
      </c>
      <c r="AM14" s="9">
        <v>2.0294699999999999</v>
      </c>
      <c r="AN14" s="9">
        <v>2.0285700000000002</v>
      </c>
      <c r="AO14" s="9">
        <v>2.0195599999999998</v>
      </c>
      <c r="AP14" s="9">
        <v>1.93699</v>
      </c>
      <c r="AQ14" s="9">
        <v>2.1718500000000001</v>
      </c>
      <c r="AR14" s="9">
        <v>2.1707900000000002</v>
      </c>
      <c r="AS14" s="9">
        <v>2.1603500000000002</v>
      </c>
      <c r="AT14" s="9">
        <v>2.06447</v>
      </c>
      <c r="AU14" s="9">
        <v>2.7608999999999999</v>
      </c>
      <c r="AV14" s="9">
        <v>2.7588400000000002</v>
      </c>
      <c r="AW14" s="9">
        <v>2.7384599999999999</v>
      </c>
      <c r="AX14" s="9">
        <v>2.5553499999999998</v>
      </c>
      <c r="AY14" s="9">
        <v>1.16415</v>
      </c>
      <c r="AZ14" s="9">
        <v>1.25054</v>
      </c>
      <c r="BA14" s="9">
        <v>1.6046499999999999</v>
      </c>
      <c r="BB14" s="9">
        <v>1.60423</v>
      </c>
      <c r="BC14" s="9">
        <v>1.6001099999999999</v>
      </c>
      <c r="BD14" s="9">
        <v>1.5617300000000001</v>
      </c>
      <c r="BE14" s="9">
        <v>2.0239199999999999</v>
      </c>
      <c r="BF14" s="9">
        <v>2.0230100000000002</v>
      </c>
      <c r="BG14" s="9">
        <v>2.0139399999999998</v>
      </c>
      <c r="BH14" s="9">
        <v>1.93076</v>
      </c>
      <c r="BI14" s="9">
        <v>2.24579</v>
      </c>
      <c r="BJ14" s="9">
        <v>2.2446600000000001</v>
      </c>
      <c r="BK14" s="9">
        <v>2.2334800000000001</v>
      </c>
      <c r="BL14" s="9">
        <v>2.1310199999999999</v>
      </c>
      <c r="BM14" s="9">
        <v>1.25231</v>
      </c>
      <c r="BN14" s="9">
        <v>1.33118</v>
      </c>
      <c r="BO14" s="9">
        <v>1.3310200000000001</v>
      </c>
      <c r="BP14" s="9">
        <v>1.3293999999999999</v>
      </c>
      <c r="BQ14" s="9">
        <v>1.3143899999999999</v>
      </c>
      <c r="BR14" s="9">
        <v>1.67889</v>
      </c>
      <c r="BS14" s="9">
        <v>1.6783399999999999</v>
      </c>
      <c r="BT14" s="9">
        <v>1.6729799999999999</v>
      </c>
      <c r="BU14" s="9">
        <v>1.62503</v>
      </c>
      <c r="BV14" s="9">
        <v>2.12175</v>
      </c>
    </row>
    <row r="15" spans="1:74" x14ac:dyDescent="0.4">
      <c r="A15" s="7">
        <v>11</v>
      </c>
      <c r="B15" s="9">
        <v>1.0702400000000001</v>
      </c>
      <c r="C15" s="9">
        <v>1.5510200000000001</v>
      </c>
      <c r="D15" s="9">
        <v>1.8582099999999999</v>
      </c>
      <c r="E15" s="9">
        <v>1.77078</v>
      </c>
      <c r="F15" s="9">
        <v>1.7703899999999999</v>
      </c>
      <c r="G15" s="9">
        <v>1.7665200000000001</v>
      </c>
      <c r="H15" s="9">
        <v>1.72963</v>
      </c>
      <c r="I15" s="9">
        <v>2.08527</v>
      </c>
      <c r="J15" s="9">
        <v>2.0845099999999999</v>
      </c>
      <c r="K15" s="9">
        <v>2.0769899999999999</v>
      </c>
      <c r="L15" s="9">
        <v>2.0069400000000002</v>
      </c>
      <c r="M15" s="9">
        <v>5.0373700000000001</v>
      </c>
      <c r="N15" s="9">
        <v>3.98184</v>
      </c>
      <c r="O15" s="9">
        <v>3.97688</v>
      </c>
      <c r="P15" s="9">
        <v>3.92821</v>
      </c>
      <c r="Q15" s="9">
        <v>3.5133999999999999</v>
      </c>
      <c r="R15" s="9">
        <v>3.21028</v>
      </c>
      <c r="S15" s="10">
        <v>1.97786</v>
      </c>
      <c r="T15" s="9">
        <v>2.3544800000000001</v>
      </c>
      <c r="U15" s="9">
        <v>2.3532000000000002</v>
      </c>
      <c r="V15" s="9">
        <v>2.3405</v>
      </c>
      <c r="W15" s="9">
        <v>2.2243300000000001</v>
      </c>
      <c r="X15" s="10">
        <v>3.16167</v>
      </c>
      <c r="Y15" s="10">
        <v>3.1588599999999998</v>
      </c>
      <c r="Z15" s="10">
        <v>3.1311399999999998</v>
      </c>
      <c r="AA15" s="10">
        <v>2.88456</v>
      </c>
      <c r="AB15" s="9">
        <v>1.90574</v>
      </c>
      <c r="AC15" s="9">
        <v>1.96319</v>
      </c>
      <c r="AD15" s="9">
        <v>1.9623900000000001</v>
      </c>
      <c r="AE15" s="9">
        <v>1.9545600000000001</v>
      </c>
      <c r="AF15" s="9">
        <v>1.88409</v>
      </c>
      <c r="AG15" s="10">
        <v>2.21577</v>
      </c>
      <c r="AH15" s="10">
        <v>2.2146499999999998</v>
      </c>
      <c r="AI15" s="10">
        <v>2.2035399999999998</v>
      </c>
      <c r="AJ15" s="10">
        <v>2.1040299999999998</v>
      </c>
      <c r="AK15" s="9">
        <v>1.27597</v>
      </c>
      <c r="AL15" s="9">
        <v>1.64299</v>
      </c>
      <c r="AM15" s="9">
        <v>2.1198999999999999</v>
      </c>
      <c r="AN15" s="9">
        <v>2.1188799999999999</v>
      </c>
      <c r="AO15" s="9">
        <v>2.1088100000000001</v>
      </c>
      <c r="AP15" s="9">
        <v>2.0169999999999999</v>
      </c>
      <c r="AQ15" s="9">
        <v>2.2837299999999998</v>
      </c>
      <c r="AR15" s="9">
        <v>2.2825299999999999</v>
      </c>
      <c r="AS15" s="9">
        <v>2.27067</v>
      </c>
      <c r="AT15" s="9">
        <v>2.16249</v>
      </c>
      <c r="AU15" s="9">
        <v>2.9390900000000002</v>
      </c>
      <c r="AV15" s="9">
        <v>2.9367000000000001</v>
      </c>
      <c r="AW15" s="9">
        <v>2.9130400000000001</v>
      </c>
      <c r="AX15" s="9">
        <v>2.7021799999999998</v>
      </c>
      <c r="AY15" s="9">
        <v>1.19733</v>
      </c>
      <c r="AZ15" s="9">
        <v>1.2899499999999999</v>
      </c>
      <c r="BA15" s="9">
        <v>1.6609799999999999</v>
      </c>
      <c r="BB15" s="9">
        <v>1.6605300000000001</v>
      </c>
      <c r="BC15" s="9">
        <v>1.6560900000000001</v>
      </c>
      <c r="BD15" s="9">
        <v>1.6148400000000001</v>
      </c>
      <c r="BE15" s="9">
        <v>2.12283</v>
      </c>
      <c r="BF15" s="9">
        <v>2.1217899999999998</v>
      </c>
      <c r="BG15" s="9">
        <v>2.1115300000000001</v>
      </c>
      <c r="BH15" s="9">
        <v>2.0179100000000001</v>
      </c>
      <c r="BI15" s="9">
        <v>2.3636499999999998</v>
      </c>
      <c r="BJ15" s="9">
        <v>2.3623699999999999</v>
      </c>
      <c r="BK15" s="9">
        <v>2.3496700000000001</v>
      </c>
      <c r="BL15" s="9">
        <v>2.23407</v>
      </c>
      <c r="BM15" s="9">
        <v>1.2953399999999999</v>
      </c>
      <c r="BN15" s="9">
        <v>1.38043</v>
      </c>
      <c r="BO15" s="9">
        <v>1.3802399999999999</v>
      </c>
      <c r="BP15" s="9">
        <v>1.3783799999999999</v>
      </c>
      <c r="BQ15" s="9">
        <v>1.36131</v>
      </c>
      <c r="BR15" s="9">
        <v>1.7475499999999999</v>
      </c>
      <c r="BS15" s="9">
        <v>1.7469399999999999</v>
      </c>
      <c r="BT15" s="9">
        <v>1.7409600000000001</v>
      </c>
      <c r="BU15" s="9">
        <v>1.6879900000000001</v>
      </c>
      <c r="BV15" s="9">
        <v>2.2237900000000002</v>
      </c>
    </row>
    <row r="16" spans="1:74" x14ac:dyDescent="0.4">
      <c r="A16" s="7">
        <v>12</v>
      </c>
      <c r="B16" s="9">
        <v>1.0926</v>
      </c>
      <c r="C16" s="9">
        <v>1.5955999999999999</v>
      </c>
      <c r="D16" s="9">
        <v>1.9227799999999999</v>
      </c>
      <c r="E16" s="9">
        <v>1.8406800000000001</v>
      </c>
      <c r="F16" s="9">
        <v>1.8402499999999999</v>
      </c>
      <c r="G16" s="9">
        <v>1.8359799999999999</v>
      </c>
      <c r="H16" s="9">
        <v>1.79538</v>
      </c>
      <c r="I16" s="9">
        <v>2.1896900000000001</v>
      </c>
      <c r="J16" s="9">
        <v>2.1888200000000002</v>
      </c>
      <c r="K16" s="9">
        <v>2.1802600000000001</v>
      </c>
      <c r="L16" s="9">
        <v>2.10087</v>
      </c>
      <c r="M16" s="9">
        <v>5.4821600000000004</v>
      </c>
      <c r="N16" s="9">
        <v>4.2644700000000002</v>
      </c>
      <c r="O16" s="9">
        <v>4.2586899999999996</v>
      </c>
      <c r="P16" s="9">
        <v>4.202</v>
      </c>
      <c r="Q16" s="9">
        <v>3.72492</v>
      </c>
      <c r="R16" s="9">
        <v>3.4568699999999999</v>
      </c>
      <c r="S16" s="10">
        <v>2.04575</v>
      </c>
      <c r="T16" s="9">
        <v>2.46428</v>
      </c>
      <c r="U16" s="9">
        <v>2.46285</v>
      </c>
      <c r="V16" s="9">
        <v>2.4486599999999998</v>
      </c>
      <c r="W16" s="9">
        <v>2.3195999999999999</v>
      </c>
      <c r="X16" s="10">
        <v>3.3782800000000002</v>
      </c>
      <c r="Y16" s="10">
        <v>3.375</v>
      </c>
      <c r="Z16" s="10">
        <v>3.3426499999999999</v>
      </c>
      <c r="AA16" s="10">
        <v>3.0573800000000002</v>
      </c>
      <c r="AB16" s="9">
        <v>1.99359</v>
      </c>
      <c r="AC16" s="9">
        <v>2.0627</v>
      </c>
      <c r="AD16" s="9">
        <v>2.0617899999999998</v>
      </c>
      <c r="AE16" s="9">
        <v>2.0527500000000001</v>
      </c>
      <c r="AF16" s="9">
        <v>1.9721599999999999</v>
      </c>
      <c r="AG16" s="10">
        <v>2.34694</v>
      </c>
      <c r="AH16" s="10">
        <v>2.3456199999999998</v>
      </c>
      <c r="AI16" s="10">
        <v>2.3326099999999999</v>
      </c>
      <c r="AJ16" s="10">
        <v>2.21713</v>
      </c>
      <c r="AK16" s="9">
        <v>1.3104499999999999</v>
      </c>
      <c r="AL16" s="9">
        <v>1.69133</v>
      </c>
      <c r="AM16" s="9">
        <v>2.2042000000000002</v>
      </c>
      <c r="AN16" s="9">
        <v>2.2030799999999999</v>
      </c>
      <c r="AO16" s="9">
        <v>2.1919400000000002</v>
      </c>
      <c r="AP16" s="9">
        <v>2.0910199999999999</v>
      </c>
      <c r="AQ16" s="9">
        <v>2.3895499999999998</v>
      </c>
      <c r="AR16" s="9">
        <v>2.3882099999999999</v>
      </c>
      <c r="AS16" s="9">
        <v>2.3749099999999999</v>
      </c>
      <c r="AT16" s="9">
        <v>2.2543099999999998</v>
      </c>
      <c r="AU16" s="9">
        <v>3.1093799999999998</v>
      </c>
      <c r="AV16" s="9">
        <v>3.1066400000000001</v>
      </c>
      <c r="AW16" s="9">
        <v>3.07958</v>
      </c>
      <c r="AX16" s="9">
        <v>2.8403700000000001</v>
      </c>
      <c r="AY16" s="9">
        <v>1.2282900000000001</v>
      </c>
      <c r="AZ16" s="9">
        <v>1.3269500000000001</v>
      </c>
      <c r="BA16" s="9">
        <v>1.7132099999999999</v>
      </c>
      <c r="BB16" s="9">
        <v>1.7127399999999999</v>
      </c>
      <c r="BC16" s="9">
        <v>1.7079899999999999</v>
      </c>
      <c r="BD16" s="9">
        <v>1.6640200000000001</v>
      </c>
      <c r="BE16" s="9">
        <v>2.2159499999999999</v>
      </c>
      <c r="BF16" s="9">
        <v>2.2147899999999998</v>
      </c>
      <c r="BG16" s="9">
        <v>2.2033100000000001</v>
      </c>
      <c r="BH16" s="9">
        <v>2.0992500000000001</v>
      </c>
      <c r="BI16" s="9">
        <v>2.47539</v>
      </c>
      <c r="BJ16" s="9">
        <v>2.4739499999999999</v>
      </c>
      <c r="BK16" s="9">
        <v>2.4597099999999998</v>
      </c>
      <c r="BL16" s="9">
        <v>2.3308200000000001</v>
      </c>
      <c r="BM16" s="9">
        <v>1.33555</v>
      </c>
      <c r="BN16" s="9">
        <v>1.42692</v>
      </c>
      <c r="BO16" s="9">
        <v>1.4267000000000001</v>
      </c>
      <c r="BP16" s="9">
        <v>1.4246000000000001</v>
      </c>
      <c r="BQ16" s="9">
        <v>1.4054199999999999</v>
      </c>
      <c r="BR16" s="9">
        <v>1.81182</v>
      </c>
      <c r="BS16" s="9">
        <v>1.81115</v>
      </c>
      <c r="BT16" s="9">
        <v>1.8045500000000001</v>
      </c>
      <c r="BU16" s="9">
        <v>1.74668</v>
      </c>
      <c r="BV16" s="9">
        <v>2.3196500000000002</v>
      </c>
    </row>
    <row r="17" spans="1:74" x14ac:dyDescent="0.4">
      <c r="A17" s="7">
        <v>13</v>
      </c>
      <c r="B17" s="9">
        <v>1.1132</v>
      </c>
      <c r="C17" s="9">
        <v>1.63689</v>
      </c>
      <c r="D17" s="9">
        <v>1.98295</v>
      </c>
      <c r="E17" s="9">
        <v>1.9074899999999999</v>
      </c>
      <c r="F17" s="9">
        <v>1.9070100000000001</v>
      </c>
      <c r="G17" s="9">
        <v>1.9023300000000001</v>
      </c>
      <c r="H17" s="9">
        <v>1.8579399999999999</v>
      </c>
      <c r="I17" s="9">
        <v>2.2907199999999999</v>
      </c>
      <c r="J17" s="9">
        <v>2.2897500000000002</v>
      </c>
      <c r="K17" s="9">
        <v>2.2800699999999998</v>
      </c>
      <c r="L17" s="9">
        <v>2.1909100000000001</v>
      </c>
      <c r="M17" s="9">
        <v>5.9269499999999997</v>
      </c>
      <c r="N17" s="9">
        <v>4.5399399999999996</v>
      </c>
      <c r="O17" s="9">
        <v>4.5332999999999997</v>
      </c>
      <c r="P17" s="9">
        <v>4.4681800000000003</v>
      </c>
      <c r="Q17" s="9">
        <v>3.92679</v>
      </c>
      <c r="R17" s="9">
        <v>3.7027899999999998</v>
      </c>
      <c r="S17" s="10">
        <v>2.1081099999999999</v>
      </c>
      <c r="T17" s="9">
        <v>2.5678399999999999</v>
      </c>
      <c r="U17" s="9">
        <v>2.5662500000000001</v>
      </c>
      <c r="V17" s="9">
        <v>2.5505800000000001</v>
      </c>
      <c r="W17" s="9">
        <v>2.40876</v>
      </c>
      <c r="X17" s="10">
        <v>3.59144</v>
      </c>
      <c r="Y17" s="10">
        <v>3.5876600000000001</v>
      </c>
      <c r="Z17" s="10">
        <v>3.55036</v>
      </c>
      <c r="AA17" s="10">
        <v>3.2243599999999999</v>
      </c>
      <c r="AB17" s="9">
        <v>2.0773000000000001</v>
      </c>
      <c r="AC17" s="9">
        <v>2.1589399999999999</v>
      </c>
      <c r="AD17" s="9">
        <v>2.1578900000000001</v>
      </c>
      <c r="AE17" s="9">
        <v>2.1475900000000001</v>
      </c>
      <c r="AF17" s="9">
        <v>2.0564800000000001</v>
      </c>
      <c r="AG17" s="10">
        <v>2.47567</v>
      </c>
      <c r="AH17" s="10">
        <v>2.4741399999999998</v>
      </c>
      <c r="AI17" s="10">
        <v>2.4590800000000002</v>
      </c>
      <c r="AJ17" s="10">
        <v>2.3267000000000002</v>
      </c>
      <c r="AK17" s="9">
        <v>1.3429500000000001</v>
      </c>
      <c r="AL17" s="9">
        <v>1.7361899999999999</v>
      </c>
      <c r="AM17" s="9">
        <v>2.28348</v>
      </c>
      <c r="AN17" s="9">
        <v>2.2822399999999998</v>
      </c>
      <c r="AO17" s="9">
        <v>2.2700399999999998</v>
      </c>
      <c r="AP17" s="9">
        <v>2.16011</v>
      </c>
      <c r="AQ17" s="9">
        <v>2.49038</v>
      </c>
      <c r="AR17" s="9">
        <v>2.48889</v>
      </c>
      <c r="AS17" s="9">
        <v>2.4741200000000001</v>
      </c>
      <c r="AT17" s="9">
        <v>2.3409800000000001</v>
      </c>
      <c r="AU17" s="9">
        <v>3.2729200000000001</v>
      </c>
      <c r="AV17" s="9">
        <v>3.2698200000000002</v>
      </c>
      <c r="AW17" s="9">
        <v>3.2392500000000002</v>
      </c>
      <c r="AX17" s="9">
        <v>2.9710999999999999</v>
      </c>
      <c r="AY17" s="9">
        <v>1.2574799999999999</v>
      </c>
      <c r="AZ17" s="9">
        <v>1.3620300000000001</v>
      </c>
      <c r="BA17" s="9">
        <v>1.7621800000000001</v>
      </c>
      <c r="BB17" s="9">
        <v>1.7616700000000001</v>
      </c>
      <c r="BC17" s="9">
        <v>1.7566299999999999</v>
      </c>
      <c r="BD17" s="9">
        <v>1.7100599999999999</v>
      </c>
      <c r="BE17" s="9">
        <v>2.3042600000000002</v>
      </c>
      <c r="BF17" s="9">
        <v>2.3029799999999998</v>
      </c>
      <c r="BG17" s="9">
        <v>2.29027</v>
      </c>
      <c r="BH17" s="9">
        <v>2.1757399999999998</v>
      </c>
      <c r="BI17" s="9">
        <v>2.5821100000000001</v>
      </c>
      <c r="BJ17" s="9">
        <v>2.5805099999999999</v>
      </c>
      <c r="BK17" s="9">
        <v>2.5646900000000001</v>
      </c>
      <c r="BL17" s="9">
        <v>2.4223499999999998</v>
      </c>
      <c r="BM17" s="9">
        <v>1.3734500000000001</v>
      </c>
      <c r="BN17" s="9">
        <v>1.47119</v>
      </c>
      <c r="BO17" s="9">
        <v>1.47095</v>
      </c>
      <c r="BP17" s="9">
        <v>1.4685900000000001</v>
      </c>
      <c r="BQ17" s="9">
        <v>1.4472400000000001</v>
      </c>
      <c r="BR17" s="9">
        <v>1.8725400000000001</v>
      </c>
      <c r="BS17" s="9">
        <v>1.87181</v>
      </c>
      <c r="BT17" s="9">
        <v>1.8646</v>
      </c>
      <c r="BU17" s="9">
        <v>1.8019000000000001</v>
      </c>
      <c r="BV17" s="9">
        <v>2.41046</v>
      </c>
    </row>
    <row r="18" spans="1:74" x14ac:dyDescent="0.4">
      <c r="A18" s="7">
        <v>15</v>
      </c>
      <c r="B18" s="9">
        <v>1.1500699999999999</v>
      </c>
      <c r="C18" s="9">
        <v>1.71132</v>
      </c>
      <c r="D18" s="9">
        <v>2.0922900000000002</v>
      </c>
      <c r="E18" s="9">
        <v>2.0334699999999999</v>
      </c>
      <c r="F18" s="9">
        <v>2.0329100000000002</v>
      </c>
      <c r="G18" s="9">
        <v>2.0273599999999998</v>
      </c>
      <c r="H18" s="9">
        <v>1.97509</v>
      </c>
      <c r="I18" s="9">
        <v>2.4838399999999998</v>
      </c>
      <c r="J18" s="9">
        <v>2.4826199999999998</v>
      </c>
      <c r="K18" s="9">
        <v>2.4705599999999999</v>
      </c>
      <c r="L18" s="9">
        <v>2.3606600000000002</v>
      </c>
      <c r="M18" s="9">
        <v>6.8164699999999998</v>
      </c>
      <c r="N18" s="9">
        <v>5.0713299999999997</v>
      </c>
      <c r="O18" s="9">
        <v>5.0628200000000003</v>
      </c>
      <c r="P18" s="9">
        <v>4.97966</v>
      </c>
      <c r="Q18" s="9">
        <v>4.3046199999999999</v>
      </c>
      <c r="R18" s="9">
        <v>4.1931500000000002</v>
      </c>
      <c r="S18" s="10">
        <v>2.2193100000000001</v>
      </c>
      <c r="T18" s="9">
        <v>2.7587799999999998</v>
      </c>
      <c r="U18" s="9">
        <v>2.7568999999999999</v>
      </c>
      <c r="V18" s="9">
        <v>2.7382900000000001</v>
      </c>
      <c r="W18" s="9">
        <v>2.5714100000000002</v>
      </c>
      <c r="X18" s="10">
        <v>4.0084999999999997</v>
      </c>
      <c r="Y18" s="10">
        <v>4.0036199999999997</v>
      </c>
      <c r="Z18" s="10">
        <v>3.9555500000000001</v>
      </c>
      <c r="AA18" s="10">
        <v>3.54237</v>
      </c>
      <c r="AB18" s="9">
        <v>2.2335600000000002</v>
      </c>
      <c r="AC18" s="9">
        <v>2.3426399999999998</v>
      </c>
      <c r="AD18" s="9">
        <v>2.3413200000000001</v>
      </c>
      <c r="AE18" s="9">
        <v>2.3283100000000001</v>
      </c>
      <c r="AF18" s="9">
        <v>2.2151299999999998</v>
      </c>
      <c r="AG18" s="10">
        <v>2.7266400000000002</v>
      </c>
      <c r="AH18" s="10">
        <v>2.72465</v>
      </c>
      <c r="AI18" s="10">
        <v>2.7050800000000002</v>
      </c>
      <c r="AJ18" s="10">
        <v>2.53626</v>
      </c>
      <c r="AK18" s="9">
        <v>1.4031400000000001</v>
      </c>
      <c r="AL18" s="9">
        <v>1.8176000000000001</v>
      </c>
      <c r="AM18" s="9">
        <v>2.4295200000000001</v>
      </c>
      <c r="AN18" s="9">
        <v>2.42807</v>
      </c>
      <c r="AO18" s="9">
        <v>2.4137400000000002</v>
      </c>
      <c r="AP18" s="9">
        <v>2.2860900000000002</v>
      </c>
      <c r="AQ18" s="9">
        <v>2.6794899999999999</v>
      </c>
      <c r="AR18" s="9">
        <v>2.6776900000000001</v>
      </c>
      <c r="AS18" s="9">
        <v>2.6598899999999999</v>
      </c>
      <c r="AT18" s="9">
        <v>2.50129</v>
      </c>
      <c r="AU18" s="9">
        <v>3.5820099999999999</v>
      </c>
      <c r="AV18" s="9">
        <v>3.57816</v>
      </c>
      <c r="AW18" s="9">
        <v>3.5402399999999998</v>
      </c>
      <c r="AX18" s="9">
        <v>3.2129300000000001</v>
      </c>
      <c r="AY18" s="9">
        <v>1.3115300000000001</v>
      </c>
      <c r="AZ18" s="9">
        <v>1.42744</v>
      </c>
      <c r="BA18" s="9">
        <v>1.8523700000000001</v>
      </c>
      <c r="BB18" s="9">
        <v>1.8517999999999999</v>
      </c>
      <c r="BC18" s="9">
        <v>1.8461799999999999</v>
      </c>
      <c r="BD18" s="9">
        <v>1.7946299999999999</v>
      </c>
      <c r="BE18" s="9">
        <v>2.4687399999999999</v>
      </c>
      <c r="BF18" s="9">
        <v>2.4672100000000001</v>
      </c>
      <c r="BG18" s="9">
        <v>2.452</v>
      </c>
      <c r="BH18" s="9">
        <v>2.3165300000000002</v>
      </c>
      <c r="BI18" s="9">
        <v>2.78302</v>
      </c>
      <c r="BJ18" s="9">
        <v>2.7810899999999998</v>
      </c>
      <c r="BK18" s="9">
        <v>2.7619799999999999</v>
      </c>
      <c r="BL18" s="9">
        <v>2.5922499999999999</v>
      </c>
      <c r="BM18" s="9">
        <v>1.44353</v>
      </c>
      <c r="BN18" s="9">
        <v>1.5542800000000001</v>
      </c>
      <c r="BO18" s="9">
        <v>1.55399</v>
      </c>
      <c r="BP18" s="9">
        <v>1.55108</v>
      </c>
      <c r="BQ18" s="9">
        <v>1.52525</v>
      </c>
      <c r="BR18" s="9">
        <v>1.98529</v>
      </c>
      <c r="BS18" s="9">
        <v>1.9844299999999999</v>
      </c>
      <c r="BT18" s="9">
        <v>1.976</v>
      </c>
      <c r="BU18" s="9">
        <v>1.9038900000000001</v>
      </c>
      <c r="BV18" s="9">
        <v>2.5796299999999999</v>
      </c>
    </row>
    <row r="19" spans="1:74" x14ac:dyDescent="0.4">
      <c r="A19" s="7">
        <v>16</v>
      </c>
      <c r="B19" s="9">
        <v>1.16672</v>
      </c>
      <c r="C19" s="9">
        <v>1.74512</v>
      </c>
      <c r="D19" s="9">
        <v>2.14228</v>
      </c>
      <c r="E19" s="9">
        <v>2.0932499999999998</v>
      </c>
      <c r="F19" s="9">
        <v>2.0926499999999999</v>
      </c>
      <c r="G19" s="9">
        <v>2.0866400000000001</v>
      </c>
      <c r="H19" s="9">
        <v>2.0302600000000002</v>
      </c>
      <c r="I19" s="9">
        <v>2.5763699999999998</v>
      </c>
      <c r="J19" s="9">
        <v>2.5750199999999999</v>
      </c>
      <c r="K19" s="9">
        <v>2.56169</v>
      </c>
      <c r="L19" s="9">
        <v>2.44089</v>
      </c>
      <c r="M19" s="9">
        <v>7.2611999999999997</v>
      </c>
      <c r="N19" s="9">
        <v>5.3280500000000002</v>
      </c>
      <c r="O19" s="9">
        <v>5.3185500000000001</v>
      </c>
      <c r="P19" s="9">
        <v>5.2258300000000002</v>
      </c>
      <c r="Q19" s="9">
        <v>4.4818800000000003</v>
      </c>
      <c r="R19" s="9">
        <v>4.4378099999999998</v>
      </c>
      <c r="S19" s="10">
        <v>2.2693699999999999</v>
      </c>
      <c r="T19" s="9">
        <v>2.8472300000000001</v>
      </c>
      <c r="U19" s="9">
        <v>2.8452000000000002</v>
      </c>
      <c r="V19" s="9">
        <v>2.8251300000000001</v>
      </c>
      <c r="W19" s="9">
        <v>2.64601</v>
      </c>
      <c r="X19" s="10">
        <v>4.2128300000000003</v>
      </c>
      <c r="Y19" s="10">
        <v>4.2073499999999999</v>
      </c>
      <c r="Z19" s="10">
        <v>4.1534500000000003</v>
      </c>
      <c r="AA19" s="10">
        <v>3.6940400000000002</v>
      </c>
      <c r="AB19" s="9">
        <v>2.3066599999999999</v>
      </c>
      <c r="AC19" s="9">
        <v>2.4305400000000001</v>
      </c>
      <c r="AD19" s="9">
        <v>2.4290699999999998</v>
      </c>
      <c r="AE19" s="9">
        <v>2.4146200000000002</v>
      </c>
      <c r="AF19" s="9">
        <v>2.2899799999999999</v>
      </c>
      <c r="AG19" s="10">
        <v>2.8492000000000002</v>
      </c>
      <c r="AH19" s="10">
        <v>2.8469600000000002</v>
      </c>
      <c r="AI19" s="10">
        <v>2.8249399999999998</v>
      </c>
      <c r="AJ19" s="10">
        <v>2.6366999999999998</v>
      </c>
      <c r="AK19" s="9">
        <v>1.43123</v>
      </c>
      <c r="AL19" s="9">
        <v>1.8549500000000001</v>
      </c>
      <c r="AM19" s="9">
        <v>2.4973100000000001</v>
      </c>
      <c r="AN19" s="9">
        <v>2.4957500000000001</v>
      </c>
      <c r="AO19" s="9">
        <v>2.4803500000000001</v>
      </c>
      <c r="AP19" s="9">
        <v>2.3439800000000002</v>
      </c>
      <c r="AQ19" s="9">
        <v>2.7687200000000001</v>
      </c>
      <c r="AR19" s="9">
        <v>2.7667600000000001</v>
      </c>
      <c r="AS19" s="9">
        <v>2.7473999999999998</v>
      </c>
      <c r="AT19" s="9">
        <v>2.5758999999999999</v>
      </c>
      <c r="AU19" s="9">
        <v>3.7284700000000002</v>
      </c>
      <c r="AV19" s="9">
        <v>3.7242299999999999</v>
      </c>
      <c r="AW19" s="9">
        <v>3.6825199999999998</v>
      </c>
      <c r="AX19" s="9">
        <v>3.3251400000000002</v>
      </c>
      <c r="AY19" s="9">
        <v>1.3367599999999999</v>
      </c>
      <c r="AZ19" s="9">
        <v>1.45817</v>
      </c>
      <c r="BA19" s="9">
        <v>1.8943399999999999</v>
      </c>
      <c r="BB19" s="9">
        <v>1.89375</v>
      </c>
      <c r="BC19" s="9">
        <v>1.88785</v>
      </c>
      <c r="BD19" s="9">
        <v>1.8338699999999999</v>
      </c>
      <c r="BE19" s="9">
        <v>2.54582</v>
      </c>
      <c r="BF19" s="9">
        <v>2.5441500000000001</v>
      </c>
      <c r="BG19" s="9">
        <v>2.5276700000000001</v>
      </c>
      <c r="BH19" s="9">
        <v>2.3817599999999999</v>
      </c>
      <c r="BI19" s="9">
        <v>2.8781699999999999</v>
      </c>
      <c r="BJ19" s="9">
        <v>2.8760599999999998</v>
      </c>
      <c r="BK19" s="9">
        <v>2.8552599999999999</v>
      </c>
      <c r="BL19" s="9">
        <v>2.6715900000000001</v>
      </c>
      <c r="BM19" s="9">
        <v>1.4761899999999999</v>
      </c>
      <c r="BN19" s="9">
        <v>1.5935699999999999</v>
      </c>
      <c r="BO19" s="9">
        <v>1.59324</v>
      </c>
      <c r="BP19" s="9">
        <v>1.59005</v>
      </c>
      <c r="BQ19" s="9">
        <v>1.5619000000000001</v>
      </c>
      <c r="BR19" s="9">
        <v>2.0380699999999998</v>
      </c>
      <c r="BS19" s="9">
        <v>2.03715</v>
      </c>
      <c r="BT19" s="9">
        <v>2.0281099999999999</v>
      </c>
      <c r="BU19" s="9">
        <v>1.9513799999999999</v>
      </c>
      <c r="BV19" s="9">
        <v>2.6590500000000001</v>
      </c>
    </row>
    <row r="20" spans="1:74" x14ac:dyDescent="0.4">
      <c r="A20" s="7">
        <v>18</v>
      </c>
      <c r="B20" s="9">
        <v>1.1969799999999999</v>
      </c>
      <c r="C20" s="9">
        <v>1.8068200000000001</v>
      </c>
      <c r="D20" s="9">
        <v>2.2340200000000001</v>
      </c>
      <c r="E20" s="9">
        <v>2.2074600000000002</v>
      </c>
      <c r="F20" s="9">
        <v>2.2067600000000001</v>
      </c>
      <c r="G20" s="9">
        <v>2.1997900000000001</v>
      </c>
      <c r="H20" s="9">
        <v>2.1348699999999998</v>
      </c>
      <c r="I20" s="9">
        <v>2.7542399999999998</v>
      </c>
      <c r="J20" s="9">
        <v>2.7526199999999998</v>
      </c>
      <c r="K20" s="9">
        <v>2.7366000000000001</v>
      </c>
      <c r="L20" s="9">
        <v>2.5931199999999999</v>
      </c>
      <c r="M20" s="9">
        <v>8.1506299999999996</v>
      </c>
      <c r="N20" s="9">
        <v>5.8252699999999997</v>
      </c>
      <c r="O20" s="9">
        <v>5.8136799999999997</v>
      </c>
      <c r="P20" s="9">
        <v>5.7008400000000004</v>
      </c>
      <c r="Q20" s="9">
        <v>4.8158500000000002</v>
      </c>
      <c r="R20" s="9">
        <v>4.9263899999999996</v>
      </c>
      <c r="S20" s="10">
        <v>2.3607399999999998</v>
      </c>
      <c r="T20" s="9">
        <v>3.0121899999999999</v>
      </c>
      <c r="U20" s="9">
        <v>3.0098699999999998</v>
      </c>
      <c r="V20" s="9">
        <v>2.98692</v>
      </c>
      <c r="W20" s="9">
        <v>2.78389</v>
      </c>
      <c r="X20" s="10">
        <v>4.61381</v>
      </c>
      <c r="Y20" s="10">
        <v>4.6070399999999996</v>
      </c>
      <c r="Z20" s="10">
        <v>4.5406599999999999</v>
      </c>
      <c r="AA20" s="10">
        <v>3.9839799999999999</v>
      </c>
      <c r="AB20" s="9">
        <v>2.4438900000000001</v>
      </c>
      <c r="AC20" s="9">
        <v>2.59924</v>
      </c>
      <c r="AD20" s="9">
        <v>2.5974699999999999</v>
      </c>
      <c r="AE20" s="9">
        <v>2.5800100000000001</v>
      </c>
      <c r="AF20" s="9">
        <v>2.4317299999999999</v>
      </c>
      <c r="AG20" s="10">
        <v>3.0891099999999998</v>
      </c>
      <c r="AH20" s="10">
        <v>3.0863200000000002</v>
      </c>
      <c r="AI20" s="10">
        <v>3.0590000000000002</v>
      </c>
      <c r="AJ20" s="10">
        <v>2.8297300000000001</v>
      </c>
      <c r="AK20" s="9">
        <v>1.48417</v>
      </c>
      <c r="AL20" s="9">
        <v>1.92442</v>
      </c>
      <c r="AM20" s="9">
        <v>2.6243400000000001</v>
      </c>
      <c r="AN20" s="9">
        <v>2.62256</v>
      </c>
      <c r="AO20" s="9">
        <v>2.6050300000000002</v>
      </c>
      <c r="AP20" s="9">
        <v>2.4514800000000001</v>
      </c>
      <c r="AQ20" s="9">
        <v>2.93831</v>
      </c>
      <c r="AR20" s="9">
        <v>2.9360200000000001</v>
      </c>
      <c r="AS20" s="9">
        <v>2.9134600000000002</v>
      </c>
      <c r="AT20" s="9">
        <v>2.7158699999999998</v>
      </c>
      <c r="AU20" s="9">
        <v>4.0071199999999996</v>
      </c>
      <c r="AV20" s="9">
        <v>4.0020800000000003</v>
      </c>
      <c r="AW20" s="9">
        <v>3.9525399999999999</v>
      </c>
      <c r="AX20" s="9">
        <v>3.5344199999999999</v>
      </c>
      <c r="AY20" s="9">
        <v>1.3843099999999999</v>
      </c>
      <c r="AZ20" s="9">
        <v>1.51641</v>
      </c>
      <c r="BA20" s="9">
        <v>1.9734499999999999</v>
      </c>
      <c r="BB20" s="9">
        <v>1.9728000000000001</v>
      </c>
      <c r="BC20" s="9">
        <v>1.9663299999999999</v>
      </c>
      <c r="BD20" s="9">
        <v>1.9075599999999999</v>
      </c>
      <c r="BE20" s="9">
        <v>2.6913800000000001</v>
      </c>
      <c r="BF20" s="9">
        <v>2.6894499999999999</v>
      </c>
      <c r="BG20" s="9">
        <v>2.67041</v>
      </c>
      <c r="BH20" s="9">
        <v>2.50366</v>
      </c>
      <c r="BI20" s="9">
        <v>3.0596999999999999</v>
      </c>
      <c r="BJ20" s="9">
        <v>3.0572300000000001</v>
      </c>
      <c r="BK20" s="9">
        <v>3.0329299999999999</v>
      </c>
      <c r="BL20" s="9">
        <v>2.8209499999999998</v>
      </c>
      <c r="BM20" s="9">
        <v>1.5376300000000001</v>
      </c>
      <c r="BN20" s="9">
        <v>1.6684399999999999</v>
      </c>
      <c r="BO20" s="9">
        <v>1.66805</v>
      </c>
      <c r="BP20" s="9">
        <v>1.6642600000000001</v>
      </c>
      <c r="BQ20" s="9">
        <v>1.6313500000000001</v>
      </c>
      <c r="BR20" s="9">
        <v>2.1378300000000001</v>
      </c>
      <c r="BS20" s="9">
        <v>2.1367799999999999</v>
      </c>
      <c r="BT20" s="9">
        <v>2.1265100000000001</v>
      </c>
      <c r="BU20" s="9">
        <v>2.0407000000000002</v>
      </c>
      <c r="BV20" s="9">
        <v>2.8094899999999998</v>
      </c>
    </row>
    <row r="21" spans="1:74" x14ac:dyDescent="0.4">
      <c r="A21" s="7">
        <v>20</v>
      </c>
      <c r="B21" s="9">
        <v>1.2242200000000001</v>
      </c>
      <c r="C21" s="9">
        <v>1.8626</v>
      </c>
      <c r="D21" s="9">
        <v>2.3174399999999999</v>
      </c>
      <c r="E21" s="9">
        <v>2.3154300000000001</v>
      </c>
      <c r="F21" s="9">
        <v>2.3146300000000002</v>
      </c>
      <c r="G21" s="9">
        <v>2.3066399999999998</v>
      </c>
      <c r="H21" s="9">
        <v>2.2327499999999998</v>
      </c>
      <c r="I21" s="9">
        <v>2.9232200000000002</v>
      </c>
      <c r="J21" s="9">
        <v>2.9213100000000001</v>
      </c>
      <c r="K21" s="9">
        <v>2.9024299999999998</v>
      </c>
      <c r="L21" s="9">
        <v>2.7353200000000002</v>
      </c>
      <c r="M21" s="9">
        <v>9.0388900000000003</v>
      </c>
      <c r="N21" s="9">
        <v>6.3021399999999996</v>
      </c>
      <c r="O21" s="9">
        <v>6.2883300000000002</v>
      </c>
      <c r="P21" s="9">
        <v>6.1541899999999998</v>
      </c>
      <c r="Q21" s="9">
        <v>5.12507</v>
      </c>
      <c r="R21" s="9">
        <v>5.4137000000000004</v>
      </c>
      <c r="S21" s="10">
        <v>2.4426399999999999</v>
      </c>
      <c r="T21" s="9">
        <v>3.1633300000000002</v>
      </c>
      <c r="U21" s="9">
        <v>3.16072</v>
      </c>
      <c r="V21" s="9">
        <v>3.1349499999999999</v>
      </c>
      <c r="W21" s="9">
        <v>2.9088599999999998</v>
      </c>
      <c r="X21" s="10">
        <v>5.00481</v>
      </c>
      <c r="Y21" s="10">
        <v>4.9966499999999998</v>
      </c>
      <c r="Z21" s="10">
        <v>4.9167199999999998</v>
      </c>
      <c r="AA21" s="10">
        <v>4.2571300000000001</v>
      </c>
      <c r="AB21" s="9">
        <v>2.5701800000000001</v>
      </c>
      <c r="AC21" s="9">
        <v>2.7591600000000001</v>
      </c>
      <c r="AD21" s="9">
        <v>2.75705</v>
      </c>
      <c r="AE21" s="9">
        <v>2.7364199999999999</v>
      </c>
      <c r="AF21" s="9">
        <v>2.5638100000000001</v>
      </c>
      <c r="AG21" s="10">
        <v>3.3223699999999998</v>
      </c>
      <c r="AH21" s="10">
        <v>3.3189899999999999</v>
      </c>
      <c r="AI21" s="10">
        <v>3.2858900000000002</v>
      </c>
      <c r="AJ21" s="10">
        <v>3.01301</v>
      </c>
      <c r="AK21" s="9">
        <v>1.53342</v>
      </c>
      <c r="AL21" s="9">
        <v>1.9881899999999999</v>
      </c>
      <c r="AM21" s="9">
        <v>2.7417500000000001</v>
      </c>
      <c r="AN21" s="9">
        <v>2.73976</v>
      </c>
      <c r="AO21" s="9">
        <v>2.7200899999999999</v>
      </c>
      <c r="AP21" s="9">
        <v>2.54969</v>
      </c>
      <c r="AQ21" s="9">
        <v>3.0977000000000001</v>
      </c>
      <c r="AR21" s="9">
        <v>3.0950700000000002</v>
      </c>
      <c r="AS21" s="9">
        <v>3.0691999999999999</v>
      </c>
      <c r="AT21" s="9">
        <v>2.8452000000000002</v>
      </c>
      <c r="AU21" s="9">
        <v>4.2684499999999996</v>
      </c>
      <c r="AV21" s="9">
        <v>4.2625700000000002</v>
      </c>
      <c r="AW21" s="9">
        <v>4.2049700000000003</v>
      </c>
      <c r="AX21" s="9">
        <v>3.7257799999999999</v>
      </c>
      <c r="AY21" s="9">
        <v>1.4285300000000001</v>
      </c>
      <c r="AZ21" s="9">
        <v>1.5709599999999999</v>
      </c>
      <c r="BA21" s="9">
        <v>2.04731</v>
      </c>
      <c r="BB21" s="9">
        <v>2.0465900000000001</v>
      </c>
      <c r="BC21" s="9">
        <v>2.0395400000000001</v>
      </c>
      <c r="BD21" s="9">
        <v>1.9759800000000001</v>
      </c>
      <c r="BE21" s="9">
        <v>2.82714</v>
      </c>
      <c r="BF21" s="9">
        <v>2.8249499999999999</v>
      </c>
      <c r="BG21" s="9">
        <v>2.8033199999999998</v>
      </c>
      <c r="BH21" s="9">
        <v>2.6158899999999998</v>
      </c>
      <c r="BI21" s="9">
        <v>3.2311899999999998</v>
      </c>
      <c r="BJ21" s="9">
        <v>3.2283499999999998</v>
      </c>
      <c r="BK21" s="9">
        <v>3.2004100000000002</v>
      </c>
      <c r="BL21" s="9">
        <v>2.9595899999999999</v>
      </c>
      <c r="BM21" s="9">
        <v>1.5947</v>
      </c>
      <c r="BN21" s="9">
        <v>1.7391300000000001</v>
      </c>
      <c r="BO21" s="9">
        <v>1.7386699999999999</v>
      </c>
      <c r="BP21" s="9">
        <v>1.73424</v>
      </c>
      <c r="BQ21" s="9">
        <v>1.6963900000000001</v>
      </c>
      <c r="BR21" s="9">
        <v>2.23109</v>
      </c>
      <c r="BS21" s="9">
        <v>2.2299099999999998</v>
      </c>
      <c r="BT21" s="9">
        <v>2.21841</v>
      </c>
      <c r="BU21" s="9">
        <v>2.1236799999999998</v>
      </c>
      <c r="BV21" s="9">
        <v>2.9505300000000001</v>
      </c>
    </row>
    <row r="22" spans="1:74" x14ac:dyDescent="0.4">
      <c r="A22" s="7">
        <v>22</v>
      </c>
      <c r="B22" s="9">
        <v>1.24888</v>
      </c>
      <c r="C22" s="9">
        <v>1.9132499999999999</v>
      </c>
      <c r="D22" s="9">
        <v>2.3935</v>
      </c>
      <c r="E22" s="9">
        <v>2.41832</v>
      </c>
      <c r="F22" s="9">
        <v>2.4174000000000002</v>
      </c>
      <c r="G22" s="9">
        <v>2.4083299999999999</v>
      </c>
      <c r="H22" s="9">
        <v>2.3250700000000002</v>
      </c>
      <c r="I22" s="9">
        <v>3.0846100000000001</v>
      </c>
      <c r="J22" s="9">
        <v>3.0823900000000002</v>
      </c>
      <c r="K22" s="9">
        <v>3.0605000000000002</v>
      </c>
      <c r="L22" s="9">
        <v>2.8689499999999999</v>
      </c>
      <c r="M22" s="9">
        <v>9.92821</v>
      </c>
      <c r="N22" s="9">
        <v>6.7617799999999999</v>
      </c>
      <c r="O22" s="9">
        <v>6.7456100000000001</v>
      </c>
      <c r="P22" s="9">
        <v>6.5890500000000003</v>
      </c>
      <c r="Q22" s="9">
        <v>5.4133800000000001</v>
      </c>
      <c r="R22" s="9">
        <v>5.9011899999999997</v>
      </c>
      <c r="S22" s="10">
        <v>2.51736</v>
      </c>
      <c r="T22" s="9">
        <v>3.30322</v>
      </c>
      <c r="U22" s="9">
        <v>3.3003200000000001</v>
      </c>
      <c r="V22" s="9">
        <v>3.2717900000000002</v>
      </c>
      <c r="W22" s="9">
        <v>3.02338</v>
      </c>
      <c r="X22" s="10">
        <v>5.38748</v>
      </c>
      <c r="Y22" s="10">
        <v>5.3778100000000002</v>
      </c>
      <c r="Z22" s="10">
        <v>5.2832999999999997</v>
      </c>
      <c r="AA22" s="10">
        <v>4.5156099999999997</v>
      </c>
      <c r="AB22" s="9">
        <v>2.6870599999999998</v>
      </c>
      <c r="AC22" s="9">
        <v>2.9115199999999999</v>
      </c>
      <c r="AD22" s="9">
        <v>2.9090699999999998</v>
      </c>
      <c r="AE22" s="9">
        <v>2.8851200000000001</v>
      </c>
      <c r="AF22" s="9">
        <v>2.6876099999999998</v>
      </c>
      <c r="AG22" s="10">
        <v>3.5501499999999999</v>
      </c>
      <c r="AH22" s="10">
        <v>3.5461200000000002</v>
      </c>
      <c r="AI22" s="10">
        <v>3.5067599999999999</v>
      </c>
      <c r="AJ22" s="10">
        <v>3.1879300000000002</v>
      </c>
      <c r="AK22" s="9">
        <v>1.57972</v>
      </c>
      <c r="AL22" s="9">
        <v>2.0476299999999998</v>
      </c>
      <c r="AM22" s="9">
        <v>2.85161</v>
      </c>
      <c r="AN22" s="9">
        <v>2.8494000000000002</v>
      </c>
      <c r="AO22" s="9">
        <v>2.8275899999999998</v>
      </c>
      <c r="AP22" s="9">
        <v>2.6406200000000002</v>
      </c>
      <c r="AQ22" s="9">
        <v>3.2489400000000002</v>
      </c>
      <c r="AR22" s="9">
        <v>3.2459600000000002</v>
      </c>
      <c r="AS22" s="9">
        <v>3.2166700000000001</v>
      </c>
      <c r="AT22" s="9">
        <v>2.9659200000000001</v>
      </c>
      <c r="AU22" s="9">
        <v>4.5151199999999996</v>
      </c>
      <c r="AV22" s="9">
        <v>4.5083900000000003</v>
      </c>
      <c r="AW22" s="9">
        <v>4.4425100000000004</v>
      </c>
      <c r="AX22" s="9">
        <v>3.9021400000000002</v>
      </c>
      <c r="AY22" s="9">
        <v>1.47007</v>
      </c>
      <c r="AZ22" s="9">
        <v>1.62256</v>
      </c>
      <c r="BA22" s="9">
        <v>2.1172300000000002</v>
      </c>
      <c r="BB22" s="9">
        <v>2.1164499999999999</v>
      </c>
      <c r="BC22" s="9">
        <v>2.1088</v>
      </c>
      <c r="BD22" s="9">
        <v>2.0403600000000002</v>
      </c>
      <c r="BE22" s="9">
        <v>2.9551699999999999</v>
      </c>
      <c r="BF22" s="9">
        <v>2.9527100000000002</v>
      </c>
      <c r="BG22" s="9">
        <v>2.9284599999999998</v>
      </c>
      <c r="BH22" s="9">
        <v>2.72044</v>
      </c>
      <c r="BI22" s="9">
        <v>3.3947699999999998</v>
      </c>
      <c r="BJ22" s="9">
        <v>3.39154</v>
      </c>
      <c r="BK22" s="9">
        <v>3.35981</v>
      </c>
      <c r="BL22" s="9">
        <v>3.0895999999999999</v>
      </c>
      <c r="BM22" s="9">
        <v>1.64835</v>
      </c>
      <c r="BN22" s="9">
        <v>1.80654</v>
      </c>
      <c r="BO22" s="9">
        <v>1.80602</v>
      </c>
      <c r="BP22" s="9">
        <v>1.80091</v>
      </c>
      <c r="BQ22" s="9">
        <v>1.7579499999999999</v>
      </c>
      <c r="BR22" s="9">
        <v>2.3193000000000001</v>
      </c>
      <c r="BS22" s="9">
        <v>2.31799</v>
      </c>
      <c r="BT22" s="9">
        <v>2.3052299999999999</v>
      </c>
      <c r="BU22" s="9">
        <v>2.2016800000000001</v>
      </c>
      <c r="BV22" s="9">
        <v>3.0842700000000001</v>
      </c>
    </row>
    <row r="23" spans="1:74" x14ac:dyDescent="0.4">
      <c r="A23" s="7">
        <v>25</v>
      </c>
      <c r="B23" s="9">
        <v>1.2819799999999999</v>
      </c>
      <c r="C23" s="9">
        <v>1.98139</v>
      </c>
      <c r="D23" s="9">
        <v>2.4962</v>
      </c>
      <c r="E23" s="9">
        <v>2.5642499999999999</v>
      </c>
      <c r="F23" s="9">
        <v>2.5631499999999998</v>
      </c>
      <c r="G23" s="9">
        <v>2.5523500000000001</v>
      </c>
      <c r="H23" s="9">
        <v>2.4543699999999999</v>
      </c>
      <c r="I23" s="9">
        <v>3.3135699999999999</v>
      </c>
      <c r="J23" s="9">
        <v>3.3108599999999999</v>
      </c>
      <c r="K23" s="9">
        <v>3.2842099999999999</v>
      </c>
      <c r="L23" s="9">
        <v>3.05498</v>
      </c>
      <c r="M23" s="9">
        <v>11.2621</v>
      </c>
      <c r="N23" s="9">
        <v>7.42117</v>
      </c>
      <c r="O23" s="9">
        <v>7.4012599999999997</v>
      </c>
      <c r="P23" s="9">
        <v>7.2092400000000003</v>
      </c>
      <c r="Q23" s="9">
        <v>5.8113099999999998</v>
      </c>
      <c r="R23" s="9">
        <v>6.6319299999999997</v>
      </c>
      <c r="S23" s="10">
        <v>2.6189800000000001</v>
      </c>
      <c r="T23" s="9">
        <v>3.4952999999999999</v>
      </c>
      <c r="U23" s="9">
        <v>3.4919899999999999</v>
      </c>
      <c r="V23" s="9">
        <v>3.4594100000000001</v>
      </c>
      <c r="W23" s="9">
        <v>3.1789299999999998</v>
      </c>
      <c r="X23" s="10">
        <v>5.9460600000000001</v>
      </c>
      <c r="Y23" s="10">
        <v>5.9339399999999998</v>
      </c>
      <c r="Z23" s="10">
        <v>5.8157899999999998</v>
      </c>
      <c r="AA23" s="10">
        <v>4.87784</v>
      </c>
      <c r="AB23" s="9">
        <v>2.8465799999999999</v>
      </c>
      <c r="AC23" s="9">
        <v>3.1269900000000002</v>
      </c>
      <c r="AD23" s="9">
        <v>3.1240000000000001</v>
      </c>
      <c r="AE23" s="9">
        <v>3.0948500000000001</v>
      </c>
      <c r="AF23" s="9">
        <v>2.8593999999999999</v>
      </c>
      <c r="AG23" s="10">
        <v>3.8820000000000001</v>
      </c>
      <c r="AH23" s="10">
        <v>3.8769100000000001</v>
      </c>
      <c r="AI23" s="10">
        <v>3.8273299999999999</v>
      </c>
      <c r="AJ23" s="10">
        <v>3.43587</v>
      </c>
      <c r="AK23" s="9">
        <v>1.64449</v>
      </c>
      <c r="AL23" s="9">
        <v>2.1302300000000001</v>
      </c>
      <c r="AM23" s="9">
        <v>3.0048300000000001</v>
      </c>
      <c r="AN23" s="9">
        <v>3.0022799999999998</v>
      </c>
      <c r="AO23" s="9">
        <v>2.9772500000000002</v>
      </c>
      <c r="AP23" s="9">
        <v>2.7658800000000001</v>
      </c>
      <c r="AQ23" s="9">
        <v>3.46279</v>
      </c>
      <c r="AR23" s="9">
        <v>3.45926</v>
      </c>
      <c r="AS23" s="9">
        <v>3.4246599999999998</v>
      </c>
      <c r="AT23" s="9">
        <v>3.1333299999999999</v>
      </c>
      <c r="AU23" s="9">
        <v>4.8606100000000003</v>
      </c>
      <c r="AV23" s="9">
        <v>4.8525700000000001</v>
      </c>
      <c r="AW23" s="9">
        <v>4.7739799999999999</v>
      </c>
      <c r="AX23" s="9">
        <v>4.1424399999999997</v>
      </c>
      <c r="AY23" s="9">
        <v>1.52806</v>
      </c>
      <c r="AZ23" s="9">
        <v>1.69526</v>
      </c>
      <c r="BA23" s="9">
        <v>2.21624</v>
      </c>
      <c r="BB23" s="9">
        <v>2.2153700000000001</v>
      </c>
      <c r="BC23" s="9">
        <v>2.20675</v>
      </c>
      <c r="BD23" s="9">
        <v>2.1307399999999999</v>
      </c>
      <c r="BE23" s="9">
        <v>3.1352600000000002</v>
      </c>
      <c r="BF23" s="9">
        <v>3.1323799999999999</v>
      </c>
      <c r="BG23" s="9">
        <v>3.1041300000000001</v>
      </c>
      <c r="BH23" s="9">
        <v>2.86544</v>
      </c>
      <c r="BI23" s="9">
        <v>3.62765</v>
      </c>
      <c r="BJ23" s="9">
        <v>3.6238100000000002</v>
      </c>
      <c r="BK23" s="9">
        <v>3.5861399999999999</v>
      </c>
      <c r="BL23" s="9">
        <v>3.27094</v>
      </c>
      <c r="BM23" s="9">
        <v>1.72353</v>
      </c>
      <c r="BN23" s="9">
        <v>1.9025099999999999</v>
      </c>
      <c r="BO23" s="9">
        <v>1.90188</v>
      </c>
      <c r="BP23" s="9">
        <v>1.89568</v>
      </c>
      <c r="BQ23" s="9">
        <v>1.8447499999999999</v>
      </c>
      <c r="BR23" s="9">
        <v>2.4438300000000002</v>
      </c>
      <c r="BS23" s="9">
        <v>2.44232</v>
      </c>
      <c r="BT23" s="9">
        <v>2.4276499999999999</v>
      </c>
      <c r="BU23" s="9">
        <v>2.3109600000000001</v>
      </c>
      <c r="BV23" s="9">
        <v>3.27359</v>
      </c>
    </row>
    <row r="24" spans="1:74" x14ac:dyDescent="0.4">
      <c r="A24" s="7">
        <v>27</v>
      </c>
      <c r="B24" s="9">
        <v>1.3019099999999999</v>
      </c>
      <c r="C24" s="9">
        <v>2.0225</v>
      </c>
      <c r="D24" s="9">
        <v>2.5583100000000001</v>
      </c>
      <c r="E24" s="9">
        <v>2.6566000000000001</v>
      </c>
      <c r="F24" s="9">
        <v>2.6553900000000001</v>
      </c>
      <c r="G24" s="9">
        <v>2.64337</v>
      </c>
      <c r="H24" s="9">
        <v>2.5351900000000001</v>
      </c>
      <c r="I24" s="9">
        <v>3.4582899999999999</v>
      </c>
      <c r="J24" s="9">
        <v>3.4552399999999999</v>
      </c>
      <c r="K24" s="9">
        <v>3.4252899999999999</v>
      </c>
      <c r="L24" s="9">
        <v>3.17049</v>
      </c>
      <c r="M24" s="9">
        <v>12.151199999999999</v>
      </c>
      <c r="N24" s="9">
        <v>7.8426299999999998</v>
      </c>
      <c r="O24" s="9">
        <v>7.8201000000000001</v>
      </c>
      <c r="P24" s="9">
        <v>7.6033400000000002</v>
      </c>
      <c r="Q24" s="9">
        <v>6.0565699999999998</v>
      </c>
      <c r="R24" s="9">
        <v>7.1188799999999999</v>
      </c>
      <c r="S24" s="10">
        <v>2.6812800000000001</v>
      </c>
      <c r="T24" s="9">
        <v>3.61347</v>
      </c>
      <c r="U24" s="9">
        <v>3.60989</v>
      </c>
      <c r="V24" s="9">
        <v>3.5746799999999999</v>
      </c>
      <c r="W24" s="9">
        <v>3.2736700000000001</v>
      </c>
      <c r="X24" s="10">
        <v>6.3087799999999996</v>
      </c>
      <c r="Y24" s="10">
        <v>6.2949099999999998</v>
      </c>
      <c r="Z24" s="10">
        <v>6.1598699999999997</v>
      </c>
      <c r="AA24" s="10">
        <v>5.1038699999999997</v>
      </c>
      <c r="AB24" s="9">
        <v>2.9436200000000001</v>
      </c>
      <c r="AC24" s="9">
        <v>3.2627299999999999</v>
      </c>
      <c r="AD24" s="9">
        <v>3.2593700000000001</v>
      </c>
      <c r="AE24" s="9">
        <v>3.2266300000000001</v>
      </c>
      <c r="AF24" s="9">
        <v>2.9656899999999999</v>
      </c>
      <c r="AG24" s="10">
        <v>4.0972299999999997</v>
      </c>
      <c r="AH24" s="10">
        <v>4.0913700000000004</v>
      </c>
      <c r="AI24" s="10">
        <v>4.0344499999999996</v>
      </c>
      <c r="AJ24" s="10">
        <v>3.59246</v>
      </c>
      <c r="AK24" s="9">
        <v>1.6850099999999999</v>
      </c>
      <c r="AL24" s="9">
        <v>2.1817600000000001</v>
      </c>
      <c r="AM24" s="9">
        <v>3.1007099999999999</v>
      </c>
      <c r="AN24" s="9">
        <v>3.0979299999999999</v>
      </c>
      <c r="AO24" s="9">
        <v>3.0707399999999998</v>
      </c>
      <c r="AP24" s="9">
        <v>2.84334</v>
      </c>
      <c r="AQ24" s="9">
        <v>3.59802</v>
      </c>
      <c r="AR24" s="9">
        <v>3.5941100000000001</v>
      </c>
      <c r="AS24" s="9">
        <v>3.55586</v>
      </c>
      <c r="AT24" s="9">
        <v>3.2372399999999999</v>
      </c>
      <c r="AU24" s="9">
        <v>5.0766</v>
      </c>
      <c r="AV24" s="9">
        <v>5.0676600000000001</v>
      </c>
      <c r="AW24" s="9">
        <v>4.9804399999999998</v>
      </c>
      <c r="AX24" s="9">
        <v>4.2888400000000004</v>
      </c>
      <c r="AY24" s="9">
        <v>1.56427</v>
      </c>
      <c r="AZ24" s="9">
        <v>1.74105</v>
      </c>
      <c r="BA24" s="9">
        <v>2.2791399999999999</v>
      </c>
      <c r="BB24" s="9">
        <v>2.2782</v>
      </c>
      <c r="BC24" s="9">
        <v>2.2688899999999999</v>
      </c>
      <c r="BD24" s="9">
        <v>2.1876199999999999</v>
      </c>
      <c r="BE24" s="9">
        <v>3.2488199999999998</v>
      </c>
      <c r="BF24" s="9">
        <v>3.2456700000000001</v>
      </c>
      <c r="BG24" s="9">
        <v>3.2147000000000001</v>
      </c>
      <c r="BH24" s="9">
        <v>2.95567</v>
      </c>
      <c r="BI24" s="9">
        <v>3.77597</v>
      </c>
      <c r="BJ24" s="9">
        <v>3.7717000000000001</v>
      </c>
      <c r="BK24" s="9">
        <v>3.7298900000000001</v>
      </c>
      <c r="BL24" s="9">
        <v>3.3841600000000001</v>
      </c>
      <c r="BM24" s="9">
        <v>1.77075</v>
      </c>
      <c r="BN24" s="9">
        <v>1.9636400000000001</v>
      </c>
      <c r="BO24" s="9">
        <v>1.96292</v>
      </c>
      <c r="BP24" s="9">
        <v>1.9559599999999999</v>
      </c>
      <c r="BQ24" s="9">
        <v>1.89951</v>
      </c>
      <c r="BR24" s="9">
        <v>2.5226000000000002</v>
      </c>
      <c r="BS24" s="9">
        <v>2.52095</v>
      </c>
      <c r="BT24" s="9">
        <v>2.5049800000000002</v>
      </c>
      <c r="BU24" s="9">
        <v>2.3795600000000001</v>
      </c>
      <c r="BV24" s="9">
        <v>3.3936299999999999</v>
      </c>
    </row>
    <row r="25" spans="1:74" x14ac:dyDescent="0.4">
      <c r="A25" s="7">
        <v>30</v>
      </c>
      <c r="B25" s="9">
        <v>1.32921</v>
      </c>
      <c r="C25" s="9">
        <v>2.0788799999999998</v>
      </c>
      <c r="D25" s="9">
        <v>2.6435599999999999</v>
      </c>
      <c r="E25" s="9">
        <v>2.7886299999999999</v>
      </c>
      <c r="F25" s="9">
        <v>2.78721</v>
      </c>
      <c r="G25" s="9">
        <v>2.7732700000000001</v>
      </c>
      <c r="H25" s="9">
        <v>2.6493699999999998</v>
      </c>
      <c r="I25" s="9">
        <v>3.66472</v>
      </c>
      <c r="J25" s="9">
        <v>3.6611400000000001</v>
      </c>
      <c r="K25" s="9">
        <v>3.6260500000000002</v>
      </c>
      <c r="L25" s="9">
        <v>3.3325200000000001</v>
      </c>
      <c r="M25" s="9">
        <v>13.4849</v>
      </c>
      <c r="N25" s="9">
        <v>8.4503500000000003</v>
      </c>
      <c r="O25" s="9">
        <v>8.4237099999999998</v>
      </c>
      <c r="P25" s="9">
        <v>8.1684099999999997</v>
      </c>
      <c r="Q25" s="9">
        <v>6.3986499999999999</v>
      </c>
      <c r="R25" s="9">
        <v>7.8491099999999996</v>
      </c>
      <c r="S25" s="10">
        <v>2.7683900000000001</v>
      </c>
      <c r="T25" s="9">
        <v>3.7785000000000002</v>
      </c>
      <c r="U25" s="9">
        <v>3.7745199999999999</v>
      </c>
      <c r="V25" s="9">
        <v>3.7354400000000001</v>
      </c>
      <c r="W25" s="9">
        <v>3.4047900000000002</v>
      </c>
      <c r="X25" s="10">
        <v>6.8392299999999997</v>
      </c>
      <c r="Y25" s="10">
        <v>6.8225600000000002</v>
      </c>
      <c r="Z25" s="10">
        <v>6.66066</v>
      </c>
      <c r="AA25" s="10">
        <v>5.4219999999999997</v>
      </c>
      <c r="AB25" s="9">
        <v>3.077</v>
      </c>
      <c r="AC25" s="9">
        <v>3.4556200000000001</v>
      </c>
      <c r="AD25" s="9">
        <v>3.4516800000000001</v>
      </c>
      <c r="AE25" s="9">
        <v>3.4134199999999999</v>
      </c>
      <c r="AF25" s="9">
        <v>3.1142599999999998</v>
      </c>
      <c r="AG25" s="10">
        <v>4.4117800000000003</v>
      </c>
      <c r="AH25" s="10">
        <v>4.4046900000000004</v>
      </c>
      <c r="AI25" s="10">
        <v>4.3360399999999997</v>
      </c>
      <c r="AJ25" s="10">
        <v>3.8156400000000001</v>
      </c>
      <c r="AK25" s="9">
        <v>1.74238</v>
      </c>
      <c r="AL25" s="9">
        <v>2.2547100000000002</v>
      </c>
      <c r="AM25" s="9">
        <v>3.23698</v>
      </c>
      <c r="AN25" s="9">
        <v>3.23386</v>
      </c>
      <c r="AO25" s="9">
        <v>3.2033800000000001</v>
      </c>
      <c r="AP25" s="9">
        <v>2.9522400000000002</v>
      </c>
      <c r="AQ25" s="9">
        <v>3.7915999999999999</v>
      </c>
      <c r="AR25" s="9">
        <v>3.7871100000000002</v>
      </c>
      <c r="AS25" s="9">
        <v>3.7432099999999999</v>
      </c>
      <c r="AT25" s="9">
        <v>3.3834200000000001</v>
      </c>
      <c r="AU25" s="9">
        <v>5.38192</v>
      </c>
      <c r="AV25" s="9">
        <v>5.3716100000000004</v>
      </c>
      <c r="AW25" s="9">
        <v>5.27128</v>
      </c>
      <c r="AX25" s="9">
        <v>4.4910399999999999</v>
      </c>
      <c r="AY25" s="9">
        <v>1.61541</v>
      </c>
      <c r="AZ25" s="9">
        <v>1.80633</v>
      </c>
      <c r="BA25" s="9">
        <v>2.3697599999999999</v>
      </c>
      <c r="BB25" s="9">
        <v>2.3687</v>
      </c>
      <c r="BC25" s="9">
        <v>2.3582800000000002</v>
      </c>
      <c r="BD25" s="9">
        <v>2.26878</v>
      </c>
      <c r="BE25" s="9">
        <v>3.4114</v>
      </c>
      <c r="BF25" s="9">
        <v>3.40781</v>
      </c>
      <c r="BG25" s="9">
        <v>3.3727</v>
      </c>
      <c r="BH25" s="9">
        <v>3.0832099999999998</v>
      </c>
      <c r="BI25" s="9">
        <v>3.9898199999999999</v>
      </c>
      <c r="BJ25" s="9">
        <v>3.98489</v>
      </c>
      <c r="BK25" s="9">
        <v>3.93662</v>
      </c>
      <c r="BL25" s="9">
        <v>3.5443799999999999</v>
      </c>
      <c r="BM25" s="9">
        <v>1.8380000000000001</v>
      </c>
      <c r="BN25" s="9">
        <v>2.0517799999999999</v>
      </c>
      <c r="BO25" s="9">
        <v>2.0509400000000002</v>
      </c>
      <c r="BP25" s="9">
        <v>2.0427599999999999</v>
      </c>
      <c r="BQ25" s="9">
        <v>1.97773</v>
      </c>
      <c r="BR25" s="9">
        <v>2.63558</v>
      </c>
      <c r="BS25" s="9">
        <v>2.6337299999999999</v>
      </c>
      <c r="BT25" s="9">
        <v>2.6157400000000002</v>
      </c>
      <c r="BU25" s="9">
        <v>2.4771899999999998</v>
      </c>
      <c r="BV25" s="9">
        <v>3.5661200000000002</v>
      </c>
    </row>
    <row r="26" spans="1:74" x14ac:dyDescent="0.4">
      <c r="A26" s="7">
        <v>33</v>
      </c>
      <c r="B26" s="9">
        <v>1.3539099999999999</v>
      </c>
      <c r="C26" s="9">
        <v>2.1299600000000001</v>
      </c>
      <c r="D26" s="9">
        <v>2.7208299999999999</v>
      </c>
      <c r="E26" s="9">
        <v>2.91364</v>
      </c>
      <c r="F26" s="9">
        <v>2.9120200000000001</v>
      </c>
      <c r="G26" s="9">
        <v>2.8960699999999999</v>
      </c>
      <c r="H26" s="9">
        <v>2.75603</v>
      </c>
      <c r="I26" s="9">
        <v>3.8595600000000001</v>
      </c>
      <c r="J26" s="9">
        <v>3.8554300000000001</v>
      </c>
      <c r="K26" s="9">
        <v>3.8150599999999999</v>
      </c>
      <c r="L26" s="9">
        <v>3.48265</v>
      </c>
      <c r="M26" s="9">
        <v>14.8184</v>
      </c>
      <c r="N26" s="9">
        <v>9.0314999999999994</v>
      </c>
      <c r="O26" s="9">
        <v>9.0005500000000005</v>
      </c>
      <c r="P26" s="9">
        <v>8.7051800000000004</v>
      </c>
      <c r="Q26" s="9">
        <v>6.71387</v>
      </c>
      <c r="R26" s="9">
        <v>8.5791799999999991</v>
      </c>
      <c r="S26" s="10">
        <v>2.84944</v>
      </c>
      <c r="T26" s="9">
        <v>3.9312499999999999</v>
      </c>
      <c r="U26" s="9">
        <v>3.9268800000000001</v>
      </c>
      <c r="V26" s="9">
        <v>3.88401</v>
      </c>
      <c r="W26" s="9">
        <v>3.52494</v>
      </c>
      <c r="X26" s="10">
        <v>7.3542399999999999</v>
      </c>
      <c r="Y26" s="10">
        <v>7.3345700000000003</v>
      </c>
      <c r="Z26" s="10">
        <v>7.1440799999999998</v>
      </c>
      <c r="AA26" s="10">
        <v>5.7174300000000002</v>
      </c>
      <c r="AB26" s="9">
        <v>3.1975500000000001</v>
      </c>
      <c r="AC26" s="9">
        <v>3.6368100000000001</v>
      </c>
      <c r="AD26" s="9">
        <v>3.6322800000000002</v>
      </c>
      <c r="AE26" s="9">
        <v>3.5883799999999999</v>
      </c>
      <c r="AF26" s="9">
        <v>3.2512699999999999</v>
      </c>
      <c r="AG26" s="10">
        <v>4.7171399999999997</v>
      </c>
      <c r="AH26" s="10">
        <v>4.7087199999999996</v>
      </c>
      <c r="AI26" s="10">
        <v>4.62751</v>
      </c>
      <c r="AJ26" s="10">
        <v>4.0260999999999996</v>
      </c>
      <c r="AK26" s="9">
        <v>1.7961800000000001</v>
      </c>
      <c r="AL26" s="9">
        <v>2.32328</v>
      </c>
      <c r="AM26" s="9">
        <v>3.3658600000000001</v>
      </c>
      <c r="AN26" s="9">
        <v>3.3624000000000001</v>
      </c>
      <c r="AO26" s="9">
        <v>3.3285800000000001</v>
      </c>
      <c r="AP26" s="9">
        <v>3.0539200000000002</v>
      </c>
      <c r="AQ26" s="9">
        <v>3.9756499999999999</v>
      </c>
      <c r="AR26" s="9">
        <v>3.9705499999999998</v>
      </c>
      <c r="AS26" s="9">
        <v>3.92083</v>
      </c>
      <c r="AT26" s="9">
        <v>3.5197099999999999</v>
      </c>
      <c r="AU26" s="9">
        <v>5.6677</v>
      </c>
      <c r="AV26" s="9">
        <v>5.6559999999999997</v>
      </c>
      <c r="AW26" s="9">
        <v>5.5424199999999999</v>
      </c>
      <c r="AX26" s="9">
        <v>4.6755500000000003</v>
      </c>
      <c r="AY26" s="9">
        <v>1.6632199999999999</v>
      </c>
      <c r="AZ26" s="9">
        <v>1.8680699999999999</v>
      </c>
      <c r="BA26" s="9">
        <v>2.45669</v>
      </c>
      <c r="BB26" s="9">
        <v>2.4554999999999998</v>
      </c>
      <c r="BC26" s="9">
        <v>2.44387</v>
      </c>
      <c r="BD26" s="9">
        <v>2.3456899999999998</v>
      </c>
      <c r="BE26" s="9">
        <v>3.5664400000000001</v>
      </c>
      <c r="BF26" s="9">
        <v>3.5624099999999999</v>
      </c>
      <c r="BG26" s="9">
        <v>3.5230399999999999</v>
      </c>
      <c r="BH26" s="9">
        <v>3.2030500000000002</v>
      </c>
      <c r="BI26" s="9">
        <v>4.19496</v>
      </c>
      <c r="BJ26" s="9">
        <v>4.1893200000000004</v>
      </c>
      <c r="BK26" s="9">
        <v>4.13429</v>
      </c>
      <c r="BL26" s="9">
        <v>3.6947800000000002</v>
      </c>
      <c r="BM26" s="9">
        <v>1.9016500000000001</v>
      </c>
      <c r="BN26" s="9">
        <v>2.1363099999999999</v>
      </c>
      <c r="BO26" s="9">
        <v>2.1353300000000002</v>
      </c>
      <c r="BP26" s="9">
        <v>2.1258499999999998</v>
      </c>
      <c r="BQ26" s="9">
        <v>2.0518999999999998</v>
      </c>
      <c r="BR26" s="9">
        <v>2.74342</v>
      </c>
      <c r="BS26" s="9">
        <v>2.7413400000000001</v>
      </c>
      <c r="BT26" s="9">
        <v>2.7212800000000001</v>
      </c>
      <c r="BU26" s="9">
        <v>2.5694900000000001</v>
      </c>
      <c r="BV26" s="9">
        <v>3.7310500000000002</v>
      </c>
    </row>
    <row r="27" spans="1:74" x14ac:dyDescent="0.4">
      <c r="A27" s="7">
        <v>37</v>
      </c>
      <c r="B27" s="9">
        <v>1.38358</v>
      </c>
      <c r="C27" s="9">
        <v>2.19137</v>
      </c>
      <c r="D27" s="9">
        <v>2.8136800000000002</v>
      </c>
      <c r="E27" s="9">
        <v>3.07064</v>
      </c>
      <c r="F27" s="9">
        <v>3.06873</v>
      </c>
      <c r="G27" s="9">
        <v>3.0499900000000002</v>
      </c>
      <c r="H27" s="9">
        <v>2.88802</v>
      </c>
      <c r="I27" s="9">
        <v>4.1033099999999996</v>
      </c>
      <c r="J27" s="9">
        <v>4.0984299999999996</v>
      </c>
      <c r="K27" s="9">
        <v>4.0508100000000002</v>
      </c>
      <c r="L27" s="9">
        <v>3.6667900000000002</v>
      </c>
      <c r="M27" s="9">
        <v>16.5962</v>
      </c>
      <c r="N27" s="9">
        <v>9.7696299999999994</v>
      </c>
      <c r="O27" s="9">
        <v>9.7326700000000006</v>
      </c>
      <c r="P27" s="9">
        <v>9.3818099999999998</v>
      </c>
      <c r="Q27" s="9">
        <v>7.0989399999999998</v>
      </c>
      <c r="R27" s="9">
        <v>9.5524500000000003</v>
      </c>
      <c r="S27" s="10">
        <v>2.9500799999999998</v>
      </c>
      <c r="T27" s="9">
        <v>4.11937</v>
      </c>
      <c r="U27" s="9">
        <v>4.11449</v>
      </c>
      <c r="V27" s="9">
        <v>4.0666799999999999</v>
      </c>
      <c r="W27" s="9">
        <v>3.6713399999999998</v>
      </c>
      <c r="X27" s="10">
        <v>8.0184099999999994</v>
      </c>
      <c r="Y27" s="10">
        <v>7.9944699999999997</v>
      </c>
      <c r="Z27" s="10">
        <v>7.76342</v>
      </c>
      <c r="AA27" s="10">
        <v>6.0800400000000003</v>
      </c>
      <c r="AB27" s="9">
        <v>3.34124</v>
      </c>
      <c r="AC27" s="9">
        <v>3.8621099999999999</v>
      </c>
      <c r="AD27" s="9">
        <v>3.85677</v>
      </c>
      <c r="AE27" s="9">
        <v>3.8052199999999998</v>
      </c>
      <c r="AF27" s="9">
        <v>3.4183500000000002</v>
      </c>
      <c r="AG27" s="10">
        <v>5.1111399999999998</v>
      </c>
      <c r="AH27" s="10">
        <v>5.1008199999999997</v>
      </c>
      <c r="AI27" s="10">
        <v>5.0016600000000002</v>
      </c>
      <c r="AJ27" s="10">
        <v>4.2891399999999997</v>
      </c>
      <c r="AK27" s="9">
        <v>1.8631500000000001</v>
      </c>
      <c r="AL27" s="9">
        <v>2.4089999999999998</v>
      </c>
      <c r="AM27" s="9">
        <v>3.5286200000000001</v>
      </c>
      <c r="AN27" s="9">
        <v>3.52468</v>
      </c>
      <c r="AO27" s="9">
        <v>3.4863200000000001</v>
      </c>
      <c r="AP27" s="9">
        <v>3.1804899999999998</v>
      </c>
      <c r="AQ27" s="9">
        <v>4.2085900000000001</v>
      </c>
      <c r="AR27" s="9">
        <v>4.2026599999999998</v>
      </c>
      <c r="AS27" s="9">
        <v>4.1449100000000003</v>
      </c>
      <c r="AT27" s="9">
        <v>3.6886000000000001</v>
      </c>
      <c r="AU27" s="9">
        <v>6.0229999999999997</v>
      </c>
      <c r="AV27" s="9">
        <v>6.0094099999999999</v>
      </c>
      <c r="AW27" s="9">
        <v>5.8780200000000002</v>
      </c>
      <c r="AX27" s="9">
        <v>4.8990299999999998</v>
      </c>
      <c r="AY27" s="9">
        <v>1.72254</v>
      </c>
      <c r="AZ27" s="9">
        <v>1.9456599999999999</v>
      </c>
      <c r="BA27" s="9">
        <v>2.5679400000000001</v>
      </c>
      <c r="BB27" s="9">
        <v>2.56656</v>
      </c>
      <c r="BC27" s="9">
        <v>2.55315</v>
      </c>
      <c r="BD27" s="9">
        <v>2.4427099999999999</v>
      </c>
      <c r="BE27" s="9">
        <v>3.7640699999999998</v>
      </c>
      <c r="BF27" s="9">
        <v>3.75943</v>
      </c>
      <c r="BG27" s="9">
        <v>3.7141999999999999</v>
      </c>
      <c r="BH27" s="9">
        <v>3.3532500000000001</v>
      </c>
      <c r="BI27" s="9">
        <v>4.4573400000000003</v>
      </c>
      <c r="BJ27" s="9">
        <v>4.4507099999999999</v>
      </c>
      <c r="BK27" s="9">
        <v>4.3862100000000002</v>
      </c>
      <c r="BL27" s="9">
        <v>3.8826499999999999</v>
      </c>
      <c r="BM27" s="9">
        <v>1.98186</v>
      </c>
      <c r="BN27" s="9">
        <v>2.2443499999999998</v>
      </c>
      <c r="BO27" s="9">
        <v>2.2431800000000002</v>
      </c>
      <c r="BP27" s="9">
        <v>2.23183</v>
      </c>
      <c r="BQ27" s="9">
        <v>2.1454800000000001</v>
      </c>
      <c r="BR27" s="9">
        <v>2.8807399999999999</v>
      </c>
      <c r="BS27" s="9">
        <v>2.8783500000000002</v>
      </c>
      <c r="BT27" s="9">
        <v>2.8553899999999999</v>
      </c>
      <c r="BU27" s="9">
        <v>2.6857199999999999</v>
      </c>
      <c r="BV27" s="9">
        <v>3.94136</v>
      </c>
    </row>
    <row r="28" spans="1:74" x14ac:dyDescent="0.4">
      <c r="A28" s="7">
        <v>40</v>
      </c>
      <c r="B28" s="9">
        <v>1.4037999999999999</v>
      </c>
      <c r="C28" s="9">
        <v>2.2332800000000002</v>
      </c>
      <c r="D28" s="9">
        <v>2.8769900000000002</v>
      </c>
      <c r="E28" s="9">
        <v>3.1819799999999998</v>
      </c>
      <c r="F28" s="9">
        <v>3.1798500000000001</v>
      </c>
      <c r="G28" s="9">
        <v>3.1589399999999999</v>
      </c>
      <c r="H28" s="9">
        <v>2.9803199999999999</v>
      </c>
      <c r="I28" s="9">
        <v>4.2754899999999996</v>
      </c>
      <c r="J28" s="9">
        <v>4.2700300000000002</v>
      </c>
      <c r="K28" s="9">
        <v>4.2168799999999997</v>
      </c>
      <c r="L28" s="9">
        <v>3.79453</v>
      </c>
      <c r="M28" s="9">
        <v>17.930499999999999</v>
      </c>
      <c r="N28" s="9">
        <v>10.299099999999999</v>
      </c>
      <c r="O28" s="9">
        <v>10.257400000000001</v>
      </c>
      <c r="P28" s="9">
        <v>9.8635599999999997</v>
      </c>
      <c r="Q28" s="9">
        <v>7.3654799999999998</v>
      </c>
      <c r="R28" s="9">
        <v>10.2829</v>
      </c>
      <c r="S28" s="10">
        <v>3.0211000000000001</v>
      </c>
      <c r="T28" s="9">
        <v>4.2509300000000003</v>
      </c>
      <c r="U28" s="9">
        <v>4.2456800000000001</v>
      </c>
      <c r="V28" s="9">
        <v>4.1942199999999996</v>
      </c>
      <c r="W28" s="9">
        <v>3.7726999999999999</v>
      </c>
      <c r="X28" s="10">
        <v>8.5010399999999997</v>
      </c>
      <c r="Y28" s="10">
        <v>8.4736999999999991</v>
      </c>
      <c r="Z28" s="10">
        <v>8.2105499999999996</v>
      </c>
      <c r="AA28" s="10">
        <v>6.3313300000000003</v>
      </c>
      <c r="AB28" s="9">
        <v>3.4381300000000001</v>
      </c>
      <c r="AC28" s="9">
        <v>4.0202</v>
      </c>
      <c r="AD28" s="9">
        <v>4.01424</v>
      </c>
      <c r="AE28" s="9">
        <v>3.9569100000000001</v>
      </c>
      <c r="AF28" s="9">
        <v>3.5335299999999998</v>
      </c>
      <c r="AG28" s="10">
        <v>5.3977399999999998</v>
      </c>
      <c r="AH28" s="10">
        <v>5.3859000000000004</v>
      </c>
      <c r="AI28" s="10">
        <v>5.2724399999999996</v>
      </c>
      <c r="AJ28" s="10">
        <v>4.4747700000000004</v>
      </c>
      <c r="AK28" s="9">
        <v>1.91028</v>
      </c>
      <c r="AL28" s="9">
        <v>2.4696799999999999</v>
      </c>
      <c r="AM28" s="9">
        <v>3.6453099999999998</v>
      </c>
      <c r="AN28" s="9">
        <v>3.641</v>
      </c>
      <c r="AO28" s="9">
        <v>3.5991399999999998</v>
      </c>
      <c r="AP28" s="9">
        <v>3.26993</v>
      </c>
      <c r="AQ28" s="9">
        <v>4.3754799999999996</v>
      </c>
      <c r="AR28" s="9">
        <v>4.3689</v>
      </c>
      <c r="AS28" s="9">
        <v>4.3049600000000003</v>
      </c>
      <c r="AT28" s="9">
        <v>3.8072400000000002</v>
      </c>
      <c r="AU28" s="9">
        <v>6.27325</v>
      </c>
      <c r="AV28" s="9">
        <v>6.2582399999999998</v>
      </c>
      <c r="AW28" s="9">
        <v>6.1133899999999999</v>
      </c>
      <c r="AX28" s="9">
        <v>5.0528199999999996</v>
      </c>
      <c r="AY28" s="9">
        <v>1.76414</v>
      </c>
      <c r="AZ28" s="9">
        <v>2.0008300000000001</v>
      </c>
      <c r="BA28" s="9">
        <v>2.6484899999999998</v>
      </c>
      <c r="BB28" s="9">
        <v>2.64697</v>
      </c>
      <c r="BC28" s="9">
        <v>2.6320899999999998</v>
      </c>
      <c r="BD28" s="9">
        <v>2.5119600000000002</v>
      </c>
      <c r="BE28" s="9">
        <v>3.9070800000000001</v>
      </c>
      <c r="BF28" s="9">
        <v>3.9019599999999999</v>
      </c>
      <c r="BG28" s="9">
        <v>3.85215</v>
      </c>
      <c r="BH28" s="9">
        <v>3.4600900000000001</v>
      </c>
      <c r="BI28" s="9">
        <v>4.6473199999999997</v>
      </c>
      <c r="BJ28" s="9">
        <v>4.6398999999999999</v>
      </c>
      <c r="BK28" s="9">
        <v>4.5679600000000002</v>
      </c>
      <c r="BL28" s="9">
        <v>4.0156599999999996</v>
      </c>
      <c r="BM28" s="9">
        <v>2.03911</v>
      </c>
      <c r="BN28" s="9">
        <v>2.32246</v>
      </c>
      <c r="BO28" s="9">
        <v>2.3211300000000001</v>
      </c>
      <c r="BP28" s="9">
        <v>2.30829</v>
      </c>
      <c r="BQ28" s="9">
        <v>2.2122799999999998</v>
      </c>
      <c r="BR28" s="9">
        <v>2.9798200000000001</v>
      </c>
      <c r="BS28" s="9">
        <v>2.9771899999999998</v>
      </c>
      <c r="BT28" s="9">
        <v>2.9519500000000001</v>
      </c>
      <c r="BU28" s="9">
        <v>2.7686199999999999</v>
      </c>
      <c r="BV28" s="9">
        <v>4.0932599999999999</v>
      </c>
    </row>
    <row r="29" spans="1:74" x14ac:dyDescent="0.4">
      <c r="A29" s="7">
        <v>45</v>
      </c>
      <c r="B29" s="9">
        <v>1.43441</v>
      </c>
      <c r="C29" s="9">
        <v>2.2968199999999999</v>
      </c>
      <c r="D29" s="9">
        <v>2.9728699999999999</v>
      </c>
      <c r="E29" s="9">
        <v>3.3564099999999999</v>
      </c>
      <c r="F29" s="9">
        <v>3.3538899999999998</v>
      </c>
      <c r="G29" s="9">
        <v>3.3292600000000001</v>
      </c>
      <c r="H29" s="9">
        <v>3.1228500000000001</v>
      </c>
      <c r="I29" s="9">
        <v>4.5441200000000004</v>
      </c>
      <c r="J29" s="9">
        <v>4.5376799999999999</v>
      </c>
      <c r="K29" s="9">
        <v>4.4751700000000003</v>
      </c>
      <c r="L29" s="9">
        <v>3.99017</v>
      </c>
      <c r="M29" s="9">
        <v>20.152200000000001</v>
      </c>
      <c r="N29" s="9">
        <v>11.139699999999999</v>
      </c>
      <c r="O29" s="9">
        <v>11.09</v>
      </c>
      <c r="P29" s="9">
        <v>10.622299999999999</v>
      </c>
      <c r="Q29" s="9">
        <v>7.7737400000000001</v>
      </c>
      <c r="R29" s="9">
        <v>11.4992</v>
      </c>
      <c r="S29" s="10">
        <v>3.1323699999999999</v>
      </c>
      <c r="T29" s="9">
        <v>4.4551299999999996</v>
      </c>
      <c r="U29" s="9">
        <v>4.4492500000000001</v>
      </c>
      <c r="V29" s="9">
        <v>4.3918100000000004</v>
      </c>
      <c r="W29" s="9">
        <v>3.9283600000000001</v>
      </c>
      <c r="X29" s="10">
        <v>9.2764699999999998</v>
      </c>
      <c r="Y29" s="10">
        <v>9.24315</v>
      </c>
      <c r="Z29" s="10">
        <v>8.9237099999999998</v>
      </c>
      <c r="AA29" s="10">
        <v>6.71509</v>
      </c>
      <c r="AB29" s="9">
        <v>3.58203</v>
      </c>
      <c r="AC29" s="9">
        <v>4.2648200000000003</v>
      </c>
      <c r="AD29" s="9">
        <v>4.2578399999999998</v>
      </c>
      <c r="AE29" s="9">
        <v>4.1908399999999997</v>
      </c>
      <c r="AF29" s="9">
        <v>3.7086399999999999</v>
      </c>
      <c r="AG29" s="10">
        <v>5.8590099999999996</v>
      </c>
      <c r="AH29" s="10">
        <v>5.8444599999999998</v>
      </c>
      <c r="AI29" s="10">
        <v>5.7057700000000002</v>
      </c>
      <c r="AJ29" s="10">
        <v>4.7640500000000001</v>
      </c>
      <c r="AK29" s="9">
        <v>1.9835799999999999</v>
      </c>
      <c r="AL29" s="9">
        <v>2.5647600000000002</v>
      </c>
      <c r="AM29" s="9">
        <v>3.8313899999999999</v>
      </c>
      <c r="AN29" s="9">
        <v>3.8264499999999999</v>
      </c>
      <c r="AO29" s="9">
        <v>3.7785600000000001</v>
      </c>
      <c r="AP29" s="9">
        <v>3.4102800000000002</v>
      </c>
      <c r="AQ29" s="9">
        <v>4.6407100000000003</v>
      </c>
      <c r="AR29" s="9">
        <v>4.6330099999999996</v>
      </c>
      <c r="AS29" s="9">
        <v>4.5584300000000004</v>
      </c>
      <c r="AT29" s="9">
        <v>3.9919899999999999</v>
      </c>
      <c r="AU29" s="9">
        <v>6.6641599999999999</v>
      </c>
      <c r="AV29" s="9">
        <v>6.6467499999999999</v>
      </c>
      <c r="AW29" s="9">
        <v>6.4793500000000002</v>
      </c>
      <c r="AX29" s="9">
        <v>5.2876200000000004</v>
      </c>
      <c r="AY29" s="9">
        <v>1.8286500000000001</v>
      </c>
      <c r="AZ29" s="9">
        <v>2.0876600000000001</v>
      </c>
      <c r="BA29" s="9">
        <v>2.7779199999999999</v>
      </c>
      <c r="BB29" s="9">
        <v>2.7761100000000001</v>
      </c>
      <c r="BC29" s="9">
        <v>2.7585799999999998</v>
      </c>
      <c r="BD29" s="9">
        <v>2.6214499999999998</v>
      </c>
      <c r="BE29" s="9">
        <v>4.1374899999999997</v>
      </c>
      <c r="BF29" s="9">
        <v>4.1315299999999997</v>
      </c>
      <c r="BG29" s="9">
        <v>4.0737399999999999</v>
      </c>
      <c r="BH29" s="9">
        <v>3.6289400000000001</v>
      </c>
      <c r="BI29" s="9">
        <v>4.9528800000000004</v>
      </c>
      <c r="BJ29" s="9">
        <v>4.9440900000000001</v>
      </c>
      <c r="BK29" s="9">
        <v>4.8591300000000004</v>
      </c>
      <c r="BL29" s="9">
        <v>4.2245100000000004</v>
      </c>
      <c r="BM29" s="9">
        <v>2.1297100000000002</v>
      </c>
      <c r="BN29" s="9">
        <v>2.44774</v>
      </c>
      <c r="BO29" s="9">
        <v>2.4461200000000001</v>
      </c>
      <c r="BP29" s="9">
        <v>2.4306000000000001</v>
      </c>
      <c r="BQ29" s="9">
        <v>2.3178800000000002</v>
      </c>
      <c r="BR29" s="9">
        <v>3.13869</v>
      </c>
      <c r="BS29" s="9">
        <v>3.1356299999999999</v>
      </c>
      <c r="BT29" s="9">
        <v>3.1063800000000001</v>
      </c>
      <c r="BU29" s="9">
        <v>2.8997799999999998</v>
      </c>
      <c r="BV29" s="9">
        <v>4.3370100000000003</v>
      </c>
    </row>
    <row r="30" spans="1:74" x14ac:dyDescent="0.4">
      <c r="A30" s="7">
        <v>49</v>
      </c>
      <c r="B30" s="9">
        <v>1.4564999999999999</v>
      </c>
      <c r="C30" s="9">
        <v>2.3427699999999998</v>
      </c>
      <c r="D30" s="9">
        <v>3.0421</v>
      </c>
      <c r="E30" s="9">
        <v>3.4870999999999999</v>
      </c>
      <c r="F30" s="9">
        <v>3.48427</v>
      </c>
      <c r="G30" s="9">
        <v>3.4565999999999999</v>
      </c>
      <c r="H30" s="9">
        <v>3.22804</v>
      </c>
      <c r="I30" s="9">
        <v>4.7445700000000004</v>
      </c>
      <c r="J30" s="9">
        <v>4.73733</v>
      </c>
      <c r="K30" s="9">
        <v>4.6672700000000003</v>
      </c>
      <c r="L30" s="9">
        <v>4.1334299999999997</v>
      </c>
      <c r="M30" s="9">
        <v>21.929300000000001</v>
      </c>
      <c r="N30" s="9">
        <v>11.7798</v>
      </c>
      <c r="O30" s="9">
        <v>11.7233</v>
      </c>
      <c r="P30" s="9">
        <v>11.194800000000001</v>
      </c>
      <c r="Q30" s="9">
        <v>8.0733999999999995</v>
      </c>
      <c r="R30" s="9">
        <v>12.472200000000001</v>
      </c>
      <c r="S30" s="10">
        <v>3.2160600000000001</v>
      </c>
      <c r="T30" s="9">
        <v>4.6074000000000002</v>
      </c>
      <c r="U30" s="9">
        <v>4.6010200000000001</v>
      </c>
      <c r="V30" s="9">
        <v>4.5388299999999999</v>
      </c>
      <c r="W30" s="9">
        <v>4.0430999999999999</v>
      </c>
      <c r="X30" s="10">
        <v>9.8729499999999994</v>
      </c>
      <c r="Y30" s="10">
        <v>9.8345699999999994</v>
      </c>
      <c r="Z30" s="10">
        <v>9.4678599999999999</v>
      </c>
      <c r="AA30" s="10">
        <v>6.9947499999999998</v>
      </c>
      <c r="AB30" s="9">
        <v>3.6839300000000001</v>
      </c>
      <c r="AC30" s="9">
        <v>4.4455299999999998</v>
      </c>
      <c r="AD30" s="9">
        <v>4.4377199999999997</v>
      </c>
      <c r="AE30" s="9">
        <v>4.3630399999999998</v>
      </c>
      <c r="AF30" s="9">
        <v>3.83575</v>
      </c>
      <c r="AG30" s="10">
        <v>6.2146499999999998</v>
      </c>
      <c r="AH30" s="10">
        <v>6.1977900000000004</v>
      </c>
      <c r="AI30" s="10">
        <v>6.03775</v>
      </c>
      <c r="AJ30" s="10">
        <v>4.9795999999999996</v>
      </c>
      <c r="AK30" s="9">
        <v>2.0381300000000002</v>
      </c>
      <c r="AL30" s="9">
        <v>2.6361300000000001</v>
      </c>
      <c r="AM30" s="9">
        <v>3.97424</v>
      </c>
      <c r="AN30" s="9">
        <v>3.9687700000000001</v>
      </c>
      <c r="AO30" s="9">
        <v>3.91588</v>
      </c>
      <c r="AP30" s="9">
        <v>3.51607</v>
      </c>
      <c r="AQ30" s="9">
        <v>4.84321</v>
      </c>
      <c r="AR30" s="9">
        <v>4.8345900000000004</v>
      </c>
      <c r="AS30" s="9">
        <v>4.7512400000000001</v>
      </c>
      <c r="AT30" s="9">
        <v>4.1300699999999999</v>
      </c>
      <c r="AU30" s="9">
        <v>6.9576200000000004</v>
      </c>
      <c r="AV30" s="9">
        <v>6.9382599999999996</v>
      </c>
      <c r="AW30" s="9">
        <v>6.7527100000000004</v>
      </c>
      <c r="AX30" s="9">
        <v>5.4599200000000003</v>
      </c>
      <c r="AY30" s="9">
        <v>1.87649</v>
      </c>
      <c r="AZ30" s="9">
        <v>2.1531600000000002</v>
      </c>
      <c r="BA30" s="9">
        <v>2.87778</v>
      </c>
      <c r="BB30" s="9">
        <v>2.8757199999999998</v>
      </c>
      <c r="BC30" s="9">
        <v>2.8558500000000002</v>
      </c>
      <c r="BD30" s="9">
        <v>2.70444</v>
      </c>
      <c r="BE30" s="9">
        <v>4.3164400000000001</v>
      </c>
      <c r="BF30" s="9">
        <v>4.3097700000000003</v>
      </c>
      <c r="BG30" s="9">
        <v>4.2452300000000003</v>
      </c>
      <c r="BH30" s="9">
        <v>3.7572000000000001</v>
      </c>
      <c r="BI30" s="9">
        <v>5.1893200000000004</v>
      </c>
      <c r="BJ30" s="9">
        <v>5.17936</v>
      </c>
      <c r="BK30" s="9">
        <v>5.0834200000000003</v>
      </c>
      <c r="BL30" s="9">
        <v>4.3820300000000003</v>
      </c>
      <c r="BM30" s="9">
        <v>2.1985100000000002</v>
      </c>
      <c r="BN30" s="9">
        <v>2.5442200000000001</v>
      </c>
      <c r="BO30" s="9">
        <v>2.54236</v>
      </c>
      <c r="BP30" s="9">
        <v>2.52454</v>
      </c>
      <c r="BQ30" s="9">
        <v>2.3979400000000002</v>
      </c>
      <c r="BR30" s="9">
        <v>3.26125</v>
      </c>
      <c r="BS30" s="9">
        <v>3.2578100000000001</v>
      </c>
      <c r="BT30" s="9">
        <v>3.2251599999999998</v>
      </c>
      <c r="BU30" s="9">
        <v>2.9994299999999998</v>
      </c>
      <c r="BV30" s="9">
        <v>4.5251599999999996</v>
      </c>
    </row>
    <row r="31" spans="1:74" x14ac:dyDescent="0.4">
      <c r="A31" s="7">
        <v>55</v>
      </c>
      <c r="B31" s="9">
        <v>1.48647</v>
      </c>
      <c r="C31" s="9">
        <v>2.40524</v>
      </c>
      <c r="D31" s="9">
        <v>3.1360999999999999</v>
      </c>
      <c r="E31" s="9">
        <v>3.6702300000000001</v>
      </c>
      <c r="F31" s="9">
        <v>3.6669100000000001</v>
      </c>
      <c r="G31" s="9">
        <v>3.6345900000000002</v>
      </c>
      <c r="H31" s="9">
        <v>3.37323</v>
      </c>
      <c r="I31" s="9">
        <v>5.0243099999999998</v>
      </c>
      <c r="J31" s="9">
        <v>5.01586</v>
      </c>
      <c r="K31" s="9">
        <v>4.9344299999999999</v>
      </c>
      <c r="L31" s="9">
        <v>4.3297100000000004</v>
      </c>
      <c r="M31" s="9">
        <v>24.5944</v>
      </c>
      <c r="N31" s="9">
        <v>12.6937</v>
      </c>
      <c r="O31" s="9">
        <v>12.6267</v>
      </c>
      <c r="P31" s="9">
        <v>12.0045</v>
      </c>
      <c r="Q31" s="9">
        <v>8.4861900000000006</v>
      </c>
      <c r="R31" s="9">
        <v>13.9314</v>
      </c>
      <c r="S31" s="10">
        <v>3.3341699999999999</v>
      </c>
      <c r="T31" s="9">
        <v>4.8208599999999997</v>
      </c>
      <c r="U31" s="9">
        <v>4.8137299999999996</v>
      </c>
      <c r="V31" s="9">
        <v>4.7444699999999997</v>
      </c>
      <c r="W31" s="9">
        <v>4.2020200000000001</v>
      </c>
      <c r="X31" s="10">
        <v>10.7308</v>
      </c>
      <c r="Y31" s="10">
        <v>10.6844</v>
      </c>
      <c r="Z31" s="10">
        <v>10.243600000000001</v>
      </c>
      <c r="AA31" s="10">
        <v>7.3753599999999997</v>
      </c>
      <c r="AB31" s="9">
        <v>3.8189199999999999</v>
      </c>
      <c r="AC31" s="9">
        <v>4.6947400000000004</v>
      </c>
      <c r="AD31" s="9">
        <v>4.6856900000000001</v>
      </c>
      <c r="AE31" s="9">
        <v>4.5996499999999996</v>
      </c>
      <c r="AF31" s="9">
        <v>4.0082000000000004</v>
      </c>
      <c r="AG31" s="10">
        <v>6.7276499999999997</v>
      </c>
      <c r="AH31" s="10">
        <v>6.7070999999999996</v>
      </c>
      <c r="AI31" s="10">
        <v>6.5133299999999998</v>
      </c>
      <c r="AJ31" s="10">
        <v>5.2798699999999998</v>
      </c>
      <c r="AK31" s="9">
        <v>2.1140500000000002</v>
      </c>
      <c r="AL31" s="9">
        <v>2.7364700000000002</v>
      </c>
      <c r="AM31" s="9">
        <v>4.1806000000000001</v>
      </c>
      <c r="AN31" s="9">
        <v>4.1742900000000001</v>
      </c>
      <c r="AO31" s="9">
        <v>4.11355</v>
      </c>
      <c r="AP31" s="9">
        <v>3.6658400000000002</v>
      </c>
      <c r="AQ31" s="9">
        <v>5.1336899999999996</v>
      </c>
      <c r="AR31" s="9">
        <v>5.1236199999999998</v>
      </c>
      <c r="AS31" s="9">
        <v>5.0267099999999996</v>
      </c>
      <c r="AT31" s="9">
        <v>4.3239000000000001</v>
      </c>
      <c r="AU31" s="9">
        <v>7.3723799999999997</v>
      </c>
      <c r="AV31" s="9">
        <v>7.3500500000000004</v>
      </c>
      <c r="AW31" s="9">
        <v>7.1370300000000002</v>
      </c>
      <c r="AX31" s="9">
        <v>5.69815</v>
      </c>
      <c r="AY31" s="9">
        <v>1.9429099999999999</v>
      </c>
      <c r="AZ31" s="9">
        <v>2.2457600000000002</v>
      </c>
      <c r="BA31" s="9">
        <v>3.0222500000000001</v>
      </c>
      <c r="BB31" s="9">
        <v>3.0197799999999999</v>
      </c>
      <c r="BC31" s="9">
        <v>2.9960800000000001</v>
      </c>
      <c r="BD31" s="9">
        <v>2.82226</v>
      </c>
      <c r="BE31" s="9">
        <v>4.5781900000000002</v>
      </c>
      <c r="BF31" s="9">
        <v>4.5703699999999996</v>
      </c>
      <c r="BG31" s="9">
        <v>4.4950299999999999</v>
      </c>
      <c r="BH31" s="9">
        <v>3.9402400000000002</v>
      </c>
      <c r="BI31" s="9">
        <v>5.5334000000000003</v>
      </c>
      <c r="BJ31" s="9">
        <v>5.5215899999999998</v>
      </c>
      <c r="BK31" s="9">
        <v>5.40822</v>
      </c>
      <c r="BL31" s="9">
        <v>4.6052</v>
      </c>
      <c r="BM31" s="9">
        <v>2.2964600000000002</v>
      </c>
      <c r="BN31" s="9">
        <v>2.6836099999999998</v>
      </c>
      <c r="BO31" s="9">
        <v>2.6813500000000001</v>
      </c>
      <c r="BP31" s="9">
        <v>2.6598099999999998</v>
      </c>
      <c r="BQ31" s="9">
        <v>2.5116900000000002</v>
      </c>
      <c r="BR31" s="9">
        <v>3.4390299999999998</v>
      </c>
      <c r="BS31" s="9">
        <v>3.43499</v>
      </c>
      <c r="BT31" s="9">
        <v>3.3968600000000002</v>
      </c>
      <c r="BU31" s="9">
        <v>3.14154</v>
      </c>
      <c r="BV31" s="9">
        <v>4.7982199999999997</v>
      </c>
    </row>
    <row r="32" spans="1:74" x14ac:dyDescent="0.4">
      <c r="A32" s="7">
        <v>60</v>
      </c>
      <c r="B32" s="9">
        <v>1.50905</v>
      </c>
      <c r="C32" s="9">
        <v>2.4524400000000002</v>
      </c>
      <c r="D32" s="9">
        <v>3.2069999999999999</v>
      </c>
      <c r="E32" s="9">
        <v>3.81237</v>
      </c>
      <c r="F32" s="9">
        <v>3.80864</v>
      </c>
      <c r="G32" s="9">
        <v>3.7724099999999998</v>
      </c>
      <c r="H32" s="9">
        <v>3.4842300000000002</v>
      </c>
      <c r="I32" s="9">
        <v>5.2406300000000003</v>
      </c>
      <c r="J32" s="9">
        <v>5.2311699999999997</v>
      </c>
      <c r="K32" s="9">
        <v>5.1402700000000001</v>
      </c>
      <c r="L32" s="9">
        <v>4.4787699999999999</v>
      </c>
      <c r="M32" s="9">
        <v>26.815000000000001</v>
      </c>
      <c r="N32" s="9">
        <v>13.4192</v>
      </c>
      <c r="O32" s="9">
        <v>13.343</v>
      </c>
      <c r="P32" s="9">
        <v>12.640700000000001</v>
      </c>
      <c r="Q32" s="9">
        <v>8.8023000000000007</v>
      </c>
      <c r="R32" s="9">
        <v>15.1473</v>
      </c>
      <c r="S32" s="10">
        <v>3.4267099999999999</v>
      </c>
      <c r="T32" s="9">
        <v>4.9874099999999997</v>
      </c>
      <c r="U32" s="9">
        <v>4.9796699999999996</v>
      </c>
      <c r="V32" s="9">
        <v>4.9045199999999998</v>
      </c>
      <c r="W32" s="9">
        <v>4.3244199999999999</v>
      </c>
      <c r="X32" s="10">
        <v>11.414199999999999</v>
      </c>
      <c r="Y32" s="10">
        <v>11.360900000000001</v>
      </c>
      <c r="Z32" s="10">
        <v>10.855700000000001</v>
      </c>
      <c r="AA32" s="10">
        <v>7.6619999999999999</v>
      </c>
      <c r="AB32" s="9">
        <v>3.9180199999999998</v>
      </c>
      <c r="AC32" s="9">
        <v>4.8847800000000001</v>
      </c>
      <c r="AD32" s="9">
        <v>4.8747199999999999</v>
      </c>
      <c r="AE32" s="9">
        <v>4.77942</v>
      </c>
      <c r="AF32" s="9">
        <v>4.1377499999999996</v>
      </c>
      <c r="AG32" s="10">
        <v>7.1377699999999997</v>
      </c>
      <c r="AH32" s="10">
        <v>7.1139700000000001</v>
      </c>
      <c r="AI32" s="10">
        <v>6.8907100000000003</v>
      </c>
      <c r="AJ32" s="10">
        <v>5.51152</v>
      </c>
      <c r="AK32" s="9">
        <v>2.17259</v>
      </c>
      <c r="AL32" s="9">
        <v>2.8146900000000001</v>
      </c>
      <c r="AM32" s="9">
        <v>4.3466100000000001</v>
      </c>
      <c r="AN32" s="9">
        <v>4.3395700000000001</v>
      </c>
      <c r="AO32" s="9">
        <v>4.2719500000000004</v>
      </c>
      <c r="AP32" s="9">
        <v>3.78369</v>
      </c>
      <c r="AQ32" s="9">
        <v>5.3656300000000003</v>
      </c>
      <c r="AR32" s="9">
        <v>5.3543000000000003</v>
      </c>
      <c r="AS32" s="9">
        <v>5.2457200000000004</v>
      </c>
      <c r="AT32" s="9">
        <v>4.4752400000000003</v>
      </c>
      <c r="AU32" s="9">
        <v>7.6995199999999997</v>
      </c>
      <c r="AV32" s="9">
        <v>7.6746699999999999</v>
      </c>
      <c r="AW32" s="9">
        <v>7.4384399999999999</v>
      </c>
      <c r="AX32" s="9">
        <v>5.8819600000000003</v>
      </c>
      <c r="AY32" s="9">
        <v>1.9940199999999999</v>
      </c>
      <c r="AZ32" s="9">
        <v>2.3184</v>
      </c>
      <c r="BA32" s="9">
        <v>3.1383299999999998</v>
      </c>
      <c r="BB32" s="9">
        <v>3.1354700000000002</v>
      </c>
      <c r="BC32" s="9">
        <v>3.1082900000000002</v>
      </c>
      <c r="BD32" s="9">
        <v>2.9150700000000001</v>
      </c>
      <c r="BE32" s="9">
        <v>4.7916100000000004</v>
      </c>
      <c r="BF32" s="9">
        <v>4.7827599999999997</v>
      </c>
      <c r="BG32" s="9">
        <v>4.6977799999999998</v>
      </c>
      <c r="BH32" s="9">
        <v>4.0854699999999999</v>
      </c>
      <c r="BI32" s="9">
        <v>5.8124099999999999</v>
      </c>
      <c r="BJ32" s="9">
        <v>5.7989300000000004</v>
      </c>
      <c r="BK32" s="9">
        <v>5.6701800000000002</v>
      </c>
      <c r="BL32" s="9">
        <v>4.7811300000000001</v>
      </c>
      <c r="BM32" s="9">
        <v>2.37392</v>
      </c>
      <c r="BN32" s="9">
        <v>2.79548</v>
      </c>
      <c r="BO32" s="9">
        <v>2.7928600000000001</v>
      </c>
      <c r="BP32" s="9">
        <v>2.7679999999999998</v>
      </c>
      <c r="BQ32" s="9">
        <v>2.6013700000000002</v>
      </c>
      <c r="BR32" s="9">
        <v>3.5826199999999999</v>
      </c>
      <c r="BS32" s="9">
        <v>3.5780400000000001</v>
      </c>
      <c r="BT32" s="9">
        <v>3.5350000000000001</v>
      </c>
      <c r="BU32" s="9">
        <v>3.2542</v>
      </c>
      <c r="BV32" s="9">
        <v>5.0189300000000001</v>
      </c>
    </row>
    <row r="33" spans="1:74" x14ac:dyDescent="0.4">
      <c r="A33" s="7">
        <v>67</v>
      </c>
      <c r="B33" s="9">
        <v>1.53769</v>
      </c>
      <c r="C33" s="9">
        <v>2.51247</v>
      </c>
      <c r="D33" s="9">
        <v>3.29705</v>
      </c>
      <c r="E33" s="9">
        <v>3.99749</v>
      </c>
      <c r="F33" s="9">
        <v>3.9931800000000002</v>
      </c>
      <c r="G33" s="9">
        <v>3.9514300000000002</v>
      </c>
      <c r="H33" s="9">
        <v>3.6267299999999998</v>
      </c>
      <c r="I33" s="9">
        <v>5.52142</v>
      </c>
      <c r="J33" s="9">
        <v>5.5105399999999998</v>
      </c>
      <c r="K33" s="9">
        <v>5.40646</v>
      </c>
      <c r="L33" s="9">
        <v>4.6689600000000002</v>
      </c>
      <c r="M33" s="9">
        <v>29.923200000000001</v>
      </c>
      <c r="N33" s="9">
        <v>14.3888</v>
      </c>
      <c r="O33" s="9">
        <v>14.2994</v>
      </c>
      <c r="P33" s="9">
        <v>13.481999999999999</v>
      </c>
      <c r="Q33" s="9">
        <v>9.21021</v>
      </c>
      <c r="R33" s="9">
        <v>16.849299999999999</v>
      </c>
      <c r="S33" s="10">
        <v>3.54853</v>
      </c>
      <c r="T33" s="9">
        <v>5.2064700000000004</v>
      </c>
      <c r="U33" s="9">
        <v>5.1978400000000002</v>
      </c>
      <c r="V33" s="9">
        <v>5.1144299999999996</v>
      </c>
      <c r="W33" s="9">
        <v>4.4832200000000002</v>
      </c>
      <c r="X33" s="10">
        <v>12.3268</v>
      </c>
      <c r="Y33" s="10">
        <v>12.263299999999999</v>
      </c>
      <c r="Z33" s="10">
        <v>11.664899999999999</v>
      </c>
      <c r="AA33" s="10">
        <v>8.0242500000000003</v>
      </c>
      <c r="AB33" s="9">
        <v>4.0405800000000003</v>
      </c>
      <c r="AC33" s="9">
        <v>5.1275899999999996</v>
      </c>
      <c r="AD33" s="9">
        <v>5.1161399999999997</v>
      </c>
      <c r="AE33" s="9">
        <v>5.0082599999999999</v>
      </c>
      <c r="AF33" s="9">
        <v>4.3011999999999997</v>
      </c>
      <c r="AG33" s="10">
        <v>7.6875799999999996</v>
      </c>
      <c r="AH33" s="10">
        <v>7.6589700000000001</v>
      </c>
      <c r="AI33" s="10">
        <v>7.3926400000000001</v>
      </c>
      <c r="AJ33" s="10">
        <v>5.8113200000000003</v>
      </c>
      <c r="AK33" s="9">
        <v>2.2483300000000002</v>
      </c>
      <c r="AL33" s="9">
        <v>2.9170600000000002</v>
      </c>
      <c r="AM33" s="9">
        <v>4.5716099999999997</v>
      </c>
      <c r="AN33" s="9">
        <v>4.5634800000000002</v>
      </c>
      <c r="AO33" s="9">
        <v>4.4857100000000001</v>
      </c>
      <c r="AP33" s="9">
        <v>3.9396800000000001</v>
      </c>
      <c r="AQ33" s="9">
        <v>5.6778199999999996</v>
      </c>
      <c r="AR33" s="9">
        <v>5.6646700000000001</v>
      </c>
      <c r="AS33" s="9">
        <v>5.5391599999999999</v>
      </c>
      <c r="AT33" s="9">
        <v>4.6743100000000002</v>
      </c>
      <c r="AU33" s="9">
        <v>8.1360899999999994</v>
      </c>
      <c r="AV33" s="9">
        <v>8.1076099999999993</v>
      </c>
      <c r="AW33" s="9">
        <v>7.83826</v>
      </c>
      <c r="AX33" s="9">
        <v>6.1218199999999996</v>
      </c>
      <c r="AY33" s="9">
        <v>2.0600299999999998</v>
      </c>
      <c r="AZ33" s="9">
        <v>2.4141499999999998</v>
      </c>
      <c r="BA33" s="9">
        <v>3.2949700000000002</v>
      </c>
      <c r="BB33" s="9">
        <v>3.2915299999999998</v>
      </c>
      <c r="BC33" s="9">
        <v>3.25908</v>
      </c>
      <c r="BD33" s="9">
        <v>3.03782</v>
      </c>
      <c r="BE33" s="9">
        <v>5.0849500000000001</v>
      </c>
      <c r="BF33" s="9">
        <v>5.0745300000000002</v>
      </c>
      <c r="BG33" s="9">
        <v>4.97499</v>
      </c>
      <c r="BH33" s="9">
        <v>4.2792899999999996</v>
      </c>
      <c r="BI33" s="9">
        <v>6.1939500000000001</v>
      </c>
      <c r="BJ33" s="9">
        <v>6.1779900000000003</v>
      </c>
      <c r="BK33" s="9">
        <v>6.0263200000000001</v>
      </c>
      <c r="BL33" s="9">
        <v>5.0147399999999998</v>
      </c>
      <c r="BM33" s="9">
        <v>2.4768599999999998</v>
      </c>
      <c r="BN33" s="9">
        <v>2.94638</v>
      </c>
      <c r="BO33" s="9">
        <v>2.9432100000000001</v>
      </c>
      <c r="BP33" s="9">
        <v>2.9133900000000001</v>
      </c>
      <c r="BQ33" s="9">
        <v>2.7201499999999998</v>
      </c>
      <c r="BR33" s="9">
        <v>3.7780200000000002</v>
      </c>
      <c r="BS33" s="9">
        <v>3.7726099999999998</v>
      </c>
      <c r="BT33" s="9">
        <v>3.7221600000000001</v>
      </c>
      <c r="BU33" s="9">
        <v>3.4044699999999999</v>
      </c>
      <c r="BV33" s="9">
        <v>5.3195600000000001</v>
      </c>
    </row>
    <row r="34" spans="1:74" x14ac:dyDescent="0.4">
      <c r="A34" s="7">
        <v>74</v>
      </c>
      <c r="B34" s="9">
        <v>1.56345</v>
      </c>
      <c r="C34" s="9">
        <v>2.56664</v>
      </c>
      <c r="D34" s="9">
        <v>3.37818</v>
      </c>
      <c r="E34" s="9">
        <v>4.1685499999999998</v>
      </c>
      <c r="F34" s="9">
        <v>4.1636499999999996</v>
      </c>
      <c r="G34" s="9">
        <v>4.1163800000000004</v>
      </c>
      <c r="H34" s="9">
        <v>3.7564199999999999</v>
      </c>
      <c r="I34" s="9">
        <v>5.7800399999999996</v>
      </c>
      <c r="J34" s="9">
        <v>5.7677300000000002</v>
      </c>
      <c r="K34" s="9">
        <v>5.6506299999999996</v>
      </c>
      <c r="L34" s="9">
        <v>4.8410399999999996</v>
      </c>
      <c r="M34" s="9">
        <v>33.030700000000003</v>
      </c>
      <c r="N34" s="9">
        <v>15.314399999999999</v>
      </c>
      <c r="O34" s="9">
        <v>15.2111</v>
      </c>
      <c r="P34" s="9">
        <v>14.275399999999999</v>
      </c>
      <c r="Q34" s="9">
        <v>9.5848899999999997</v>
      </c>
      <c r="R34" s="9">
        <v>18.551100000000002</v>
      </c>
      <c r="S34" s="10">
        <v>3.6624699999999999</v>
      </c>
      <c r="T34" s="9">
        <v>5.4118599999999999</v>
      </c>
      <c r="U34" s="9">
        <v>5.4023399999999997</v>
      </c>
      <c r="V34" s="9">
        <v>5.3106099999999996</v>
      </c>
      <c r="W34" s="9">
        <v>4.6298000000000004</v>
      </c>
      <c r="X34" s="10">
        <v>13.191800000000001</v>
      </c>
      <c r="Y34" s="10">
        <v>13.117599999999999</v>
      </c>
      <c r="Z34" s="10">
        <v>12.4232</v>
      </c>
      <c r="AA34" s="10">
        <v>8.3484499999999997</v>
      </c>
      <c r="AB34" s="9">
        <v>4.14818</v>
      </c>
      <c r="AC34" s="9">
        <v>5.3470399999999998</v>
      </c>
      <c r="AD34" s="9">
        <v>5.3342400000000003</v>
      </c>
      <c r="AE34" s="9">
        <v>5.2142900000000001</v>
      </c>
      <c r="AF34" s="9">
        <v>4.4472899999999997</v>
      </c>
      <c r="AG34" s="10">
        <v>8.2111999999999998</v>
      </c>
      <c r="AH34" s="10">
        <v>8.1775400000000005</v>
      </c>
      <c r="AI34" s="10">
        <v>7.86639</v>
      </c>
      <c r="AJ34" s="10">
        <v>6.08636</v>
      </c>
      <c r="AK34" s="9">
        <v>2.3178299999999998</v>
      </c>
      <c r="AL34" s="9">
        <v>3.0121899999999999</v>
      </c>
      <c r="AM34" s="9">
        <v>4.7893499999999998</v>
      </c>
      <c r="AN34" s="9">
        <v>4.7800500000000001</v>
      </c>
      <c r="AO34" s="9">
        <v>4.6915399999999998</v>
      </c>
      <c r="AP34" s="9">
        <v>4.0865900000000002</v>
      </c>
      <c r="AQ34" s="9">
        <v>5.9781700000000004</v>
      </c>
      <c r="AR34" s="9">
        <v>5.9630999999999998</v>
      </c>
      <c r="AS34" s="9">
        <v>5.8199800000000002</v>
      </c>
      <c r="AT34" s="9">
        <v>4.8609200000000001</v>
      </c>
      <c r="AU34" s="9">
        <v>8.5539699999999996</v>
      </c>
      <c r="AV34" s="9">
        <v>8.5217100000000006</v>
      </c>
      <c r="AW34" s="9">
        <v>8.2182600000000008</v>
      </c>
      <c r="AX34" s="9">
        <v>6.3456099999999998</v>
      </c>
      <c r="AY34" s="9">
        <v>2.12053</v>
      </c>
      <c r="AZ34" s="9">
        <v>2.5038800000000001</v>
      </c>
      <c r="BA34" s="9">
        <v>3.4454699999999998</v>
      </c>
      <c r="BB34" s="9">
        <v>3.4413900000000002</v>
      </c>
      <c r="BC34" s="9">
        <v>3.4032300000000002</v>
      </c>
      <c r="BD34" s="9">
        <v>3.1531500000000001</v>
      </c>
      <c r="BE34" s="9">
        <v>5.3732600000000001</v>
      </c>
      <c r="BF34" s="9">
        <v>5.3611199999999997</v>
      </c>
      <c r="BG34" s="9">
        <v>5.2458</v>
      </c>
      <c r="BH34" s="9">
        <v>4.46347</v>
      </c>
      <c r="BI34" s="9">
        <v>6.5674599999999996</v>
      </c>
      <c r="BJ34" s="9">
        <v>6.5488200000000001</v>
      </c>
      <c r="BK34" s="9">
        <v>6.3725899999999998</v>
      </c>
      <c r="BL34" s="9">
        <v>5.2359499999999999</v>
      </c>
      <c r="BM34" s="9">
        <v>2.5742099999999999</v>
      </c>
      <c r="BN34" s="9">
        <v>3.0913900000000001</v>
      </c>
      <c r="BO34" s="9">
        <v>3.0876299999999999</v>
      </c>
      <c r="BP34" s="9">
        <v>3.05247</v>
      </c>
      <c r="BQ34" s="9">
        <v>2.8319999999999999</v>
      </c>
      <c r="BR34" s="9">
        <v>3.9680300000000002</v>
      </c>
      <c r="BS34" s="9">
        <v>3.9617100000000001</v>
      </c>
      <c r="BT34" s="9">
        <v>3.9032</v>
      </c>
      <c r="BU34" s="9">
        <v>3.5472600000000001</v>
      </c>
      <c r="BV34" s="9">
        <v>5.6123000000000003</v>
      </c>
    </row>
    <row r="35" spans="1:74" x14ac:dyDescent="0.4">
      <c r="A35" s="7">
        <v>81</v>
      </c>
      <c r="B35" s="9">
        <v>1.5869200000000001</v>
      </c>
      <c r="C35" s="9">
        <v>2.6161300000000001</v>
      </c>
      <c r="D35" s="9">
        <v>3.45221</v>
      </c>
      <c r="E35" s="9">
        <v>4.3274999999999997</v>
      </c>
      <c r="F35" s="9">
        <v>4.3220099999999997</v>
      </c>
      <c r="G35" s="9">
        <v>4.2692199999999998</v>
      </c>
      <c r="H35" s="9">
        <v>3.8753299999999999</v>
      </c>
      <c r="I35" s="9">
        <v>6.0196699999999996</v>
      </c>
      <c r="J35" s="9">
        <v>6.0059500000000003</v>
      </c>
      <c r="K35" s="9">
        <v>5.8759899999999998</v>
      </c>
      <c r="L35" s="9">
        <v>4.9980200000000004</v>
      </c>
      <c r="M35" s="9">
        <v>36.137500000000003</v>
      </c>
      <c r="N35" s="9">
        <v>16.2043</v>
      </c>
      <c r="O35" s="9">
        <v>16.086600000000001</v>
      </c>
      <c r="P35" s="9">
        <v>15.029299999999999</v>
      </c>
      <c r="Q35" s="9">
        <v>9.9322700000000008</v>
      </c>
      <c r="R35" s="9">
        <v>20.252600000000001</v>
      </c>
      <c r="S35" s="10">
        <v>3.76953</v>
      </c>
      <c r="T35" s="9">
        <v>5.6058700000000004</v>
      </c>
      <c r="U35" s="9">
        <v>5.59544</v>
      </c>
      <c r="V35" s="9">
        <v>5.4953099999999999</v>
      </c>
      <c r="W35" s="9">
        <v>4.7661300000000004</v>
      </c>
      <c r="X35" s="10">
        <v>14.013199999999999</v>
      </c>
      <c r="Y35" s="10">
        <v>13.928100000000001</v>
      </c>
      <c r="Z35" s="10">
        <v>13.135199999999999</v>
      </c>
      <c r="AA35" s="10">
        <v>8.6411899999999999</v>
      </c>
      <c r="AB35" s="9">
        <v>4.24411</v>
      </c>
      <c r="AC35" s="9">
        <v>5.5465499999999999</v>
      </c>
      <c r="AD35" s="9">
        <v>5.5324400000000002</v>
      </c>
      <c r="AE35" s="9">
        <v>5.4009799999999997</v>
      </c>
      <c r="AF35" s="9">
        <v>4.5791300000000001</v>
      </c>
      <c r="AG35" s="10">
        <v>8.7107799999999997</v>
      </c>
      <c r="AH35" s="10">
        <v>8.6718399999999995</v>
      </c>
      <c r="AI35" s="10">
        <v>8.31447</v>
      </c>
      <c r="AJ35" s="10">
        <v>6.3400999999999996</v>
      </c>
      <c r="AK35" s="9">
        <v>2.3819499999999998</v>
      </c>
      <c r="AL35" s="9">
        <v>3.10101</v>
      </c>
      <c r="AM35" s="9">
        <v>5.0009300000000003</v>
      </c>
      <c r="AN35" s="9">
        <v>4.99038</v>
      </c>
      <c r="AO35" s="9">
        <v>4.8905399999999997</v>
      </c>
      <c r="AP35" s="9">
        <v>4.2256400000000003</v>
      </c>
      <c r="AQ35" s="9">
        <v>6.2690299999999999</v>
      </c>
      <c r="AR35" s="9">
        <v>6.2519499999999999</v>
      </c>
      <c r="AS35" s="9">
        <v>6.0904999999999996</v>
      </c>
      <c r="AT35" s="9">
        <v>5.0371100000000002</v>
      </c>
      <c r="AU35" s="9">
        <v>8.9582999999999995</v>
      </c>
      <c r="AV35" s="9">
        <v>8.9220900000000007</v>
      </c>
      <c r="AW35" s="9">
        <v>8.5833600000000008</v>
      </c>
      <c r="AX35" s="9">
        <v>6.5566500000000003</v>
      </c>
      <c r="AY35" s="9">
        <v>2.1763300000000001</v>
      </c>
      <c r="AZ35" s="9">
        <v>2.5883799999999999</v>
      </c>
      <c r="BA35" s="9">
        <v>3.5904099999999999</v>
      </c>
      <c r="BB35" s="9">
        <v>3.5856400000000002</v>
      </c>
      <c r="BC35" s="9">
        <v>3.5413700000000001</v>
      </c>
      <c r="BD35" s="9">
        <v>3.2619600000000002</v>
      </c>
      <c r="BE35" s="9">
        <v>5.6574999999999998</v>
      </c>
      <c r="BF35" s="9">
        <v>5.6434899999999999</v>
      </c>
      <c r="BG35" s="9">
        <v>5.5111299999999996</v>
      </c>
      <c r="BH35" s="9">
        <v>4.63917</v>
      </c>
      <c r="BI35" s="9">
        <v>6.93506</v>
      </c>
      <c r="BJ35" s="9">
        <v>6.9135099999999996</v>
      </c>
      <c r="BK35" s="9">
        <v>6.7110300000000001</v>
      </c>
      <c r="BL35" s="9">
        <v>5.4467100000000004</v>
      </c>
      <c r="BM35" s="9">
        <v>2.6666699999999999</v>
      </c>
      <c r="BN35" s="9">
        <v>3.23115</v>
      </c>
      <c r="BO35" s="9">
        <v>3.2267600000000001</v>
      </c>
      <c r="BP35" s="9">
        <v>3.18594</v>
      </c>
      <c r="BQ35" s="9">
        <v>2.9378000000000002</v>
      </c>
      <c r="BR35" s="9">
        <v>4.1535500000000001</v>
      </c>
      <c r="BS35" s="9">
        <v>4.1462300000000001</v>
      </c>
      <c r="BT35" s="9">
        <v>4.0790499999999996</v>
      </c>
      <c r="BU35" s="9">
        <v>3.6836199999999999</v>
      </c>
      <c r="BV35" s="9">
        <v>5.8986599999999996</v>
      </c>
    </row>
    <row r="36" spans="1:74" x14ac:dyDescent="0.4">
      <c r="A36" s="7">
        <v>90</v>
      </c>
      <c r="B36" s="9">
        <v>1.6142799999999999</v>
      </c>
      <c r="C36" s="9">
        <v>2.67401</v>
      </c>
      <c r="D36" s="9">
        <v>3.5386299999999999</v>
      </c>
      <c r="E36" s="9">
        <v>4.5165699999999998</v>
      </c>
      <c r="F36" s="9">
        <v>4.5103200000000001</v>
      </c>
      <c r="G36" s="9">
        <v>4.4504900000000003</v>
      </c>
      <c r="H36" s="9">
        <v>4.0148799999999998</v>
      </c>
      <c r="I36" s="9">
        <v>6.3039399999999999</v>
      </c>
      <c r="J36" s="9">
        <v>6.2884099999999998</v>
      </c>
      <c r="K36" s="9">
        <v>6.14222</v>
      </c>
      <c r="L36" s="9">
        <v>5.18133</v>
      </c>
      <c r="M36" s="9">
        <v>40.130800000000001</v>
      </c>
      <c r="N36" s="9">
        <v>17.306899999999999</v>
      </c>
      <c r="O36" s="9">
        <v>17.169799999999999</v>
      </c>
      <c r="P36" s="9">
        <v>15.9514</v>
      </c>
      <c r="Q36" s="9">
        <v>10.345700000000001</v>
      </c>
      <c r="R36" s="9">
        <v>22.439900000000002</v>
      </c>
      <c r="S36" s="10">
        <v>3.89832</v>
      </c>
      <c r="T36" s="9">
        <v>5.8412100000000002</v>
      </c>
      <c r="U36" s="9">
        <v>5.8295899999999996</v>
      </c>
      <c r="V36" s="9">
        <v>5.7185199999999998</v>
      </c>
      <c r="W36" s="9">
        <v>4.9286899999999996</v>
      </c>
      <c r="X36" s="10">
        <v>15.0108</v>
      </c>
      <c r="Y36" s="10">
        <v>14.911199999999999</v>
      </c>
      <c r="Z36" s="10">
        <v>13.9895</v>
      </c>
      <c r="AA36" s="10">
        <v>8.9796399999999998</v>
      </c>
      <c r="AB36" s="9">
        <v>4.3541299999999996</v>
      </c>
      <c r="AC36" s="9">
        <v>5.7782499999999999</v>
      </c>
      <c r="AD36" s="9">
        <v>5.7625299999999999</v>
      </c>
      <c r="AE36" s="9">
        <v>5.6170900000000001</v>
      </c>
      <c r="AF36" s="9">
        <v>4.7314999999999996</v>
      </c>
      <c r="AG36" s="10">
        <v>9.3207199999999997</v>
      </c>
      <c r="AH36" s="10">
        <v>9.2747100000000007</v>
      </c>
      <c r="AI36" s="10">
        <v>8.8563500000000008</v>
      </c>
      <c r="AJ36" s="10">
        <v>6.6394700000000002</v>
      </c>
      <c r="AK36" s="9">
        <v>2.4576699999999998</v>
      </c>
      <c r="AL36" s="9">
        <v>3.2071800000000001</v>
      </c>
      <c r="AM36" s="9">
        <v>5.2651000000000003</v>
      </c>
      <c r="AN36" s="9">
        <v>5.2528499999999996</v>
      </c>
      <c r="AO36" s="9">
        <v>5.1375900000000003</v>
      </c>
      <c r="AP36" s="9">
        <v>4.3943000000000003</v>
      </c>
      <c r="AQ36" s="9">
        <v>6.6318400000000004</v>
      </c>
      <c r="AR36" s="9">
        <v>6.6120299999999999</v>
      </c>
      <c r="AS36" s="9">
        <v>6.4259199999999996</v>
      </c>
      <c r="AT36" s="9">
        <v>5.2507000000000001</v>
      </c>
      <c r="AU36" s="9">
        <v>9.4641099999999998</v>
      </c>
      <c r="AV36" s="9">
        <v>9.4225300000000001</v>
      </c>
      <c r="AW36" s="9">
        <v>9.0363699999999998</v>
      </c>
      <c r="AX36" s="9">
        <v>6.8128599999999997</v>
      </c>
      <c r="AY36" s="9">
        <v>2.2422200000000001</v>
      </c>
      <c r="AZ36" s="9">
        <v>2.69034</v>
      </c>
      <c r="BA36" s="9">
        <v>3.7693099999999999</v>
      </c>
      <c r="BB36" s="9">
        <v>3.7635900000000002</v>
      </c>
      <c r="BC36" s="9">
        <v>3.7109700000000001</v>
      </c>
      <c r="BD36" s="9">
        <v>3.3933800000000001</v>
      </c>
      <c r="BE36" s="9">
        <v>6.0178900000000004</v>
      </c>
      <c r="BF36" s="9">
        <v>6.0012499999999998</v>
      </c>
      <c r="BG36" s="9">
        <v>5.8451899999999997</v>
      </c>
      <c r="BH36" s="9">
        <v>4.8540200000000002</v>
      </c>
      <c r="BI36" s="9">
        <v>7.4013999999999998</v>
      </c>
      <c r="BJ36" s="9">
        <v>7.3758100000000004</v>
      </c>
      <c r="BK36" s="9">
        <v>7.1370199999999997</v>
      </c>
      <c r="BL36" s="9">
        <v>5.7046099999999997</v>
      </c>
      <c r="BM36" s="9">
        <v>2.77929</v>
      </c>
      <c r="BN36" s="9">
        <v>3.4039700000000002</v>
      </c>
      <c r="BO36" s="9">
        <v>3.3987099999999999</v>
      </c>
      <c r="BP36" s="9">
        <v>3.3501699999999999</v>
      </c>
      <c r="BQ36" s="9">
        <v>3.06603</v>
      </c>
      <c r="BR36" s="9">
        <v>4.3864999999999998</v>
      </c>
      <c r="BS36" s="9">
        <v>4.3777900000000001</v>
      </c>
      <c r="BT36" s="9">
        <v>4.29854</v>
      </c>
      <c r="BU36" s="9">
        <v>3.8507199999999999</v>
      </c>
      <c r="BV36" s="9">
        <v>6.2591700000000001</v>
      </c>
    </row>
    <row r="37" spans="1:74" x14ac:dyDescent="0.4">
      <c r="A37" s="7">
        <v>99</v>
      </c>
      <c r="B37" s="9">
        <v>1.6390400000000001</v>
      </c>
      <c r="C37" s="9">
        <v>2.72655</v>
      </c>
      <c r="D37" s="9">
        <v>3.61693</v>
      </c>
      <c r="E37" s="9">
        <v>4.69095</v>
      </c>
      <c r="F37" s="9">
        <v>4.6839300000000001</v>
      </c>
      <c r="G37" s="9">
        <v>4.6171300000000004</v>
      </c>
      <c r="H37" s="9">
        <v>4.1418799999999996</v>
      </c>
      <c r="I37" s="9">
        <v>6.5653800000000002</v>
      </c>
      <c r="J37" s="9">
        <v>6.5480499999999999</v>
      </c>
      <c r="K37" s="9">
        <v>6.38598</v>
      </c>
      <c r="L37" s="9">
        <v>5.3472799999999996</v>
      </c>
      <c r="M37" s="9">
        <v>44.122999999999998</v>
      </c>
      <c r="N37" s="9">
        <v>18.373100000000001</v>
      </c>
      <c r="O37" s="9">
        <v>18.215599999999998</v>
      </c>
      <c r="P37" s="9">
        <v>16.830300000000001</v>
      </c>
      <c r="Q37" s="9">
        <v>10.7281</v>
      </c>
      <c r="R37" s="9">
        <v>24.626799999999999</v>
      </c>
      <c r="S37" s="10">
        <v>4.0183600000000004</v>
      </c>
      <c r="T37" s="9">
        <v>6.0630699999999997</v>
      </c>
      <c r="U37" s="9">
        <v>6.0502200000000004</v>
      </c>
      <c r="V37" s="9">
        <v>5.9280499999999998</v>
      </c>
      <c r="W37" s="9">
        <v>5.0790600000000001</v>
      </c>
      <c r="X37" s="10">
        <v>15.948600000000001</v>
      </c>
      <c r="Y37" s="10">
        <v>15.834099999999999</v>
      </c>
      <c r="Z37" s="10">
        <v>14.7819</v>
      </c>
      <c r="AA37" s="10">
        <v>9.2832299999999996</v>
      </c>
      <c r="AB37" s="9">
        <v>4.4525499999999996</v>
      </c>
      <c r="AC37" s="9">
        <v>5.9865199999999996</v>
      </c>
      <c r="AD37" s="9">
        <v>5.9692699999999999</v>
      </c>
      <c r="AE37" s="9">
        <v>5.8107499999999996</v>
      </c>
      <c r="AF37" s="9">
        <v>4.8681799999999997</v>
      </c>
      <c r="AG37" s="10">
        <v>9.8973600000000008</v>
      </c>
      <c r="AH37" s="10">
        <v>9.8440100000000008</v>
      </c>
      <c r="AI37" s="10">
        <v>9.3634199999999996</v>
      </c>
      <c r="AJ37" s="10">
        <v>6.9130099999999999</v>
      </c>
      <c r="AK37" s="9">
        <v>2.5269300000000001</v>
      </c>
      <c r="AL37" s="9">
        <v>3.3054999999999999</v>
      </c>
      <c r="AM37" s="9">
        <v>5.5215300000000003</v>
      </c>
      <c r="AN37" s="9">
        <v>5.50746</v>
      </c>
      <c r="AO37" s="9">
        <v>5.3758800000000004</v>
      </c>
      <c r="AP37" s="9">
        <v>4.5529599999999997</v>
      </c>
      <c r="AQ37" s="9">
        <v>6.9846300000000001</v>
      </c>
      <c r="AR37" s="9">
        <v>6.9619099999999996</v>
      </c>
      <c r="AS37" s="9">
        <v>6.7498399999999998</v>
      </c>
      <c r="AT37" s="9">
        <v>5.4518399999999998</v>
      </c>
      <c r="AU37" s="9">
        <v>9.9590899999999998</v>
      </c>
      <c r="AV37" s="9">
        <v>9.9117899999999999</v>
      </c>
      <c r="AW37" s="9">
        <v>9.4755599999999998</v>
      </c>
      <c r="AX37" s="9">
        <v>7.0550600000000001</v>
      </c>
      <c r="AY37" s="9">
        <v>2.3025099999999998</v>
      </c>
      <c r="AZ37" s="9">
        <v>2.7857699999999999</v>
      </c>
      <c r="BA37" s="9">
        <v>3.9405700000000001</v>
      </c>
      <c r="BB37" s="9">
        <v>3.9338099999999998</v>
      </c>
      <c r="BC37" s="9">
        <v>3.8723399999999999</v>
      </c>
      <c r="BD37" s="9">
        <v>3.5163700000000002</v>
      </c>
      <c r="BE37" s="9">
        <v>6.3733000000000004</v>
      </c>
      <c r="BF37" s="9">
        <v>6.3537699999999999</v>
      </c>
      <c r="BG37" s="9">
        <v>6.1720300000000003</v>
      </c>
      <c r="BH37" s="9">
        <v>5.05776</v>
      </c>
      <c r="BI37" s="9">
        <v>7.8627900000000004</v>
      </c>
      <c r="BJ37" s="9">
        <v>7.83277</v>
      </c>
      <c r="BK37" s="9">
        <v>7.5547599999999999</v>
      </c>
      <c r="BL37" s="9">
        <v>5.9498100000000003</v>
      </c>
      <c r="BM37" s="9">
        <v>2.8857400000000002</v>
      </c>
      <c r="BN37" s="9">
        <v>3.5698699999999999</v>
      </c>
      <c r="BO37" s="9">
        <v>3.5636700000000001</v>
      </c>
      <c r="BP37" s="9">
        <v>3.5069699999999999</v>
      </c>
      <c r="BQ37" s="9">
        <v>3.1865600000000001</v>
      </c>
      <c r="BR37" s="9">
        <v>4.6140400000000001</v>
      </c>
      <c r="BS37" s="9">
        <v>4.6037999999999997</v>
      </c>
      <c r="BT37" s="9">
        <v>4.5115100000000004</v>
      </c>
      <c r="BU37" s="9">
        <v>4.0097399999999999</v>
      </c>
      <c r="BV37" s="9">
        <v>6.6125400000000001</v>
      </c>
    </row>
    <row r="38" spans="1:74" x14ac:dyDescent="0.4">
      <c r="A38" s="7">
        <v>110</v>
      </c>
      <c r="B38" s="9">
        <v>1.6664099999999999</v>
      </c>
      <c r="C38" s="9">
        <v>2.7848099999999998</v>
      </c>
      <c r="D38" s="9">
        <v>3.7035999999999998</v>
      </c>
      <c r="E38" s="9">
        <v>4.8872799999999996</v>
      </c>
      <c r="F38" s="9">
        <v>4.8793199999999999</v>
      </c>
      <c r="G38" s="9">
        <v>4.8040900000000004</v>
      </c>
      <c r="H38" s="9">
        <v>4.2830000000000004</v>
      </c>
      <c r="I38" s="9">
        <v>6.8587699999999998</v>
      </c>
      <c r="J38" s="9">
        <v>6.8392799999999996</v>
      </c>
      <c r="K38" s="9">
        <v>6.6582999999999997</v>
      </c>
      <c r="L38" s="9">
        <v>5.5306600000000001</v>
      </c>
      <c r="M38" s="9">
        <v>49.000700000000002</v>
      </c>
      <c r="N38" s="9">
        <v>19.639199999999999</v>
      </c>
      <c r="O38" s="9">
        <v>19.455200000000001</v>
      </c>
      <c r="P38" s="9">
        <v>17.857700000000001</v>
      </c>
      <c r="Q38" s="9">
        <v>11.160399999999999</v>
      </c>
      <c r="R38" s="9">
        <v>27.298999999999999</v>
      </c>
      <c r="S38" s="10">
        <v>4.1547299999999998</v>
      </c>
      <c r="T38" s="9">
        <v>6.3186299999999997</v>
      </c>
      <c r="U38" s="9">
        <v>6.3042299999999996</v>
      </c>
      <c r="V38" s="9">
        <v>6.1682699999999997</v>
      </c>
      <c r="W38" s="9">
        <v>5.2487899999999996</v>
      </c>
      <c r="X38" s="10">
        <v>17.0214</v>
      </c>
      <c r="Y38" s="10">
        <v>16.888500000000001</v>
      </c>
      <c r="Z38" s="10">
        <v>15.675700000000001</v>
      </c>
      <c r="AA38" s="10">
        <v>9.6163100000000004</v>
      </c>
      <c r="AB38" s="9">
        <v>4.5608700000000004</v>
      </c>
      <c r="AC38" s="9">
        <v>6.2148899999999996</v>
      </c>
      <c r="AD38" s="9">
        <v>6.1958700000000002</v>
      </c>
      <c r="AE38" s="9">
        <v>6.0225200000000001</v>
      </c>
      <c r="AF38" s="9">
        <v>5.0182099999999998</v>
      </c>
      <c r="AG38" s="10">
        <v>10.561199999999999</v>
      </c>
      <c r="AH38" s="10">
        <v>10.4986</v>
      </c>
      <c r="AI38" s="10">
        <v>9.9409299999999998</v>
      </c>
      <c r="AJ38" s="10">
        <v>7.2176900000000002</v>
      </c>
      <c r="AK38" s="9">
        <v>2.6042399999999999</v>
      </c>
      <c r="AL38" s="9">
        <v>3.4165299999999998</v>
      </c>
      <c r="AM38" s="9">
        <v>5.8256800000000002</v>
      </c>
      <c r="AN38" s="9">
        <v>5.8092199999999998</v>
      </c>
      <c r="AO38" s="9">
        <v>5.6565599999999998</v>
      </c>
      <c r="AP38" s="9">
        <v>4.7350199999999996</v>
      </c>
      <c r="AQ38" s="9">
        <v>7.40503</v>
      </c>
      <c r="AR38" s="9">
        <v>7.3784999999999998</v>
      </c>
      <c r="AS38" s="9">
        <v>7.1329099999999999</v>
      </c>
      <c r="AT38" s="9">
        <v>5.68323</v>
      </c>
      <c r="AU38" s="9">
        <v>10.554600000000001</v>
      </c>
      <c r="AV38" s="9">
        <v>10.499700000000001</v>
      </c>
      <c r="AW38" s="9">
        <v>9.9984099999999998</v>
      </c>
      <c r="AX38" s="9">
        <v>7.3352300000000001</v>
      </c>
      <c r="AY38" s="9">
        <v>2.36985</v>
      </c>
      <c r="AZ38" s="9">
        <v>2.89472</v>
      </c>
      <c r="BA38" s="9">
        <v>4.1404199999999998</v>
      </c>
      <c r="BB38" s="9">
        <v>4.1322900000000002</v>
      </c>
      <c r="BC38" s="9">
        <v>4.0594299999999999</v>
      </c>
      <c r="BD38" s="9">
        <v>3.65665</v>
      </c>
      <c r="BE38" s="9">
        <v>6.8015699999999999</v>
      </c>
      <c r="BF38" s="9">
        <v>6.7781900000000004</v>
      </c>
      <c r="BG38" s="9">
        <v>6.5624900000000004</v>
      </c>
      <c r="BH38" s="9">
        <v>5.2933599999999998</v>
      </c>
      <c r="BI38" s="9">
        <v>8.42225</v>
      </c>
      <c r="BJ38" s="9">
        <v>8.3862799999999993</v>
      </c>
      <c r="BK38" s="9">
        <v>8.0562799999999992</v>
      </c>
      <c r="BL38" s="9">
        <v>6.2345899999999999</v>
      </c>
      <c r="BM38" s="9">
        <v>3.0085700000000002</v>
      </c>
      <c r="BN38" s="9">
        <v>3.7642699999999998</v>
      </c>
      <c r="BO38" s="9">
        <v>3.75684</v>
      </c>
      <c r="BP38" s="9">
        <v>3.6896300000000002</v>
      </c>
      <c r="BQ38" s="9">
        <v>3.3248199999999999</v>
      </c>
      <c r="BR38" s="9">
        <v>4.8857400000000002</v>
      </c>
      <c r="BS38" s="9">
        <v>4.8734500000000001</v>
      </c>
      <c r="BT38" s="9">
        <v>4.76396</v>
      </c>
      <c r="BU38" s="9">
        <v>4.1945399999999999</v>
      </c>
      <c r="BV38" s="9">
        <v>7.0363899999999999</v>
      </c>
    </row>
    <row r="39" spans="1:74" x14ac:dyDescent="0.4">
      <c r="A39" s="7">
        <v>122</v>
      </c>
      <c r="B39" s="9">
        <v>1.6933</v>
      </c>
      <c r="C39" s="9">
        <v>2.8422499999999999</v>
      </c>
      <c r="D39" s="9">
        <v>3.7888999999999999</v>
      </c>
      <c r="E39" s="9">
        <v>5.0837700000000003</v>
      </c>
      <c r="F39" s="9">
        <v>5.0747999999999998</v>
      </c>
      <c r="G39" s="9">
        <v>4.9905099999999996</v>
      </c>
      <c r="H39" s="9">
        <v>4.42239</v>
      </c>
      <c r="I39" s="9">
        <v>7.1513</v>
      </c>
      <c r="J39" s="9">
        <v>7.1294700000000004</v>
      </c>
      <c r="K39" s="9">
        <v>6.9284999999999997</v>
      </c>
      <c r="L39" s="9">
        <v>5.71068</v>
      </c>
      <c r="M39" s="9">
        <v>54.319699999999997</v>
      </c>
      <c r="N39" s="9">
        <v>20.986499999999999</v>
      </c>
      <c r="O39" s="9">
        <v>20.771699999999999</v>
      </c>
      <c r="P39" s="9">
        <v>18.931899999999999</v>
      </c>
      <c r="Q39" s="9">
        <v>11.5954</v>
      </c>
      <c r="R39" s="9">
        <v>30.2135</v>
      </c>
      <c r="S39" s="10">
        <v>4.29223</v>
      </c>
      <c r="T39" s="9">
        <v>6.5805800000000003</v>
      </c>
      <c r="U39" s="9">
        <v>6.5644499999999999</v>
      </c>
      <c r="V39" s="9">
        <v>6.4131900000000002</v>
      </c>
      <c r="W39" s="9">
        <v>5.4189299999999996</v>
      </c>
      <c r="X39" s="10">
        <v>18.109500000000001</v>
      </c>
      <c r="Y39" s="10">
        <v>17.956</v>
      </c>
      <c r="Z39" s="10">
        <v>16.568200000000001</v>
      </c>
      <c r="AA39" s="10">
        <v>9.94163</v>
      </c>
      <c r="AB39" s="9">
        <v>4.6675899999999997</v>
      </c>
      <c r="AC39" s="9">
        <v>6.43729</v>
      </c>
      <c r="AD39" s="9">
        <v>6.4164399999999997</v>
      </c>
      <c r="AE39" s="9">
        <v>6.2282700000000002</v>
      </c>
      <c r="AF39" s="9">
        <v>5.1648500000000004</v>
      </c>
      <c r="AG39" s="10">
        <v>11.2392</v>
      </c>
      <c r="AH39" s="10">
        <v>11.1663</v>
      </c>
      <c r="AI39" s="10">
        <v>10.523999999999999</v>
      </c>
      <c r="AJ39" s="10">
        <v>7.51884</v>
      </c>
      <c r="AK39" s="9">
        <v>2.6808700000000001</v>
      </c>
      <c r="AL39" s="9">
        <v>3.5278399999999999</v>
      </c>
      <c r="AM39" s="9">
        <v>6.14717</v>
      </c>
      <c r="AN39" s="9">
        <v>6.1279199999999996</v>
      </c>
      <c r="AO39" s="9">
        <v>5.9509299999999996</v>
      </c>
      <c r="AP39" s="9">
        <v>4.9206099999999999</v>
      </c>
      <c r="AQ39" s="9">
        <v>7.8527899999999997</v>
      </c>
      <c r="AR39" s="9">
        <v>7.82179</v>
      </c>
      <c r="AS39" s="9">
        <v>7.5373099999999997</v>
      </c>
      <c r="AT39" s="9">
        <v>5.9199700000000002</v>
      </c>
      <c r="AU39" s="9">
        <v>11.1968</v>
      </c>
      <c r="AV39" s="9">
        <v>11.132999999999999</v>
      </c>
      <c r="AW39" s="9">
        <v>10.5555</v>
      </c>
      <c r="AX39" s="9">
        <v>7.6239800000000004</v>
      </c>
      <c r="AY39" s="9">
        <v>2.4366699999999999</v>
      </c>
      <c r="AZ39" s="9">
        <v>3.0052300000000001</v>
      </c>
      <c r="BA39" s="9">
        <v>4.3475700000000002</v>
      </c>
      <c r="BB39" s="9">
        <v>4.33786</v>
      </c>
      <c r="BC39" s="9">
        <v>4.2519900000000002</v>
      </c>
      <c r="BD39" s="9">
        <v>3.79867</v>
      </c>
      <c r="BE39" s="9">
        <v>7.2617099999999999</v>
      </c>
      <c r="BF39" s="9">
        <v>7.2336900000000002</v>
      </c>
      <c r="BG39" s="9">
        <v>6.9779</v>
      </c>
      <c r="BH39" s="9">
        <v>5.5353599999999998</v>
      </c>
      <c r="BI39" s="9">
        <v>9.0289699999999993</v>
      </c>
      <c r="BJ39" s="9">
        <v>8.9858399999999996</v>
      </c>
      <c r="BK39" s="9">
        <v>8.5940399999999997</v>
      </c>
      <c r="BL39" s="9">
        <v>6.5289000000000001</v>
      </c>
      <c r="BM39" s="9">
        <v>3.1346799999999999</v>
      </c>
      <c r="BN39" s="9">
        <v>3.96699</v>
      </c>
      <c r="BO39" s="9">
        <v>3.9581300000000001</v>
      </c>
      <c r="BP39" s="9">
        <v>3.87886</v>
      </c>
      <c r="BQ39" s="9">
        <v>3.4657900000000001</v>
      </c>
      <c r="BR39" s="9">
        <v>5.1749900000000002</v>
      </c>
      <c r="BS39" s="9">
        <v>5.1602499999999996</v>
      </c>
      <c r="BT39" s="9">
        <v>5.0305200000000001</v>
      </c>
      <c r="BU39" s="9">
        <v>4.3856200000000003</v>
      </c>
      <c r="BV39" s="9">
        <v>7.4903000000000004</v>
      </c>
    </row>
    <row r="40" spans="1:74" x14ac:dyDescent="0.4">
      <c r="A40" s="7">
        <v>134</v>
      </c>
      <c r="B40" s="9">
        <v>1.7176800000000001</v>
      </c>
      <c r="C40" s="9">
        <v>2.89446</v>
      </c>
      <c r="D40" s="9">
        <v>3.8662899999999998</v>
      </c>
      <c r="E40" s="9">
        <v>5.2648700000000002</v>
      </c>
      <c r="F40" s="9">
        <v>5.25488</v>
      </c>
      <c r="G40" s="9">
        <v>5.1616799999999996</v>
      </c>
      <c r="H40" s="9">
        <v>4.5492900000000001</v>
      </c>
      <c r="I40" s="9">
        <v>7.4197199999999999</v>
      </c>
      <c r="J40" s="9">
        <v>7.3955799999999998</v>
      </c>
      <c r="K40" s="9">
        <v>7.1752599999999997</v>
      </c>
      <c r="L40" s="9">
        <v>5.8735200000000001</v>
      </c>
      <c r="M40" s="9">
        <v>59.636699999999998</v>
      </c>
      <c r="N40" s="9">
        <v>22.308800000000002</v>
      </c>
      <c r="O40" s="9">
        <v>22.0609</v>
      </c>
      <c r="P40" s="9">
        <v>19.966899999999999</v>
      </c>
      <c r="Q40" s="9">
        <v>11.9983</v>
      </c>
      <c r="R40" s="9">
        <v>33.127200000000002</v>
      </c>
      <c r="S40" s="10">
        <v>4.41953</v>
      </c>
      <c r="T40" s="9">
        <v>6.8273000000000001</v>
      </c>
      <c r="U40" s="9">
        <v>6.80938</v>
      </c>
      <c r="V40" s="9">
        <v>6.6425900000000002</v>
      </c>
      <c r="W40" s="9">
        <v>5.5756800000000002</v>
      </c>
      <c r="X40" s="10">
        <v>19.120999999999999</v>
      </c>
      <c r="Y40" s="10">
        <v>18.946899999999999</v>
      </c>
      <c r="Z40" s="10">
        <v>17.385400000000001</v>
      </c>
      <c r="AA40" s="10">
        <v>10.235300000000001</v>
      </c>
      <c r="AB40" s="9">
        <v>4.7651399999999997</v>
      </c>
      <c r="AC40" s="9">
        <v>6.6372400000000003</v>
      </c>
      <c r="AD40" s="9">
        <v>6.6146900000000004</v>
      </c>
      <c r="AE40" s="9">
        <v>6.4129199999999997</v>
      </c>
      <c r="AF40" s="9">
        <v>5.29739</v>
      </c>
      <c r="AG40" s="10">
        <v>11.8742</v>
      </c>
      <c r="AH40" s="10">
        <v>11.7906</v>
      </c>
      <c r="AI40" s="10">
        <v>11.0639</v>
      </c>
      <c r="AJ40" s="10">
        <v>7.7926700000000002</v>
      </c>
      <c r="AK40" s="9">
        <v>2.7508300000000001</v>
      </c>
      <c r="AL40" s="9">
        <v>3.63042</v>
      </c>
      <c r="AM40" s="9">
        <v>6.4590699999999996</v>
      </c>
      <c r="AN40" s="9">
        <v>6.4368499999999997</v>
      </c>
      <c r="AO40" s="9">
        <v>6.2342500000000003</v>
      </c>
      <c r="AP40" s="9">
        <v>5.0942999999999996</v>
      </c>
      <c r="AQ40" s="9">
        <v>8.2912800000000004</v>
      </c>
      <c r="AR40" s="9">
        <v>8.2554599999999994</v>
      </c>
      <c r="AS40" s="9">
        <v>7.9296899999999999</v>
      </c>
      <c r="AT40" s="9">
        <v>6.1424599999999998</v>
      </c>
      <c r="AU40" s="9">
        <v>11.8345</v>
      </c>
      <c r="AV40" s="9">
        <v>11.760899999999999</v>
      </c>
      <c r="AW40" s="9">
        <v>11.1015</v>
      </c>
      <c r="AX40" s="9">
        <v>7.8974900000000003</v>
      </c>
      <c r="AY40" s="9">
        <v>2.4977499999999999</v>
      </c>
      <c r="AZ40" s="9">
        <v>3.10819</v>
      </c>
      <c r="BA40" s="9">
        <v>4.5443699999999998</v>
      </c>
      <c r="BB40" s="9">
        <v>4.5329800000000002</v>
      </c>
      <c r="BC40" s="9">
        <v>4.43363</v>
      </c>
      <c r="BD40" s="9">
        <v>3.93065</v>
      </c>
      <c r="BE40" s="9">
        <v>7.7148899999999996</v>
      </c>
      <c r="BF40" s="9">
        <v>7.6818200000000001</v>
      </c>
      <c r="BG40" s="9">
        <v>7.3829700000000003</v>
      </c>
      <c r="BH40" s="9">
        <v>5.7633900000000002</v>
      </c>
      <c r="BI40" s="9">
        <v>9.6333900000000003</v>
      </c>
      <c r="BJ40" s="9">
        <v>9.5823499999999999</v>
      </c>
      <c r="BK40" s="9">
        <v>9.1234800000000007</v>
      </c>
      <c r="BL40" s="9">
        <v>6.8081399999999999</v>
      </c>
      <c r="BM40" s="9">
        <v>3.2536800000000001</v>
      </c>
      <c r="BN40" s="9">
        <v>4.1610300000000002</v>
      </c>
      <c r="BO40" s="9">
        <v>4.1506600000000002</v>
      </c>
      <c r="BP40" s="9">
        <v>4.0588100000000003</v>
      </c>
      <c r="BQ40" s="9">
        <v>3.59788</v>
      </c>
      <c r="BR40" s="9">
        <v>5.4574699999999998</v>
      </c>
      <c r="BS40" s="9">
        <v>5.4400599999999999</v>
      </c>
      <c r="BT40" s="9">
        <v>5.2887000000000004</v>
      </c>
      <c r="BU40" s="9">
        <v>4.5670700000000002</v>
      </c>
      <c r="BV40" s="9">
        <v>7.93668</v>
      </c>
    </row>
    <row r="41" spans="1:74" x14ac:dyDescent="0.4">
      <c r="A41" s="7">
        <v>148</v>
      </c>
      <c r="B41" s="9">
        <v>1.7435</v>
      </c>
      <c r="C41" s="9">
        <v>2.9499200000000001</v>
      </c>
      <c r="D41" s="9">
        <v>3.9483899999999998</v>
      </c>
      <c r="E41" s="9">
        <v>5.4599299999999999</v>
      </c>
      <c r="F41" s="9">
        <v>5.4487500000000004</v>
      </c>
      <c r="G41" s="9">
        <v>5.3453499999999998</v>
      </c>
      <c r="H41" s="9">
        <v>4.6843500000000002</v>
      </c>
      <c r="I41" s="9">
        <v>7.7073</v>
      </c>
      <c r="J41" s="9">
        <v>7.6804899999999998</v>
      </c>
      <c r="K41" s="9">
        <v>7.4383800000000004</v>
      </c>
      <c r="L41" s="9">
        <v>6.0456700000000003</v>
      </c>
      <c r="M41" s="9">
        <v>65.837199999999996</v>
      </c>
      <c r="N41" s="9">
        <v>23.829499999999999</v>
      </c>
      <c r="O41" s="9">
        <v>23.540199999999999</v>
      </c>
      <c r="P41" s="9">
        <v>21.1342</v>
      </c>
      <c r="Q41" s="9">
        <v>12.4343</v>
      </c>
      <c r="R41" s="9">
        <v>36.525599999999997</v>
      </c>
      <c r="S41" s="10">
        <v>4.5568900000000001</v>
      </c>
      <c r="T41" s="9">
        <v>7.0982700000000003</v>
      </c>
      <c r="U41" s="9">
        <v>7.0781999999999998</v>
      </c>
      <c r="V41" s="9">
        <v>6.8930699999999998</v>
      </c>
      <c r="W41" s="9">
        <v>5.7440600000000002</v>
      </c>
      <c r="X41" s="10">
        <v>20.215399999999999</v>
      </c>
      <c r="Y41" s="10">
        <v>20.017099999999999</v>
      </c>
      <c r="Z41" s="10">
        <v>18.256</v>
      </c>
      <c r="AA41" s="10">
        <v>10.546099999999999</v>
      </c>
      <c r="AB41" s="9">
        <v>4.8699000000000003</v>
      </c>
      <c r="AC41" s="9">
        <v>6.8478899999999996</v>
      </c>
      <c r="AD41" s="9">
        <v>6.8234500000000002</v>
      </c>
      <c r="AE41" s="9">
        <v>6.60717</v>
      </c>
      <c r="AF41" s="9">
        <v>5.4378099999999998</v>
      </c>
      <c r="AG41" s="10">
        <v>12.566700000000001</v>
      </c>
      <c r="AH41" s="10">
        <v>12.470599999999999</v>
      </c>
      <c r="AI41" s="10">
        <v>11.6463</v>
      </c>
      <c r="AJ41" s="10">
        <v>8.0832800000000002</v>
      </c>
      <c r="AK41" s="9">
        <v>2.8254600000000001</v>
      </c>
      <c r="AL41" s="9">
        <v>3.7407300000000001</v>
      </c>
      <c r="AM41" s="9">
        <v>6.8121099999999997</v>
      </c>
      <c r="AN41" s="9">
        <v>6.7862</v>
      </c>
      <c r="AO41" s="9">
        <v>6.5522400000000003</v>
      </c>
      <c r="AP41" s="9">
        <v>5.2837300000000003</v>
      </c>
      <c r="AQ41" s="9">
        <v>8.7929700000000004</v>
      </c>
      <c r="AR41" s="9">
        <v>8.75108</v>
      </c>
      <c r="AS41" s="9">
        <v>8.3741599999999998</v>
      </c>
      <c r="AT41" s="9">
        <v>6.3862300000000003</v>
      </c>
      <c r="AU41" s="9">
        <v>12.575100000000001</v>
      </c>
      <c r="AV41" s="9">
        <v>12.489000000000001</v>
      </c>
      <c r="AW41" s="9">
        <v>11.7271</v>
      </c>
      <c r="AX41" s="9">
        <v>8.1996699999999993</v>
      </c>
      <c r="AY41" s="9">
        <v>2.5630000000000002</v>
      </c>
      <c r="AZ41" s="9">
        <v>3.2200500000000001</v>
      </c>
      <c r="BA41" s="9">
        <v>4.7620199999999997</v>
      </c>
      <c r="BB41" s="9">
        <v>4.74857</v>
      </c>
      <c r="BC41" s="9">
        <v>4.6330499999999999</v>
      </c>
      <c r="BD41" s="9">
        <v>4.07355</v>
      </c>
      <c r="BE41" s="9">
        <v>8.2352699999999999</v>
      </c>
      <c r="BF41" s="9">
        <v>8.1957900000000006</v>
      </c>
      <c r="BG41" s="9">
        <v>7.8432000000000004</v>
      </c>
      <c r="BH41" s="9">
        <v>6.0136700000000003</v>
      </c>
      <c r="BI41" s="9">
        <v>10.3368</v>
      </c>
      <c r="BJ41" s="9">
        <v>10.275600000000001</v>
      </c>
      <c r="BK41" s="9">
        <v>9.7319200000000006</v>
      </c>
      <c r="BL41" s="9">
        <v>7.1170099999999996</v>
      </c>
      <c r="BM41" s="9">
        <v>3.3847299999999998</v>
      </c>
      <c r="BN41" s="9">
        <v>4.3776700000000002</v>
      </c>
      <c r="BO41" s="9">
        <v>4.3654299999999999</v>
      </c>
      <c r="BP41" s="9">
        <v>4.2583500000000001</v>
      </c>
      <c r="BQ41" s="9">
        <v>3.7422900000000001</v>
      </c>
      <c r="BR41" s="9">
        <v>5.7792000000000003</v>
      </c>
      <c r="BS41" s="9">
        <v>5.7584099999999996</v>
      </c>
      <c r="BT41" s="9">
        <v>5.5802100000000001</v>
      </c>
      <c r="BU41" s="9">
        <v>4.7680100000000003</v>
      </c>
      <c r="BV41" s="9">
        <v>8.4492999999999991</v>
      </c>
    </row>
    <row r="42" spans="1:74" x14ac:dyDescent="0.4">
      <c r="A42" s="7">
        <v>164</v>
      </c>
      <c r="B42" s="9">
        <v>1.7701899999999999</v>
      </c>
      <c r="C42" s="9">
        <v>3.0074299999999998</v>
      </c>
      <c r="D42" s="9">
        <v>4.0334199999999996</v>
      </c>
      <c r="E42" s="9">
        <v>5.6650900000000002</v>
      </c>
      <c r="F42" s="9">
        <v>5.6525400000000001</v>
      </c>
      <c r="G42" s="9">
        <v>5.5377200000000002</v>
      </c>
      <c r="H42" s="9">
        <v>4.8246500000000001</v>
      </c>
      <c r="I42" s="9">
        <v>8.0076699999999992</v>
      </c>
      <c r="J42" s="9">
        <v>7.9778799999999999</v>
      </c>
      <c r="K42" s="9">
        <v>7.7118399999999996</v>
      </c>
      <c r="L42" s="9">
        <v>6.2231300000000003</v>
      </c>
      <c r="M42" s="9">
        <v>72.919899999999998</v>
      </c>
      <c r="N42" s="9">
        <v>25.548200000000001</v>
      </c>
      <c r="O42" s="9">
        <v>25.207599999999999</v>
      </c>
      <c r="P42" s="9">
        <v>22.424299999999999</v>
      </c>
      <c r="Q42" s="9">
        <v>12.894500000000001</v>
      </c>
      <c r="R42" s="9">
        <v>40.408299999999997</v>
      </c>
      <c r="S42" s="10">
        <v>4.7011599999999998</v>
      </c>
      <c r="T42" s="9">
        <v>7.3883999999999999</v>
      </c>
      <c r="U42" s="9">
        <v>7.3658000000000001</v>
      </c>
      <c r="V42" s="9">
        <v>7.15951</v>
      </c>
      <c r="W42" s="9">
        <v>5.9201699999999997</v>
      </c>
      <c r="X42" s="10">
        <v>21.366599999999998</v>
      </c>
      <c r="Y42" s="10">
        <v>21.140899999999998</v>
      </c>
      <c r="Z42" s="10">
        <v>19.1568</v>
      </c>
      <c r="AA42" s="10">
        <v>10.8675</v>
      </c>
      <c r="AB42" s="9">
        <v>4.9801900000000003</v>
      </c>
      <c r="AC42" s="9">
        <v>7.0650700000000004</v>
      </c>
      <c r="AD42" s="9">
        <v>7.0385999999999997</v>
      </c>
      <c r="AE42" s="9">
        <v>6.8071900000000003</v>
      </c>
      <c r="AF42" s="9">
        <v>5.58338</v>
      </c>
      <c r="AG42" s="10">
        <v>13.302</v>
      </c>
      <c r="AH42" s="10">
        <v>13.1915</v>
      </c>
      <c r="AI42" s="10">
        <v>12.2577</v>
      </c>
      <c r="AJ42" s="10">
        <v>8.3836899999999996</v>
      </c>
      <c r="AK42" s="9">
        <v>2.9031500000000001</v>
      </c>
      <c r="AL42" s="9">
        <v>3.8563399999999999</v>
      </c>
      <c r="AM42" s="9">
        <v>7.2027900000000002</v>
      </c>
      <c r="AN42" s="9">
        <v>7.1723699999999999</v>
      </c>
      <c r="AO42" s="9">
        <v>6.9008000000000003</v>
      </c>
      <c r="AP42" s="9">
        <v>5.4849899999999998</v>
      </c>
      <c r="AQ42" s="9">
        <v>9.3550299999999993</v>
      </c>
      <c r="AR42" s="9">
        <v>9.3056199999999993</v>
      </c>
      <c r="AS42" s="9">
        <v>8.8664699999999996</v>
      </c>
      <c r="AT42" s="9">
        <v>6.6464699999999999</v>
      </c>
      <c r="AU42" s="9">
        <v>13.4191</v>
      </c>
      <c r="AV42" s="9">
        <v>13.3172</v>
      </c>
      <c r="AW42" s="9">
        <v>12.428800000000001</v>
      </c>
      <c r="AX42" s="9">
        <v>8.5253099999999993</v>
      </c>
      <c r="AY42" s="9">
        <v>2.6310500000000001</v>
      </c>
      <c r="AZ42" s="9">
        <v>3.3384399999999999</v>
      </c>
      <c r="BA42" s="9">
        <v>4.9964000000000004</v>
      </c>
      <c r="BB42" s="9">
        <v>4.98048</v>
      </c>
      <c r="BC42" s="9">
        <v>4.8461299999999996</v>
      </c>
      <c r="BD42" s="9">
        <v>4.2241900000000001</v>
      </c>
      <c r="BE42" s="9">
        <v>8.8194700000000008</v>
      </c>
      <c r="BF42" s="9">
        <v>8.7720099999999999</v>
      </c>
      <c r="BG42" s="9">
        <v>8.35379</v>
      </c>
      <c r="BH42" s="9">
        <v>6.2812599999999996</v>
      </c>
      <c r="BI42" s="9">
        <v>11.1394</v>
      </c>
      <c r="BJ42" s="9">
        <v>11.065300000000001</v>
      </c>
      <c r="BK42" s="9">
        <v>10.4162</v>
      </c>
      <c r="BL42" s="9">
        <v>7.4500999999999999</v>
      </c>
      <c r="BM42" s="9">
        <v>3.52569</v>
      </c>
      <c r="BN42" s="9">
        <v>4.6138899999999996</v>
      </c>
      <c r="BO42" s="9">
        <v>4.5993899999999996</v>
      </c>
      <c r="BP42" s="9">
        <v>4.4743000000000004</v>
      </c>
      <c r="BQ42" s="9">
        <v>3.8963100000000002</v>
      </c>
      <c r="BR42" s="9">
        <v>6.1372900000000001</v>
      </c>
      <c r="BS42" s="9">
        <v>6.1123099999999999</v>
      </c>
      <c r="BT42" s="9">
        <v>5.90158</v>
      </c>
      <c r="BU42" s="9">
        <v>4.9851299999999998</v>
      </c>
      <c r="BV42" s="9">
        <v>9.0258800000000008</v>
      </c>
    </row>
    <row r="43" spans="1:74" x14ac:dyDescent="0.4">
      <c r="A43" s="7">
        <v>181</v>
      </c>
      <c r="B43" s="9">
        <v>1.79582</v>
      </c>
      <c r="C43" s="9">
        <v>3.0628099999999998</v>
      </c>
      <c r="D43" s="9">
        <v>4.1152499999999996</v>
      </c>
      <c r="E43" s="9">
        <v>5.86592</v>
      </c>
      <c r="F43" s="9">
        <v>5.8519199999999998</v>
      </c>
      <c r="G43" s="9">
        <v>5.7252099999999997</v>
      </c>
      <c r="H43" s="9">
        <v>4.9602500000000003</v>
      </c>
      <c r="I43" s="9">
        <v>8.2992399999999993</v>
      </c>
      <c r="J43" s="9">
        <v>8.2663200000000003</v>
      </c>
      <c r="K43" s="9">
        <v>7.9759599999999997</v>
      </c>
      <c r="L43" s="9">
        <v>6.3933400000000002</v>
      </c>
      <c r="M43" s="9">
        <v>80.441100000000006</v>
      </c>
      <c r="N43" s="9">
        <v>27.3599</v>
      </c>
      <c r="O43" s="9">
        <v>26.96</v>
      </c>
      <c r="P43" s="9">
        <v>23.7517</v>
      </c>
      <c r="Q43" s="9">
        <v>13.346</v>
      </c>
      <c r="R43" s="9">
        <v>44.532200000000003</v>
      </c>
      <c r="S43" s="10">
        <v>4.8416800000000002</v>
      </c>
      <c r="T43" s="9">
        <v>7.6765600000000003</v>
      </c>
      <c r="U43" s="9">
        <v>7.6512000000000002</v>
      </c>
      <c r="V43" s="9">
        <v>7.4223100000000004</v>
      </c>
      <c r="W43" s="9">
        <v>6.0910200000000003</v>
      </c>
      <c r="X43" s="10">
        <v>22.488700000000001</v>
      </c>
      <c r="Y43" s="10">
        <v>22.234000000000002</v>
      </c>
      <c r="Z43" s="10">
        <v>20.020399999999999</v>
      </c>
      <c r="AA43" s="10">
        <v>11.1776</v>
      </c>
      <c r="AB43" s="9">
        <v>5.0885300000000004</v>
      </c>
      <c r="AC43" s="9">
        <v>7.2744</v>
      </c>
      <c r="AD43" s="9">
        <v>7.2458799999999997</v>
      </c>
      <c r="AE43" s="9">
        <v>6.9997299999999996</v>
      </c>
      <c r="AF43" s="9">
        <v>5.7241400000000002</v>
      </c>
      <c r="AG43" s="10">
        <v>14.0266</v>
      </c>
      <c r="AH43" s="10">
        <v>13.900600000000001</v>
      </c>
      <c r="AI43" s="10">
        <v>12.853300000000001</v>
      </c>
      <c r="AJ43" s="10">
        <v>8.6722199999999994</v>
      </c>
      <c r="AK43" s="9">
        <v>2.9784099999999998</v>
      </c>
      <c r="AL43" s="9">
        <v>3.9689100000000002</v>
      </c>
      <c r="AM43" s="9">
        <v>7.6044900000000002</v>
      </c>
      <c r="AN43" s="9">
        <v>7.5689700000000002</v>
      </c>
      <c r="AO43" s="9">
        <v>7.25556</v>
      </c>
      <c r="AP43" s="9">
        <v>5.6832599999999998</v>
      </c>
      <c r="AQ43" s="9">
        <v>9.9404199999999996</v>
      </c>
      <c r="AR43" s="9">
        <v>9.8823699999999999</v>
      </c>
      <c r="AS43" s="9">
        <v>9.3729300000000002</v>
      </c>
      <c r="AT43" s="9">
        <v>6.9040999999999997</v>
      </c>
      <c r="AU43" s="9">
        <v>14.314299999999999</v>
      </c>
      <c r="AV43" s="9">
        <v>14.194000000000001</v>
      </c>
      <c r="AW43" s="9">
        <v>13.1607</v>
      </c>
      <c r="AX43" s="9">
        <v>8.8508499999999994</v>
      </c>
      <c r="AY43" s="9">
        <v>2.6971400000000001</v>
      </c>
      <c r="AZ43" s="9">
        <v>3.4546899999999998</v>
      </c>
      <c r="BA43" s="9">
        <v>5.2302499999999998</v>
      </c>
      <c r="BB43" s="9">
        <v>5.2115900000000002</v>
      </c>
      <c r="BC43" s="9">
        <v>5.0570199999999996</v>
      </c>
      <c r="BD43" s="9">
        <v>4.3714599999999999</v>
      </c>
      <c r="BE43" s="9">
        <v>9.4284199999999991</v>
      </c>
      <c r="BF43" s="9">
        <v>9.3717500000000005</v>
      </c>
      <c r="BG43" s="9">
        <v>8.8793000000000006</v>
      </c>
      <c r="BH43" s="9">
        <v>6.5464700000000002</v>
      </c>
      <c r="BI43" s="9">
        <v>11.991199999999999</v>
      </c>
      <c r="BJ43" s="9">
        <v>11.901999999999999</v>
      </c>
      <c r="BK43" s="9">
        <v>11.131500000000001</v>
      </c>
      <c r="BL43" s="9">
        <v>7.7832699999999999</v>
      </c>
      <c r="BM43" s="9">
        <v>3.6666300000000001</v>
      </c>
      <c r="BN43" s="9">
        <v>4.8531899999999997</v>
      </c>
      <c r="BO43" s="9">
        <v>4.8361599999999996</v>
      </c>
      <c r="BP43" s="9">
        <v>4.6913499999999999</v>
      </c>
      <c r="BQ43" s="9">
        <v>4.0489600000000001</v>
      </c>
      <c r="BR43" s="9">
        <v>6.5073499999999997</v>
      </c>
      <c r="BS43" s="9">
        <v>6.4775700000000001</v>
      </c>
      <c r="BT43" s="9">
        <v>6.2303699999999997</v>
      </c>
      <c r="BU43" s="9">
        <v>5.2029399999999999</v>
      </c>
      <c r="BV43" s="9">
        <v>9.6292100000000005</v>
      </c>
    </row>
    <row r="44" spans="1:74" x14ac:dyDescent="0.4">
      <c r="A44" s="7">
        <v>200</v>
      </c>
      <c r="B44" s="9">
        <v>1.82176</v>
      </c>
      <c r="C44" s="9">
        <v>3.11904</v>
      </c>
      <c r="D44" s="9">
        <v>4.1982900000000001</v>
      </c>
      <c r="E44" s="9">
        <v>6.0731299999999999</v>
      </c>
      <c r="F44" s="9">
        <v>6.0575000000000001</v>
      </c>
      <c r="G44" s="9">
        <v>5.9178199999999999</v>
      </c>
      <c r="H44" s="9">
        <v>5.0983700000000001</v>
      </c>
      <c r="I44" s="9">
        <v>8.5970999999999993</v>
      </c>
      <c r="J44" s="9">
        <v>8.5607600000000001</v>
      </c>
      <c r="K44" s="9">
        <v>8.2444500000000005</v>
      </c>
      <c r="L44" s="9">
        <v>6.5653899999999998</v>
      </c>
      <c r="M44" s="9">
        <v>88.842200000000005</v>
      </c>
      <c r="N44" s="9">
        <v>29.373899999999999</v>
      </c>
      <c r="O44" s="9">
        <v>28.901800000000001</v>
      </c>
      <c r="P44" s="9">
        <v>25.189499999999999</v>
      </c>
      <c r="Q44" s="9">
        <v>13.812200000000001</v>
      </c>
      <c r="R44" s="9">
        <v>49.139400000000002</v>
      </c>
      <c r="S44" s="10">
        <v>4.9854500000000002</v>
      </c>
      <c r="T44" s="9">
        <v>7.9770300000000001</v>
      </c>
      <c r="U44" s="9">
        <v>7.9485200000000003</v>
      </c>
      <c r="V44" s="9">
        <v>7.6943700000000002</v>
      </c>
      <c r="W44" s="9">
        <v>6.2651700000000003</v>
      </c>
      <c r="X44" s="10">
        <v>23.636600000000001</v>
      </c>
      <c r="Y44" s="10">
        <v>23.350100000000001</v>
      </c>
      <c r="Z44" s="10">
        <v>20.889600000000002</v>
      </c>
      <c r="AA44" s="10">
        <v>11.4932</v>
      </c>
      <c r="AB44" s="9">
        <v>5.2008400000000004</v>
      </c>
      <c r="AC44" s="9">
        <v>7.4882499999999999</v>
      </c>
      <c r="AD44" s="9">
        <v>7.4575300000000002</v>
      </c>
      <c r="AE44" s="9">
        <v>7.1961000000000004</v>
      </c>
      <c r="AF44" s="9">
        <v>5.8679199999999998</v>
      </c>
      <c r="AG44" s="10">
        <v>14.7768</v>
      </c>
      <c r="AH44" s="10">
        <v>14.6335</v>
      </c>
      <c r="AI44" s="10">
        <v>13.4634</v>
      </c>
      <c r="AJ44" s="10">
        <v>8.9639299999999995</v>
      </c>
      <c r="AK44" s="9">
        <v>3.0552800000000002</v>
      </c>
      <c r="AL44" s="9">
        <v>4.0843100000000003</v>
      </c>
      <c r="AM44" s="9">
        <v>8.0388599999999997</v>
      </c>
      <c r="AN44" s="9">
        <v>7.9972700000000003</v>
      </c>
      <c r="AO44" s="9">
        <v>7.63504</v>
      </c>
      <c r="AP44" s="9">
        <v>5.8883200000000002</v>
      </c>
      <c r="AQ44" s="9">
        <v>10.5815</v>
      </c>
      <c r="AR44" s="9">
        <v>10.513</v>
      </c>
      <c r="AS44" s="9">
        <v>9.9203399999999995</v>
      </c>
      <c r="AT44" s="9">
        <v>7.1718200000000003</v>
      </c>
      <c r="AU44" s="9">
        <v>15.313800000000001</v>
      </c>
      <c r="AV44" s="9">
        <v>15.1709</v>
      </c>
      <c r="AW44" s="9">
        <v>13.963200000000001</v>
      </c>
      <c r="AX44" s="9">
        <v>9.1925600000000003</v>
      </c>
      <c r="AY44" s="9">
        <v>2.76485</v>
      </c>
      <c r="AZ44" s="9">
        <v>3.5746500000000001</v>
      </c>
      <c r="BA44" s="9">
        <v>5.4749400000000001</v>
      </c>
      <c r="BB44" s="9">
        <v>5.4531200000000002</v>
      </c>
      <c r="BC44" s="9">
        <v>5.2759200000000002</v>
      </c>
      <c r="BD44" s="9">
        <v>4.5227000000000004</v>
      </c>
      <c r="BE44" s="9">
        <v>10.0952</v>
      </c>
      <c r="BF44" s="9">
        <v>10.0274</v>
      </c>
      <c r="BG44" s="9">
        <v>9.4471000000000007</v>
      </c>
      <c r="BH44" s="9">
        <v>6.8223599999999998</v>
      </c>
      <c r="BI44" s="9">
        <v>12.942500000000001</v>
      </c>
      <c r="BJ44" s="9">
        <v>12.8347</v>
      </c>
      <c r="BK44" s="9">
        <v>11.917299999999999</v>
      </c>
      <c r="BL44" s="9">
        <v>8.1331100000000003</v>
      </c>
      <c r="BM44" s="9">
        <v>3.8149799999999998</v>
      </c>
      <c r="BN44" s="9">
        <v>5.1081799999999999</v>
      </c>
      <c r="BO44" s="9">
        <v>5.0881800000000004</v>
      </c>
      <c r="BP44" s="9">
        <v>4.9207900000000002</v>
      </c>
      <c r="BQ44" s="9">
        <v>4.2081299999999997</v>
      </c>
      <c r="BR44" s="9">
        <v>6.9091199999999997</v>
      </c>
      <c r="BS44" s="9">
        <v>6.8735600000000003</v>
      </c>
      <c r="BT44" s="9">
        <v>6.5836300000000003</v>
      </c>
      <c r="BU44" s="9">
        <v>5.4325400000000004</v>
      </c>
      <c r="BV44" s="9">
        <v>10.293799999999999</v>
      </c>
    </row>
    <row r="45" spans="1:74" x14ac:dyDescent="0.4">
      <c r="A45" s="7">
        <v>221</v>
      </c>
      <c r="B45" s="9">
        <v>1.84771</v>
      </c>
      <c r="C45" s="9">
        <v>3.17544</v>
      </c>
      <c r="D45" s="9">
        <v>4.2816200000000002</v>
      </c>
      <c r="E45" s="9">
        <v>6.2846799999999998</v>
      </c>
      <c r="F45" s="9">
        <v>6.2672499999999998</v>
      </c>
      <c r="G45" s="9">
        <v>6.11355</v>
      </c>
      <c r="H45" s="9">
        <v>5.2374999999999998</v>
      </c>
      <c r="I45" s="9">
        <v>8.8976900000000008</v>
      </c>
      <c r="J45" s="9">
        <v>8.8576200000000007</v>
      </c>
      <c r="K45" s="9">
        <v>8.5140499999999992</v>
      </c>
      <c r="L45" s="9">
        <v>6.7374200000000002</v>
      </c>
      <c r="M45" s="9">
        <v>98.121499999999997</v>
      </c>
      <c r="N45" s="9">
        <v>31.591899999999999</v>
      </c>
      <c r="O45" s="9">
        <v>31.032599999999999</v>
      </c>
      <c r="P45" s="9">
        <v>26.728899999999999</v>
      </c>
      <c r="Q45" s="9">
        <v>14.287599999999999</v>
      </c>
      <c r="R45" s="9">
        <v>54.229500000000002</v>
      </c>
      <c r="S45" s="10">
        <v>5.1304699999999999</v>
      </c>
      <c r="T45" s="9">
        <v>8.2857699999999994</v>
      </c>
      <c r="U45" s="9">
        <v>8.2537000000000003</v>
      </c>
      <c r="V45" s="9">
        <v>7.9718099999999996</v>
      </c>
      <c r="W45" s="9">
        <v>6.4401900000000003</v>
      </c>
      <c r="X45" s="10">
        <v>24.7941</v>
      </c>
      <c r="Y45" s="10">
        <v>24.473099999999999</v>
      </c>
      <c r="Z45" s="10">
        <v>21.751999999999999</v>
      </c>
      <c r="AA45" s="10">
        <v>11.811199999999999</v>
      </c>
      <c r="AB45" s="9">
        <v>5.3160299999999996</v>
      </c>
      <c r="AC45" s="9">
        <v>7.7056300000000002</v>
      </c>
      <c r="AD45" s="9">
        <v>7.6725300000000001</v>
      </c>
      <c r="AE45" s="9">
        <v>7.39527</v>
      </c>
      <c r="AF45" s="9">
        <v>6.0134299999999996</v>
      </c>
      <c r="AG45" s="10">
        <v>15.544</v>
      </c>
      <c r="AH45" s="10">
        <v>15.381600000000001</v>
      </c>
      <c r="AI45" s="10">
        <v>14.081</v>
      </c>
      <c r="AJ45" s="10">
        <v>9.2552800000000008</v>
      </c>
      <c r="AK45" s="9">
        <v>3.133</v>
      </c>
      <c r="AL45" s="9">
        <v>4.2012200000000002</v>
      </c>
      <c r="AM45" s="9">
        <v>8.5029000000000003</v>
      </c>
      <c r="AN45" s="9">
        <v>8.4541699999999995</v>
      </c>
      <c r="AO45" s="9">
        <v>8.0357099999999999</v>
      </c>
      <c r="AP45" s="9">
        <v>6.0972999999999997</v>
      </c>
      <c r="AQ45" s="9">
        <v>11.275</v>
      </c>
      <c r="AR45" s="9">
        <v>11.194000000000001</v>
      </c>
      <c r="AS45" s="9">
        <v>10.504099999999999</v>
      </c>
      <c r="AT45" s="9">
        <v>7.4459299999999997</v>
      </c>
      <c r="AU45" s="9">
        <v>16.4177</v>
      </c>
      <c r="AV45" s="9">
        <v>16.247299999999999</v>
      </c>
      <c r="AW45" s="9">
        <v>14.8325</v>
      </c>
      <c r="AX45" s="9">
        <v>9.5460999999999991</v>
      </c>
      <c r="AY45" s="9">
        <v>2.83358</v>
      </c>
      <c r="AZ45" s="9">
        <v>3.6967699999999999</v>
      </c>
      <c r="BA45" s="9">
        <v>5.7270799999999999</v>
      </c>
      <c r="BB45" s="9">
        <v>5.7016799999999996</v>
      </c>
      <c r="BC45" s="9">
        <v>5.4996799999999997</v>
      </c>
      <c r="BD45" s="9">
        <v>4.6758499999999996</v>
      </c>
      <c r="BE45" s="9">
        <v>10.816000000000001</v>
      </c>
      <c r="BF45" s="9">
        <v>10.7349</v>
      </c>
      <c r="BG45" s="9">
        <v>10.052099999999999</v>
      </c>
      <c r="BH45" s="9">
        <v>7.1051500000000001</v>
      </c>
      <c r="BI45" s="9">
        <v>13.993600000000001</v>
      </c>
      <c r="BJ45" s="9">
        <v>13.8628</v>
      </c>
      <c r="BK45" s="9">
        <v>12.770099999999999</v>
      </c>
      <c r="BL45" s="9">
        <v>8.4951699999999999</v>
      </c>
      <c r="BM45" s="9">
        <v>3.9693100000000001</v>
      </c>
      <c r="BN45" s="9">
        <v>5.37669</v>
      </c>
      <c r="BO45" s="9">
        <v>5.3532500000000001</v>
      </c>
      <c r="BP45" s="9">
        <v>5.1603700000000003</v>
      </c>
      <c r="BQ45" s="9">
        <v>4.3721100000000002</v>
      </c>
      <c r="BR45" s="9">
        <v>7.3396400000000002</v>
      </c>
      <c r="BS45" s="9">
        <v>7.2972400000000004</v>
      </c>
      <c r="BT45" s="9">
        <v>6.9580799999999998</v>
      </c>
      <c r="BU45" s="9">
        <v>5.6713699999999996</v>
      </c>
      <c r="BV45" s="9">
        <v>11.0183</v>
      </c>
    </row>
    <row r="46" spans="1:74" x14ac:dyDescent="0.4">
      <c r="A46" s="7">
        <v>245</v>
      </c>
      <c r="B46" s="9">
        <v>1.8745000000000001</v>
      </c>
      <c r="C46" s="9">
        <v>3.2338499999999999</v>
      </c>
      <c r="D46" s="9">
        <v>4.3679899999999998</v>
      </c>
      <c r="E46" s="9">
        <v>6.5079500000000001</v>
      </c>
      <c r="F46" s="9">
        <v>6.4884399999999998</v>
      </c>
      <c r="G46" s="9">
        <v>6.3191300000000004</v>
      </c>
      <c r="H46" s="9">
        <v>5.3822099999999997</v>
      </c>
      <c r="I46" s="9">
        <v>9.2106999999999992</v>
      </c>
      <c r="J46" s="9">
        <v>9.1664600000000007</v>
      </c>
      <c r="K46" s="9">
        <v>8.7933900000000005</v>
      </c>
      <c r="L46" s="9">
        <v>6.9151899999999999</v>
      </c>
      <c r="M46" s="9">
        <v>108.718</v>
      </c>
      <c r="N46" s="9">
        <v>34.120600000000003</v>
      </c>
      <c r="O46" s="9">
        <v>33.452100000000002</v>
      </c>
      <c r="P46" s="9">
        <v>28.430800000000001</v>
      </c>
      <c r="Q46" s="9">
        <v>14.787800000000001</v>
      </c>
      <c r="R46" s="9">
        <v>60.043900000000001</v>
      </c>
      <c r="S46" s="10">
        <v>5.2811300000000001</v>
      </c>
      <c r="T46" s="9">
        <v>8.6122399999999999</v>
      </c>
      <c r="U46" s="9">
        <v>8.5760299999999994</v>
      </c>
      <c r="V46" s="9">
        <v>8.2628699999999995</v>
      </c>
      <c r="W46" s="9">
        <v>6.6213100000000003</v>
      </c>
      <c r="X46" s="10">
        <v>25.996600000000001</v>
      </c>
      <c r="Y46" s="10">
        <v>25.6371</v>
      </c>
      <c r="Z46" s="10">
        <v>22.633900000000001</v>
      </c>
      <c r="AA46" s="10">
        <v>12.142099999999999</v>
      </c>
      <c r="AB46" s="9">
        <v>5.4380300000000004</v>
      </c>
      <c r="AC46" s="9">
        <v>7.9354300000000002</v>
      </c>
      <c r="AD46" s="9">
        <v>7.8996599999999999</v>
      </c>
      <c r="AE46" s="9">
        <v>7.6051299999999999</v>
      </c>
      <c r="AF46" s="9">
        <v>6.1657599999999997</v>
      </c>
      <c r="AG46" s="10">
        <v>16.353999999999999</v>
      </c>
      <c r="AH46" s="10">
        <v>16.170000000000002</v>
      </c>
      <c r="AI46" s="10">
        <v>14.726599999999999</v>
      </c>
      <c r="AJ46" s="10">
        <v>9.5556300000000007</v>
      </c>
      <c r="AK46" s="9">
        <v>3.21427</v>
      </c>
      <c r="AL46" s="9">
        <v>4.3235700000000001</v>
      </c>
      <c r="AM46" s="9">
        <v>9.0147099999999991</v>
      </c>
      <c r="AN46" s="9">
        <v>8.9573</v>
      </c>
      <c r="AO46" s="9">
        <v>8.4719899999999999</v>
      </c>
      <c r="AP46" s="9">
        <v>6.3164600000000002</v>
      </c>
      <c r="AQ46" s="9">
        <v>12.049300000000001</v>
      </c>
      <c r="AR46" s="9">
        <v>11.9529</v>
      </c>
      <c r="AS46" s="9">
        <v>11.145899999999999</v>
      </c>
      <c r="AT46" s="9">
        <v>7.7347299999999999</v>
      </c>
      <c r="AU46" s="9">
        <v>17.678799999999999</v>
      </c>
      <c r="AV46" s="9">
        <v>17.473700000000001</v>
      </c>
      <c r="AW46" s="9">
        <v>15.804600000000001</v>
      </c>
      <c r="AX46" s="9">
        <v>9.9226799999999997</v>
      </c>
      <c r="AY46" s="9">
        <v>2.9058199999999998</v>
      </c>
      <c r="AZ46" s="9">
        <v>3.8249300000000002</v>
      </c>
      <c r="BA46" s="9">
        <v>5.9944199999999999</v>
      </c>
      <c r="BB46" s="9">
        <v>5.9648300000000001</v>
      </c>
      <c r="BC46" s="9">
        <v>5.7350199999999996</v>
      </c>
      <c r="BD46" s="9">
        <v>4.8356399999999997</v>
      </c>
      <c r="BE46" s="9">
        <v>11.6197</v>
      </c>
      <c r="BF46" s="9">
        <v>11.5222</v>
      </c>
      <c r="BG46" s="9">
        <v>10.7163</v>
      </c>
      <c r="BH46" s="9">
        <v>7.4034700000000004</v>
      </c>
      <c r="BI46" s="9">
        <v>15.1943</v>
      </c>
      <c r="BJ46" s="9">
        <v>15.034599999999999</v>
      </c>
      <c r="BK46" s="9">
        <v>13.7256</v>
      </c>
      <c r="BL46" s="9">
        <v>8.8809199999999997</v>
      </c>
      <c r="BM46" s="9">
        <v>4.1351800000000001</v>
      </c>
      <c r="BN46" s="9">
        <v>5.6687599999999998</v>
      </c>
      <c r="BO46" s="9">
        <v>5.6412100000000001</v>
      </c>
      <c r="BP46" s="9">
        <v>5.4187000000000003</v>
      </c>
      <c r="BQ46" s="9">
        <v>4.5465200000000001</v>
      </c>
      <c r="BR46" s="9">
        <v>7.8155099999999997</v>
      </c>
      <c r="BS46" s="9">
        <v>7.7647500000000003</v>
      </c>
      <c r="BT46" s="9">
        <v>7.36721</v>
      </c>
      <c r="BU46" s="9">
        <v>5.9275000000000002</v>
      </c>
      <c r="BV46" s="9">
        <v>11.8354</v>
      </c>
    </row>
    <row r="47" spans="1:74" x14ac:dyDescent="0.4">
      <c r="A47" s="7">
        <v>270</v>
      </c>
      <c r="B47" s="9">
        <v>1.89974</v>
      </c>
      <c r="C47" s="9">
        <v>3.2890600000000001</v>
      </c>
      <c r="D47" s="9">
        <v>4.4497299999999997</v>
      </c>
      <c r="E47" s="9">
        <v>6.72316</v>
      </c>
      <c r="F47" s="9">
        <v>6.7014699999999996</v>
      </c>
      <c r="G47" s="9">
        <v>6.5163200000000003</v>
      </c>
      <c r="H47" s="9">
        <v>5.5196300000000003</v>
      </c>
      <c r="I47" s="9">
        <v>9.50807</v>
      </c>
      <c r="J47" s="9">
        <v>9.4595599999999997</v>
      </c>
      <c r="K47" s="9">
        <v>9.0575100000000006</v>
      </c>
      <c r="L47" s="9">
        <v>7.0830799999999998</v>
      </c>
      <c r="M47" s="9">
        <v>119.748</v>
      </c>
      <c r="N47" s="9">
        <v>36.750599999999999</v>
      </c>
      <c r="O47" s="9">
        <v>35.9574</v>
      </c>
      <c r="P47" s="9">
        <v>30.144100000000002</v>
      </c>
      <c r="Q47" s="9">
        <v>15.2676</v>
      </c>
      <c r="R47" s="9">
        <v>66.097399999999993</v>
      </c>
      <c r="S47" s="10">
        <v>5.4236899999999997</v>
      </c>
      <c r="T47" s="9">
        <v>8.9260800000000007</v>
      </c>
      <c r="U47" s="9">
        <v>8.88551</v>
      </c>
      <c r="V47" s="9">
        <v>8.5404199999999992</v>
      </c>
      <c r="W47" s="9">
        <v>6.7920199999999999</v>
      </c>
      <c r="X47" s="10">
        <v>27.1356</v>
      </c>
      <c r="Y47" s="10">
        <v>26.737200000000001</v>
      </c>
      <c r="Z47" s="10">
        <v>23.457000000000001</v>
      </c>
      <c r="AA47" s="10">
        <v>12.4565</v>
      </c>
      <c r="AB47" s="9">
        <v>5.5558399999999999</v>
      </c>
      <c r="AC47" s="9">
        <v>8.1585900000000002</v>
      </c>
      <c r="AD47" s="9">
        <v>8.1199999999999992</v>
      </c>
      <c r="AE47" s="9">
        <v>7.80802</v>
      </c>
      <c r="AF47" s="9">
        <v>6.3115100000000002</v>
      </c>
      <c r="AG47" s="10">
        <v>17.135200000000001</v>
      </c>
      <c r="AH47" s="10">
        <v>16.928699999999999</v>
      </c>
      <c r="AI47" s="10">
        <v>15.343500000000001</v>
      </c>
      <c r="AJ47" s="10">
        <v>9.8382900000000006</v>
      </c>
      <c r="AK47" s="9">
        <v>3.2919700000000001</v>
      </c>
      <c r="AL47" s="9">
        <v>4.4405400000000004</v>
      </c>
      <c r="AM47" s="9">
        <v>9.5289699999999993</v>
      </c>
      <c r="AN47" s="9">
        <v>9.4619499999999999</v>
      </c>
      <c r="AO47" s="9">
        <v>8.9044100000000004</v>
      </c>
      <c r="AP47" s="9">
        <v>6.5254399999999997</v>
      </c>
      <c r="AQ47" s="9">
        <v>12.836</v>
      </c>
      <c r="AR47" s="9">
        <v>12.722300000000001</v>
      </c>
      <c r="AS47" s="9">
        <v>11.7875</v>
      </c>
      <c r="AT47" s="9">
        <v>8.0114099999999997</v>
      </c>
      <c r="AU47" s="9">
        <v>18.991900000000001</v>
      </c>
      <c r="AV47" s="9">
        <v>18.7469</v>
      </c>
      <c r="AW47" s="9">
        <v>16.7944</v>
      </c>
      <c r="AX47" s="9">
        <v>10.2874</v>
      </c>
      <c r="AY47" s="9">
        <v>2.97533</v>
      </c>
      <c r="AZ47" s="9">
        <v>3.9475600000000002</v>
      </c>
      <c r="BA47" s="9">
        <v>6.2521500000000003</v>
      </c>
      <c r="BB47" s="9">
        <v>6.2181300000000004</v>
      </c>
      <c r="BC47" s="9">
        <v>5.9601699999999997</v>
      </c>
      <c r="BD47" s="9">
        <v>4.9875299999999996</v>
      </c>
      <c r="BE47" s="9">
        <v>12.435</v>
      </c>
      <c r="BF47" s="9">
        <v>12.3192</v>
      </c>
      <c r="BG47" s="9">
        <v>11.379200000000001</v>
      </c>
      <c r="BH47" s="9">
        <v>7.6896899999999997</v>
      </c>
      <c r="BI47" s="9">
        <v>16.444600000000001</v>
      </c>
      <c r="BJ47" s="9">
        <v>16.2517</v>
      </c>
      <c r="BK47" s="9">
        <v>14.7005</v>
      </c>
      <c r="BL47" s="9">
        <v>9.2546599999999994</v>
      </c>
      <c r="BM47" s="9">
        <v>4.2977800000000004</v>
      </c>
      <c r="BN47" s="9">
        <v>5.9585900000000001</v>
      </c>
      <c r="BO47" s="9">
        <v>5.9265699999999999</v>
      </c>
      <c r="BP47" s="9">
        <v>5.6727499999999997</v>
      </c>
      <c r="BQ47" s="9">
        <v>4.7157099999999996</v>
      </c>
      <c r="BR47" s="9">
        <v>8.2942300000000007</v>
      </c>
      <c r="BS47" s="9">
        <v>8.2341999999999995</v>
      </c>
      <c r="BT47" s="9">
        <v>7.7740099999999996</v>
      </c>
      <c r="BU47" s="9">
        <v>6.1776299999999997</v>
      </c>
      <c r="BV47" s="9">
        <v>12.676299999999999</v>
      </c>
    </row>
    <row r="48" spans="1:74" x14ac:dyDescent="0.4">
      <c r="A48" s="7">
        <v>299</v>
      </c>
      <c r="B48" s="9">
        <v>1.92622</v>
      </c>
      <c r="C48" s="9">
        <v>3.3471700000000002</v>
      </c>
      <c r="D48" s="9">
        <v>4.5359600000000002</v>
      </c>
      <c r="E48" s="9">
        <v>6.9543900000000001</v>
      </c>
      <c r="F48" s="9">
        <v>6.9301599999999999</v>
      </c>
      <c r="G48" s="9">
        <v>6.72715</v>
      </c>
      <c r="H48" s="9">
        <v>5.6649799999999999</v>
      </c>
      <c r="I48" s="9">
        <v>9.8227600000000006</v>
      </c>
      <c r="J48" s="9">
        <v>9.76938</v>
      </c>
      <c r="K48" s="9">
        <v>9.3356999999999992</v>
      </c>
      <c r="L48" s="9">
        <v>7.2599799999999997</v>
      </c>
      <c r="M48" s="9">
        <v>132.53100000000001</v>
      </c>
      <c r="N48" s="9">
        <v>39.797899999999998</v>
      </c>
      <c r="O48" s="9">
        <v>38.846299999999999</v>
      </c>
      <c r="P48" s="9">
        <v>32.061900000000001</v>
      </c>
      <c r="Q48" s="9">
        <v>15.7798</v>
      </c>
      <c r="R48" s="9">
        <v>73.115399999999994</v>
      </c>
      <c r="S48" s="10">
        <v>5.5737300000000003</v>
      </c>
      <c r="T48" s="9">
        <v>9.2608499999999996</v>
      </c>
      <c r="U48" s="9">
        <v>9.2151800000000001</v>
      </c>
      <c r="V48" s="9">
        <v>8.8341100000000008</v>
      </c>
      <c r="W48" s="9">
        <v>6.9708699999999997</v>
      </c>
      <c r="X48" s="10">
        <v>28.337700000000002</v>
      </c>
      <c r="Y48" s="10">
        <v>27.895399999999999</v>
      </c>
      <c r="Z48" s="10">
        <v>24.313800000000001</v>
      </c>
      <c r="AA48" s="10">
        <v>12.7889</v>
      </c>
      <c r="AB48" s="9">
        <v>5.6823800000000002</v>
      </c>
      <c r="AC48" s="9">
        <v>8.4013899999999992</v>
      </c>
      <c r="AD48" s="9">
        <v>8.3594799999999996</v>
      </c>
      <c r="AE48" s="9">
        <v>8.0274900000000002</v>
      </c>
      <c r="AF48" s="9">
        <v>6.4669999999999996</v>
      </c>
      <c r="AG48" s="10">
        <v>17.976099999999999</v>
      </c>
      <c r="AH48" s="10">
        <v>17.743600000000001</v>
      </c>
      <c r="AI48" s="10">
        <v>16.001899999999999</v>
      </c>
      <c r="AJ48" s="10">
        <v>10.1348</v>
      </c>
      <c r="AK48" s="9">
        <v>3.3748900000000002</v>
      </c>
      <c r="AL48" s="9">
        <v>4.5652900000000001</v>
      </c>
      <c r="AM48" s="9">
        <v>10.1037</v>
      </c>
      <c r="AN48" s="9">
        <v>10.024900000000001</v>
      </c>
      <c r="AO48" s="9">
        <v>9.3806899999999995</v>
      </c>
      <c r="AP48" s="9">
        <v>6.7466200000000001</v>
      </c>
      <c r="AQ48" s="9">
        <v>13.724299999999999</v>
      </c>
      <c r="AR48" s="9">
        <v>13.5891</v>
      </c>
      <c r="AS48" s="9">
        <v>12.499599999999999</v>
      </c>
      <c r="AT48" s="9">
        <v>8.3056199999999993</v>
      </c>
      <c r="AU48" s="9">
        <v>20.514500000000002</v>
      </c>
      <c r="AV48" s="9">
        <v>20.218499999999999</v>
      </c>
      <c r="AW48" s="9">
        <v>17.915099999999999</v>
      </c>
      <c r="AX48" s="9">
        <v>10.679600000000001</v>
      </c>
      <c r="AY48" s="9">
        <v>3.0500799999999999</v>
      </c>
      <c r="AZ48" s="9">
        <v>4.0782800000000003</v>
      </c>
      <c r="BA48" s="9">
        <v>6.5281000000000002</v>
      </c>
      <c r="BB48" s="9">
        <v>6.4889200000000002</v>
      </c>
      <c r="BC48" s="9">
        <v>6.1994899999999999</v>
      </c>
      <c r="BD48" s="9">
        <v>5.1481399999999997</v>
      </c>
      <c r="BE48" s="9">
        <v>13.353999999999999</v>
      </c>
      <c r="BF48" s="9">
        <v>13.215400000000001</v>
      </c>
      <c r="BG48" s="9">
        <v>12.1137</v>
      </c>
      <c r="BH48" s="9">
        <v>7.9945700000000004</v>
      </c>
      <c r="BI48" s="9">
        <v>17.894400000000001</v>
      </c>
      <c r="BJ48" s="9">
        <v>17.658899999999999</v>
      </c>
      <c r="BK48" s="9">
        <v>15.8065</v>
      </c>
      <c r="BL48" s="9">
        <v>9.6566500000000008</v>
      </c>
      <c r="BM48" s="9">
        <v>4.47532</v>
      </c>
      <c r="BN48" s="9">
        <v>6.2790499999999998</v>
      </c>
      <c r="BO48" s="9">
        <v>6.2416400000000003</v>
      </c>
      <c r="BP48" s="9">
        <v>5.9510800000000001</v>
      </c>
      <c r="BQ48" s="9">
        <v>4.8985399999999997</v>
      </c>
      <c r="BR48" s="9">
        <v>8.8295700000000004</v>
      </c>
      <c r="BS48" s="9">
        <v>8.7581399999999991</v>
      </c>
      <c r="BT48" s="9">
        <v>8.2234999999999996</v>
      </c>
      <c r="BU48" s="9">
        <v>6.4492099999999999</v>
      </c>
      <c r="BV48" s="9">
        <v>13.6411</v>
      </c>
    </row>
    <row r="49" spans="1:74" x14ac:dyDescent="0.4">
      <c r="A49" s="7">
        <v>330</v>
      </c>
      <c r="B49" s="9">
        <v>1.9517800000000001</v>
      </c>
      <c r="C49" s="9">
        <v>3.4035099999999998</v>
      </c>
      <c r="D49" s="9">
        <v>4.6197699999999999</v>
      </c>
      <c r="E49" s="9">
        <v>7.1832900000000004</v>
      </c>
      <c r="F49" s="9">
        <v>7.15632</v>
      </c>
      <c r="G49" s="9">
        <v>6.9347799999999999</v>
      </c>
      <c r="H49" s="9">
        <v>5.8065199999999999</v>
      </c>
      <c r="I49" s="9">
        <v>10.1295</v>
      </c>
      <c r="J49" s="9">
        <v>10.071</v>
      </c>
      <c r="K49" s="9">
        <v>9.6056100000000004</v>
      </c>
      <c r="L49" s="9">
        <v>7.4318900000000001</v>
      </c>
      <c r="M49" s="9">
        <v>146.18199999999999</v>
      </c>
      <c r="N49" s="9">
        <v>43.052500000000002</v>
      </c>
      <c r="O49" s="9">
        <v>41.915300000000002</v>
      </c>
      <c r="P49" s="9">
        <v>34.036000000000001</v>
      </c>
      <c r="Q49" s="9">
        <v>16.282800000000002</v>
      </c>
      <c r="R49" s="9">
        <v>80.6126</v>
      </c>
      <c r="S49" s="10">
        <v>5.7189800000000002</v>
      </c>
      <c r="T49" s="9">
        <v>9.5883800000000008</v>
      </c>
      <c r="U49" s="9">
        <v>9.5372699999999995</v>
      </c>
      <c r="V49" s="9">
        <v>9.1191600000000008</v>
      </c>
      <c r="W49" s="9">
        <v>7.1430999999999996</v>
      </c>
      <c r="X49" s="10">
        <v>29.5076</v>
      </c>
      <c r="Y49" s="10">
        <v>29.0197</v>
      </c>
      <c r="Z49" s="10">
        <v>25.136800000000001</v>
      </c>
      <c r="AA49" s="10">
        <v>13.1122</v>
      </c>
      <c r="AB49" s="9">
        <v>5.8073600000000001</v>
      </c>
      <c r="AC49" s="9">
        <v>8.6459200000000003</v>
      </c>
      <c r="AD49" s="9">
        <v>8.6003500000000006</v>
      </c>
      <c r="AE49" s="9">
        <v>8.2469300000000008</v>
      </c>
      <c r="AF49" s="9">
        <v>6.6198499999999996</v>
      </c>
      <c r="AG49" s="10">
        <v>18.8123</v>
      </c>
      <c r="AH49" s="10">
        <v>18.552099999999999</v>
      </c>
      <c r="AI49" s="10">
        <v>16.6509</v>
      </c>
      <c r="AJ49" s="10">
        <v>10.4213</v>
      </c>
      <c r="AK49" s="9">
        <v>3.4565800000000002</v>
      </c>
      <c r="AL49" s="9">
        <v>4.6880600000000001</v>
      </c>
      <c r="AM49" s="9">
        <v>10.6945</v>
      </c>
      <c r="AN49" s="9">
        <v>10.6023</v>
      </c>
      <c r="AO49" s="9">
        <v>9.8627099999999999</v>
      </c>
      <c r="AP49" s="9">
        <v>6.9614200000000004</v>
      </c>
      <c r="AQ49" s="9">
        <v>14.6464</v>
      </c>
      <c r="AR49" s="9">
        <v>14.486599999999999</v>
      </c>
      <c r="AS49" s="9">
        <v>13.2255</v>
      </c>
      <c r="AT49" s="9">
        <v>8.5927500000000006</v>
      </c>
      <c r="AU49" s="9">
        <v>22.141300000000001</v>
      </c>
      <c r="AV49" s="9">
        <v>21.785599999999999</v>
      </c>
      <c r="AW49" s="9">
        <v>19.0825</v>
      </c>
      <c r="AX49" s="9">
        <v>11.066700000000001</v>
      </c>
      <c r="AY49" s="9">
        <v>3.1243699999999999</v>
      </c>
      <c r="AZ49" s="9">
        <v>4.2067199999999998</v>
      </c>
      <c r="BA49" s="9">
        <v>6.7995799999999997</v>
      </c>
      <c r="BB49" s="9">
        <v>6.7548599999999999</v>
      </c>
      <c r="BC49" s="9">
        <v>6.4333200000000001</v>
      </c>
      <c r="BD49" s="9">
        <v>5.30443</v>
      </c>
      <c r="BE49" s="9">
        <v>14.305999999999999</v>
      </c>
      <c r="BF49" s="9">
        <v>14.141500000000001</v>
      </c>
      <c r="BG49" s="9">
        <v>12.860900000000001</v>
      </c>
      <c r="BH49" s="9">
        <v>8.2926900000000003</v>
      </c>
      <c r="BI49" s="9">
        <v>19.4436</v>
      </c>
      <c r="BJ49" s="9">
        <v>19.157900000000001</v>
      </c>
      <c r="BK49" s="9">
        <v>16.961099999999998</v>
      </c>
      <c r="BL49" s="9">
        <v>10.0535</v>
      </c>
      <c r="BM49" s="9">
        <v>4.6538000000000004</v>
      </c>
      <c r="BN49" s="9">
        <v>6.6057100000000002</v>
      </c>
      <c r="BO49" s="9">
        <v>6.5622800000000003</v>
      </c>
      <c r="BP49" s="9">
        <v>6.2321</v>
      </c>
      <c r="BQ49" s="9">
        <v>5.08047</v>
      </c>
      <c r="BR49" s="9">
        <v>9.3800600000000003</v>
      </c>
      <c r="BS49" s="9">
        <v>9.2957599999999996</v>
      </c>
      <c r="BT49" s="9">
        <v>8.6800700000000006</v>
      </c>
      <c r="BU49" s="9">
        <v>6.7203499999999998</v>
      </c>
      <c r="BV49" s="9">
        <v>14.662100000000001</v>
      </c>
    </row>
    <row r="50" spans="1:74" x14ac:dyDescent="0.4">
      <c r="A50" s="7">
        <v>365</v>
      </c>
      <c r="B50" s="9">
        <v>1.9778199999999999</v>
      </c>
      <c r="C50" s="9">
        <v>3.4611999999999998</v>
      </c>
      <c r="D50" s="9">
        <v>4.7058900000000001</v>
      </c>
      <c r="E50" s="9">
        <v>7.4226799999999997</v>
      </c>
      <c r="F50" s="9">
        <v>7.3925900000000002</v>
      </c>
      <c r="G50" s="9">
        <v>7.1508399999999996</v>
      </c>
      <c r="H50" s="9">
        <v>5.9520999999999997</v>
      </c>
      <c r="I50" s="9">
        <v>10.445499999999999</v>
      </c>
      <c r="J50" s="9">
        <v>10.3813</v>
      </c>
      <c r="K50" s="9">
        <v>9.8825400000000005</v>
      </c>
      <c r="L50" s="9">
        <v>7.6086900000000002</v>
      </c>
      <c r="M50" s="9">
        <v>161.577</v>
      </c>
      <c r="N50" s="9">
        <v>46.723999999999997</v>
      </c>
      <c r="O50" s="9">
        <v>45.357300000000002</v>
      </c>
      <c r="P50" s="9">
        <v>36.1783</v>
      </c>
      <c r="Q50" s="9">
        <v>16.804200000000002</v>
      </c>
      <c r="R50" s="9">
        <v>89.071299999999994</v>
      </c>
      <c r="S50" s="10">
        <v>5.8674799999999996</v>
      </c>
      <c r="T50" s="9">
        <v>9.9255800000000001</v>
      </c>
      <c r="U50" s="9">
        <v>9.8683399999999999</v>
      </c>
      <c r="V50" s="9">
        <v>9.4103499999999993</v>
      </c>
      <c r="W50" s="9">
        <v>7.3181000000000003</v>
      </c>
      <c r="X50" s="10">
        <v>30.713699999999999</v>
      </c>
      <c r="Y50" s="10">
        <v>30.175799999999999</v>
      </c>
      <c r="Z50" s="10">
        <v>25.974900000000002</v>
      </c>
      <c r="AA50" s="10">
        <v>13.4437</v>
      </c>
      <c r="AB50" s="9">
        <v>5.9374799999999999</v>
      </c>
      <c r="AC50" s="9">
        <v>8.9070699999999992</v>
      </c>
      <c r="AD50" s="9">
        <v>8.8571899999999992</v>
      </c>
      <c r="AE50" s="9">
        <v>8.4792799999999993</v>
      </c>
      <c r="AF50" s="9">
        <v>6.7786099999999996</v>
      </c>
      <c r="AG50" s="10">
        <v>19.694199999999999</v>
      </c>
      <c r="AH50" s="10">
        <v>19.402699999999999</v>
      </c>
      <c r="AI50" s="10">
        <v>17.3294</v>
      </c>
      <c r="AJ50" s="10">
        <v>10.7141</v>
      </c>
      <c r="AK50" s="9">
        <v>3.5417900000000002</v>
      </c>
      <c r="AL50" s="9">
        <v>4.8159999999999998</v>
      </c>
      <c r="AM50" s="9">
        <v>11.335000000000001</v>
      </c>
      <c r="AN50" s="9">
        <v>11.226800000000001</v>
      </c>
      <c r="AO50" s="9">
        <v>10.3766</v>
      </c>
      <c r="AP50" s="9">
        <v>7.1810299999999998</v>
      </c>
      <c r="AQ50" s="9">
        <v>15.6548</v>
      </c>
      <c r="AR50" s="9">
        <v>15.4655</v>
      </c>
      <c r="AS50" s="9">
        <v>14.004200000000001</v>
      </c>
      <c r="AT50" s="9">
        <v>8.88781</v>
      </c>
      <c r="AU50" s="9">
        <v>23.9772</v>
      </c>
      <c r="AV50" s="9">
        <v>23.5472</v>
      </c>
      <c r="AW50" s="9">
        <v>20.364699999999999</v>
      </c>
      <c r="AX50" s="9">
        <v>11.4689</v>
      </c>
      <c r="AY50" s="9">
        <v>3.20261</v>
      </c>
      <c r="AZ50" s="9">
        <v>4.3403499999999999</v>
      </c>
      <c r="BA50" s="9">
        <v>7.0813199999999998</v>
      </c>
      <c r="BB50" s="9">
        <v>7.0303800000000001</v>
      </c>
      <c r="BC50" s="9">
        <v>6.6745000000000001</v>
      </c>
      <c r="BD50" s="9">
        <v>5.4650600000000003</v>
      </c>
      <c r="BE50" s="9">
        <v>15.3447</v>
      </c>
      <c r="BF50" s="9">
        <v>15.1492</v>
      </c>
      <c r="BG50" s="9">
        <v>13.6608</v>
      </c>
      <c r="BH50" s="9">
        <v>8.5997400000000006</v>
      </c>
      <c r="BI50" s="9">
        <v>21.192</v>
      </c>
      <c r="BJ50" s="9">
        <v>20.843900000000001</v>
      </c>
      <c r="BK50" s="9">
        <v>18.232299999999999</v>
      </c>
      <c r="BL50" s="9">
        <v>10.466100000000001</v>
      </c>
      <c r="BM50" s="9">
        <v>4.8432199999999996</v>
      </c>
      <c r="BN50" s="9">
        <v>6.9577799999999996</v>
      </c>
      <c r="BO50" s="9">
        <v>6.9072899999999997</v>
      </c>
      <c r="BP50" s="9">
        <v>6.5320099999999996</v>
      </c>
      <c r="BQ50" s="9">
        <v>5.2717599999999996</v>
      </c>
      <c r="BR50" s="9">
        <v>9.9769500000000004</v>
      </c>
      <c r="BS50" s="9">
        <v>9.8773599999999995</v>
      </c>
      <c r="BT50" s="9">
        <v>9.1690199999999997</v>
      </c>
      <c r="BU50" s="9">
        <v>7.0058699999999998</v>
      </c>
      <c r="BV50" s="9">
        <v>15.8048</v>
      </c>
    </row>
    <row r="51" spans="1:74" x14ac:dyDescent="0.4">
      <c r="A51" s="7">
        <v>403</v>
      </c>
      <c r="B51" s="9">
        <v>2.00325</v>
      </c>
      <c r="C51" s="9">
        <v>3.5179900000000002</v>
      </c>
      <c r="D51" s="9">
        <v>4.7909899999999999</v>
      </c>
      <c r="E51" s="9">
        <v>7.6632600000000002</v>
      </c>
      <c r="F51" s="9">
        <v>7.6297600000000001</v>
      </c>
      <c r="G51" s="9">
        <v>7.3668800000000001</v>
      </c>
      <c r="H51" s="9">
        <v>6.0959700000000003</v>
      </c>
      <c r="I51" s="9">
        <v>10.758800000000001</v>
      </c>
      <c r="J51" s="9">
        <v>10.688599999999999</v>
      </c>
      <c r="K51" s="9">
        <v>10.156000000000001</v>
      </c>
      <c r="L51" s="9">
        <v>7.7837800000000001</v>
      </c>
      <c r="M51" s="9">
        <v>178.27199999999999</v>
      </c>
      <c r="N51" s="9">
        <v>50.707000000000001</v>
      </c>
      <c r="O51" s="9">
        <v>49.067500000000003</v>
      </c>
      <c r="P51" s="9">
        <v>38.409199999999998</v>
      </c>
      <c r="Q51" s="9">
        <v>17.3232</v>
      </c>
      <c r="R51" s="9">
        <v>98.247900000000001</v>
      </c>
      <c r="S51" s="10">
        <v>6.0134699999999999</v>
      </c>
      <c r="T51" s="9">
        <v>10.257899999999999</v>
      </c>
      <c r="U51" s="9">
        <v>10.194100000000001</v>
      </c>
      <c r="V51" s="9">
        <v>9.6952700000000007</v>
      </c>
      <c r="W51" s="9">
        <v>7.4888199999999996</v>
      </c>
      <c r="X51" s="10">
        <v>31.913799999999998</v>
      </c>
      <c r="Y51" s="10">
        <v>31.322700000000001</v>
      </c>
      <c r="Z51" s="10">
        <v>26.7988</v>
      </c>
      <c r="AA51" s="10">
        <v>13.7699</v>
      </c>
      <c r="AB51" s="9">
        <v>6.0674400000000004</v>
      </c>
      <c r="AC51" s="9">
        <v>9.1759299999999993</v>
      </c>
      <c r="AD51" s="9">
        <v>9.1211599999999997</v>
      </c>
      <c r="AE51" s="9">
        <v>8.7161600000000004</v>
      </c>
      <c r="AF51" s="9">
        <v>6.9371299999999998</v>
      </c>
      <c r="AG51" s="10">
        <v>20.592500000000001</v>
      </c>
      <c r="AH51" s="10">
        <v>20.2667</v>
      </c>
      <c r="AI51" s="10">
        <v>18.013999999999999</v>
      </c>
      <c r="AJ51" s="10">
        <v>11.002000000000001</v>
      </c>
      <c r="AK51" s="9">
        <v>3.6274099999999998</v>
      </c>
      <c r="AL51" s="9">
        <v>4.9445199999999998</v>
      </c>
      <c r="AM51" s="9">
        <v>12.0009</v>
      </c>
      <c r="AN51" s="9">
        <v>11.874499999999999</v>
      </c>
      <c r="AO51" s="9">
        <v>10.9016</v>
      </c>
      <c r="AP51" s="9">
        <v>7.3961199999999998</v>
      </c>
      <c r="AQ51" s="9">
        <v>16.712199999999999</v>
      </c>
      <c r="AR51" s="9">
        <v>16.488900000000001</v>
      </c>
      <c r="AS51" s="9">
        <v>14.804600000000001</v>
      </c>
      <c r="AT51" s="9">
        <v>9.1783900000000003</v>
      </c>
      <c r="AU51" s="9">
        <v>25.9695</v>
      </c>
      <c r="AV51" s="9">
        <v>25.450900000000001</v>
      </c>
      <c r="AW51" s="9">
        <v>21.716899999999999</v>
      </c>
      <c r="AX51" s="9">
        <v>11.869300000000001</v>
      </c>
      <c r="AY51" s="9">
        <v>3.28206</v>
      </c>
      <c r="AZ51" s="9">
        <v>4.4744400000000004</v>
      </c>
      <c r="BA51" s="9">
        <v>7.3622800000000002</v>
      </c>
      <c r="BB51" s="9">
        <v>7.3046300000000004</v>
      </c>
      <c r="BC51" s="9">
        <v>6.9136600000000001</v>
      </c>
      <c r="BD51" s="9">
        <v>5.6237899999999996</v>
      </c>
      <c r="BE51" s="9">
        <v>16.4313</v>
      </c>
      <c r="BF51" s="9">
        <v>16.200099999999999</v>
      </c>
      <c r="BG51" s="9">
        <v>14.4811</v>
      </c>
      <c r="BH51" s="9">
        <v>8.9028799999999997</v>
      </c>
      <c r="BI51" s="9">
        <v>23.089400000000001</v>
      </c>
      <c r="BJ51" s="9">
        <v>22.666599999999999</v>
      </c>
      <c r="BK51" s="9">
        <v>19.575800000000001</v>
      </c>
      <c r="BL51" s="9">
        <v>10.877000000000001</v>
      </c>
      <c r="BM51" s="9">
        <v>5.0362900000000002</v>
      </c>
      <c r="BN51" s="9">
        <v>7.3229899999999999</v>
      </c>
      <c r="BO51" s="9">
        <v>7.2645200000000001</v>
      </c>
      <c r="BP51" s="9">
        <v>6.8399599999999996</v>
      </c>
      <c r="BQ51" s="9">
        <v>5.4650999999999996</v>
      </c>
      <c r="BR51" s="9">
        <v>10.5982</v>
      </c>
      <c r="BS51" s="9">
        <v>10.481199999999999</v>
      </c>
      <c r="BT51" s="9">
        <v>9.6716099999999994</v>
      </c>
      <c r="BU51" s="9">
        <v>7.2945099999999998</v>
      </c>
      <c r="BV51" s="9">
        <v>17.036100000000001</v>
      </c>
    </row>
    <row r="52" spans="1:74" x14ac:dyDescent="0.4">
      <c r="A52" s="7">
        <v>446</v>
      </c>
      <c r="B52" s="9">
        <v>2.0290499999999998</v>
      </c>
      <c r="C52" s="9">
        <v>3.5762399999999999</v>
      </c>
      <c r="D52" s="9">
        <v>4.8786399999999999</v>
      </c>
      <c r="E52" s="9">
        <v>7.9149200000000004</v>
      </c>
      <c r="F52" s="9">
        <v>7.8775500000000003</v>
      </c>
      <c r="G52" s="9">
        <v>7.5917500000000002</v>
      </c>
      <c r="H52" s="9">
        <v>6.2439600000000004</v>
      </c>
      <c r="I52" s="9">
        <v>11.0829</v>
      </c>
      <c r="J52" s="9">
        <v>11.0061</v>
      </c>
      <c r="K52" s="9">
        <v>10.437799999999999</v>
      </c>
      <c r="L52" s="9">
        <v>7.9646999999999997</v>
      </c>
      <c r="M52" s="9">
        <v>197.13800000000001</v>
      </c>
      <c r="N52" s="9">
        <v>55.2102</v>
      </c>
      <c r="O52" s="9">
        <v>53.232700000000001</v>
      </c>
      <c r="P52" s="9">
        <v>40.8247</v>
      </c>
      <c r="Q52" s="9">
        <v>17.860700000000001</v>
      </c>
      <c r="R52" s="9">
        <v>108.623</v>
      </c>
      <c r="S52" s="10">
        <v>6.1631</v>
      </c>
      <c r="T52" s="9">
        <v>10.5977</v>
      </c>
      <c r="U52" s="9">
        <v>10.5266</v>
      </c>
      <c r="V52" s="9">
        <v>9.9846599999999999</v>
      </c>
      <c r="W52" s="9">
        <v>7.6621800000000002</v>
      </c>
      <c r="X52" s="10">
        <v>33.163400000000003</v>
      </c>
      <c r="Y52" s="10">
        <v>32.512999999999998</v>
      </c>
      <c r="Z52" s="10">
        <v>27.6462</v>
      </c>
      <c r="AA52" s="10">
        <v>14.103400000000001</v>
      </c>
      <c r="AB52" s="9">
        <v>6.20235</v>
      </c>
      <c r="AC52" s="9">
        <v>9.4648199999999996</v>
      </c>
      <c r="AD52" s="9">
        <v>9.4042399999999997</v>
      </c>
      <c r="AE52" s="9">
        <v>8.9679300000000008</v>
      </c>
      <c r="AF52" s="9">
        <v>7.1019600000000001</v>
      </c>
      <c r="AG52" s="10">
        <v>21.5503</v>
      </c>
      <c r="AH52" s="10">
        <v>21.185400000000001</v>
      </c>
      <c r="AI52" s="10">
        <v>18.7362</v>
      </c>
      <c r="AJ52" s="10">
        <v>11.2971</v>
      </c>
      <c r="AK52" s="9">
        <v>3.71719</v>
      </c>
      <c r="AL52" s="9">
        <v>5.0793799999999996</v>
      </c>
      <c r="AM52" s="9">
        <v>12.720700000000001</v>
      </c>
      <c r="AN52" s="9">
        <v>12.5725</v>
      </c>
      <c r="AO52" s="9">
        <v>11.458600000000001</v>
      </c>
      <c r="AP52" s="9">
        <v>7.6148800000000003</v>
      </c>
      <c r="AQ52" s="9">
        <v>17.8642</v>
      </c>
      <c r="AR52" s="9">
        <v>17.600300000000001</v>
      </c>
      <c r="AS52" s="9">
        <v>15.658300000000001</v>
      </c>
      <c r="AT52" s="9">
        <v>9.4755800000000008</v>
      </c>
      <c r="AU52" s="9">
        <v>28.2227</v>
      </c>
      <c r="AV52" s="9">
        <v>27.594100000000001</v>
      </c>
      <c r="AW52" s="9">
        <v>23.2</v>
      </c>
      <c r="AX52" s="9">
        <v>12.283200000000001</v>
      </c>
      <c r="AY52" s="9">
        <v>3.3663099999999999</v>
      </c>
      <c r="AZ52" s="9">
        <v>4.6152100000000003</v>
      </c>
      <c r="BA52" s="9">
        <v>7.65435</v>
      </c>
      <c r="BB52" s="9">
        <v>7.5891799999999998</v>
      </c>
      <c r="BC52" s="9">
        <v>7.16099</v>
      </c>
      <c r="BD52" s="9">
        <v>5.7872700000000004</v>
      </c>
      <c r="BE52" s="9">
        <v>17.611799999999999</v>
      </c>
      <c r="BF52" s="9">
        <v>17.338200000000001</v>
      </c>
      <c r="BG52" s="9">
        <v>15.354200000000001</v>
      </c>
      <c r="BH52" s="9">
        <v>9.2137700000000002</v>
      </c>
      <c r="BI52" s="9">
        <v>25.235299999999999</v>
      </c>
      <c r="BJ52" s="9">
        <v>24.7197</v>
      </c>
      <c r="BK52" s="9">
        <v>21.0532</v>
      </c>
      <c r="BL52" s="9">
        <v>11.302</v>
      </c>
      <c r="BM52" s="9">
        <v>5.2409800000000004</v>
      </c>
      <c r="BN52" s="9">
        <v>7.7181199999999999</v>
      </c>
      <c r="BO52" s="9">
        <v>7.6502600000000003</v>
      </c>
      <c r="BP52" s="9">
        <v>7.1696099999999996</v>
      </c>
      <c r="BQ52" s="9">
        <v>5.6686500000000004</v>
      </c>
      <c r="BR52" s="9">
        <v>11.270899999999999</v>
      </c>
      <c r="BS52" s="9">
        <v>11.1333</v>
      </c>
      <c r="BT52" s="9">
        <v>10.209</v>
      </c>
      <c r="BU52" s="9">
        <v>7.5980800000000004</v>
      </c>
      <c r="BV52" s="9">
        <v>18.420400000000001</v>
      </c>
    </row>
    <row r="53" spans="1:74" x14ac:dyDescent="0.4">
      <c r="A53" s="7">
        <v>493</v>
      </c>
      <c r="B53" s="9">
        <v>2.0541700000000001</v>
      </c>
      <c r="C53" s="9">
        <v>3.6339000000000001</v>
      </c>
      <c r="D53" s="9">
        <v>4.9658100000000003</v>
      </c>
      <c r="E53" s="9">
        <v>8.1686899999999998</v>
      </c>
      <c r="F53" s="9">
        <v>8.1271100000000001</v>
      </c>
      <c r="G53" s="9">
        <v>7.8174700000000001</v>
      </c>
      <c r="H53" s="9">
        <v>6.3907800000000003</v>
      </c>
      <c r="I53" s="9">
        <v>11.407299999999999</v>
      </c>
      <c r="J53" s="9">
        <v>11.3232</v>
      </c>
      <c r="K53" s="9">
        <v>10.7186</v>
      </c>
      <c r="L53" s="9">
        <v>8.14541</v>
      </c>
      <c r="M53" s="9">
        <v>217.72900000000001</v>
      </c>
      <c r="N53" s="9">
        <v>60.127600000000001</v>
      </c>
      <c r="O53" s="9">
        <v>57.745899999999999</v>
      </c>
      <c r="P53" s="9">
        <v>43.344900000000003</v>
      </c>
      <c r="Q53" s="9">
        <v>18.397099999999998</v>
      </c>
      <c r="R53" s="9">
        <v>119.952</v>
      </c>
      <c r="S53" s="10">
        <v>6.3113299999999999</v>
      </c>
      <c r="T53" s="9">
        <v>10.931699999999999</v>
      </c>
      <c r="U53" s="9">
        <v>10.8528</v>
      </c>
      <c r="V53" s="9">
        <v>10.2675</v>
      </c>
      <c r="W53" s="9">
        <v>7.83202</v>
      </c>
      <c r="X53" s="10">
        <v>34.425800000000002</v>
      </c>
      <c r="Y53" s="10">
        <v>33.711199999999998</v>
      </c>
      <c r="Z53" s="10">
        <v>28.491099999999999</v>
      </c>
      <c r="AA53" s="10">
        <v>14.431800000000001</v>
      </c>
      <c r="AB53" s="9">
        <v>6.33725</v>
      </c>
      <c r="AC53" s="9">
        <v>9.7647999999999993</v>
      </c>
      <c r="AD53" s="9">
        <v>9.6975300000000004</v>
      </c>
      <c r="AE53" s="9">
        <v>9.2262599999999999</v>
      </c>
      <c r="AF53" s="9">
        <v>7.2672800000000004</v>
      </c>
      <c r="AG53" s="10">
        <v>22.5412</v>
      </c>
      <c r="AH53" s="10">
        <v>22.1326</v>
      </c>
      <c r="AI53" s="10">
        <v>19.4742</v>
      </c>
      <c r="AJ53" s="10">
        <v>11.5893</v>
      </c>
      <c r="AK53" s="9">
        <v>3.80823</v>
      </c>
      <c r="AL53" s="9">
        <v>5.21638</v>
      </c>
      <c r="AM53" s="9">
        <v>13.4695</v>
      </c>
      <c r="AN53" s="9">
        <v>13.2965</v>
      </c>
      <c r="AO53" s="9">
        <v>12.026999999999999</v>
      </c>
      <c r="AP53" s="9">
        <v>7.8290100000000002</v>
      </c>
      <c r="AQ53" s="9">
        <v>19.072099999999999</v>
      </c>
      <c r="AR53" s="9">
        <v>18.761600000000001</v>
      </c>
      <c r="AS53" s="9">
        <v>16.533999999999999</v>
      </c>
      <c r="AT53" s="9">
        <v>9.76816</v>
      </c>
      <c r="AU53" s="9">
        <v>30.684000000000001</v>
      </c>
      <c r="AV53" s="9">
        <v>29.923300000000001</v>
      </c>
      <c r="AW53" s="9">
        <v>24.7682</v>
      </c>
      <c r="AX53" s="9">
        <v>12.694800000000001</v>
      </c>
      <c r="AY53" s="9">
        <v>3.4527000000000001</v>
      </c>
      <c r="AZ53" s="9">
        <v>4.7585600000000001</v>
      </c>
      <c r="BA53" s="9">
        <v>7.9479600000000001</v>
      </c>
      <c r="BB53" s="9">
        <v>7.8746900000000002</v>
      </c>
      <c r="BC53" s="9">
        <v>7.4084700000000003</v>
      </c>
      <c r="BD53" s="9">
        <v>5.9499599999999999</v>
      </c>
      <c r="BE53" s="9">
        <v>18.8461</v>
      </c>
      <c r="BF53" s="9">
        <v>18.523800000000001</v>
      </c>
      <c r="BG53" s="9">
        <v>16.247599999999998</v>
      </c>
      <c r="BH53" s="9">
        <v>9.52074</v>
      </c>
      <c r="BI53" s="9">
        <v>27.579599999999999</v>
      </c>
      <c r="BJ53" s="9">
        <v>26.952300000000001</v>
      </c>
      <c r="BK53" s="9">
        <v>22.619199999999999</v>
      </c>
      <c r="BL53" s="9">
        <v>11.7249</v>
      </c>
      <c r="BM53" s="9">
        <v>5.4500299999999999</v>
      </c>
      <c r="BN53" s="9">
        <v>8.1312499999999996</v>
      </c>
      <c r="BO53" s="9">
        <v>8.0526999999999997</v>
      </c>
      <c r="BP53" s="9">
        <v>7.51044</v>
      </c>
      <c r="BQ53" s="9">
        <v>5.8754499999999998</v>
      </c>
      <c r="BR53" s="9">
        <v>11.9734</v>
      </c>
      <c r="BS53" s="9">
        <v>11.8123</v>
      </c>
      <c r="BT53" s="9">
        <v>10.7631</v>
      </c>
      <c r="BU53" s="9">
        <v>7.9058999999999999</v>
      </c>
      <c r="BV53" s="9">
        <v>19.9254</v>
      </c>
    </row>
    <row r="54" spans="1:74" x14ac:dyDescent="0.4">
      <c r="A54" s="7">
        <v>545</v>
      </c>
      <c r="B54" s="9">
        <v>2.0787800000000001</v>
      </c>
      <c r="C54" s="9">
        <v>3.6916899999999999</v>
      </c>
      <c r="D54" s="9">
        <v>5.0535899999999998</v>
      </c>
      <c r="E54" s="9">
        <v>8.4273500000000006</v>
      </c>
      <c r="F54" s="9">
        <v>8.3811199999999992</v>
      </c>
      <c r="G54" s="9">
        <v>8.0465400000000002</v>
      </c>
      <c r="H54" s="9">
        <v>6.5381299999999998</v>
      </c>
      <c r="I54" s="9">
        <v>11.736800000000001</v>
      </c>
      <c r="J54" s="9">
        <v>11.6448</v>
      </c>
      <c r="K54" s="9">
        <v>11.002800000000001</v>
      </c>
      <c r="L54" s="9">
        <v>8.3284099999999999</v>
      </c>
      <c r="M54" s="9">
        <v>240.47200000000001</v>
      </c>
      <c r="N54" s="9">
        <v>65.562299999999993</v>
      </c>
      <c r="O54" s="9">
        <v>62.691699999999997</v>
      </c>
      <c r="P54" s="9">
        <v>46.000999999999998</v>
      </c>
      <c r="Q54" s="9">
        <v>18.938400000000001</v>
      </c>
      <c r="R54" s="9">
        <v>132.47300000000001</v>
      </c>
      <c r="S54" s="10">
        <v>6.4603200000000003</v>
      </c>
      <c r="T54" s="9">
        <v>11.263</v>
      </c>
      <c r="U54" s="9">
        <v>11.175599999999999</v>
      </c>
      <c r="V54" s="9">
        <v>10.546799999999999</v>
      </c>
      <c r="W54" s="9">
        <v>8.0005400000000009</v>
      </c>
      <c r="X54" s="10">
        <v>35.723300000000002</v>
      </c>
      <c r="Y54" s="10">
        <v>34.937800000000003</v>
      </c>
      <c r="Z54" s="10">
        <v>29.347100000000001</v>
      </c>
      <c r="AA54" s="10">
        <v>14.7583</v>
      </c>
      <c r="AB54" s="9">
        <v>6.4735199999999997</v>
      </c>
      <c r="AC54" s="9">
        <v>10.0802</v>
      </c>
      <c r="AD54" s="9">
        <v>10.005100000000001</v>
      </c>
      <c r="AE54" s="9">
        <v>9.4944699999999997</v>
      </c>
      <c r="AF54" s="9">
        <v>7.4350199999999997</v>
      </c>
      <c r="AG54" s="10">
        <v>23.583600000000001</v>
      </c>
      <c r="AH54" s="10">
        <v>23.125399999999999</v>
      </c>
      <c r="AI54" s="10">
        <v>20.239599999999999</v>
      </c>
      <c r="AJ54" s="10">
        <v>11.8825</v>
      </c>
      <c r="AK54" s="9">
        <v>3.90177</v>
      </c>
      <c r="AL54" s="9">
        <v>5.35764</v>
      </c>
      <c r="AM54" s="9">
        <v>14.2555</v>
      </c>
      <c r="AN54" s="9">
        <v>14.054</v>
      </c>
      <c r="AO54" s="9">
        <v>12.611700000000001</v>
      </c>
      <c r="AP54" s="9">
        <v>8.0407700000000002</v>
      </c>
      <c r="AQ54" s="9">
        <v>20.350000000000001</v>
      </c>
      <c r="AR54" s="9">
        <v>19.985600000000002</v>
      </c>
      <c r="AS54" s="9">
        <v>17.439699999999998</v>
      </c>
      <c r="AT54" s="9">
        <v>10.059100000000001</v>
      </c>
      <c r="AU54" s="9">
        <v>33.405099999999997</v>
      </c>
      <c r="AV54" s="9">
        <v>32.484299999999998</v>
      </c>
      <c r="AW54" s="9">
        <v>26.4435</v>
      </c>
      <c r="AX54" s="9">
        <v>13.107799999999999</v>
      </c>
      <c r="AY54" s="9">
        <v>3.5424600000000002</v>
      </c>
      <c r="AZ54" s="9">
        <v>4.9071400000000001</v>
      </c>
      <c r="BA54" s="9">
        <v>8.2477599999999995</v>
      </c>
      <c r="BB54" s="9">
        <v>8.1656300000000002</v>
      </c>
      <c r="BC54" s="9">
        <v>7.6599899999999996</v>
      </c>
      <c r="BD54" s="9">
        <v>6.1140800000000004</v>
      </c>
      <c r="BE54" s="9">
        <v>20.147600000000001</v>
      </c>
      <c r="BF54" s="9">
        <v>19.769300000000001</v>
      </c>
      <c r="BG54" s="9">
        <v>17.1694</v>
      </c>
      <c r="BH54" s="9">
        <v>9.8269400000000005</v>
      </c>
      <c r="BI54" s="9">
        <v>30.171600000000002</v>
      </c>
      <c r="BJ54" s="9">
        <v>29.4085</v>
      </c>
      <c r="BK54" s="9">
        <v>24.296600000000002</v>
      </c>
      <c r="BL54" s="9">
        <v>12.1496</v>
      </c>
      <c r="BM54" s="9">
        <v>5.6655499999999996</v>
      </c>
      <c r="BN54" s="9">
        <v>8.5687300000000004</v>
      </c>
      <c r="BO54" s="9">
        <v>8.4778599999999997</v>
      </c>
      <c r="BP54" s="9">
        <v>7.8672000000000004</v>
      </c>
      <c r="BQ54" s="9">
        <v>6.0880400000000003</v>
      </c>
      <c r="BR54" s="9">
        <v>12.715</v>
      </c>
      <c r="BS54" s="9">
        <v>12.526899999999999</v>
      </c>
      <c r="BT54" s="9">
        <v>11.3408</v>
      </c>
      <c r="BU54" s="9">
        <v>8.2215299999999996</v>
      </c>
      <c r="BV54" s="9">
        <v>21.583100000000002</v>
      </c>
    </row>
    <row r="55" spans="1:74" x14ac:dyDescent="0.4">
      <c r="A55" s="7">
        <v>602</v>
      </c>
      <c r="B55" s="9">
        <v>2.1024500000000002</v>
      </c>
      <c r="C55" s="9">
        <v>3.7490999999999999</v>
      </c>
      <c r="D55" s="9">
        <v>5.1411800000000003</v>
      </c>
      <c r="E55" s="9">
        <v>8.68811</v>
      </c>
      <c r="F55" s="9">
        <v>8.6368399999999994</v>
      </c>
      <c r="G55" s="9">
        <v>8.2765599999999999</v>
      </c>
      <c r="H55" s="9">
        <v>6.6845400000000001</v>
      </c>
      <c r="I55" s="9">
        <v>12.069699999999999</v>
      </c>
      <c r="J55" s="9">
        <v>11.968999999999999</v>
      </c>
      <c r="K55" s="9">
        <v>11.2887</v>
      </c>
      <c r="L55" s="9">
        <v>8.5122699999999991</v>
      </c>
      <c r="M55" s="9">
        <v>265.358</v>
      </c>
      <c r="N55" s="9">
        <v>71.513099999999994</v>
      </c>
      <c r="O55" s="9">
        <v>68.057500000000005</v>
      </c>
      <c r="P55" s="9">
        <v>48.769100000000002</v>
      </c>
      <c r="Q55" s="9">
        <v>19.478999999999999</v>
      </c>
      <c r="R55" s="9">
        <v>146.18199999999999</v>
      </c>
      <c r="S55" s="10">
        <v>6.6090299999999997</v>
      </c>
      <c r="T55" s="9">
        <v>11.5877</v>
      </c>
      <c r="U55" s="9">
        <v>11.491400000000001</v>
      </c>
      <c r="V55" s="9">
        <v>10.819599999999999</v>
      </c>
      <c r="W55" s="9">
        <v>8.1663499999999996</v>
      </c>
      <c r="X55" s="10">
        <v>37.051000000000002</v>
      </c>
      <c r="Y55" s="10">
        <v>36.187199999999997</v>
      </c>
      <c r="Z55" s="10">
        <v>30.209199999999999</v>
      </c>
      <c r="AA55" s="10">
        <v>15.079599999999999</v>
      </c>
      <c r="AB55" s="9">
        <v>6.6096899999999996</v>
      </c>
      <c r="AC55" s="9">
        <v>10.4087</v>
      </c>
      <c r="AD55" s="9">
        <v>10.3247</v>
      </c>
      <c r="AE55" s="9">
        <v>9.7701700000000002</v>
      </c>
      <c r="AF55" s="9">
        <v>7.6035300000000001</v>
      </c>
      <c r="AG55" s="10">
        <v>24.674199999999999</v>
      </c>
      <c r="AH55" s="10">
        <v>24.16</v>
      </c>
      <c r="AI55" s="10">
        <v>21.0276</v>
      </c>
      <c r="AJ55" s="10">
        <v>12.174300000000001</v>
      </c>
      <c r="AK55" s="9">
        <v>3.9970400000000001</v>
      </c>
      <c r="AL55" s="9">
        <v>5.5023</v>
      </c>
      <c r="AM55" s="9">
        <v>15.0701</v>
      </c>
      <c r="AN55" s="9">
        <v>14.8361</v>
      </c>
      <c r="AO55" s="9">
        <v>13.205500000000001</v>
      </c>
      <c r="AP55" s="9">
        <v>8.2479999999999993</v>
      </c>
      <c r="AQ55" s="9">
        <v>21.684799999999999</v>
      </c>
      <c r="AR55" s="9">
        <v>21.258900000000001</v>
      </c>
      <c r="AS55" s="9">
        <v>18.363900000000001</v>
      </c>
      <c r="AT55" s="9">
        <v>10.3452</v>
      </c>
      <c r="AU55" s="9">
        <v>36.385800000000003</v>
      </c>
      <c r="AV55" s="9">
        <v>35.272799999999997</v>
      </c>
      <c r="AW55" s="9">
        <v>28.213200000000001</v>
      </c>
      <c r="AX55" s="9">
        <v>13.517300000000001</v>
      </c>
      <c r="AY55" s="9">
        <v>3.6348699999999998</v>
      </c>
      <c r="AZ55" s="9">
        <v>5.0605200000000004</v>
      </c>
      <c r="BA55" s="9">
        <v>8.5524199999999997</v>
      </c>
      <c r="BB55" s="9">
        <v>8.4606899999999996</v>
      </c>
      <c r="BC55" s="9">
        <v>7.9143499999999998</v>
      </c>
      <c r="BD55" s="9">
        <v>6.2784000000000004</v>
      </c>
      <c r="BE55" s="9">
        <v>21.502500000000001</v>
      </c>
      <c r="BF55" s="9">
        <v>21.060500000000001</v>
      </c>
      <c r="BG55" s="9">
        <v>18.108000000000001</v>
      </c>
      <c r="BH55" s="9">
        <v>10.129099999999999</v>
      </c>
      <c r="BI55" s="9">
        <v>33.011099999999999</v>
      </c>
      <c r="BJ55" s="9">
        <v>32.084800000000001</v>
      </c>
      <c r="BK55" s="9">
        <v>26.0733</v>
      </c>
      <c r="BL55" s="9">
        <v>12.571</v>
      </c>
      <c r="BM55" s="9">
        <v>5.8849900000000002</v>
      </c>
      <c r="BN55" s="9">
        <v>9.0277999999999992</v>
      </c>
      <c r="BO55" s="9">
        <v>8.9229000000000003</v>
      </c>
      <c r="BP55" s="9">
        <v>8.2370999999999999</v>
      </c>
      <c r="BQ55" s="9">
        <v>6.3043899999999997</v>
      </c>
      <c r="BR55" s="9">
        <v>13.49</v>
      </c>
      <c r="BS55" s="9">
        <v>13.2713</v>
      </c>
      <c r="BT55" s="9">
        <v>11.936999999999999</v>
      </c>
      <c r="BU55" s="9">
        <v>8.5418599999999998</v>
      </c>
      <c r="BV55" s="9">
        <v>23.394200000000001</v>
      </c>
    </row>
    <row r="56" spans="1:74" x14ac:dyDescent="0.4">
      <c r="A56" s="7">
        <v>665</v>
      </c>
      <c r="B56" s="9">
        <v>2.1251899999999999</v>
      </c>
      <c r="C56" s="9">
        <v>3.8065699999999998</v>
      </c>
      <c r="D56" s="9">
        <v>5.2293099999999999</v>
      </c>
      <c r="E56" s="9">
        <v>8.9526299999999992</v>
      </c>
      <c r="F56" s="9">
        <v>8.8958600000000008</v>
      </c>
      <c r="G56" s="9">
        <v>8.5091099999999997</v>
      </c>
      <c r="H56" s="9">
        <v>6.83108</v>
      </c>
      <c r="I56" s="9">
        <v>12.4101</v>
      </c>
      <c r="J56" s="9">
        <v>12.299799999999999</v>
      </c>
      <c r="K56" s="9">
        <v>11.579499999999999</v>
      </c>
      <c r="L56" s="9">
        <v>8.6987400000000008</v>
      </c>
      <c r="M56" s="9">
        <v>292.81</v>
      </c>
      <c r="N56" s="9">
        <v>78.081999999999994</v>
      </c>
      <c r="O56" s="9">
        <v>73.921599999999998</v>
      </c>
      <c r="P56" s="9">
        <v>51.671900000000001</v>
      </c>
      <c r="Q56" s="9">
        <v>20.022500000000001</v>
      </c>
      <c r="R56" s="9">
        <v>161.316</v>
      </c>
      <c r="S56" s="10">
        <v>6.7590500000000002</v>
      </c>
      <c r="T56" s="9">
        <v>11.9079</v>
      </c>
      <c r="U56" s="9">
        <v>11.802199999999999</v>
      </c>
      <c r="V56" s="9">
        <v>11.088200000000001</v>
      </c>
      <c r="W56" s="9">
        <v>8.3310700000000004</v>
      </c>
      <c r="X56" s="10">
        <v>38.426000000000002</v>
      </c>
      <c r="Y56" s="10">
        <v>37.474499999999999</v>
      </c>
      <c r="Z56" s="10">
        <v>31.086400000000001</v>
      </c>
      <c r="AA56" s="10">
        <v>15.3978</v>
      </c>
      <c r="AB56" s="9">
        <v>6.7467199999999998</v>
      </c>
      <c r="AC56" s="9">
        <v>10.753399999999999</v>
      </c>
      <c r="AD56" s="9">
        <v>10.659000000000001</v>
      </c>
      <c r="AE56" s="9">
        <v>10.0556</v>
      </c>
      <c r="AF56" s="9">
        <v>7.7740299999999998</v>
      </c>
      <c r="AG56" s="10">
        <v>25.828199999999999</v>
      </c>
      <c r="AH56" s="10">
        <v>25.25</v>
      </c>
      <c r="AI56" s="10">
        <v>21.846599999999999</v>
      </c>
      <c r="AJ56" s="10">
        <v>12.4673</v>
      </c>
      <c r="AK56" s="9">
        <v>4.0948700000000002</v>
      </c>
      <c r="AL56" s="9">
        <v>5.65198</v>
      </c>
      <c r="AM56" s="9">
        <v>15.918100000000001</v>
      </c>
      <c r="AN56" s="9">
        <v>15.6472</v>
      </c>
      <c r="AO56" s="9">
        <v>13.811</v>
      </c>
      <c r="AP56" s="9">
        <v>8.4523899999999994</v>
      </c>
      <c r="AQ56" s="9">
        <v>23.0855</v>
      </c>
      <c r="AR56" s="9">
        <v>22.589300000000001</v>
      </c>
      <c r="AS56" s="9">
        <v>19.311</v>
      </c>
      <c r="AT56" s="9">
        <v>10.6286</v>
      </c>
      <c r="AU56" s="9">
        <v>39.677599999999998</v>
      </c>
      <c r="AV56" s="9">
        <v>38.332299999999996</v>
      </c>
      <c r="AW56" s="9">
        <v>30.0944</v>
      </c>
      <c r="AX56" s="9">
        <v>13.925700000000001</v>
      </c>
      <c r="AY56" s="9">
        <v>3.7306900000000001</v>
      </c>
      <c r="AZ56" s="9">
        <v>5.2208699999999997</v>
      </c>
      <c r="BA56" s="9">
        <v>8.8662899999999993</v>
      </c>
      <c r="BB56" s="9">
        <v>8.7640200000000004</v>
      </c>
      <c r="BC56" s="9">
        <v>8.1749799999999997</v>
      </c>
      <c r="BD56" s="9">
        <v>6.4445800000000002</v>
      </c>
      <c r="BE56" s="9">
        <v>22.919</v>
      </c>
      <c r="BF56" s="9">
        <v>22.404699999999998</v>
      </c>
      <c r="BG56" s="9">
        <v>19.067799999999998</v>
      </c>
      <c r="BH56" s="9">
        <v>10.4292</v>
      </c>
      <c r="BI56" s="9">
        <v>36.147199999999998</v>
      </c>
      <c r="BJ56" s="9">
        <v>35.023200000000003</v>
      </c>
      <c r="BK56" s="9">
        <v>27.967099999999999</v>
      </c>
      <c r="BL56" s="9">
        <v>12.991300000000001</v>
      </c>
      <c r="BM56" s="9">
        <v>6.1094200000000001</v>
      </c>
      <c r="BN56" s="9">
        <v>9.5133200000000002</v>
      </c>
      <c r="BO56" s="9">
        <v>9.3923100000000002</v>
      </c>
      <c r="BP56" s="9">
        <v>8.6234900000000003</v>
      </c>
      <c r="BQ56" s="9">
        <v>6.5261500000000003</v>
      </c>
      <c r="BR56" s="9">
        <v>14.305899999999999</v>
      </c>
      <c r="BS56" s="9">
        <v>14.052199999999999</v>
      </c>
      <c r="BT56" s="9">
        <v>12.556900000000001</v>
      </c>
      <c r="BU56" s="9">
        <v>8.8693100000000005</v>
      </c>
      <c r="BV56" s="9">
        <v>25.3904</v>
      </c>
    </row>
    <row r="57" spans="1:74" x14ac:dyDescent="0.4">
      <c r="A57" s="7">
        <v>735</v>
      </c>
      <c r="B57" s="9">
        <v>2.1468600000000002</v>
      </c>
      <c r="C57" s="9">
        <v>3.86436</v>
      </c>
      <c r="D57" s="9">
        <v>5.31839</v>
      </c>
      <c r="E57" s="9">
        <v>9.2216699999999996</v>
      </c>
      <c r="F57" s="9">
        <v>9.1589100000000006</v>
      </c>
      <c r="G57" s="9">
        <v>8.7449300000000001</v>
      </c>
      <c r="H57" s="9">
        <v>6.9782999999999999</v>
      </c>
      <c r="I57" s="9">
        <v>12.761200000000001</v>
      </c>
      <c r="J57" s="9">
        <v>12.6403</v>
      </c>
      <c r="K57" s="9">
        <v>11.878</v>
      </c>
      <c r="L57" s="9">
        <v>8.8889300000000002</v>
      </c>
      <c r="M57" s="9">
        <v>323.24400000000003</v>
      </c>
      <c r="N57" s="9">
        <v>85.370599999999996</v>
      </c>
      <c r="O57" s="9">
        <v>80.357299999999995</v>
      </c>
      <c r="P57" s="9">
        <v>54.724400000000003</v>
      </c>
      <c r="Q57" s="9">
        <v>20.570799999999998</v>
      </c>
      <c r="R57" s="9">
        <v>178.107</v>
      </c>
      <c r="S57" s="10">
        <v>6.9114500000000003</v>
      </c>
      <c r="T57" s="9">
        <v>12.225</v>
      </c>
      <c r="U57" s="9">
        <v>12.1092</v>
      </c>
      <c r="V57" s="9">
        <v>11.354200000000001</v>
      </c>
      <c r="W57" s="9">
        <v>8.4957200000000004</v>
      </c>
      <c r="X57" s="10">
        <v>39.860900000000001</v>
      </c>
      <c r="Y57" s="10">
        <v>38.810299999999998</v>
      </c>
      <c r="Z57" s="10">
        <v>31.984400000000001</v>
      </c>
      <c r="AA57" s="10">
        <v>15.7141</v>
      </c>
      <c r="AB57" s="9">
        <v>6.8851300000000002</v>
      </c>
      <c r="AC57" s="9">
        <v>11.1167</v>
      </c>
      <c r="AD57" s="9">
        <v>11.010300000000001</v>
      </c>
      <c r="AE57" s="9">
        <v>10.3523</v>
      </c>
      <c r="AF57" s="9">
        <v>7.9471699999999998</v>
      </c>
      <c r="AG57" s="10">
        <v>27.058</v>
      </c>
      <c r="AH57" s="10">
        <v>26.405899999999999</v>
      </c>
      <c r="AI57" s="10">
        <v>22.702200000000001</v>
      </c>
      <c r="AJ57" s="10">
        <v>12.763199999999999</v>
      </c>
      <c r="AK57" s="9">
        <v>4.1957100000000001</v>
      </c>
      <c r="AL57" s="9">
        <v>5.8078000000000003</v>
      </c>
      <c r="AM57" s="9">
        <v>16.801600000000001</v>
      </c>
      <c r="AN57" s="9">
        <v>16.488900000000001</v>
      </c>
      <c r="AO57" s="9">
        <v>14.428900000000001</v>
      </c>
      <c r="AP57" s="9">
        <v>8.6549999999999994</v>
      </c>
      <c r="AQ57" s="9">
        <v>24.557099999999998</v>
      </c>
      <c r="AR57" s="9">
        <v>23.980799999999999</v>
      </c>
      <c r="AS57" s="9">
        <v>20.282499999999999</v>
      </c>
      <c r="AT57" s="9">
        <v>10.910299999999999</v>
      </c>
      <c r="AU57" s="9">
        <v>43.331800000000001</v>
      </c>
      <c r="AV57" s="9">
        <v>41.704599999999999</v>
      </c>
      <c r="AW57" s="9">
        <v>32.099800000000002</v>
      </c>
      <c r="AX57" s="9">
        <v>14.3338</v>
      </c>
      <c r="AY57" s="9">
        <v>3.8303500000000001</v>
      </c>
      <c r="AZ57" s="9">
        <v>5.3899499999999998</v>
      </c>
      <c r="BA57" s="9">
        <v>9.1932100000000005</v>
      </c>
      <c r="BB57" s="9">
        <v>9.0792599999999997</v>
      </c>
      <c r="BC57" s="9">
        <v>8.4446899999999996</v>
      </c>
      <c r="BD57" s="9">
        <v>6.6137499999999996</v>
      </c>
      <c r="BE57" s="9">
        <v>24.401499999999999</v>
      </c>
      <c r="BF57" s="9">
        <v>23.805</v>
      </c>
      <c r="BG57" s="9">
        <v>20.0504</v>
      </c>
      <c r="BH57" s="9">
        <v>10.7286</v>
      </c>
      <c r="BI57" s="9">
        <v>39.628900000000002</v>
      </c>
      <c r="BJ57" s="9">
        <v>38.264499999999998</v>
      </c>
      <c r="BK57" s="9">
        <v>29.991399999999999</v>
      </c>
      <c r="BL57" s="9">
        <v>13.4114</v>
      </c>
      <c r="BM57" s="9">
        <v>6.3390399999999998</v>
      </c>
      <c r="BN57" s="9">
        <v>10.0289</v>
      </c>
      <c r="BO57" s="9">
        <v>9.8893400000000007</v>
      </c>
      <c r="BP57" s="9">
        <v>9.0286100000000005</v>
      </c>
      <c r="BQ57" s="9">
        <v>6.7541900000000004</v>
      </c>
      <c r="BR57" s="9">
        <v>15.1685</v>
      </c>
      <c r="BS57" s="9">
        <v>14.874700000000001</v>
      </c>
      <c r="BT57" s="9">
        <v>13.2042</v>
      </c>
      <c r="BU57" s="9">
        <v>9.2052999999999994</v>
      </c>
      <c r="BV57" s="9">
        <v>27.6036</v>
      </c>
    </row>
    <row r="58" spans="1:74" x14ac:dyDescent="0.4">
      <c r="A58" s="7">
        <v>812</v>
      </c>
      <c r="B58" s="9">
        <v>2.1669999999999998</v>
      </c>
      <c r="C58" s="9">
        <v>3.92178</v>
      </c>
      <c r="D58" s="9">
        <v>5.4074600000000004</v>
      </c>
      <c r="E58" s="9">
        <v>9.4918800000000001</v>
      </c>
      <c r="F58" s="9">
        <v>9.4226899999999993</v>
      </c>
      <c r="G58" s="9">
        <v>8.9811999999999994</v>
      </c>
      <c r="H58" s="9">
        <v>7.12453</v>
      </c>
      <c r="I58" s="9">
        <v>13.1213</v>
      </c>
      <c r="J58" s="9">
        <v>12.9885</v>
      </c>
      <c r="K58" s="9">
        <v>12.1823</v>
      </c>
      <c r="L58" s="9">
        <v>9.0810300000000002</v>
      </c>
      <c r="M58" s="9">
        <v>356.642</v>
      </c>
      <c r="N58" s="9">
        <v>93.375900000000001</v>
      </c>
      <c r="O58" s="9">
        <v>87.341700000000003</v>
      </c>
      <c r="P58" s="9">
        <v>57.895099999999999</v>
      </c>
      <c r="Q58" s="9">
        <v>21.117599999999999</v>
      </c>
      <c r="R58" s="9">
        <v>196.548</v>
      </c>
      <c r="S58" s="10">
        <v>7.0649499999999996</v>
      </c>
      <c r="T58" s="9">
        <v>12.5359</v>
      </c>
      <c r="U58" s="9">
        <v>12.409599999999999</v>
      </c>
      <c r="V58" s="9">
        <v>11.6152</v>
      </c>
      <c r="W58" s="9">
        <v>8.6589200000000002</v>
      </c>
      <c r="X58" s="10">
        <v>41.3459</v>
      </c>
      <c r="Y58" s="10">
        <v>40.184100000000001</v>
      </c>
      <c r="Z58" s="10">
        <v>32.894500000000001</v>
      </c>
      <c r="AA58" s="10">
        <v>16.025099999999998</v>
      </c>
      <c r="AB58" s="9">
        <v>7.0234300000000003</v>
      </c>
      <c r="AC58" s="9">
        <v>11.495200000000001</v>
      </c>
      <c r="AD58" s="9">
        <v>11.375</v>
      </c>
      <c r="AE58" s="9">
        <v>10.6572</v>
      </c>
      <c r="AF58" s="9">
        <v>8.1209799999999994</v>
      </c>
      <c r="AG58" s="10">
        <v>28.357199999999999</v>
      </c>
      <c r="AH58" s="10">
        <v>27.6205</v>
      </c>
      <c r="AI58" s="10">
        <v>23.586600000000001</v>
      </c>
      <c r="AJ58" s="10">
        <v>13.059100000000001</v>
      </c>
      <c r="AK58" s="9">
        <v>4.2984299999999998</v>
      </c>
      <c r="AL58" s="9">
        <v>5.9684900000000001</v>
      </c>
      <c r="AM58" s="9">
        <v>17.709099999999999</v>
      </c>
      <c r="AN58" s="9">
        <v>17.349699999999999</v>
      </c>
      <c r="AO58" s="9">
        <v>15.050599999999999</v>
      </c>
      <c r="AP58" s="9">
        <v>8.8540299999999998</v>
      </c>
      <c r="AQ58" s="9">
        <v>26.081900000000001</v>
      </c>
      <c r="AR58" s="9">
        <v>25.415400000000002</v>
      </c>
      <c r="AS58" s="9">
        <v>21.265000000000001</v>
      </c>
      <c r="AT58" s="9">
        <v>11.1874</v>
      </c>
      <c r="AU58" s="9">
        <v>47.3474</v>
      </c>
      <c r="AV58" s="9">
        <v>45.381700000000002</v>
      </c>
      <c r="AW58" s="9">
        <v>34.210999999999999</v>
      </c>
      <c r="AX58" s="9">
        <v>14.736599999999999</v>
      </c>
      <c r="AY58" s="9">
        <v>3.9326500000000002</v>
      </c>
      <c r="AZ58" s="9">
        <v>5.5668699999999998</v>
      </c>
      <c r="BA58" s="9">
        <v>9.5324799999999996</v>
      </c>
      <c r="BB58" s="9">
        <v>9.4056200000000008</v>
      </c>
      <c r="BC58" s="9">
        <v>8.7223500000000005</v>
      </c>
      <c r="BD58" s="9">
        <v>6.7845300000000002</v>
      </c>
      <c r="BE58" s="9">
        <v>25.9312</v>
      </c>
      <c r="BF58" s="9">
        <v>25.242799999999999</v>
      </c>
      <c r="BG58" s="9">
        <v>21.0426</v>
      </c>
      <c r="BH58" s="9">
        <v>11.023899999999999</v>
      </c>
      <c r="BI58" s="9">
        <v>43.455300000000001</v>
      </c>
      <c r="BJ58" s="9">
        <v>41.801900000000003</v>
      </c>
      <c r="BK58" s="9">
        <v>32.128300000000003</v>
      </c>
      <c r="BL58" s="9">
        <v>13.826000000000001</v>
      </c>
      <c r="BM58" s="9">
        <v>6.5705</v>
      </c>
      <c r="BN58" s="9">
        <v>10.5701</v>
      </c>
      <c r="BO58" s="9">
        <v>10.4094</v>
      </c>
      <c r="BP58" s="9">
        <v>9.44834</v>
      </c>
      <c r="BQ58" s="9">
        <v>6.9858799999999999</v>
      </c>
      <c r="BR58" s="9">
        <v>16.0703</v>
      </c>
      <c r="BS58" s="9">
        <v>15.731199999999999</v>
      </c>
      <c r="BT58" s="9">
        <v>13.8725</v>
      </c>
      <c r="BU58" s="9">
        <v>9.5461299999999998</v>
      </c>
      <c r="BV58" s="9">
        <v>30.033799999999999</v>
      </c>
    </row>
    <row r="59" spans="1:74" x14ac:dyDescent="0.4">
      <c r="A59" s="7">
        <v>898</v>
      </c>
      <c r="B59" s="9">
        <v>2.1856599999999999</v>
      </c>
      <c r="C59" s="9">
        <v>3.9795500000000001</v>
      </c>
      <c r="D59" s="9">
        <v>5.4977900000000002</v>
      </c>
      <c r="E59" s="9">
        <v>9.7666500000000003</v>
      </c>
      <c r="F59" s="9">
        <v>9.6905199999999994</v>
      </c>
      <c r="G59" s="9">
        <v>9.2210199999999993</v>
      </c>
      <c r="H59" s="9">
        <v>7.2717799999999997</v>
      </c>
      <c r="I59" s="9">
        <v>13.4979</v>
      </c>
      <c r="J59" s="9">
        <v>13.3515</v>
      </c>
      <c r="K59" s="9">
        <v>12.498100000000001</v>
      </c>
      <c r="L59" s="9">
        <v>9.2780199999999997</v>
      </c>
      <c r="M59" s="9">
        <v>393.84300000000002</v>
      </c>
      <c r="N59" s="9">
        <v>102.30200000000001</v>
      </c>
      <c r="O59" s="9">
        <v>95.028300000000002</v>
      </c>
      <c r="P59" s="9">
        <v>61.230699999999999</v>
      </c>
      <c r="Q59" s="9">
        <v>21.670300000000001</v>
      </c>
      <c r="R59" s="9">
        <v>217.11</v>
      </c>
      <c r="S59" s="9">
        <v>7.2220500000000003</v>
      </c>
      <c r="T59" s="9">
        <v>12.8459</v>
      </c>
      <c r="U59" s="9">
        <v>12.708299999999999</v>
      </c>
      <c r="V59" s="9">
        <v>11.8759</v>
      </c>
      <c r="W59" s="9">
        <v>8.8234300000000001</v>
      </c>
      <c r="X59" s="10">
        <v>42.9071</v>
      </c>
      <c r="Y59" s="10">
        <v>41.618400000000001</v>
      </c>
      <c r="Z59" s="10">
        <v>33.830500000000001</v>
      </c>
      <c r="AA59" s="10">
        <v>16.3355</v>
      </c>
      <c r="AB59" s="9">
        <v>7.1637000000000004</v>
      </c>
      <c r="AC59" s="9">
        <v>11.895</v>
      </c>
      <c r="AD59" s="9">
        <v>11.758900000000001</v>
      </c>
      <c r="AE59" s="9">
        <v>10.9747</v>
      </c>
      <c r="AF59" s="9">
        <v>8.2978400000000008</v>
      </c>
      <c r="AG59" s="9">
        <v>29.751100000000001</v>
      </c>
      <c r="AH59" s="9">
        <v>28.9162</v>
      </c>
      <c r="AI59" s="9">
        <v>24.5138</v>
      </c>
      <c r="AJ59" s="9">
        <v>13.359500000000001</v>
      </c>
      <c r="AK59" s="9">
        <v>4.4043400000000004</v>
      </c>
      <c r="AL59" s="9">
        <v>6.1366800000000001</v>
      </c>
      <c r="AM59" s="9">
        <v>18.651399999999999</v>
      </c>
      <c r="AN59" s="9">
        <v>18.2395</v>
      </c>
      <c r="AO59" s="9">
        <v>15.683199999999999</v>
      </c>
      <c r="AP59" s="9">
        <v>9.0528700000000004</v>
      </c>
      <c r="AQ59" s="9">
        <v>27.679400000000001</v>
      </c>
      <c r="AR59" s="9">
        <v>26.910799999999998</v>
      </c>
      <c r="AS59" s="9">
        <v>22.2698</v>
      </c>
      <c r="AT59" s="9">
        <v>11.464</v>
      </c>
      <c r="AU59" s="9">
        <v>51.827399999999997</v>
      </c>
      <c r="AV59" s="9">
        <v>49.449399999999997</v>
      </c>
      <c r="AW59" s="9">
        <v>36.4617</v>
      </c>
      <c r="AX59" s="9">
        <v>15.1394</v>
      </c>
      <c r="AY59" s="9">
        <v>4.0388000000000002</v>
      </c>
      <c r="AZ59" s="9">
        <v>5.7550100000000004</v>
      </c>
      <c r="BA59" s="9">
        <v>9.8921899999999994</v>
      </c>
      <c r="BB59" s="9">
        <v>9.7507400000000004</v>
      </c>
      <c r="BC59" s="9">
        <v>9.0138999999999996</v>
      </c>
      <c r="BD59" s="9">
        <v>6.9598100000000001</v>
      </c>
      <c r="BE59" s="9">
        <v>27.527100000000001</v>
      </c>
      <c r="BF59" s="9">
        <v>26.735199999999999</v>
      </c>
      <c r="BG59" s="9">
        <v>22.0563</v>
      </c>
      <c r="BH59" s="9">
        <v>11.319599999999999</v>
      </c>
      <c r="BI59" s="9">
        <v>47.724800000000002</v>
      </c>
      <c r="BJ59" s="9">
        <v>45.718600000000002</v>
      </c>
      <c r="BK59" s="9">
        <v>34.412500000000001</v>
      </c>
      <c r="BL59" s="9">
        <v>14.2403</v>
      </c>
      <c r="BM59" s="9">
        <v>6.8060999999999998</v>
      </c>
      <c r="BN59" s="9">
        <v>11.1456</v>
      </c>
      <c r="BO59" s="9">
        <v>10.9605</v>
      </c>
      <c r="BP59" s="9">
        <v>9.8888400000000001</v>
      </c>
      <c r="BQ59" s="9">
        <v>7.2242499999999996</v>
      </c>
      <c r="BR59" s="9">
        <v>17.026700000000002</v>
      </c>
      <c r="BS59" s="9">
        <v>16.6357</v>
      </c>
      <c r="BT59" s="9">
        <v>14.5724</v>
      </c>
      <c r="BU59" s="9">
        <v>9.8965899999999998</v>
      </c>
      <c r="BV59" s="9">
        <v>32.744</v>
      </c>
    </row>
    <row r="60" spans="1:74" x14ac:dyDescent="0.4">
      <c r="A60" s="7">
        <v>992</v>
      </c>
      <c r="B60" s="9">
        <v>2.2022900000000001</v>
      </c>
      <c r="C60" s="9">
        <v>4.0362200000000001</v>
      </c>
      <c r="D60" s="9">
        <v>5.5873499999999998</v>
      </c>
      <c r="E60" s="9">
        <v>10.039400000000001</v>
      </c>
      <c r="F60" s="9">
        <v>9.9559499999999996</v>
      </c>
      <c r="G60" s="9">
        <v>9.4587400000000006</v>
      </c>
      <c r="H60" s="9">
        <v>7.4167300000000003</v>
      </c>
      <c r="I60" s="9">
        <v>13.8847</v>
      </c>
      <c r="J60" s="9">
        <v>13.7232</v>
      </c>
      <c r="K60" s="9">
        <v>12.819900000000001</v>
      </c>
      <c r="L60" s="9">
        <v>9.4757200000000008</v>
      </c>
      <c r="M60" s="9">
        <v>434.38400000000001</v>
      </c>
      <c r="N60" s="9">
        <v>112.04</v>
      </c>
      <c r="O60" s="9">
        <v>103.29600000000001</v>
      </c>
      <c r="P60" s="9">
        <v>64.657399999999996</v>
      </c>
      <c r="Q60" s="9">
        <v>22.2165</v>
      </c>
      <c r="R60" s="9">
        <v>239.541</v>
      </c>
      <c r="S60" s="9">
        <v>7.37948</v>
      </c>
      <c r="T60" s="9">
        <v>13.1494</v>
      </c>
      <c r="U60" s="9">
        <v>13.0002</v>
      </c>
      <c r="V60" s="9">
        <v>12.1317</v>
      </c>
      <c r="W60" s="9">
        <v>8.9860100000000003</v>
      </c>
      <c r="X60" s="10">
        <v>44.5137</v>
      </c>
      <c r="Y60" s="10">
        <v>43.0837</v>
      </c>
      <c r="Z60" s="10">
        <v>34.771999999999998</v>
      </c>
      <c r="AA60" s="10">
        <v>16.6389</v>
      </c>
      <c r="AB60" s="9">
        <v>7.3029799999999998</v>
      </c>
      <c r="AC60" s="9">
        <v>12.307700000000001</v>
      </c>
      <c r="AD60" s="9">
        <v>12.153600000000001</v>
      </c>
      <c r="AE60" s="9">
        <v>11.298</v>
      </c>
      <c r="AF60" s="9">
        <v>8.4737500000000008</v>
      </c>
      <c r="AG60" s="9">
        <v>31.214600000000001</v>
      </c>
      <c r="AH60" s="9">
        <v>30.268000000000001</v>
      </c>
      <c r="AI60" s="9">
        <v>25.463999999999999</v>
      </c>
      <c r="AJ60" s="9">
        <v>13.658200000000001</v>
      </c>
      <c r="AK60" s="9">
        <v>4.5108499999999996</v>
      </c>
      <c r="AL60" s="9">
        <v>6.3088199999999999</v>
      </c>
      <c r="AM60" s="9">
        <v>19.605399999999999</v>
      </c>
      <c r="AN60" s="9">
        <v>19.135999999999999</v>
      </c>
      <c r="AO60" s="9">
        <v>16.3109</v>
      </c>
      <c r="AP60" s="9">
        <v>9.2478200000000008</v>
      </c>
      <c r="AQ60" s="9">
        <v>29.311399999999999</v>
      </c>
      <c r="AR60" s="9">
        <v>28.430299999999999</v>
      </c>
      <c r="AS60" s="9">
        <v>23.272300000000001</v>
      </c>
      <c r="AT60" s="9">
        <v>11.734500000000001</v>
      </c>
      <c r="AU60" s="9">
        <v>56.718200000000003</v>
      </c>
      <c r="AV60" s="9">
        <v>53.849499999999999</v>
      </c>
      <c r="AW60" s="9">
        <v>38.803400000000003</v>
      </c>
      <c r="AX60" s="9">
        <v>15.5329</v>
      </c>
      <c r="AY60" s="9">
        <v>4.1460499999999998</v>
      </c>
      <c r="AZ60" s="9">
        <v>5.95078</v>
      </c>
      <c r="BA60" s="9">
        <v>10.2677</v>
      </c>
      <c r="BB60" s="9">
        <v>10.11</v>
      </c>
      <c r="BC60" s="9">
        <v>9.3147699999999993</v>
      </c>
      <c r="BD60" s="9">
        <v>7.1361600000000003</v>
      </c>
      <c r="BE60" s="9">
        <v>29.150400000000001</v>
      </c>
      <c r="BF60" s="9">
        <v>28.245200000000001</v>
      </c>
      <c r="BG60" s="9">
        <v>23.067</v>
      </c>
      <c r="BH60" s="9">
        <v>11.609500000000001</v>
      </c>
      <c r="BI60" s="9">
        <v>52.386299999999999</v>
      </c>
      <c r="BJ60" s="9">
        <v>49.959499999999998</v>
      </c>
      <c r="BK60" s="9">
        <v>36.795200000000001</v>
      </c>
      <c r="BL60" s="9">
        <v>14.6447</v>
      </c>
      <c r="BM60" s="9">
        <v>7.0395500000000002</v>
      </c>
      <c r="BN60" s="9">
        <v>11.743</v>
      </c>
      <c r="BO60" s="9">
        <v>11.5305</v>
      </c>
      <c r="BP60" s="9">
        <v>10.340199999999999</v>
      </c>
      <c r="BQ60" s="9">
        <v>7.4636199999999997</v>
      </c>
      <c r="BR60" s="9">
        <v>18.0182</v>
      </c>
      <c r="BS60" s="9">
        <v>17.569099999999999</v>
      </c>
      <c r="BT60" s="9">
        <v>15.2888</v>
      </c>
      <c r="BU60" s="9">
        <v>10.248699999999999</v>
      </c>
      <c r="BV60" s="9">
        <v>35.702199999999998</v>
      </c>
    </row>
    <row r="61" spans="1:74" x14ac:dyDescent="0.4">
      <c r="A61" s="7">
        <v>1097</v>
      </c>
      <c r="B61" s="9">
        <v>2.2170899999999998</v>
      </c>
      <c r="C61" s="9">
        <v>4.09274</v>
      </c>
      <c r="D61" s="9">
        <v>5.6779700000000002</v>
      </c>
      <c r="E61" s="9">
        <v>10.3154</v>
      </c>
      <c r="F61" s="9">
        <v>10.2241</v>
      </c>
      <c r="G61" s="9">
        <v>9.6990700000000007</v>
      </c>
      <c r="H61" s="9">
        <v>7.5623899999999997</v>
      </c>
      <c r="I61" s="9">
        <v>14.2921</v>
      </c>
      <c r="J61" s="9">
        <v>14.113200000000001</v>
      </c>
      <c r="K61" s="9">
        <v>13.155900000000001</v>
      </c>
      <c r="L61" s="9">
        <v>9.6784199999999991</v>
      </c>
      <c r="M61" s="9">
        <v>479.52199999999999</v>
      </c>
      <c r="N61" s="9">
        <v>122.895</v>
      </c>
      <c r="O61" s="9">
        <v>112.373</v>
      </c>
      <c r="P61" s="9">
        <v>68.246799999999993</v>
      </c>
      <c r="Q61" s="9">
        <v>22.767399999999999</v>
      </c>
      <c r="R61" s="9">
        <v>264.54500000000002</v>
      </c>
      <c r="S61" s="9">
        <v>7.5406300000000002</v>
      </c>
      <c r="T61" s="9">
        <v>13.4549</v>
      </c>
      <c r="U61" s="9">
        <v>13.292899999999999</v>
      </c>
      <c r="V61" s="9">
        <v>12.3895</v>
      </c>
      <c r="W61" s="9">
        <v>9.1505299999999998</v>
      </c>
      <c r="X61" s="10">
        <v>46.202800000000003</v>
      </c>
      <c r="Y61" s="10">
        <v>44.612200000000001</v>
      </c>
      <c r="Z61" s="10">
        <v>35.739100000000001</v>
      </c>
      <c r="AA61" s="10">
        <v>16.942399999999999</v>
      </c>
      <c r="AB61" s="9">
        <v>7.4444900000000001</v>
      </c>
      <c r="AC61" s="9">
        <v>12.7425</v>
      </c>
      <c r="AD61" s="9">
        <v>12.567600000000001</v>
      </c>
      <c r="AE61" s="9">
        <v>11.633699999999999</v>
      </c>
      <c r="AF61" s="9">
        <v>8.6523299999999992</v>
      </c>
      <c r="AG61" s="9">
        <v>32.783999999999999</v>
      </c>
      <c r="AH61" s="9">
        <v>31.707899999999999</v>
      </c>
      <c r="AI61" s="9">
        <v>26.4573</v>
      </c>
      <c r="AJ61" s="9">
        <v>13.9618</v>
      </c>
      <c r="AK61" s="9">
        <v>4.6198100000000002</v>
      </c>
      <c r="AL61" s="9">
        <v>6.4885900000000003</v>
      </c>
      <c r="AM61" s="9">
        <v>20.589099999999998</v>
      </c>
      <c r="AN61" s="9">
        <v>20.055800000000001</v>
      </c>
      <c r="AO61" s="9">
        <v>16.945599999999999</v>
      </c>
      <c r="AP61" s="9">
        <v>9.4437499999999996</v>
      </c>
      <c r="AQ61" s="9">
        <v>31.009799999999998</v>
      </c>
      <c r="AR61" s="9">
        <v>30.002800000000001</v>
      </c>
      <c r="AS61" s="9">
        <v>24.291699999999999</v>
      </c>
      <c r="AT61" s="9">
        <v>12.0052</v>
      </c>
      <c r="AU61" s="9">
        <v>62.173999999999999</v>
      </c>
      <c r="AV61" s="9">
        <v>58.709099999999999</v>
      </c>
      <c r="AW61" s="9">
        <v>41.286200000000001</v>
      </c>
      <c r="AX61" s="9">
        <v>15.9255</v>
      </c>
      <c r="AY61" s="9">
        <v>4.2561</v>
      </c>
      <c r="AZ61" s="9">
        <v>6.1586600000000002</v>
      </c>
      <c r="BA61" s="9">
        <v>10.670400000000001</v>
      </c>
      <c r="BB61" s="9">
        <v>10.494</v>
      </c>
      <c r="BC61" s="9">
        <v>9.6331600000000002</v>
      </c>
      <c r="BD61" s="9">
        <v>7.3177099999999999</v>
      </c>
      <c r="BE61" s="9">
        <v>30.8323</v>
      </c>
      <c r="BF61" s="9">
        <v>29.801300000000001</v>
      </c>
      <c r="BG61" s="9">
        <v>24.094899999999999</v>
      </c>
      <c r="BH61" s="9">
        <v>11.9003</v>
      </c>
      <c r="BI61" s="9">
        <v>57.5871</v>
      </c>
      <c r="BJ61" s="9">
        <v>54.648400000000002</v>
      </c>
      <c r="BK61" s="9">
        <v>39.327500000000001</v>
      </c>
      <c r="BL61" s="9">
        <v>15.047499999999999</v>
      </c>
      <c r="BM61" s="9">
        <v>7.2747099999999998</v>
      </c>
      <c r="BN61" s="9">
        <v>12.375</v>
      </c>
      <c r="BO61" s="9">
        <v>12.1312</v>
      </c>
      <c r="BP61" s="9">
        <v>10.8116</v>
      </c>
      <c r="BQ61" s="9">
        <v>7.7085400000000002</v>
      </c>
      <c r="BR61" s="9">
        <v>19.0672</v>
      </c>
      <c r="BS61" s="9">
        <v>18.552</v>
      </c>
      <c r="BT61" s="9">
        <v>16.037299999999998</v>
      </c>
      <c r="BU61" s="9">
        <v>10.6097</v>
      </c>
      <c r="BV61" s="9">
        <v>39.002299999999998</v>
      </c>
    </row>
    <row r="62" spans="1:74" x14ac:dyDescent="0.4">
      <c r="A62" s="7">
        <v>1212</v>
      </c>
      <c r="B62" s="9">
        <v>2.2297199999999999</v>
      </c>
      <c r="C62" s="9">
        <v>4.1476300000000004</v>
      </c>
      <c r="D62" s="9">
        <v>5.7676800000000004</v>
      </c>
      <c r="E62" s="9">
        <v>10.5884</v>
      </c>
      <c r="F62" s="9">
        <v>10.489000000000001</v>
      </c>
      <c r="G62" s="9">
        <v>9.9367699999999992</v>
      </c>
      <c r="H62" s="9">
        <v>7.7057599999999997</v>
      </c>
      <c r="I62" s="9">
        <v>14.7142</v>
      </c>
      <c r="J62" s="9">
        <v>14.515599999999999</v>
      </c>
      <c r="K62" s="9">
        <v>13.500500000000001</v>
      </c>
      <c r="L62" s="9">
        <v>9.8820800000000002</v>
      </c>
      <c r="M62" s="9">
        <v>528.78099999999995</v>
      </c>
      <c r="N62" s="9">
        <v>134.75700000000001</v>
      </c>
      <c r="O62" s="9">
        <v>122.127</v>
      </c>
      <c r="P62" s="9">
        <v>71.925200000000004</v>
      </c>
      <c r="Q62" s="9">
        <v>23.311699999999998</v>
      </c>
      <c r="R62" s="9">
        <v>291.86599999999999</v>
      </c>
      <c r="S62" s="9">
        <v>7.7022000000000004</v>
      </c>
      <c r="T62" s="9">
        <v>13.757999999999999</v>
      </c>
      <c r="U62" s="9">
        <v>13.582700000000001</v>
      </c>
      <c r="V62" s="9">
        <v>12.645300000000001</v>
      </c>
      <c r="W62" s="9">
        <v>9.3139900000000004</v>
      </c>
      <c r="X62" s="10">
        <v>47.943399999999997</v>
      </c>
      <c r="Y62" s="10">
        <v>46.174399999999999</v>
      </c>
      <c r="Z62" s="10">
        <v>36.712299999999999</v>
      </c>
      <c r="AA62" s="10">
        <v>17.2407</v>
      </c>
      <c r="AB62" s="9">
        <v>7.5856399999999997</v>
      </c>
      <c r="AC62" s="9">
        <v>13.190799999999999</v>
      </c>
      <c r="AD62" s="9">
        <v>12.992599999999999</v>
      </c>
      <c r="AE62" s="9">
        <v>11.975300000000001</v>
      </c>
      <c r="AF62" s="9">
        <v>8.8299199999999995</v>
      </c>
      <c r="AG62" s="9">
        <v>34.432299999999998</v>
      </c>
      <c r="AH62" s="9">
        <v>33.209400000000002</v>
      </c>
      <c r="AI62" s="9">
        <v>27.473600000000001</v>
      </c>
      <c r="AJ62" s="9">
        <v>14.264200000000001</v>
      </c>
      <c r="AK62" s="9">
        <v>4.7285000000000004</v>
      </c>
      <c r="AL62" s="9">
        <v>6.6722299999999999</v>
      </c>
      <c r="AM62" s="9">
        <v>21.5807</v>
      </c>
      <c r="AN62" s="9">
        <v>20.9785</v>
      </c>
      <c r="AO62" s="9">
        <v>17.573699999999999</v>
      </c>
      <c r="AP62" s="9">
        <v>9.6374499999999994</v>
      </c>
      <c r="AQ62" s="9">
        <v>32.737900000000003</v>
      </c>
      <c r="AR62" s="9">
        <v>31.593599999999999</v>
      </c>
      <c r="AS62" s="9">
        <v>25.306100000000001</v>
      </c>
      <c r="AT62" s="9">
        <v>12.2713</v>
      </c>
      <c r="AU62" s="9">
        <v>68.140600000000006</v>
      </c>
      <c r="AV62" s="9">
        <v>63.9666</v>
      </c>
      <c r="AW62" s="9">
        <v>43.8596</v>
      </c>
      <c r="AX62" s="9">
        <v>16.3094</v>
      </c>
      <c r="AY62" s="9">
        <v>4.3660300000000003</v>
      </c>
      <c r="AZ62" s="9">
        <v>6.3745799999999999</v>
      </c>
      <c r="BA62" s="9">
        <v>11.095700000000001</v>
      </c>
      <c r="BB62" s="9">
        <v>10.898199999999999</v>
      </c>
      <c r="BC62" s="9">
        <v>9.9644100000000009</v>
      </c>
      <c r="BD62" s="9">
        <v>7.5011400000000004</v>
      </c>
      <c r="BE62" s="9">
        <v>32.536299999999997</v>
      </c>
      <c r="BF62" s="9">
        <v>31.3691</v>
      </c>
      <c r="BG62" s="9">
        <v>25.1188</v>
      </c>
      <c r="BH62" s="9">
        <v>12.1867</v>
      </c>
      <c r="BI62" s="9">
        <v>63.275599999999997</v>
      </c>
      <c r="BJ62" s="9">
        <v>59.726900000000001</v>
      </c>
      <c r="BK62" s="9">
        <v>41.957799999999999</v>
      </c>
      <c r="BL62" s="9">
        <v>15.4406</v>
      </c>
      <c r="BM62" s="9">
        <v>7.5057499999999999</v>
      </c>
      <c r="BN62" s="9">
        <v>13.028700000000001</v>
      </c>
      <c r="BO62" s="9">
        <v>12.7499</v>
      </c>
      <c r="BP62" s="9">
        <v>11.293100000000001</v>
      </c>
      <c r="BQ62" s="9">
        <v>7.9534500000000001</v>
      </c>
      <c r="BR62" s="9">
        <v>20.154</v>
      </c>
      <c r="BS62" s="9">
        <v>19.565200000000001</v>
      </c>
      <c r="BT62" s="9">
        <v>16.802900000000001</v>
      </c>
      <c r="BU62" s="9">
        <v>10.9718</v>
      </c>
      <c r="BV62" s="9">
        <v>42.611899999999999</v>
      </c>
    </row>
    <row r="63" spans="1:74" x14ac:dyDescent="0.4">
      <c r="A63" s="7">
        <v>1339</v>
      </c>
      <c r="B63" s="9">
        <v>2.2403</v>
      </c>
      <c r="C63" s="9">
        <v>4.2009299999999996</v>
      </c>
      <c r="D63" s="9">
        <v>5.85703</v>
      </c>
      <c r="E63" s="9">
        <v>10.860099999999999</v>
      </c>
      <c r="F63" s="9">
        <v>10.7524</v>
      </c>
      <c r="G63" s="9">
        <v>10.173400000000001</v>
      </c>
      <c r="H63" s="9">
        <v>7.8479999999999999</v>
      </c>
      <c r="I63" s="9">
        <v>15.156000000000001</v>
      </c>
      <c r="J63" s="9">
        <v>14.935</v>
      </c>
      <c r="K63" s="9">
        <v>13.8574</v>
      </c>
      <c r="L63" s="9">
        <v>10.0883</v>
      </c>
      <c r="M63" s="9">
        <v>582.96500000000003</v>
      </c>
      <c r="N63" s="9">
        <v>147.82400000000001</v>
      </c>
      <c r="O63" s="9">
        <v>132.68299999999999</v>
      </c>
      <c r="P63" s="9">
        <v>75.719800000000006</v>
      </c>
      <c r="Q63" s="9">
        <v>23.8538</v>
      </c>
      <c r="R63" s="9">
        <v>321.96199999999999</v>
      </c>
      <c r="S63" s="9">
        <v>7.8652499999999996</v>
      </c>
      <c r="T63" s="9">
        <v>14.063700000000001</v>
      </c>
      <c r="U63" s="9">
        <v>13.873900000000001</v>
      </c>
      <c r="V63" s="9">
        <v>12.902699999999999</v>
      </c>
      <c r="W63" s="9">
        <v>9.4780300000000004</v>
      </c>
      <c r="X63" s="10">
        <v>49.752299999999998</v>
      </c>
      <c r="Y63" s="10">
        <v>47.784399999999998</v>
      </c>
      <c r="Z63" s="10">
        <v>37.6999</v>
      </c>
      <c r="AA63" s="10">
        <v>17.537099999999999</v>
      </c>
      <c r="AB63" s="9">
        <v>7.7279200000000001</v>
      </c>
      <c r="AC63" s="9">
        <v>13.6563</v>
      </c>
      <c r="AD63" s="9">
        <v>13.431900000000001</v>
      </c>
      <c r="AE63" s="9">
        <v>12.325100000000001</v>
      </c>
      <c r="AF63" s="9">
        <v>9.0079399999999996</v>
      </c>
      <c r="AG63" s="9">
        <v>36.176099999999998</v>
      </c>
      <c r="AH63" s="9">
        <v>34.785899999999998</v>
      </c>
      <c r="AI63" s="9">
        <v>28.520199999999999</v>
      </c>
      <c r="AJ63" s="9">
        <v>14.568199999999999</v>
      </c>
      <c r="AK63" s="9">
        <v>4.8371700000000004</v>
      </c>
      <c r="AL63" s="9">
        <v>6.8608599999999997</v>
      </c>
      <c r="AM63" s="9">
        <v>22.587299999999999</v>
      </c>
      <c r="AN63" s="9">
        <v>21.910299999999999</v>
      </c>
      <c r="AO63" s="9">
        <v>18.1998</v>
      </c>
      <c r="AP63" s="9">
        <v>9.8312200000000001</v>
      </c>
      <c r="AQ63" s="9">
        <v>34.507899999999999</v>
      </c>
      <c r="AR63" s="9">
        <v>33.213500000000003</v>
      </c>
      <c r="AS63" s="9">
        <v>26.3233</v>
      </c>
      <c r="AT63" s="9">
        <v>12.535600000000001</v>
      </c>
      <c r="AU63" s="9">
        <v>74.718999999999994</v>
      </c>
      <c r="AV63" s="9">
        <v>69.696200000000005</v>
      </c>
      <c r="AW63" s="9">
        <v>46.5411</v>
      </c>
      <c r="AX63" s="9">
        <v>16.688099999999999</v>
      </c>
      <c r="AY63" s="9">
        <v>4.4758699999999996</v>
      </c>
      <c r="AZ63" s="9">
        <v>6.6000100000000002</v>
      </c>
      <c r="BA63" s="9">
        <v>11.5501</v>
      </c>
      <c r="BB63" s="9">
        <v>11.3284</v>
      </c>
      <c r="BC63" s="9">
        <v>10.3126</v>
      </c>
      <c r="BD63" s="9">
        <v>7.6881700000000004</v>
      </c>
      <c r="BE63" s="9">
        <v>34.274700000000003</v>
      </c>
      <c r="BF63" s="9">
        <v>32.959899999999998</v>
      </c>
      <c r="BG63" s="9">
        <v>26.147600000000001</v>
      </c>
      <c r="BH63" s="9">
        <v>12.4719</v>
      </c>
      <c r="BI63" s="9">
        <v>69.548500000000004</v>
      </c>
      <c r="BJ63" s="9">
        <v>65.268299999999996</v>
      </c>
      <c r="BK63" s="9">
        <v>44.703800000000001</v>
      </c>
      <c r="BL63" s="9">
        <v>15.827400000000001</v>
      </c>
      <c r="BM63" s="9">
        <v>7.7336200000000002</v>
      </c>
      <c r="BN63" s="9">
        <v>13.708600000000001</v>
      </c>
      <c r="BO63" s="9">
        <v>13.390499999999999</v>
      </c>
      <c r="BP63" s="9">
        <v>11.7879</v>
      </c>
      <c r="BQ63" s="9">
        <v>8.1996599999999997</v>
      </c>
      <c r="BR63" s="9">
        <v>21.287500000000001</v>
      </c>
      <c r="BS63" s="9">
        <v>20.616499999999998</v>
      </c>
      <c r="BT63" s="9">
        <v>17.5916</v>
      </c>
      <c r="BU63" s="9">
        <v>11.3375</v>
      </c>
      <c r="BV63" s="9">
        <v>46.592599999999997</v>
      </c>
    </row>
    <row r="64" spans="1:74" x14ac:dyDescent="0.4">
      <c r="A64" s="7">
        <v>1480</v>
      </c>
      <c r="B64" s="9">
        <v>2.2489699999999999</v>
      </c>
      <c r="C64" s="9">
        <v>4.2523999999999997</v>
      </c>
      <c r="D64" s="9">
        <v>5.9461199999999996</v>
      </c>
      <c r="E64" s="9">
        <v>11.1313</v>
      </c>
      <c r="F64" s="9">
        <v>11.014900000000001</v>
      </c>
      <c r="G64" s="9">
        <v>10.409800000000001</v>
      </c>
      <c r="H64" s="9">
        <v>7.9897299999999998</v>
      </c>
      <c r="I64" s="9">
        <v>15.621499999999999</v>
      </c>
      <c r="J64" s="9">
        <v>15.3749</v>
      </c>
      <c r="K64" s="9">
        <v>14.2293</v>
      </c>
      <c r="L64" s="9">
        <v>10.2981</v>
      </c>
      <c r="M64" s="9">
        <v>642.85900000000004</v>
      </c>
      <c r="N64" s="9">
        <v>162.291</v>
      </c>
      <c r="O64" s="9">
        <v>144.14699999999999</v>
      </c>
      <c r="P64" s="9">
        <v>79.647000000000006</v>
      </c>
      <c r="Q64" s="9">
        <v>24.395900000000001</v>
      </c>
      <c r="R64" s="9">
        <v>355.28100000000001</v>
      </c>
      <c r="S64" s="9">
        <v>8.0301899999999993</v>
      </c>
      <c r="T64" s="9">
        <v>14.3758</v>
      </c>
      <c r="U64" s="9">
        <v>14.1701</v>
      </c>
      <c r="V64" s="9">
        <v>13.164300000000001</v>
      </c>
      <c r="W64" s="9">
        <v>9.6435899999999997</v>
      </c>
      <c r="X64" s="10">
        <v>51.643099999999997</v>
      </c>
      <c r="Y64" s="10">
        <v>49.452500000000001</v>
      </c>
      <c r="Z64" s="10">
        <v>38.7072</v>
      </c>
      <c r="AA64" s="10">
        <v>17.8339</v>
      </c>
      <c r="AB64" s="9">
        <v>7.8723400000000003</v>
      </c>
      <c r="AC64" s="9">
        <v>14.141500000000001</v>
      </c>
      <c r="AD64" s="9">
        <v>13.887499999999999</v>
      </c>
      <c r="AE64" s="9">
        <v>12.684799999999999</v>
      </c>
      <c r="AF64" s="9">
        <v>9.1872299999999996</v>
      </c>
      <c r="AG64" s="9">
        <v>38.027700000000003</v>
      </c>
      <c r="AH64" s="9">
        <v>36.446599999999997</v>
      </c>
      <c r="AI64" s="9">
        <v>29.601199999999999</v>
      </c>
      <c r="AJ64" s="9">
        <v>14.8752</v>
      </c>
      <c r="AK64" s="9">
        <v>4.9455499999999999</v>
      </c>
      <c r="AL64" s="9">
        <v>7.0548900000000003</v>
      </c>
      <c r="AM64" s="9">
        <v>23.613600000000002</v>
      </c>
      <c r="AN64" s="9">
        <v>22.855499999999999</v>
      </c>
      <c r="AO64" s="9">
        <v>18.826899999999998</v>
      </c>
      <c r="AP64" s="9">
        <v>10.0265</v>
      </c>
      <c r="AQ64" s="9">
        <v>36.328699999999998</v>
      </c>
      <c r="AR64" s="9">
        <v>34.869900000000001</v>
      </c>
      <c r="AS64" s="9">
        <v>27.348800000000001</v>
      </c>
      <c r="AT64" s="9">
        <v>12.8002</v>
      </c>
      <c r="AU64" s="9">
        <v>82.009500000000003</v>
      </c>
      <c r="AV64" s="9">
        <v>75.966499999999996</v>
      </c>
      <c r="AW64" s="9">
        <v>49.340800000000002</v>
      </c>
      <c r="AX64" s="9">
        <v>17.063800000000001</v>
      </c>
      <c r="AY64" s="9">
        <v>4.5851600000000001</v>
      </c>
      <c r="AZ64" s="9">
        <v>6.8356300000000001</v>
      </c>
      <c r="BA64" s="9">
        <v>12.039</v>
      </c>
      <c r="BB64" s="9">
        <v>11.789300000000001</v>
      </c>
      <c r="BC64" s="9">
        <v>10.6808</v>
      </c>
      <c r="BD64" s="9">
        <v>7.8798399999999997</v>
      </c>
      <c r="BE64" s="9">
        <v>36.0565</v>
      </c>
      <c r="BF64" s="9">
        <v>34.581499999999998</v>
      </c>
      <c r="BG64" s="9">
        <v>27.187799999999999</v>
      </c>
      <c r="BH64" s="9">
        <v>12.757899999999999</v>
      </c>
      <c r="BI64" s="9">
        <v>76.501800000000003</v>
      </c>
      <c r="BJ64" s="9">
        <v>71.340699999999998</v>
      </c>
      <c r="BK64" s="9">
        <v>47.575200000000002</v>
      </c>
      <c r="BL64" s="9">
        <v>16.2103</v>
      </c>
      <c r="BM64" s="9">
        <v>7.95845</v>
      </c>
      <c r="BN64" s="9">
        <v>14.417</v>
      </c>
      <c r="BO64" s="9">
        <v>14.0549</v>
      </c>
      <c r="BP64" s="9">
        <v>12.297599999999999</v>
      </c>
      <c r="BQ64" s="9">
        <v>8.4475300000000004</v>
      </c>
      <c r="BR64" s="9">
        <v>22.473700000000001</v>
      </c>
      <c r="BS64" s="9">
        <v>21.7105</v>
      </c>
      <c r="BT64" s="9">
        <v>18.4068</v>
      </c>
      <c r="BU64" s="9">
        <v>11.7079</v>
      </c>
      <c r="BV64" s="9">
        <v>51.005299999999998</v>
      </c>
    </row>
    <row r="65" spans="1:74" x14ac:dyDescent="0.4">
      <c r="A65" s="7">
        <v>1636</v>
      </c>
      <c r="B65" s="9">
        <v>2.2558199999999999</v>
      </c>
      <c r="C65" s="9">
        <v>4.3012899999999998</v>
      </c>
      <c r="D65" s="9">
        <v>6.0341699999999996</v>
      </c>
      <c r="E65" s="9">
        <v>11.4001</v>
      </c>
      <c r="F65" s="9">
        <v>11.274800000000001</v>
      </c>
      <c r="G65" s="9">
        <v>10.644500000000001</v>
      </c>
      <c r="H65" s="9">
        <v>8.1302900000000005</v>
      </c>
      <c r="I65" s="9">
        <v>16.110399999999998</v>
      </c>
      <c r="J65" s="9">
        <v>15.8348</v>
      </c>
      <c r="K65" s="9">
        <v>14.6153</v>
      </c>
      <c r="L65" s="9">
        <v>10.5105</v>
      </c>
      <c r="M65" s="9">
        <v>708.80399999999997</v>
      </c>
      <c r="N65" s="9">
        <v>178.249</v>
      </c>
      <c r="O65" s="9">
        <v>156.53200000000001</v>
      </c>
      <c r="P65" s="9">
        <v>83.689300000000003</v>
      </c>
      <c r="Q65" s="9">
        <v>24.935700000000001</v>
      </c>
      <c r="R65" s="9">
        <v>392.03100000000001</v>
      </c>
      <c r="S65" s="9">
        <v>8.1957699999999996</v>
      </c>
      <c r="T65" s="9">
        <v>14.695399999999999</v>
      </c>
      <c r="U65" s="9">
        <v>14.472200000000001</v>
      </c>
      <c r="V65" s="9">
        <v>13.430300000000001</v>
      </c>
      <c r="W65" s="9">
        <v>9.8100900000000006</v>
      </c>
      <c r="X65" s="10">
        <v>53.614800000000002</v>
      </c>
      <c r="Y65" s="10">
        <v>51.176699999999997</v>
      </c>
      <c r="Z65" s="10">
        <v>39.731400000000001</v>
      </c>
      <c r="AA65" s="10">
        <v>18.130600000000001</v>
      </c>
      <c r="AB65" s="9">
        <v>8.0185899999999997</v>
      </c>
      <c r="AC65" s="9">
        <v>14.644399999999999</v>
      </c>
      <c r="AD65" s="9">
        <v>14.3573</v>
      </c>
      <c r="AE65" s="9">
        <v>13.0528</v>
      </c>
      <c r="AF65" s="9">
        <v>9.3670799999999996</v>
      </c>
      <c r="AG65" s="9">
        <v>39.983499999999999</v>
      </c>
      <c r="AH65" s="9">
        <v>38.186199999999999</v>
      </c>
      <c r="AI65" s="9">
        <v>30.711099999999998</v>
      </c>
      <c r="AJ65" s="9">
        <v>15.1843</v>
      </c>
      <c r="AK65" s="9">
        <v>5.0522900000000002</v>
      </c>
      <c r="AL65" s="9">
        <v>7.2528300000000003</v>
      </c>
      <c r="AM65" s="9">
        <v>24.6569</v>
      </c>
      <c r="AN65" s="9">
        <v>23.811299999999999</v>
      </c>
      <c r="AO65" s="9">
        <v>19.452999999999999</v>
      </c>
      <c r="AP65" s="9">
        <v>10.223000000000001</v>
      </c>
      <c r="AQ65" s="9">
        <v>38.195099999999996</v>
      </c>
      <c r="AR65" s="9">
        <v>36.557699999999997</v>
      </c>
      <c r="AS65" s="9">
        <v>28.379899999999999</v>
      </c>
      <c r="AT65" s="9">
        <v>13.0646</v>
      </c>
      <c r="AU65" s="9">
        <v>90.059600000000003</v>
      </c>
      <c r="AV65" s="9">
        <v>82.796499999999995</v>
      </c>
      <c r="AW65" s="9">
        <v>52.243299999999998</v>
      </c>
      <c r="AX65" s="9">
        <v>17.435700000000001</v>
      </c>
      <c r="AY65" s="9">
        <v>4.6923399999999997</v>
      </c>
      <c r="AZ65" s="9">
        <v>7.0798199999999998</v>
      </c>
      <c r="BA65" s="9">
        <v>12.563599999999999</v>
      </c>
      <c r="BB65" s="9">
        <v>12.281700000000001</v>
      </c>
      <c r="BC65" s="9">
        <v>11.0688</v>
      </c>
      <c r="BD65" s="9">
        <v>8.0753799999999991</v>
      </c>
      <c r="BE65" s="9">
        <v>37.877600000000001</v>
      </c>
      <c r="BF65" s="9">
        <v>36.2301</v>
      </c>
      <c r="BG65" s="9">
        <v>28.2379</v>
      </c>
      <c r="BH65" s="9">
        <v>13.0443</v>
      </c>
      <c r="BI65" s="9">
        <v>84.181100000000001</v>
      </c>
      <c r="BJ65" s="9">
        <v>77.964600000000004</v>
      </c>
      <c r="BK65" s="9">
        <v>50.555100000000003</v>
      </c>
      <c r="BL65" s="9">
        <v>16.5883</v>
      </c>
      <c r="BM65" s="9">
        <v>8.1785099999999993</v>
      </c>
      <c r="BN65" s="9">
        <v>15.1503</v>
      </c>
      <c r="BO65" s="9">
        <v>14.7394</v>
      </c>
      <c r="BP65" s="9">
        <v>12.8195</v>
      </c>
      <c r="BQ65" s="9">
        <v>8.6952300000000005</v>
      </c>
      <c r="BR65" s="9">
        <v>23.707899999999999</v>
      </c>
      <c r="BS65" s="9">
        <v>22.842400000000001</v>
      </c>
      <c r="BT65" s="9">
        <v>19.244900000000001</v>
      </c>
      <c r="BU65" s="9">
        <v>12.0807</v>
      </c>
      <c r="BV65" s="9">
        <v>55.879399999999997</v>
      </c>
    </row>
    <row r="66" spans="1:74" x14ac:dyDescent="0.4">
      <c r="A66" s="7">
        <v>1808</v>
      </c>
      <c r="B66" s="9">
        <v>2.2610199999999998</v>
      </c>
      <c r="C66" s="9">
        <v>4.3468799999999996</v>
      </c>
      <c r="D66" s="9">
        <v>6.1203000000000003</v>
      </c>
      <c r="E66" s="9">
        <v>11.664999999999999</v>
      </c>
      <c r="F66" s="9">
        <v>11.530900000000001</v>
      </c>
      <c r="G66" s="9">
        <v>10.876200000000001</v>
      </c>
      <c r="H66" s="9">
        <v>8.2690400000000004</v>
      </c>
      <c r="I66" s="9">
        <v>16.6221</v>
      </c>
      <c r="J66" s="9">
        <v>16.313600000000001</v>
      </c>
      <c r="K66" s="9">
        <v>15.0146</v>
      </c>
      <c r="L66" s="9">
        <v>10.724500000000001</v>
      </c>
      <c r="M66" s="9">
        <v>781.125</v>
      </c>
      <c r="N66" s="9">
        <v>195.785</v>
      </c>
      <c r="O66" s="9">
        <v>169.84100000000001</v>
      </c>
      <c r="P66" s="9">
        <v>87.829400000000007</v>
      </c>
      <c r="Q66" s="9">
        <v>25.471</v>
      </c>
      <c r="R66" s="9">
        <v>432.411</v>
      </c>
      <c r="S66" s="9">
        <v>8.3606400000000001</v>
      </c>
      <c r="T66" s="9">
        <v>15.0235</v>
      </c>
      <c r="U66" s="9">
        <v>14.780900000000001</v>
      </c>
      <c r="V66" s="9">
        <v>13.700799999999999</v>
      </c>
      <c r="W66" s="9">
        <v>9.9768799999999995</v>
      </c>
      <c r="X66" s="10">
        <v>55.668799999999997</v>
      </c>
      <c r="Y66" s="10">
        <v>52.956600000000002</v>
      </c>
      <c r="Z66" s="10">
        <v>40.770099999999999</v>
      </c>
      <c r="AA66" s="10">
        <v>18.427099999999999</v>
      </c>
      <c r="AB66" s="9">
        <v>8.1663300000000003</v>
      </c>
      <c r="AC66" s="9">
        <v>15.1631</v>
      </c>
      <c r="AD66" s="9">
        <v>14.8392</v>
      </c>
      <c r="AE66" s="9">
        <v>13.427199999999999</v>
      </c>
      <c r="AF66" s="9">
        <v>9.5468600000000006</v>
      </c>
      <c r="AG66" s="9">
        <v>42.038600000000002</v>
      </c>
      <c r="AH66" s="9">
        <v>39.998600000000003</v>
      </c>
      <c r="AI66" s="9">
        <v>31.843900000000001</v>
      </c>
      <c r="AJ66" s="9">
        <v>15.4941</v>
      </c>
      <c r="AK66" s="9">
        <v>5.1560100000000002</v>
      </c>
      <c r="AL66" s="9">
        <v>7.4530000000000003</v>
      </c>
      <c r="AM66" s="9">
        <v>25.716000000000001</v>
      </c>
      <c r="AN66" s="9">
        <v>24.776599999999998</v>
      </c>
      <c r="AO66" s="9">
        <v>20.077000000000002</v>
      </c>
      <c r="AP66" s="9">
        <v>10.420199999999999</v>
      </c>
      <c r="AQ66" s="9">
        <v>40.105400000000003</v>
      </c>
      <c r="AR66" s="9">
        <v>38.2746</v>
      </c>
      <c r="AS66" s="9">
        <v>29.415600000000001</v>
      </c>
      <c r="AT66" s="9">
        <v>13.3283</v>
      </c>
      <c r="AU66" s="9">
        <v>98.915999999999997</v>
      </c>
      <c r="AV66" s="9">
        <v>90.201499999999996</v>
      </c>
      <c r="AW66" s="9">
        <v>55.231499999999997</v>
      </c>
      <c r="AX66" s="9">
        <v>17.803000000000001</v>
      </c>
      <c r="AY66" s="9">
        <v>4.7958400000000001</v>
      </c>
      <c r="AZ66" s="9">
        <v>7.3306500000000003</v>
      </c>
      <c r="BA66" s="9">
        <v>13.1244</v>
      </c>
      <c r="BB66" s="9">
        <v>12.805400000000001</v>
      </c>
      <c r="BC66" s="9">
        <v>11.476000000000001</v>
      </c>
      <c r="BD66" s="9">
        <v>8.2738999999999994</v>
      </c>
      <c r="BE66" s="9">
        <v>39.737200000000001</v>
      </c>
      <c r="BF66" s="9">
        <v>37.904800000000002</v>
      </c>
      <c r="BG66" s="9">
        <v>29.298200000000001</v>
      </c>
      <c r="BH66" s="9">
        <v>13.330500000000001</v>
      </c>
      <c r="BI66" s="9">
        <v>92.631399999999999</v>
      </c>
      <c r="BJ66" s="9">
        <v>85.157200000000003</v>
      </c>
      <c r="BK66" s="9">
        <v>53.6248</v>
      </c>
      <c r="BL66" s="9">
        <v>16.960899999999999</v>
      </c>
      <c r="BM66" s="9">
        <v>8.3923500000000004</v>
      </c>
      <c r="BN66" s="9">
        <v>15.904500000000001</v>
      </c>
      <c r="BO66" s="9">
        <v>15.4397</v>
      </c>
      <c r="BP66" s="9">
        <v>13.3506</v>
      </c>
      <c r="BQ66" s="9">
        <v>8.9409600000000005</v>
      </c>
      <c r="BR66" s="9">
        <v>24.9848</v>
      </c>
      <c r="BS66" s="9">
        <v>24.006599999999999</v>
      </c>
      <c r="BT66" s="9">
        <v>20.1021</v>
      </c>
      <c r="BU66" s="9">
        <v>12.4536</v>
      </c>
      <c r="BV66" s="9">
        <v>61.243499999999997</v>
      </c>
    </row>
    <row r="67" spans="1:74" x14ac:dyDescent="0.4">
      <c r="A67" s="7">
        <v>1998</v>
      </c>
      <c r="B67" s="9">
        <v>2.2648199999999998</v>
      </c>
      <c r="C67" s="9">
        <v>4.3887799999999997</v>
      </c>
      <c r="D67" s="9">
        <v>6.2039999999999997</v>
      </c>
      <c r="E67" s="9">
        <v>11.9259</v>
      </c>
      <c r="F67" s="9">
        <v>11.782999999999999</v>
      </c>
      <c r="G67" s="9">
        <v>11.105</v>
      </c>
      <c r="H67" s="9">
        <v>8.4060299999999994</v>
      </c>
      <c r="I67" s="9">
        <v>17.1584</v>
      </c>
      <c r="J67" s="9">
        <v>16.812999999999999</v>
      </c>
      <c r="K67" s="9">
        <v>15.428000000000001</v>
      </c>
      <c r="L67" s="9">
        <v>10.940300000000001</v>
      </c>
      <c r="M67" s="9">
        <v>860.54600000000005</v>
      </c>
      <c r="N67" s="9">
        <v>215.08500000000001</v>
      </c>
      <c r="O67" s="9">
        <v>184.14500000000001</v>
      </c>
      <c r="P67" s="9">
        <v>92.072000000000003</v>
      </c>
      <c r="Q67" s="9">
        <v>26.002500000000001</v>
      </c>
      <c r="R67" s="9">
        <v>476.84800000000001</v>
      </c>
      <c r="S67" s="9">
        <v>8.5241799999999994</v>
      </c>
      <c r="T67" s="9">
        <v>15.362500000000001</v>
      </c>
      <c r="U67" s="9">
        <v>15.0983</v>
      </c>
      <c r="V67" s="9">
        <v>13.9771</v>
      </c>
      <c r="W67" s="9">
        <v>10.1441</v>
      </c>
      <c r="X67" s="10">
        <v>57.819899999999997</v>
      </c>
      <c r="Y67" s="10">
        <v>54.803400000000003</v>
      </c>
      <c r="Z67" s="10">
        <v>41.827500000000001</v>
      </c>
      <c r="AA67" s="10">
        <v>18.724299999999999</v>
      </c>
      <c r="AB67" s="9">
        <v>8.3158499999999993</v>
      </c>
      <c r="AC67" s="9">
        <v>15.698399999999999</v>
      </c>
      <c r="AD67" s="9">
        <v>15.3338</v>
      </c>
      <c r="AE67" s="9">
        <v>13.8085</v>
      </c>
      <c r="AF67" s="9">
        <v>9.7269299999999994</v>
      </c>
      <c r="AG67" s="9">
        <v>44.198300000000003</v>
      </c>
      <c r="AH67" s="9">
        <v>41.886299999999999</v>
      </c>
      <c r="AI67" s="9">
        <v>32.9998</v>
      </c>
      <c r="AJ67" s="9">
        <v>15.8055</v>
      </c>
      <c r="AK67" s="9">
        <v>5.2558600000000002</v>
      </c>
      <c r="AL67" s="9">
        <v>7.6545899999999998</v>
      </c>
      <c r="AM67" s="9">
        <v>26.7973</v>
      </c>
      <c r="AN67" s="9">
        <v>25.756900000000002</v>
      </c>
      <c r="AO67" s="9">
        <v>20.701799999999999</v>
      </c>
      <c r="AP67" s="9">
        <v>10.618399999999999</v>
      </c>
      <c r="AQ67" s="9">
        <v>42.071100000000001</v>
      </c>
      <c r="AR67" s="9">
        <v>40.030200000000001</v>
      </c>
      <c r="AS67" s="9">
        <v>30.461500000000001</v>
      </c>
      <c r="AT67" s="9">
        <v>13.5923</v>
      </c>
      <c r="AU67" s="9">
        <v>108.676</v>
      </c>
      <c r="AV67" s="9">
        <v>98.234800000000007</v>
      </c>
      <c r="AW67" s="9">
        <v>58.302999999999997</v>
      </c>
      <c r="AX67" s="9">
        <v>18.167100000000001</v>
      </c>
      <c r="AY67" s="9">
        <v>4.8946800000000001</v>
      </c>
      <c r="AZ67" s="9">
        <v>7.5872200000000003</v>
      </c>
      <c r="BA67" s="9">
        <v>13.724299999999999</v>
      </c>
      <c r="BB67" s="9">
        <v>13.3627</v>
      </c>
      <c r="BC67" s="9">
        <v>11.903600000000001</v>
      </c>
      <c r="BD67" s="9">
        <v>8.4753900000000009</v>
      </c>
      <c r="BE67" s="9">
        <v>41.648299999999999</v>
      </c>
      <c r="BF67" s="9">
        <v>39.617100000000001</v>
      </c>
      <c r="BG67" s="9">
        <v>30.375599999999999</v>
      </c>
      <c r="BH67" s="9">
        <v>13.617699999999999</v>
      </c>
      <c r="BI67" s="9">
        <v>101.946</v>
      </c>
      <c r="BJ67" s="9">
        <v>92.972800000000007</v>
      </c>
      <c r="BK67" s="9">
        <v>56.779899999999998</v>
      </c>
      <c r="BL67" s="9">
        <v>17.329799999999999</v>
      </c>
      <c r="BM67" s="9">
        <v>8.5998599999999996</v>
      </c>
      <c r="BN67" s="9">
        <v>16.679300000000001</v>
      </c>
      <c r="BO67" s="9">
        <v>16.1556</v>
      </c>
      <c r="BP67" s="9">
        <v>13.8911</v>
      </c>
      <c r="BQ67" s="9">
        <v>9.1842600000000001</v>
      </c>
      <c r="BR67" s="9">
        <v>26.305399999999999</v>
      </c>
      <c r="BS67" s="9">
        <v>25.203600000000002</v>
      </c>
      <c r="BT67" s="9">
        <v>20.978899999999999</v>
      </c>
      <c r="BU67" s="9">
        <v>12.8264</v>
      </c>
      <c r="BV67" s="9">
        <v>67.157200000000003</v>
      </c>
    </row>
    <row r="68" spans="1:74" x14ac:dyDescent="0.4">
      <c r="A68" s="7">
        <v>2208</v>
      </c>
      <c r="B68" s="9">
        <v>2.2675000000000001</v>
      </c>
      <c r="C68" s="9">
        <v>4.4265999999999996</v>
      </c>
      <c r="D68" s="9">
        <v>6.2845599999999999</v>
      </c>
      <c r="E68" s="9">
        <v>12.182399999999999</v>
      </c>
      <c r="F68" s="9">
        <v>12.030799999999999</v>
      </c>
      <c r="G68" s="9">
        <v>11.3306</v>
      </c>
      <c r="H68" s="9">
        <v>8.5409799999999994</v>
      </c>
      <c r="I68" s="9">
        <v>17.72</v>
      </c>
      <c r="J68" s="9">
        <v>17.333300000000001</v>
      </c>
      <c r="K68" s="9">
        <v>15.855600000000001</v>
      </c>
      <c r="L68" s="9">
        <v>11.1578</v>
      </c>
      <c r="M68" s="9">
        <v>947.76</v>
      </c>
      <c r="N68" s="9">
        <v>236.32900000000001</v>
      </c>
      <c r="O68" s="9">
        <v>199.49700000000001</v>
      </c>
      <c r="P68" s="9">
        <v>96.415999999999997</v>
      </c>
      <c r="Q68" s="9">
        <v>26.530200000000001</v>
      </c>
      <c r="R68" s="9">
        <v>525.76</v>
      </c>
      <c r="S68" s="9">
        <v>8.6853400000000001</v>
      </c>
      <c r="T68" s="9">
        <v>15.714</v>
      </c>
      <c r="U68" s="9">
        <v>15.425700000000001</v>
      </c>
      <c r="V68" s="9">
        <v>14.2599</v>
      </c>
      <c r="W68" s="9">
        <v>10.311400000000001</v>
      </c>
      <c r="X68" s="10">
        <v>60.083799999999997</v>
      </c>
      <c r="Y68" s="10">
        <v>56.728900000000003</v>
      </c>
      <c r="Z68" s="10">
        <v>42.906500000000001</v>
      </c>
      <c r="AA68" s="10">
        <v>19.0229</v>
      </c>
      <c r="AB68" s="9">
        <v>8.4670500000000004</v>
      </c>
      <c r="AC68" s="9">
        <v>16.2501</v>
      </c>
      <c r="AD68" s="9">
        <v>15.8408</v>
      </c>
      <c r="AE68" s="9">
        <v>14.196400000000001</v>
      </c>
      <c r="AF68" s="9">
        <v>9.9073399999999996</v>
      </c>
      <c r="AG68" s="9">
        <v>46.464599999999997</v>
      </c>
      <c r="AH68" s="9">
        <v>43.849499999999999</v>
      </c>
      <c r="AI68" s="9">
        <v>34.176699999999997</v>
      </c>
      <c r="AJ68" s="9">
        <v>16.118500000000001</v>
      </c>
      <c r="AK68" s="9">
        <v>5.3508100000000001</v>
      </c>
      <c r="AL68" s="9">
        <v>7.8563000000000001</v>
      </c>
      <c r="AM68" s="9">
        <v>27.907399999999999</v>
      </c>
      <c r="AN68" s="9">
        <v>26.7577</v>
      </c>
      <c r="AO68" s="9">
        <v>21.329799999999999</v>
      </c>
      <c r="AP68" s="9">
        <v>10.817600000000001</v>
      </c>
      <c r="AQ68" s="9">
        <v>44.1051</v>
      </c>
      <c r="AR68" s="9">
        <v>41.835099999999997</v>
      </c>
      <c r="AS68" s="9">
        <v>31.522600000000001</v>
      </c>
      <c r="AT68" s="9">
        <v>13.8569</v>
      </c>
      <c r="AU68" s="9">
        <v>119.434</v>
      </c>
      <c r="AV68" s="9">
        <v>106.943</v>
      </c>
      <c r="AW68" s="9">
        <v>61.450299999999999</v>
      </c>
      <c r="AX68" s="9">
        <v>18.5289</v>
      </c>
      <c r="AY68" s="9">
        <v>4.98773</v>
      </c>
      <c r="AZ68" s="9">
        <v>7.84802</v>
      </c>
      <c r="BA68" s="9">
        <v>14.3649</v>
      </c>
      <c r="BB68" s="9">
        <v>13.954700000000001</v>
      </c>
      <c r="BC68" s="9">
        <v>12.351900000000001</v>
      </c>
      <c r="BD68" s="9">
        <v>8.6793700000000005</v>
      </c>
      <c r="BE68" s="9">
        <v>43.625100000000003</v>
      </c>
      <c r="BF68" s="9">
        <v>41.379199999999997</v>
      </c>
      <c r="BG68" s="9">
        <v>31.476500000000001</v>
      </c>
      <c r="BH68" s="9">
        <v>13.9061</v>
      </c>
      <c r="BI68" s="9">
        <v>112.217</v>
      </c>
      <c r="BJ68" s="9">
        <v>101.46</v>
      </c>
      <c r="BK68" s="9">
        <v>60.010399999999997</v>
      </c>
      <c r="BL68" s="9">
        <v>17.696000000000002</v>
      </c>
      <c r="BM68" s="9">
        <v>8.8007000000000009</v>
      </c>
      <c r="BN68" s="9">
        <v>17.473700000000001</v>
      </c>
      <c r="BO68" s="9">
        <v>16.885400000000001</v>
      </c>
      <c r="BP68" s="9">
        <v>14.440099999999999</v>
      </c>
      <c r="BQ68" s="9">
        <v>9.4243000000000006</v>
      </c>
      <c r="BR68" s="9">
        <v>27.668900000000001</v>
      </c>
      <c r="BS68" s="9">
        <v>26.431999999999999</v>
      </c>
      <c r="BT68" s="9">
        <v>21.874700000000001</v>
      </c>
      <c r="BU68" s="9">
        <v>13.198</v>
      </c>
      <c r="BV68" s="9">
        <v>73.678899999999999</v>
      </c>
    </row>
    <row r="69" spans="1:74" x14ac:dyDescent="0.4">
      <c r="A69" s="7">
        <v>2441</v>
      </c>
      <c r="B69" s="9">
        <v>2.2692899999999998</v>
      </c>
      <c r="C69" s="9">
        <v>4.4601300000000004</v>
      </c>
      <c r="D69" s="9">
        <v>6.3614100000000002</v>
      </c>
      <c r="E69" s="9">
        <v>12.434799999999999</v>
      </c>
      <c r="F69" s="9">
        <v>12.274900000000001</v>
      </c>
      <c r="G69" s="9">
        <v>11.5534</v>
      </c>
      <c r="H69" s="9">
        <v>8.6738700000000009</v>
      </c>
      <c r="I69" s="9">
        <v>18.3095</v>
      </c>
      <c r="J69" s="9">
        <v>17.876899999999999</v>
      </c>
      <c r="K69" s="9">
        <v>16.2989</v>
      </c>
      <c r="L69" s="9">
        <v>11.377599999999999</v>
      </c>
      <c r="M69" s="9">
        <v>1043.83</v>
      </c>
      <c r="N69" s="9">
        <v>259.79500000000002</v>
      </c>
      <c r="O69" s="9">
        <v>216.00299999999999</v>
      </c>
      <c r="P69" s="9">
        <v>100.875</v>
      </c>
      <c r="Q69" s="9">
        <v>27.055900000000001</v>
      </c>
      <c r="R69" s="9">
        <v>579.779</v>
      </c>
      <c r="S69" s="9">
        <v>8.8434200000000001</v>
      </c>
      <c r="T69" s="9">
        <v>16.080200000000001</v>
      </c>
      <c r="U69" s="9">
        <v>15.764799999999999</v>
      </c>
      <c r="V69" s="9">
        <v>14.5505</v>
      </c>
      <c r="W69" s="9">
        <v>10.478899999999999</v>
      </c>
      <c r="X69" s="10">
        <v>62.488199999999999</v>
      </c>
      <c r="Y69" s="10">
        <v>58.753599999999999</v>
      </c>
      <c r="Z69" s="10">
        <v>44.014099999999999</v>
      </c>
      <c r="AA69" s="10">
        <v>19.324200000000001</v>
      </c>
      <c r="AB69" s="9">
        <v>8.6200899999999994</v>
      </c>
      <c r="AC69" s="9">
        <v>16.8201</v>
      </c>
      <c r="AD69" s="9">
        <v>16.361499999999999</v>
      </c>
      <c r="AE69" s="9">
        <v>14.591699999999999</v>
      </c>
      <c r="AF69" s="9">
        <v>10.0886</v>
      </c>
      <c r="AG69" s="9">
        <v>48.846699999999998</v>
      </c>
      <c r="AH69" s="9">
        <v>45.894300000000001</v>
      </c>
      <c r="AI69" s="9">
        <v>35.3767</v>
      </c>
      <c r="AJ69" s="9">
        <v>16.434200000000001</v>
      </c>
      <c r="AK69" s="9">
        <v>5.4401000000000002</v>
      </c>
      <c r="AL69" s="9">
        <v>8.0572400000000002</v>
      </c>
      <c r="AM69" s="9">
        <v>29.0581</v>
      </c>
      <c r="AN69" s="9">
        <v>27.789200000000001</v>
      </c>
      <c r="AO69" s="9">
        <v>21.965699999999998</v>
      </c>
      <c r="AP69" s="9">
        <v>11.017899999999999</v>
      </c>
      <c r="AQ69" s="9">
        <v>46.231200000000001</v>
      </c>
      <c r="AR69" s="9">
        <v>43.7089</v>
      </c>
      <c r="AS69" s="9">
        <v>32.6083</v>
      </c>
      <c r="AT69" s="9">
        <v>14.1228</v>
      </c>
      <c r="AU69" s="9">
        <v>131.33699999999999</v>
      </c>
      <c r="AV69" s="9">
        <v>116.404</v>
      </c>
      <c r="AW69" s="9">
        <v>64.674800000000005</v>
      </c>
      <c r="AX69" s="9">
        <v>18.8902</v>
      </c>
      <c r="AY69" s="9">
        <v>5.0741800000000001</v>
      </c>
      <c r="AZ69" s="9">
        <v>8.1121099999999995</v>
      </c>
      <c r="BA69" s="9">
        <v>15.0497</v>
      </c>
      <c r="BB69" s="9">
        <v>14.5838</v>
      </c>
      <c r="BC69" s="9">
        <v>12.8225</v>
      </c>
      <c r="BD69" s="9">
        <v>8.8857999999999997</v>
      </c>
      <c r="BE69" s="9">
        <v>45.692799999999998</v>
      </c>
      <c r="BF69" s="9">
        <v>43.212699999999998</v>
      </c>
      <c r="BG69" s="9">
        <v>32.611600000000003</v>
      </c>
      <c r="BH69" s="9">
        <v>14.1968</v>
      </c>
      <c r="BI69" s="9">
        <v>123.58199999999999</v>
      </c>
      <c r="BJ69" s="9">
        <v>110.69799999999999</v>
      </c>
      <c r="BK69" s="9">
        <v>63.315399999999997</v>
      </c>
      <c r="BL69" s="9">
        <v>18.061800000000002</v>
      </c>
      <c r="BM69" s="9">
        <v>8.9951600000000003</v>
      </c>
      <c r="BN69" s="9">
        <v>18.288499999999999</v>
      </c>
      <c r="BO69" s="9">
        <v>17.629899999999999</v>
      </c>
      <c r="BP69" s="9">
        <v>14.9986</v>
      </c>
      <c r="BQ69" s="9">
        <v>9.66099</v>
      </c>
      <c r="BR69" s="9">
        <v>29.078399999999998</v>
      </c>
      <c r="BS69" s="9">
        <v>27.694400000000002</v>
      </c>
      <c r="BT69" s="9">
        <v>22.791699999999999</v>
      </c>
      <c r="BU69" s="9">
        <v>13.5687</v>
      </c>
      <c r="BV69" s="9">
        <v>80.897400000000005</v>
      </c>
    </row>
    <row r="70" spans="1:74" x14ac:dyDescent="0.4">
      <c r="A70" s="7">
        <v>2697</v>
      </c>
      <c r="B70" s="9">
        <v>2.2704200000000001</v>
      </c>
      <c r="C70" s="9">
        <v>4.4888899999999996</v>
      </c>
      <c r="D70" s="9">
        <v>6.4329900000000002</v>
      </c>
      <c r="E70" s="9">
        <v>12.680199999999999</v>
      </c>
      <c r="F70" s="9">
        <v>12.512499999999999</v>
      </c>
      <c r="G70" s="9">
        <v>11.770799999999999</v>
      </c>
      <c r="H70" s="9">
        <v>8.8027200000000008</v>
      </c>
      <c r="I70" s="9">
        <v>18.921299999999999</v>
      </c>
      <c r="J70" s="9">
        <v>18.438300000000002</v>
      </c>
      <c r="K70" s="9">
        <v>16.7531</v>
      </c>
      <c r="L70" s="9">
        <v>11.597200000000001</v>
      </c>
      <c r="M70" s="9">
        <v>1148.56</v>
      </c>
      <c r="N70" s="9">
        <v>285.45100000000002</v>
      </c>
      <c r="O70" s="9">
        <v>233.541</v>
      </c>
      <c r="P70" s="9">
        <v>105.401</v>
      </c>
      <c r="Q70" s="9">
        <v>27.574300000000001</v>
      </c>
      <c r="R70" s="9">
        <v>638.83100000000002</v>
      </c>
      <c r="S70" s="9">
        <v>8.9955099999999995</v>
      </c>
      <c r="T70" s="9">
        <v>16.458100000000002</v>
      </c>
      <c r="U70" s="9">
        <v>16.1127</v>
      </c>
      <c r="V70" s="9">
        <v>14.846299999999999</v>
      </c>
      <c r="W70" s="9">
        <v>10.644399999999999</v>
      </c>
      <c r="X70" s="10">
        <v>65.031700000000001</v>
      </c>
      <c r="Y70" s="10">
        <v>60.873399999999997</v>
      </c>
      <c r="Z70" s="10">
        <v>45.143000000000001</v>
      </c>
      <c r="AA70" s="10">
        <v>19.625299999999999</v>
      </c>
      <c r="AB70" s="9">
        <v>8.7728000000000002</v>
      </c>
      <c r="AC70" s="9">
        <v>17.4025</v>
      </c>
      <c r="AD70" s="9">
        <v>16.8904</v>
      </c>
      <c r="AE70" s="9">
        <v>14.9903</v>
      </c>
      <c r="AF70" s="9">
        <v>10.268800000000001</v>
      </c>
      <c r="AG70" s="9">
        <v>51.320599999999999</v>
      </c>
      <c r="AH70" s="9">
        <v>47.998600000000003</v>
      </c>
      <c r="AI70" s="9">
        <v>36.5852</v>
      </c>
      <c r="AJ70" s="9">
        <v>16.749600000000001</v>
      </c>
      <c r="AK70" s="9">
        <v>5.5219399999999998</v>
      </c>
      <c r="AL70" s="9">
        <v>8.2536799999999992</v>
      </c>
      <c r="AM70" s="9">
        <v>30.247399999999999</v>
      </c>
      <c r="AN70" s="9">
        <v>28.848500000000001</v>
      </c>
      <c r="AO70" s="9">
        <v>22.605799999999999</v>
      </c>
      <c r="AP70" s="9">
        <v>11.216699999999999</v>
      </c>
      <c r="AQ70" s="9">
        <v>48.448799999999999</v>
      </c>
      <c r="AR70" s="9">
        <v>45.648800000000001</v>
      </c>
      <c r="AS70" s="9">
        <v>33.713799999999999</v>
      </c>
      <c r="AT70" s="9">
        <v>14.3874</v>
      </c>
      <c r="AU70" s="9">
        <v>144.37200000000001</v>
      </c>
      <c r="AV70" s="9">
        <v>126.568</v>
      </c>
      <c r="AW70" s="9">
        <v>67.934299999999993</v>
      </c>
      <c r="AX70" s="9">
        <v>19.248000000000001</v>
      </c>
      <c r="AY70" s="9">
        <v>5.1523000000000003</v>
      </c>
      <c r="AZ70" s="9">
        <v>8.3747299999999996</v>
      </c>
      <c r="BA70" s="9">
        <v>15.7721</v>
      </c>
      <c r="BB70" s="9">
        <v>15.243600000000001</v>
      </c>
      <c r="BC70" s="9">
        <v>13.3103</v>
      </c>
      <c r="BD70" s="9">
        <v>9.0916999999999994</v>
      </c>
      <c r="BE70" s="9">
        <v>47.853000000000002</v>
      </c>
      <c r="BF70" s="9">
        <v>45.117100000000001</v>
      </c>
      <c r="BG70" s="9">
        <v>33.777000000000001</v>
      </c>
      <c r="BH70" s="9">
        <v>14.486599999999999</v>
      </c>
      <c r="BI70" s="9">
        <v>136.03399999999999</v>
      </c>
      <c r="BJ70" s="9">
        <v>120.643</v>
      </c>
      <c r="BK70" s="9">
        <v>66.648600000000002</v>
      </c>
      <c r="BL70" s="9">
        <v>18.424499999999998</v>
      </c>
      <c r="BM70" s="9">
        <v>9.1810299999999998</v>
      </c>
      <c r="BN70" s="9">
        <v>19.114000000000001</v>
      </c>
      <c r="BO70" s="9">
        <v>18.3797</v>
      </c>
      <c r="BP70" s="9">
        <v>15.559900000000001</v>
      </c>
      <c r="BQ70" s="9">
        <v>9.8910900000000002</v>
      </c>
      <c r="BR70" s="9">
        <v>30.5181</v>
      </c>
      <c r="BS70" s="9">
        <v>28.976400000000002</v>
      </c>
      <c r="BT70" s="9">
        <v>23.7197</v>
      </c>
      <c r="BU70" s="9">
        <v>13.9335</v>
      </c>
      <c r="BV70" s="9">
        <v>88.807299999999998</v>
      </c>
    </row>
    <row r="71" spans="1:74" x14ac:dyDescent="0.4">
      <c r="A71" s="7">
        <v>2981</v>
      </c>
      <c r="B71" s="9">
        <v>2.2711000000000001</v>
      </c>
      <c r="C71" s="9">
        <v>4.5131800000000002</v>
      </c>
      <c r="D71" s="9">
        <v>6.4992099999999997</v>
      </c>
      <c r="E71" s="9">
        <v>12.920299999999999</v>
      </c>
      <c r="F71" s="9">
        <v>12.7455</v>
      </c>
      <c r="G71" s="9">
        <v>11.984500000000001</v>
      </c>
      <c r="H71" s="9">
        <v>8.9279600000000006</v>
      </c>
      <c r="I71" s="9">
        <v>19.561</v>
      </c>
      <c r="J71" s="9">
        <v>19.0229</v>
      </c>
      <c r="K71" s="9">
        <v>17.222100000000001</v>
      </c>
      <c r="L71" s="9">
        <v>11.818199999999999</v>
      </c>
      <c r="M71" s="9">
        <v>1263.74</v>
      </c>
      <c r="N71" s="9">
        <v>313.75900000000001</v>
      </c>
      <c r="O71" s="9">
        <v>252.31800000000001</v>
      </c>
      <c r="P71" s="9">
        <v>110.03400000000001</v>
      </c>
      <c r="Q71" s="9">
        <v>28.090299999999999</v>
      </c>
      <c r="R71" s="9">
        <v>703.97900000000004</v>
      </c>
      <c r="S71" s="9">
        <v>9.1416400000000007</v>
      </c>
      <c r="T71" s="9">
        <v>16.850999999999999</v>
      </c>
      <c r="U71" s="9">
        <v>16.4724</v>
      </c>
      <c r="V71" s="9">
        <v>15.149800000000001</v>
      </c>
      <c r="W71" s="9">
        <v>10.8085</v>
      </c>
      <c r="X71" s="10">
        <v>67.765100000000004</v>
      </c>
      <c r="Y71" s="10">
        <v>63.126199999999997</v>
      </c>
      <c r="Z71" s="10">
        <v>46.307600000000001</v>
      </c>
      <c r="AA71" s="10">
        <v>19.928999999999998</v>
      </c>
      <c r="AB71" s="9">
        <v>8.9257500000000007</v>
      </c>
      <c r="AC71" s="9">
        <v>18.002500000000001</v>
      </c>
      <c r="AD71" s="9">
        <v>17.432400000000001</v>
      </c>
      <c r="AE71" s="9">
        <v>15.3956</v>
      </c>
      <c r="AF71" s="9">
        <v>10.4491</v>
      </c>
      <c r="AG71" s="9">
        <v>53.9086</v>
      </c>
      <c r="AH71" s="9">
        <v>50.180300000000003</v>
      </c>
      <c r="AI71" s="9">
        <v>37.811399999999999</v>
      </c>
      <c r="AJ71" s="9">
        <v>17.067599999999999</v>
      </c>
      <c r="AK71" s="9">
        <v>5.5963399999999996</v>
      </c>
      <c r="AL71" s="9">
        <v>8.4456000000000007</v>
      </c>
      <c r="AM71" s="9">
        <v>31.496700000000001</v>
      </c>
      <c r="AN71" s="9">
        <v>29.953499999999998</v>
      </c>
      <c r="AO71" s="9">
        <v>23.2591</v>
      </c>
      <c r="AP71" s="9">
        <v>11.415100000000001</v>
      </c>
      <c r="AQ71" s="9">
        <v>50.803800000000003</v>
      </c>
      <c r="AR71" s="9">
        <v>47.692100000000003</v>
      </c>
      <c r="AS71" s="9">
        <v>34.855499999999999</v>
      </c>
      <c r="AT71" s="9">
        <v>14.6526</v>
      </c>
      <c r="AU71" s="9">
        <v>158.78200000000001</v>
      </c>
      <c r="AV71" s="9">
        <v>137.57499999999999</v>
      </c>
      <c r="AW71" s="9">
        <v>71.248599999999996</v>
      </c>
      <c r="AX71" s="9">
        <v>19.606000000000002</v>
      </c>
      <c r="AY71" s="9">
        <v>5.2221599999999997</v>
      </c>
      <c r="AZ71" s="9">
        <v>8.6360100000000006</v>
      </c>
      <c r="BA71" s="9">
        <v>16.538599999999999</v>
      </c>
      <c r="BB71" s="9">
        <v>15.939500000000001</v>
      </c>
      <c r="BC71" s="9">
        <v>13.819000000000001</v>
      </c>
      <c r="BD71" s="9">
        <v>9.2978900000000007</v>
      </c>
      <c r="BE71" s="9">
        <v>50.152000000000001</v>
      </c>
      <c r="BF71" s="9">
        <v>47.131100000000004</v>
      </c>
      <c r="BG71" s="9">
        <v>34.991100000000003</v>
      </c>
      <c r="BH71" s="9">
        <v>14.7775</v>
      </c>
      <c r="BI71" s="9">
        <v>149.804</v>
      </c>
      <c r="BJ71" s="9">
        <v>131.43600000000001</v>
      </c>
      <c r="BK71" s="9">
        <v>70.027299999999997</v>
      </c>
      <c r="BL71" s="9">
        <v>18.7882</v>
      </c>
      <c r="BM71" s="9">
        <v>9.35975</v>
      </c>
      <c r="BN71" s="9">
        <v>19.955500000000001</v>
      </c>
      <c r="BO71" s="9">
        <v>19.139900000000001</v>
      </c>
      <c r="BP71" s="9">
        <v>16.128299999999999</v>
      </c>
      <c r="BQ71" s="9">
        <v>10.1159</v>
      </c>
      <c r="BR71" s="9">
        <v>31.999500000000001</v>
      </c>
      <c r="BS71" s="9">
        <v>30.287800000000001</v>
      </c>
      <c r="BT71" s="9">
        <v>24.666499999999999</v>
      </c>
      <c r="BU71" s="9">
        <v>14.2948</v>
      </c>
      <c r="BV71" s="9">
        <v>97.556700000000006</v>
      </c>
    </row>
    <row r="72" spans="1:74" x14ac:dyDescent="0.4">
      <c r="A72" s="7">
        <v>3294</v>
      </c>
      <c r="B72" s="9">
        <v>2.2714799999999999</v>
      </c>
      <c r="C72" s="9">
        <v>4.5329699999999997</v>
      </c>
      <c r="D72" s="9">
        <v>6.5589700000000004</v>
      </c>
      <c r="E72" s="9">
        <v>13.1531</v>
      </c>
      <c r="F72" s="9">
        <v>12.9719</v>
      </c>
      <c r="G72" s="9">
        <v>12.192399999999999</v>
      </c>
      <c r="H72" s="9">
        <v>9.04772</v>
      </c>
      <c r="I72" s="9">
        <v>20.224399999999999</v>
      </c>
      <c r="J72" s="9">
        <v>19.6267</v>
      </c>
      <c r="K72" s="9">
        <v>17.702200000000001</v>
      </c>
      <c r="L72" s="9">
        <v>12.0388</v>
      </c>
      <c r="M72" s="9">
        <v>1389.47</v>
      </c>
      <c r="N72" s="9">
        <v>344.77300000000002</v>
      </c>
      <c r="O72" s="9">
        <v>272.24700000000001</v>
      </c>
      <c r="P72" s="9">
        <v>114.738</v>
      </c>
      <c r="Q72" s="9">
        <v>28.6005</v>
      </c>
      <c r="R72" s="9">
        <v>775.34100000000001</v>
      </c>
      <c r="S72" s="9">
        <v>9.2793799999999997</v>
      </c>
      <c r="T72" s="9">
        <v>17.2559</v>
      </c>
      <c r="U72" s="9">
        <v>16.840800000000002</v>
      </c>
      <c r="V72" s="9">
        <v>15.458500000000001</v>
      </c>
      <c r="W72" s="9">
        <v>10.968999999999999</v>
      </c>
      <c r="X72" s="10">
        <v>70.700299999999999</v>
      </c>
      <c r="Y72" s="10">
        <v>65.516800000000003</v>
      </c>
      <c r="Z72" s="10">
        <v>47.503900000000002</v>
      </c>
      <c r="AA72" s="10">
        <v>20.233000000000001</v>
      </c>
      <c r="AB72" s="9">
        <v>9.0767399999999991</v>
      </c>
      <c r="AC72" s="9">
        <v>18.616</v>
      </c>
      <c r="AD72" s="9">
        <v>17.983499999999999</v>
      </c>
      <c r="AE72" s="9">
        <v>15.804399999999999</v>
      </c>
      <c r="AF72" s="9">
        <v>10.627800000000001</v>
      </c>
      <c r="AG72" s="9">
        <v>56.591299999999997</v>
      </c>
      <c r="AH72" s="9">
        <v>52.421900000000001</v>
      </c>
      <c r="AI72" s="9">
        <v>39.0443</v>
      </c>
      <c r="AJ72" s="9">
        <v>17.386099999999999</v>
      </c>
      <c r="AK72" s="9">
        <v>5.6621899999999998</v>
      </c>
      <c r="AL72" s="9">
        <v>8.6296800000000005</v>
      </c>
      <c r="AM72" s="9">
        <v>32.808300000000003</v>
      </c>
      <c r="AN72" s="9">
        <v>31.104800000000001</v>
      </c>
      <c r="AO72" s="9">
        <v>23.923400000000001</v>
      </c>
      <c r="AP72" s="9">
        <v>11.6106</v>
      </c>
      <c r="AQ72" s="9">
        <v>53.308500000000002</v>
      </c>
      <c r="AR72" s="9">
        <v>49.845700000000001</v>
      </c>
      <c r="AS72" s="9">
        <v>36.031799999999997</v>
      </c>
      <c r="AT72" s="9">
        <v>14.915900000000001</v>
      </c>
      <c r="AU72" s="9">
        <v>174.60300000000001</v>
      </c>
      <c r="AV72" s="9">
        <v>149.399</v>
      </c>
      <c r="AW72" s="9">
        <v>74.583699999999993</v>
      </c>
      <c r="AX72" s="9">
        <v>19.962</v>
      </c>
      <c r="AY72" s="9">
        <v>5.2828299999999997</v>
      </c>
      <c r="AZ72" s="9">
        <v>8.8916000000000004</v>
      </c>
      <c r="BA72" s="9">
        <v>17.3429</v>
      </c>
      <c r="BB72" s="9">
        <v>16.665299999999998</v>
      </c>
      <c r="BC72" s="9">
        <v>14.344099999999999</v>
      </c>
      <c r="BD72" s="9">
        <v>9.5016499999999997</v>
      </c>
      <c r="BE72" s="9">
        <v>52.603700000000003</v>
      </c>
      <c r="BF72" s="9">
        <v>49.263500000000001</v>
      </c>
      <c r="BG72" s="9">
        <v>36.253100000000003</v>
      </c>
      <c r="BH72" s="9">
        <v>15.066800000000001</v>
      </c>
      <c r="BI72" s="9">
        <v>164.928</v>
      </c>
      <c r="BJ72" s="9">
        <v>143.05600000000001</v>
      </c>
      <c r="BK72" s="9">
        <v>73.413600000000002</v>
      </c>
      <c r="BL72" s="9">
        <v>19.150600000000001</v>
      </c>
      <c r="BM72" s="9">
        <v>9.5296800000000008</v>
      </c>
      <c r="BN72" s="9">
        <v>20.8049</v>
      </c>
      <c r="BO72" s="9">
        <v>19.902699999999999</v>
      </c>
      <c r="BP72" s="9">
        <v>16.698499999999999</v>
      </c>
      <c r="BQ72" s="9">
        <v>10.3329</v>
      </c>
      <c r="BR72" s="9">
        <v>33.509700000000002</v>
      </c>
      <c r="BS72" s="9">
        <v>31.617599999999999</v>
      </c>
      <c r="BT72" s="9">
        <v>25.624300000000002</v>
      </c>
      <c r="BU72" s="9">
        <v>14.6488</v>
      </c>
      <c r="BV72" s="9">
        <v>107.169</v>
      </c>
    </row>
    <row r="73" spans="1:74" x14ac:dyDescent="0.4">
      <c r="A73" s="7">
        <v>3641</v>
      </c>
      <c r="B73" s="9">
        <v>2.27169</v>
      </c>
      <c r="C73" s="9">
        <v>4.5486899999999997</v>
      </c>
      <c r="D73" s="9">
        <v>6.6120999999999999</v>
      </c>
      <c r="E73" s="9">
        <v>13.379099999999999</v>
      </c>
      <c r="F73" s="9">
        <v>13.192399999999999</v>
      </c>
      <c r="G73" s="9">
        <v>12.395</v>
      </c>
      <c r="H73" s="9">
        <v>9.1615900000000003</v>
      </c>
      <c r="I73" s="9">
        <v>20.9148</v>
      </c>
      <c r="J73" s="9">
        <v>20.252800000000001</v>
      </c>
      <c r="K73" s="9">
        <v>18.195499999999999</v>
      </c>
      <c r="L73" s="9">
        <v>12.2593</v>
      </c>
      <c r="M73" s="9">
        <v>1527.4</v>
      </c>
      <c r="N73" s="9">
        <v>378.93099999999998</v>
      </c>
      <c r="O73" s="9">
        <v>293.47800000000001</v>
      </c>
      <c r="P73" s="9">
        <v>119.53400000000001</v>
      </c>
      <c r="Q73" s="9">
        <v>29.108000000000001</v>
      </c>
      <c r="R73" s="9">
        <v>853.923</v>
      </c>
      <c r="S73" s="9">
        <v>9.4081100000000006</v>
      </c>
      <c r="T73" s="9">
        <v>17.6736</v>
      </c>
      <c r="U73" s="9">
        <v>17.219100000000001</v>
      </c>
      <c r="V73" s="9">
        <v>15.773300000000001</v>
      </c>
      <c r="W73" s="9">
        <v>11.1257</v>
      </c>
      <c r="X73" s="10">
        <v>73.888000000000005</v>
      </c>
      <c r="Y73" s="10">
        <v>68.079800000000006</v>
      </c>
      <c r="Z73" s="10">
        <v>48.7423</v>
      </c>
      <c r="AA73" s="10">
        <v>20.538399999999999</v>
      </c>
      <c r="AB73" s="9">
        <v>9.2252600000000005</v>
      </c>
      <c r="AC73" s="9">
        <v>19.246500000000001</v>
      </c>
      <c r="AD73" s="9">
        <v>18.547000000000001</v>
      </c>
      <c r="AE73" s="9">
        <v>16.219000000000001</v>
      </c>
      <c r="AF73" s="9">
        <v>10.805</v>
      </c>
      <c r="AG73" s="9">
        <v>59.380400000000002</v>
      </c>
      <c r="AH73" s="9">
        <v>54.732799999999997</v>
      </c>
      <c r="AI73" s="9">
        <v>40.288499999999999</v>
      </c>
      <c r="AJ73" s="9">
        <v>17.706499999999998</v>
      </c>
      <c r="AK73" s="9">
        <v>5.7195499999999999</v>
      </c>
      <c r="AL73" s="9">
        <v>8.8049599999999995</v>
      </c>
      <c r="AM73" s="9">
        <v>34.200699999999998</v>
      </c>
      <c r="AN73" s="9">
        <v>32.316699999999997</v>
      </c>
      <c r="AO73" s="9">
        <v>24.604700000000001</v>
      </c>
      <c r="AP73" s="9">
        <v>11.803100000000001</v>
      </c>
      <c r="AQ73" s="9">
        <v>56.009300000000003</v>
      </c>
      <c r="AR73" s="9">
        <v>52.144300000000001</v>
      </c>
      <c r="AS73" s="9">
        <v>37.254899999999999</v>
      </c>
      <c r="AT73" s="9">
        <v>15.178000000000001</v>
      </c>
      <c r="AU73" s="9">
        <v>192.06700000000001</v>
      </c>
      <c r="AV73" s="9">
        <v>162.15199999999999</v>
      </c>
      <c r="AW73" s="9">
        <v>77.947100000000006</v>
      </c>
      <c r="AX73" s="9">
        <v>20.318000000000001</v>
      </c>
      <c r="AY73" s="9">
        <v>5.33453</v>
      </c>
      <c r="AZ73" s="9">
        <v>9.1402400000000004</v>
      </c>
      <c r="BA73" s="9">
        <v>18.1875</v>
      </c>
      <c r="BB73" s="9">
        <v>17.422899999999998</v>
      </c>
      <c r="BC73" s="9">
        <v>14.886900000000001</v>
      </c>
      <c r="BD73" s="9">
        <v>9.70261</v>
      </c>
      <c r="BE73" s="9">
        <v>55.254300000000001</v>
      </c>
      <c r="BF73" s="9">
        <v>51.550199999999997</v>
      </c>
      <c r="BG73" s="9">
        <v>37.577199999999998</v>
      </c>
      <c r="BH73" s="9">
        <v>15.354799999999999</v>
      </c>
      <c r="BI73" s="9">
        <v>181.63</v>
      </c>
      <c r="BJ73" s="9">
        <v>155.62</v>
      </c>
      <c r="BK73" s="9">
        <v>76.811499999999995</v>
      </c>
      <c r="BL73" s="9">
        <v>19.5139</v>
      </c>
      <c r="BM73" s="9">
        <v>9.6912699999999994</v>
      </c>
      <c r="BN73" s="9">
        <v>21.663499999999999</v>
      </c>
      <c r="BO73" s="9">
        <v>20.669499999999999</v>
      </c>
      <c r="BP73" s="9">
        <v>17.272200000000002</v>
      </c>
      <c r="BQ73" s="9">
        <v>10.5425</v>
      </c>
      <c r="BR73" s="9">
        <v>35.053800000000003</v>
      </c>
      <c r="BS73" s="9">
        <v>32.970199999999998</v>
      </c>
      <c r="BT73" s="9">
        <v>26.597300000000001</v>
      </c>
      <c r="BU73" s="9">
        <v>14.996499999999999</v>
      </c>
      <c r="BV73" s="9">
        <v>117.78700000000001</v>
      </c>
    </row>
    <row r="74" spans="1:74" x14ac:dyDescent="0.4">
      <c r="A74" s="7">
        <v>4024</v>
      </c>
      <c r="B74" s="9">
        <v>2.2717800000000001</v>
      </c>
      <c r="C74" s="9">
        <v>4.5606900000000001</v>
      </c>
      <c r="D74" s="9">
        <v>6.6580399999999997</v>
      </c>
      <c r="E74" s="9">
        <v>13.5966</v>
      </c>
      <c r="F74" s="9">
        <v>13.4055</v>
      </c>
      <c r="G74" s="9">
        <v>12.590400000000001</v>
      </c>
      <c r="H74" s="9">
        <v>9.2678899999999995</v>
      </c>
      <c r="I74" s="9">
        <v>21.628499999999999</v>
      </c>
      <c r="J74" s="9">
        <v>20.898199999999999</v>
      </c>
      <c r="K74" s="9">
        <v>18.698899999999998</v>
      </c>
      <c r="L74" s="9">
        <v>12.478</v>
      </c>
      <c r="M74" s="9">
        <v>1677.87</v>
      </c>
      <c r="N74" s="9">
        <v>416.36399999999998</v>
      </c>
      <c r="O74" s="9">
        <v>315.947</v>
      </c>
      <c r="P74" s="9">
        <v>124.392</v>
      </c>
      <c r="Q74" s="9">
        <v>29.610499999999998</v>
      </c>
      <c r="R74" s="9">
        <v>940.01599999999996</v>
      </c>
      <c r="S74" s="9">
        <v>9.5260200000000008</v>
      </c>
      <c r="T74" s="9">
        <v>18.1007</v>
      </c>
      <c r="U74" s="9">
        <v>17.603899999999999</v>
      </c>
      <c r="V74" s="9">
        <v>16.091699999999999</v>
      </c>
      <c r="W74" s="9">
        <v>11.276300000000001</v>
      </c>
      <c r="X74" s="10">
        <v>77.3506</v>
      </c>
      <c r="Y74" s="10">
        <v>70.825299999999999</v>
      </c>
      <c r="Z74" s="10">
        <v>50.020600000000002</v>
      </c>
      <c r="AA74" s="10">
        <v>20.843299999999999</v>
      </c>
      <c r="AB74" s="9">
        <v>9.3690899999999999</v>
      </c>
      <c r="AC74" s="9">
        <v>19.891300000000001</v>
      </c>
      <c r="AD74" s="9">
        <v>19.1203</v>
      </c>
      <c r="AE74" s="9">
        <v>16.6372</v>
      </c>
      <c r="AF74" s="9">
        <v>10.9786</v>
      </c>
      <c r="AG74" s="9">
        <v>62.258699999999997</v>
      </c>
      <c r="AH74" s="9">
        <v>57.098500000000001</v>
      </c>
      <c r="AI74" s="9">
        <v>41.536099999999998</v>
      </c>
      <c r="AJ74" s="9">
        <v>18.027200000000001</v>
      </c>
      <c r="AK74" s="9">
        <v>5.7680800000000003</v>
      </c>
      <c r="AL74" s="9">
        <v>8.9686400000000006</v>
      </c>
      <c r="AM74" s="9">
        <v>35.677799999999998</v>
      </c>
      <c r="AN74" s="9">
        <v>33.590499999999999</v>
      </c>
      <c r="AO74" s="9">
        <v>25.301400000000001</v>
      </c>
      <c r="AP74" s="9">
        <v>11.99</v>
      </c>
      <c r="AQ74" s="9">
        <v>58.927999999999997</v>
      </c>
      <c r="AR74" s="9">
        <v>54.600900000000003</v>
      </c>
      <c r="AS74" s="9">
        <v>38.523800000000001</v>
      </c>
      <c r="AT74" s="9">
        <v>15.436299999999999</v>
      </c>
      <c r="AU74" s="9">
        <v>211.25399999999999</v>
      </c>
      <c r="AV74" s="9">
        <v>175.82</v>
      </c>
      <c r="AW74" s="9">
        <v>81.311199999999999</v>
      </c>
      <c r="AX74" s="9">
        <v>20.671900000000001</v>
      </c>
      <c r="AY74" s="9">
        <v>5.3772099999999998</v>
      </c>
      <c r="AZ74" s="9">
        <v>9.3779900000000005</v>
      </c>
      <c r="BA74" s="9">
        <v>19.0656</v>
      </c>
      <c r="BB74" s="9">
        <v>18.206099999999999</v>
      </c>
      <c r="BC74" s="9">
        <v>15.4429</v>
      </c>
      <c r="BD74" s="9">
        <v>9.8981600000000007</v>
      </c>
      <c r="BE74" s="9">
        <v>58.126300000000001</v>
      </c>
      <c r="BF74" s="9">
        <v>54.005200000000002</v>
      </c>
      <c r="BG74" s="9">
        <v>38.9636</v>
      </c>
      <c r="BH74" s="9">
        <v>15.6386</v>
      </c>
      <c r="BI74" s="9">
        <v>199.989</v>
      </c>
      <c r="BJ74" s="9">
        <v>169.12</v>
      </c>
      <c r="BK74" s="9">
        <v>80.19</v>
      </c>
      <c r="BL74" s="9">
        <v>19.876000000000001</v>
      </c>
      <c r="BM74" s="9">
        <v>9.8431899999999999</v>
      </c>
      <c r="BN74" s="9">
        <v>22.523299999999999</v>
      </c>
      <c r="BO74" s="9">
        <v>21.433399999999999</v>
      </c>
      <c r="BP74" s="9">
        <v>17.844999999999999</v>
      </c>
      <c r="BQ74" s="9">
        <v>10.742599999999999</v>
      </c>
      <c r="BR74" s="9">
        <v>36.619999999999997</v>
      </c>
      <c r="BS74" s="9">
        <v>34.335900000000002</v>
      </c>
      <c r="BT74" s="9">
        <v>27.579000000000001</v>
      </c>
      <c r="BU74" s="9">
        <v>15.334899999999999</v>
      </c>
      <c r="BV74" s="9">
        <v>129.46199999999999</v>
      </c>
    </row>
    <row r="75" spans="1:74" x14ac:dyDescent="0.4">
      <c r="A75" s="7">
        <v>4320</v>
      </c>
      <c r="B75" s="9">
        <v>2.27182</v>
      </c>
      <c r="C75" s="9">
        <v>4.56724</v>
      </c>
      <c r="D75" s="9">
        <v>6.6863000000000001</v>
      </c>
      <c r="E75" s="9">
        <v>13.7453</v>
      </c>
      <c r="F75" s="9">
        <v>13.5518</v>
      </c>
      <c r="G75" s="9">
        <v>12.724399999999999</v>
      </c>
      <c r="H75" s="9">
        <v>9.3382299999999994</v>
      </c>
      <c r="I75" s="9">
        <v>22.1494</v>
      </c>
      <c r="J75" s="9">
        <v>21.368300000000001</v>
      </c>
      <c r="K75" s="9">
        <v>19.0623</v>
      </c>
      <c r="L75" s="9">
        <v>12.631600000000001</v>
      </c>
      <c r="M75" s="9">
        <v>1792.92</v>
      </c>
      <c r="N75" s="9">
        <v>445.101</v>
      </c>
      <c r="O75" s="9">
        <v>332.673</v>
      </c>
      <c r="P75" s="9">
        <v>127.876</v>
      </c>
      <c r="Q75" s="9">
        <v>29.964700000000001</v>
      </c>
      <c r="R75" s="9">
        <v>1006.1</v>
      </c>
      <c r="S75" s="9">
        <v>9.6026699999999998</v>
      </c>
      <c r="T75" s="9">
        <v>18.4084</v>
      </c>
      <c r="U75" s="9">
        <v>17.880299999999998</v>
      </c>
      <c r="V75" s="9">
        <v>16.319400000000002</v>
      </c>
      <c r="W75" s="9">
        <v>11.3789</v>
      </c>
      <c r="X75" s="10">
        <v>79.9983</v>
      </c>
      <c r="Y75" s="10">
        <v>72.898200000000003</v>
      </c>
      <c r="Z75" s="10">
        <v>50.954300000000003</v>
      </c>
      <c r="AA75" s="10">
        <v>21.059100000000001</v>
      </c>
      <c r="AB75" s="9">
        <v>9.4675399999999996</v>
      </c>
      <c r="AC75" s="9">
        <v>20.3581</v>
      </c>
      <c r="AD75" s="9">
        <v>19.5337</v>
      </c>
      <c r="AE75" s="9">
        <v>16.936399999999999</v>
      </c>
      <c r="AF75" s="9">
        <v>11.0991</v>
      </c>
      <c r="AG75" s="9">
        <v>64.354200000000006</v>
      </c>
      <c r="AH75" s="9">
        <v>58.809800000000003</v>
      </c>
      <c r="AI75" s="9">
        <v>42.423200000000001</v>
      </c>
      <c r="AJ75" s="9">
        <v>18.254799999999999</v>
      </c>
      <c r="AK75" s="9">
        <v>5.7973400000000002</v>
      </c>
      <c r="AL75" s="9">
        <v>9.0769199999999994</v>
      </c>
      <c r="AM75" s="9">
        <v>36.783499999999997</v>
      </c>
      <c r="AN75" s="9">
        <v>34.536200000000001</v>
      </c>
      <c r="AO75" s="9">
        <v>25.8062</v>
      </c>
      <c r="AP75" s="9">
        <v>12.118600000000001</v>
      </c>
      <c r="AQ75" s="9">
        <v>61.153300000000002</v>
      </c>
      <c r="AR75" s="9">
        <v>56.454599999999999</v>
      </c>
      <c r="AS75" s="9">
        <v>39.455300000000001</v>
      </c>
      <c r="AT75" s="9">
        <v>15.6167</v>
      </c>
      <c r="AU75" s="9">
        <v>226.01900000000001</v>
      </c>
      <c r="AV75" s="9">
        <v>186.108</v>
      </c>
      <c r="AW75" s="9">
        <v>83.695499999999996</v>
      </c>
      <c r="AX75" s="9">
        <v>20.921900000000001</v>
      </c>
      <c r="AY75" s="9">
        <v>5.4023300000000001</v>
      </c>
      <c r="AZ75" s="9">
        <v>9.5388000000000002</v>
      </c>
      <c r="BA75" s="9">
        <v>19.707599999999999</v>
      </c>
      <c r="BB75" s="9">
        <v>18.776</v>
      </c>
      <c r="BC75" s="9">
        <v>15.8446</v>
      </c>
      <c r="BD75" s="9">
        <v>10.0328</v>
      </c>
      <c r="BE75" s="9">
        <v>60.320300000000003</v>
      </c>
      <c r="BF75" s="9">
        <v>55.864699999999999</v>
      </c>
      <c r="BG75" s="9">
        <v>39.9893</v>
      </c>
      <c r="BH75" s="9">
        <v>15.8368</v>
      </c>
      <c r="BI75" s="9">
        <v>214.12200000000001</v>
      </c>
      <c r="BJ75" s="9">
        <v>179.30500000000001</v>
      </c>
      <c r="BK75" s="9">
        <v>82.570400000000006</v>
      </c>
      <c r="BL75" s="9">
        <v>20.131900000000002</v>
      </c>
      <c r="BM75" s="9">
        <v>9.9448899999999991</v>
      </c>
      <c r="BN75" s="9">
        <v>23.132100000000001</v>
      </c>
      <c r="BO75" s="9">
        <v>21.972000000000001</v>
      </c>
      <c r="BP75" s="9">
        <v>18.250299999999999</v>
      </c>
      <c r="BQ75" s="9">
        <v>10.878399999999999</v>
      </c>
      <c r="BR75" s="9">
        <v>37.742899999999999</v>
      </c>
      <c r="BS75" s="9">
        <v>35.311500000000002</v>
      </c>
      <c r="BT75" s="9">
        <v>28.2807</v>
      </c>
      <c r="BU75" s="9">
        <v>15.569000000000001</v>
      </c>
      <c r="BV75" s="9">
        <v>138.452</v>
      </c>
    </row>
    <row r="76" spans="1:74" x14ac:dyDescent="0.4">
      <c r="A76" s="7">
        <v>4915</v>
      </c>
      <c r="B76" s="9">
        <v>2.2718400000000001</v>
      </c>
      <c r="C76" s="9">
        <v>4.5757300000000001</v>
      </c>
      <c r="D76" s="9">
        <v>6.7286799999999998</v>
      </c>
      <c r="E76" s="9">
        <v>14.0024</v>
      </c>
      <c r="F76" s="9">
        <v>13.8062</v>
      </c>
      <c r="G76" s="9">
        <v>12.956200000000001</v>
      </c>
      <c r="H76" s="9">
        <v>9.4540199999999999</v>
      </c>
      <c r="I76" s="9">
        <v>23.125699999999998</v>
      </c>
      <c r="J76" s="9">
        <v>22.247800000000002</v>
      </c>
      <c r="K76" s="9">
        <v>19.7347</v>
      </c>
      <c r="L76" s="9">
        <v>12.905200000000001</v>
      </c>
      <c r="M76" s="9">
        <v>2020.97</v>
      </c>
      <c r="N76" s="9">
        <v>502.37099999999998</v>
      </c>
      <c r="O76" s="9">
        <v>364.767</v>
      </c>
      <c r="P76" s="9">
        <v>134.27199999999999</v>
      </c>
      <c r="Q76" s="9">
        <v>30.6035</v>
      </c>
      <c r="R76" s="9">
        <v>1137.75</v>
      </c>
      <c r="S76" s="9">
        <v>9.7261900000000008</v>
      </c>
      <c r="T76" s="9">
        <v>18.9739</v>
      </c>
      <c r="U76" s="9">
        <v>18.386900000000001</v>
      </c>
      <c r="V76" s="9">
        <v>16.734500000000001</v>
      </c>
      <c r="W76" s="9">
        <v>11.5543</v>
      </c>
      <c r="X76" s="10">
        <v>85.268299999999996</v>
      </c>
      <c r="Y76" s="10">
        <v>76.9589</v>
      </c>
      <c r="Z76" s="10">
        <v>52.711100000000002</v>
      </c>
      <c r="AA76" s="10">
        <v>21.4483</v>
      </c>
      <c r="AB76" s="9">
        <v>9.6367499999999993</v>
      </c>
      <c r="AC76" s="9">
        <v>21.227</v>
      </c>
      <c r="AD76" s="9">
        <v>20.299800000000001</v>
      </c>
      <c r="AE76" s="9">
        <v>17.485499999999998</v>
      </c>
      <c r="AF76" s="9">
        <v>11.3102</v>
      </c>
      <c r="AG76" s="9">
        <v>68.2667</v>
      </c>
      <c r="AH76" s="9">
        <v>61.982999999999997</v>
      </c>
      <c r="AI76" s="9">
        <v>44.037100000000002</v>
      </c>
      <c r="AJ76" s="9">
        <v>18.6678</v>
      </c>
      <c r="AK76" s="9">
        <v>5.8401800000000001</v>
      </c>
      <c r="AL76" s="9">
        <v>9.2550600000000003</v>
      </c>
      <c r="AM76" s="9">
        <v>38.926299999999998</v>
      </c>
      <c r="AN76" s="9">
        <v>36.349699999999999</v>
      </c>
      <c r="AO76" s="9">
        <v>26.746099999999998</v>
      </c>
      <c r="AP76" s="9">
        <v>12.3416</v>
      </c>
      <c r="AQ76" s="9">
        <v>65.573899999999995</v>
      </c>
      <c r="AR76" s="9">
        <v>60.089199999999998</v>
      </c>
      <c r="AS76" s="9">
        <v>41.2179</v>
      </c>
      <c r="AT76" s="9">
        <v>15.936400000000001</v>
      </c>
      <c r="AU76" s="9">
        <v>255.53299999999999</v>
      </c>
      <c r="AV76" s="9">
        <v>206.10900000000001</v>
      </c>
      <c r="AW76" s="9">
        <v>88.008799999999994</v>
      </c>
      <c r="AX76" s="9">
        <v>21.372199999999999</v>
      </c>
      <c r="AY76" s="9">
        <v>5.4379900000000001</v>
      </c>
      <c r="AZ76" s="9">
        <v>9.8110099999999996</v>
      </c>
      <c r="BA76" s="9">
        <v>20.907699999999998</v>
      </c>
      <c r="BB76" s="9">
        <v>19.835999999999999</v>
      </c>
      <c r="BC76" s="9">
        <v>16.585899999999999</v>
      </c>
      <c r="BD76" s="9">
        <v>10.266500000000001</v>
      </c>
      <c r="BE76" s="9">
        <v>64.687399999999997</v>
      </c>
      <c r="BF76" s="9">
        <v>59.525300000000001</v>
      </c>
      <c r="BG76" s="9">
        <v>41.948799999999999</v>
      </c>
      <c r="BH76" s="9">
        <v>16.187200000000001</v>
      </c>
      <c r="BI76" s="9">
        <v>242.38800000000001</v>
      </c>
      <c r="BJ76" s="9">
        <v>199.16300000000001</v>
      </c>
      <c r="BK76" s="9">
        <v>86.843199999999996</v>
      </c>
      <c r="BL76" s="9">
        <v>20.593399999999999</v>
      </c>
      <c r="BM76" s="9">
        <v>10.1159</v>
      </c>
      <c r="BN76" s="9">
        <v>24.228200000000001</v>
      </c>
      <c r="BO76" s="9">
        <v>22.938099999999999</v>
      </c>
      <c r="BP76" s="9">
        <v>18.981100000000001</v>
      </c>
      <c r="BQ76" s="9">
        <v>11.1111</v>
      </c>
      <c r="BR76" s="9">
        <v>39.798000000000002</v>
      </c>
      <c r="BS76" s="9">
        <v>37.091299999999997</v>
      </c>
      <c r="BT76" s="9">
        <v>29.563600000000001</v>
      </c>
      <c r="BU76" s="9">
        <v>15.98</v>
      </c>
      <c r="BV76" s="9">
        <v>156.441</v>
      </c>
    </row>
    <row r="77" spans="1:74" x14ac:dyDescent="0.4">
      <c r="A77" s="7">
        <v>5432</v>
      </c>
      <c r="B77" s="9">
        <v>2.2718500000000001</v>
      </c>
      <c r="C77" s="9">
        <v>4.5799099999999999</v>
      </c>
      <c r="D77" s="9">
        <v>6.7540199999999997</v>
      </c>
      <c r="E77" s="9">
        <v>14.1883</v>
      </c>
      <c r="F77" s="9">
        <v>13.9918</v>
      </c>
      <c r="G77" s="9">
        <v>13.123900000000001</v>
      </c>
      <c r="H77" s="9">
        <v>9.5322099999999992</v>
      </c>
      <c r="I77" s="9">
        <v>23.907299999999999</v>
      </c>
      <c r="J77" s="9">
        <v>22.9511</v>
      </c>
      <c r="K77" s="9">
        <v>20.2653</v>
      </c>
      <c r="L77" s="9">
        <v>13.1105</v>
      </c>
      <c r="M77" s="9">
        <v>2215.69</v>
      </c>
      <c r="N77" s="9">
        <v>551.60400000000004</v>
      </c>
      <c r="O77" s="9">
        <v>391.15499999999997</v>
      </c>
      <c r="P77" s="9">
        <v>139.27199999999999</v>
      </c>
      <c r="Q77" s="9">
        <v>31.0943</v>
      </c>
      <c r="R77" s="9">
        <v>1250.8699999999999</v>
      </c>
      <c r="S77" s="9">
        <v>9.80748</v>
      </c>
      <c r="T77" s="9">
        <v>19.413699999999999</v>
      </c>
      <c r="U77" s="9">
        <v>18.7804</v>
      </c>
      <c r="V77" s="9">
        <v>17.055099999999999</v>
      </c>
      <c r="W77" s="9">
        <v>11.678699999999999</v>
      </c>
      <c r="X77" s="10">
        <v>89.807000000000002</v>
      </c>
      <c r="Y77" s="10">
        <v>80.389799999999994</v>
      </c>
      <c r="Z77" s="10">
        <v>54.126800000000003</v>
      </c>
      <c r="AA77" s="10">
        <v>21.7455</v>
      </c>
      <c r="AB77" s="9">
        <v>9.7574699999999996</v>
      </c>
      <c r="AC77" s="9">
        <v>21.918900000000001</v>
      </c>
      <c r="AD77" s="9">
        <v>20.9071</v>
      </c>
      <c r="AE77" s="9">
        <v>17.915299999999998</v>
      </c>
      <c r="AF77" s="9">
        <v>11.4649</v>
      </c>
      <c r="AG77" s="9">
        <v>71.381</v>
      </c>
      <c r="AH77" s="9">
        <v>64.491200000000006</v>
      </c>
      <c r="AI77" s="9">
        <v>45.287399999999998</v>
      </c>
      <c r="AJ77" s="9">
        <v>18.985800000000001</v>
      </c>
      <c r="AK77" s="9">
        <v>5.8650799999999998</v>
      </c>
      <c r="AL77" s="9">
        <v>9.3752600000000008</v>
      </c>
      <c r="AM77" s="9">
        <v>40.7121</v>
      </c>
      <c r="AN77" s="9">
        <v>37.842700000000001</v>
      </c>
      <c r="AO77" s="9">
        <v>27.493400000000001</v>
      </c>
      <c r="AP77" s="9">
        <v>12.502599999999999</v>
      </c>
      <c r="AQ77" s="9">
        <v>69.377200000000002</v>
      </c>
      <c r="AR77" s="9">
        <v>63.167700000000004</v>
      </c>
      <c r="AS77" s="9">
        <v>42.647500000000001</v>
      </c>
      <c r="AT77" s="9">
        <v>16.174600000000002</v>
      </c>
      <c r="AU77" s="9">
        <v>281.00099999999998</v>
      </c>
      <c r="AV77" s="9">
        <v>222.80500000000001</v>
      </c>
      <c r="AW77" s="9">
        <v>91.321700000000007</v>
      </c>
      <c r="AX77" s="9">
        <v>21.716200000000001</v>
      </c>
      <c r="AY77" s="9">
        <v>5.4578600000000002</v>
      </c>
      <c r="AZ77" s="9">
        <v>10.0015</v>
      </c>
      <c r="BA77" s="9">
        <v>21.8599</v>
      </c>
      <c r="BB77" s="9">
        <v>20.672899999999998</v>
      </c>
      <c r="BC77" s="9">
        <v>17.166599999999999</v>
      </c>
      <c r="BD77" s="9">
        <v>10.435700000000001</v>
      </c>
      <c r="BE77" s="9">
        <v>68.451400000000007</v>
      </c>
      <c r="BF77" s="9">
        <v>62.638800000000003</v>
      </c>
      <c r="BG77" s="9">
        <v>43.555900000000001</v>
      </c>
      <c r="BH77" s="9">
        <v>16.447600000000001</v>
      </c>
      <c r="BI77" s="9">
        <v>266.79700000000003</v>
      </c>
      <c r="BJ77" s="9">
        <v>215.79499999999999</v>
      </c>
      <c r="BK77" s="9">
        <v>90.091700000000003</v>
      </c>
      <c r="BL77" s="9">
        <v>20.945900000000002</v>
      </c>
      <c r="BM77" s="9">
        <v>10.2355</v>
      </c>
      <c r="BN77" s="9">
        <v>25.060300000000002</v>
      </c>
      <c r="BO77" s="9">
        <v>23.6693</v>
      </c>
      <c r="BP77" s="9">
        <v>19.539000000000001</v>
      </c>
      <c r="BQ77" s="9">
        <v>11.2776</v>
      </c>
      <c r="BR77" s="9">
        <v>41.392000000000003</v>
      </c>
      <c r="BS77" s="9">
        <v>38.468400000000003</v>
      </c>
      <c r="BT77" s="9">
        <v>30.561</v>
      </c>
      <c r="BU77" s="9">
        <v>16.284199999999998</v>
      </c>
      <c r="BV77" s="9">
        <v>171.983</v>
      </c>
    </row>
    <row r="78" spans="1:74" x14ac:dyDescent="0.4">
      <c r="A78" s="7">
        <v>6003</v>
      </c>
      <c r="B78" s="9">
        <v>2.2718500000000001</v>
      </c>
      <c r="C78" s="9">
        <v>4.5825800000000001</v>
      </c>
      <c r="D78" s="9">
        <v>6.7735000000000003</v>
      </c>
      <c r="E78" s="9">
        <v>14.3611</v>
      </c>
      <c r="F78" s="9">
        <v>14.165699999999999</v>
      </c>
      <c r="G78" s="9">
        <v>13.2796</v>
      </c>
      <c r="H78" s="9">
        <v>9.5998199999999994</v>
      </c>
      <c r="I78" s="9">
        <v>24.7089</v>
      </c>
      <c r="J78" s="9">
        <v>23.6722</v>
      </c>
      <c r="K78" s="9">
        <v>20.802499999999998</v>
      </c>
      <c r="L78" s="9">
        <v>13.307499999999999</v>
      </c>
      <c r="M78" s="9">
        <v>2427.13</v>
      </c>
      <c r="N78" s="9">
        <v>605.41800000000001</v>
      </c>
      <c r="O78" s="9">
        <v>418.85599999999999</v>
      </c>
      <c r="P78" s="9">
        <v>144.291</v>
      </c>
      <c r="Q78" s="9">
        <v>31.5809</v>
      </c>
      <c r="R78" s="9">
        <v>1374.47</v>
      </c>
      <c r="S78" s="9">
        <v>9.8761700000000001</v>
      </c>
      <c r="T78" s="9">
        <v>19.850100000000001</v>
      </c>
      <c r="U78" s="9">
        <v>19.171299999999999</v>
      </c>
      <c r="V78" s="9">
        <v>17.372</v>
      </c>
      <c r="W78" s="9">
        <v>11.791600000000001</v>
      </c>
      <c r="X78" s="9">
        <v>94.787199999999999</v>
      </c>
      <c r="Y78" s="9">
        <v>84.088700000000003</v>
      </c>
      <c r="Z78" s="9">
        <v>55.589199999999998</v>
      </c>
      <c r="AA78" s="9">
        <v>22.0364</v>
      </c>
      <c r="AB78" s="9">
        <v>9.8675700000000006</v>
      </c>
      <c r="AC78" s="9">
        <v>22.626999999999999</v>
      </c>
      <c r="AD78" s="9">
        <v>21.526199999999999</v>
      </c>
      <c r="AE78" s="9">
        <v>18.348099999999999</v>
      </c>
      <c r="AF78" s="9">
        <v>11.6097</v>
      </c>
      <c r="AG78" s="9">
        <v>74.554900000000004</v>
      </c>
      <c r="AH78" s="9">
        <v>67.033900000000003</v>
      </c>
      <c r="AI78" s="9">
        <v>46.5351</v>
      </c>
      <c r="AJ78" s="9">
        <v>19.3001</v>
      </c>
      <c r="AK78" s="9">
        <v>5.8837200000000003</v>
      </c>
      <c r="AL78" s="9">
        <v>9.47912</v>
      </c>
      <c r="AM78" s="9">
        <v>42.611199999999997</v>
      </c>
      <c r="AN78" s="9">
        <v>39.4131</v>
      </c>
      <c r="AO78" s="9">
        <v>28.254999999999999</v>
      </c>
      <c r="AP78" s="9">
        <v>12.6516</v>
      </c>
      <c r="AQ78" s="9">
        <v>73.5501</v>
      </c>
      <c r="AR78" s="9">
        <v>66.497200000000007</v>
      </c>
      <c r="AS78" s="9">
        <v>44.132199999999997</v>
      </c>
      <c r="AT78" s="9">
        <v>16.401900000000001</v>
      </c>
      <c r="AU78" s="9">
        <v>308.94099999999997</v>
      </c>
      <c r="AV78" s="9">
        <v>240.56399999999999</v>
      </c>
      <c r="AW78" s="9">
        <v>94.596299999999999</v>
      </c>
      <c r="AX78" s="9">
        <v>22.053699999999999</v>
      </c>
      <c r="AY78" s="9">
        <v>5.4721500000000001</v>
      </c>
      <c r="AZ78" s="9">
        <v>10.1721</v>
      </c>
      <c r="BA78" s="9">
        <v>22.822399999999998</v>
      </c>
      <c r="BB78" s="9">
        <v>21.515999999999998</v>
      </c>
      <c r="BC78" s="9">
        <v>17.748000000000001</v>
      </c>
      <c r="BD78" s="9">
        <v>10.592499999999999</v>
      </c>
      <c r="BE78" s="9">
        <v>72.586699999999993</v>
      </c>
      <c r="BF78" s="9">
        <v>66.017399999999995</v>
      </c>
      <c r="BG78" s="9">
        <v>45.241700000000002</v>
      </c>
      <c r="BH78" s="9">
        <v>16.695599999999999</v>
      </c>
      <c r="BI78" s="9">
        <v>293.59199999999998</v>
      </c>
      <c r="BJ78" s="9">
        <v>233.54</v>
      </c>
      <c r="BK78" s="9">
        <v>93.270899999999997</v>
      </c>
      <c r="BL78" s="9">
        <v>21.2913</v>
      </c>
      <c r="BM78" s="9">
        <v>10.343</v>
      </c>
      <c r="BN78" s="9">
        <v>25.868099999999998</v>
      </c>
      <c r="BO78" s="9">
        <v>24.378799999999998</v>
      </c>
      <c r="BP78" s="9">
        <v>20.085899999999999</v>
      </c>
      <c r="BQ78" s="9">
        <v>11.430999999999999</v>
      </c>
      <c r="BR78" s="9">
        <v>42.972900000000003</v>
      </c>
      <c r="BS78" s="9">
        <v>39.8337</v>
      </c>
      <c r="BT78" s="9">
        <v>31.5564</v>
      </c>
      <c r="BU78" s="9">
        <v>16.574100000000001</v>
      </c>
      <c r="BV78" s="9">
        <v>189.053</v>
      </c>
    </row>
    <row r="79" spans="1:74" x14ac:dyDescent="0.4">
      <c r="A79" s="7">
        <v>6634</v>
      </c>
      <c r="B79" s="9">
        <v>2.2718500000000001</v>
      </c>
      <c r="C79" s="9">
        <v>4.5841900000000004</v>
      </c>
      <c r="D79" s="9">
        <v>6.7879300000000002</v>
      </c>
      <c r="E79" s="9">
        <v>14.519600000000001</v>
      </c>
      <c r="F79" s="9">
        <v>14.327</v>
      </c>
      <c r="G79" s="9">
        <v>13.4221</v>
      </c>
      <c r="H79" s="9">
        <v>9.6568299999999994</v>
      </c>
      <c r="I79" s="9">
        <v>25.529699999999998</v>
      </c>
      <c r="J79" s="9">
        <v>24.410799999999998</v>
      </c>
      <c r="K79" s="9">
        <v>21.345400000000001</v>
      </c>
      <c r="L79" s="9">
        <v>13.494300000000001</v>
      </c>
      <c r="M79" s="9">
        <v>2656.48</v>
      </c>
      <c r="N79" s="9">
        <v>664.21799999999996</v>
      </c>
      <c r="O79" s="9">
        <v>447.88499999999999</v>
      </c>
      <c r="P79" s="9">
        <v>149.31899999999999</v>
      </c>
      <c r="Q79" s="9">
        <v>32.063200000000002</v>
      </c>
      <c r="R79" s="9">
        <v>1509.45</v>
      </c>
      <c r="S79" s="9">
        <v>9.9328099999999999</v>
      </c>
      <c r="T79" s="9">
        <v>20.279</v>
      </c>
      <c r="U79" s="9">
        <v>19.556899999999999</v>
      </c>
      <c r="V79" s="9">
        <v>17.6828</v>
      </c>
      <c r="W79" s="9">
        <v>11.892200000000001</v>
      </c>
      <c r="X79" s="9">
        <v>100.258</v>
      </c>
      <c r="Y79" s="9">
        <v>88.078199999999995</v>
      </c>
      <c r="Z79" s="9">
        <v>57.098700000000001</v>
      </c>
      <c r="AA79" s="9">
        <v>22.319099999999999</v>
      </c>
      <c r="AB79" s="9">
        <v>9.9660700000000002</v>
      </c>
      <c r="AC79" s="9">
        <v>23.351900000000001</v>
      </c>
      <c r="AD79" s="9">
        <v>22.158000000000001</v>
      </c>
      <c r="AE79" s="9">
        <v>18.7834</v>
      </c>
      <c r="AF79" s="9">
        <v>11.7431</v>
      </c>
      <c r="AG79" s="9">
        <v>77.781400000000005</v>
      </c>
      <c r="AH79" s="9">
        <v>69.607100000000003</v>
      </c>
      <c r="AI79" s="9">
        <v>47.780700000000003</v>
      </c>
      <c r="AJ79" s="9">
        <v>19.609000000000002</v>
      </c>
      <c r="AK79" s="9">
        <v>5.8971799999999996</v>
      </c>
      <c r="AL79" s="9">
        <v>9.5667000000000009</v>
      </c>
      <c r="AM79" s="9">
        <v>44.627499999999998</v>
      </c>
      <c r="AN79" s="9">
        <v>41.0623</v>
      </c>
      <c r="AO79" s="9">
        <v>29.028700000000001</v>
      </c>
      <c r="AP79" s="9">
        <v>12.787000000000001</v>
      </c>
      <c r="AQ79" s="9">
        <v>78.136099999999999</v>
      </c>
      <c r="AR79" s="9">
        <v>70.102599999999995</v>
      </c>
      <c r="AS79" s="9">
        <v>45.6721</v>
      </c>
      <c r="AT79" s="9">
        <v>16.616399999999999</v>
      </c>
      <c r="AU79" s="9">
        <v>339.59100000000001</v>
      </c>
      <c r="AV79" s="9">
        <v>259.42</v>
      </c>
      <c r="AW79" s="9">
        <v>97.827299999999994</v>
      </c>
      <c r="AX79" s="9">
        <v>22.3828</v>
      </c>
      <c r="AY79" s="9">
        <v>5.4819899999999997</v>
      </c>
      <c r="AZ79" s="9">
        <v>10.3218</v>
      </c>
      <c r="BA79" s="9">
        <v>23.786999999999999</v>
      </c>
      <c r="BB79" s="9">
        <v>22.359200000000001</v>
      </c>
      <c r="BC79" s="9">
        <v>18.3264</v>
      </c>
      <c r="BD79" s="9">
        <v>10.7355</v>
      </c>
      <c r="BE79" s="9">
        <v>77.135999999999996</v>
      </c>
      <c r="BF79" s="9">
        <v>69.687200000000004</v>
      </c>
      <c r="BG79" s="9">
        <v>47.008499999999998</v>
      </c>
      <c r="BH79" s="9">
        <v>16.928899999999999</v>
      </c>
      <c r="BI79" s="9">
        <v>323.00700000000001</v>
      </c>
      <c r="BJ79" s="9">
        <v>252.44</v>
      </c>
      <c r="BK79" s="9">
        <v>96.373999999999995</v>
      </c>
      <c r="BL79" s="9">
        <v>21.627400000000002</v>
      </c>
      <c r="BM79" s="9">
        <v>10.4382</v>
      </c>
      <c r="BN79" s="9">
        <v>26.643699999999999</v>
      </c>
      <c r="BO79" s="9">
        <v>25.061199999999999</v>
      </c>
      <c r="BP79" s="9">
        <v>20.618500000000001</v>
      </c>
      <c r="BQ79" s="9">
        <v>11.5707</v>
      </c>
      <c r="BR79" s="9">
        <v>44.527799999999999</v>
      </c>
      <c r="BS79" s="9">
        <v>41.178699999999999</v>
      </c>
      <c r="BT79" s="9">
        <v>32.546300000000002</v>
      </c>
      <c r="BU79" s="9">
        <v>16.848500000000001</v>
      </c>
      <c r="BV79" s="9">
        <v>207.803</v>
      </c>
    </row>
    <row r="80" spans="1:74" x14ac:dyDescent="0.4">
      <c r="A80" s="7">
        <v>7332</v>
      </c>
      <c r="B80" s="9">
        <v>2.2718500000000001</v>
      </c>
      <c r="C80" s="9">
        <v>4.5851100000000002</v>
      </c>
      <c r="D80" s="9">
        <v>6.7981999999999996</v>
      </c>
      <c r="E80" s="9">
        <v>14.6629</v>
      </c>
      <c r="F80" s="9">
        <v>14.474600000000001</v>
      </c>
      <c r="G80" s="9">
        <v>13.5503</v>
      </c>
      <c r="H80" s="9">
        <v>9.7036300000000004</v>
      </c>
      <c r="I80" s="9">
        <v>26.3689</v>
      </c>
      <c r="J80" s="9">
        <v>25.166599999999999</v>
      </c>
      <c r="K80" s="9">
        <v>21.8931</v>
      </c>
      <c r="L80" s="9">
        <v>13.669</v>
      </c>
      <c r="M80" s="9">
        <v>2905.05</v>
      </c>
      <c r="N80" s="9">
        <v>728.46199999999999</v>
      </c>
      <c r="O80" s="9">
        <v>478.267</v>
      </c>
      <c r="P80" s="9">
        <v>154.346</v>
      </c>
      <c r="Q80" s="9">
        <v>32.540900000000001</v>
      </c>
      <c r="R80" s="9">
        <v>1656.85</v>
      </c>
      <c r="S80" s="9">
        <v>9.9782799999999998</v>
      </c>
      <c r="T80" s="9">
        <v>20.696300000000001</v>
      </c>
      <c r="U80" s="9">
        <v>19.9345</v>
      </c>
      <c r="V80" s="9">
        <v>17.984999999999999</v>
      </c>
      <c r="W80" s="9">
        <v>11.979799999999999</v>
      </c>
      <c r="X80" s="9">
        <v>106.27500000000001</v>
      </c>
      <c r="Y80" s="9">
        <v>92.383399999999995</v>
      </c>
      <c r="Z80" s="9">
        <v>58.655299999999997</v>
      </c>
      <c r="AA80" s="9">
        <v>22.591100000000001</v>
      </c>
      <c r="AB80" s="9">
        <v>10.0524</v>
      </c>
      <c r="AC80" s="9">
        <v>24.094200000000001</v>
      </c>
      <c r="AD80" s="9">
        <v>22.803100000000001</v>
      </c>
      <c r="AE80" s="9">
        <v>19.220700000000001</v>
      </c>
      <c r="AF80" s="9">
        <v>11.864000000000001</v>
      </c>
      <c r="AG80" s="9">
        <v>81.055499999999995</v>
      </c>
      <c r="AH80" s="9">
        <v>72.208100000000002</v>
      </c>
      <c r="AI80" s="9">
        <v>49.025500000000001</v>
      </c>
      <c r="AJ80" s="9">
        <v>19.910299999999999</v>
      </c>
      <c r="AK80" s="9">
        <v>5.9065300000000001</v>
      </c>
      <c r="AL80" s="9">
        <v>9.6386199999999995</v>
      </c>
      <c r="AM80" s="9">
        <v>46.764200000000002</v>
      </c>
      <c r="AN80" s="9">
        <v>42.7913</v>
      </c>
      <c r="AO80" s="9">
        <v>29.811800000000002</v>
      </c>
      <c r="AP80" s="9">
        <v>12.9079</v>
      </c>
      <c r="AQ80" s="9">
        <v>83.183099999999996</v>
      </c>
      <c r="AR80" s="9">
        <v>74.010900000000007</v>
      </c>
      <c r="AS80" s="9">
        <v>47.266599999999997</v>
      </c>
      <c r="AT80" s="9">
        <v>16.816099999999999</v>
      </c>
      <c r="AU80" s="9">
        <v>373.226</v>
      </c>
      <c r="AV80" s="9">
        <v>279.41399999999999</v>
      </c>
      <c r="AW80" s="9">
        <v>101.012</v>
      </c>
      <c r="AX80" s="9">
        <v>22.7013</v>
      </c>
      <c r="AY80" s="9">
        <v>5.4884899999999996</v>
      </c>
      <c r="AZ80" s="9">
        <v>10.45</v>
      </c>
      <c r="BA80" s="9">
        <v>24.744800000000001</v>
      </c>
      <c r="BB80" s="9">
        <v>23.196200000000001</v>
      </c>
      <c r="BC80" s="9">
        <v>18.8977</v>
      </c>
      <c r="BD80" s="9">
        <v>10.8635</v>
      </c>
      <c r="BE80" s="9">
        <v>82.147499999999994</v>
      </c>
      <c r="BF80" s="9">
        <v>73.677000000000007</v>
      </c>
      <c r="BG80" s="9">
        <v>48.858400000000003</v>
      </c>
      <c r="BH80" s="9">
        <v>17.145700000000001</v>
      </c>
      <c r="BI80" s="9">
        <v>355.31099999999998</v>
      </c>
      <c r="BJ80" s="9">
        <v>272.54300000000001</v>
      </c>
      <c r="BK80" s="9">
        <v>99.397400000000005</v>
      </c>
      <c r="BL80" s="9">
        <v>21.951799999999999</v>
      </c>
      <c r="BM80" s="9">
        <v>10.521100000000001</v>
      </c>
      <c r="BN80" s="9">
        <v>27.379300000000001</v>
      </c>
      <c r="BO80" s="9">
        <v>25.712</v>
      </c>
      <c r="BP80" s="9">
        <v>21.133800000000001</v>
      </c>
      <c r="BQ80" s="9">
        <v>11.696300000000001</v>
      </c>
      <c r="BR80" s="9">
        <v>46.042700000000004</v>
      </c>
      <c r="BS80" s="9">
        <v>42.494900000000001</v>
      </c>
      <c r="BT80" s="9">
        <v>33.527200000000001</v>
      </c>
      <c r="BU80" s="9">
        <v>17.1065</v>
      </c>
      <c r="BV80" s="9">
        <v>228.40799999999999</v>
      </c>
    </row>
    <row r="81" spans="1:74" x14ac:dyDescent="0.4">
      <c r="A81" s="7">
        <v>8103</v>
      </c>
      <c r="B81" s="9">
        <v>2.2718500000000001</v>
      </c>
      <c r="C81" s="9">
        <v>4.5855899999999998</v>
      </c>
      <c r="D81" s="9">
        <v>6.8051700000000004</v>
      </c>
      <c r="E81" s="9">
        <v>14.789899999999999</v>
      </c>
      <c r="F81" s="9">
        <v>14.6074</v>
      </c>
      <c r="G81" s="9">
        <v>13.6633</v>
      </c>
      <c r="H81" s="9">
        <v>9.7408000000000001</v>
      </c>
      <c r="I81" s="9">
        <v>27.223199999999999</v>
      </c>
      <c r="J81" s="9">
        <v>25.9373</v>
      </c>
      <c r="K81" s="9">
        <v>22.443100000000001</v>
      </c>
      <c r="L81" s="9">
        <v>13.8293</v>
      </c>
      <c r="M81" s="9">
        <v>3173.54</v>
      </c>
      <c r="N81" s="9">
        <v>798.47299999999996</v>
      </c>
      <c r="O81" s="9">
        <v>509.94799999999998</v>
      </c>
      <c r="P81" s="9">
        <v>159.35300000000001</v>
      </c>
      <c r="Q81" s="9">
        <v>33.011699999999998</v>
      </c>
      <c r="R81" s="9">
        <v>1817.36</v>
      </c>
      <c r="S81" s="9">
        <v>10.0137</v>
      </c>
      <c r="T81" s="9">
        <v>21.096599999999999</v>
      </c>
      <c r="U81" s="9">
        <v>20.300599999999999</v>
      </c>
      <c r="V81" s="9">
        <v>18.275400000000001</v>
      </c>
      <c r="W81" s="9">
        <v>12.0543</v>
      </c>
      <c r="X81" s="9">
        <v>112.881</v>
      </c>
      <c r="Y81" s="9">
        <v>97.019099999999995</v>
      </c>
      <c r="Z81" s="9">
        <v>60.254600000000003</v>
      </c>
      <c r="AA81" s="9">
        <v>22.849499999999999</v>
      </c>
      <c r="AB81" s="9">
        <v>10.126200000000001</v>
      </c>
      <c r="AC81" s="9">
        <v>24.8522</v>
      </c>
      <c r="AD81" s="9">
        <v>23.4604</v>
      </c>
      <c r="AE81" s="9">
        <v>19.657800000000002</v>
      </c>
      <c r="AF81" s="9">
        <v>11.9709</v>
      </c>
      <c r="AG81" s="9">
        <v>84.365300000000005</v>
      </c>
      <c r="AH81" s="9">
        <v>74.828599999999994</v>
      </c>
      <c r="AI81" s="9">
        <v>50.268599999999999</v>
      </c>
      <c r="AJ81" s="9">
        <v>20.201000000000001</v>
      </c>
      <c r="AK81" s="9">
        <v>5.9127599999999996</v>
      </c>
      <c r="AL81" s="9">
        <v>9.6958599999999997</v>
      </c>
      <c r="AM81" s="9">
        <v>49.017800000000001</v>
      </c>
      <c r="AN81" s="9">
        <v>44.595399999999998</v>
      </c>
      <c r="AO81" s="9">
        <v>30.5992</v>
      </c>
      <c r="AP81" s="9">
        <v>13.013400000000001</v>
      </c>
      <c r="AQ81" s="9">
        <v>88.729699999999994</v>
      </c>
      <c r="AR81" s="9">
        <v>78.240399999999994</v>
      </c>
      <c r="AS81" s="9">
        <v>48.910200000000003</v>
      </c>
      <c r="AT81" s="9">
        <v>16.998899999999999</v>
      </c>
      <c r="AU81" s="9">
        <v>410.05500000000001</v>
      </c>
      <c r="AV81" s="9">
        <v>300.52800000000002</v>
      </c>
      <c r="AW81" s="9">
        <v>104.142</v>
      </c>
      <c r="AX81" s="9">
        <v>23.0059</v>
      </c>
      <c r="AY81" s="9">
        <v>5.4925800000000002</v>
      </c>
      <c r="AZ81" s="9">
        <v>10.5571</v>
      </c>
      <c r="BA81" s="9">
        <v>25.683900000000001</v>
      </c>
      <c r="BB81" s="9">
        <v>24.0182</v>
      </c>
      <c r="BC81" s="9">
        <v>19.456700000000001</v>
      </c>
      <c r="BD81" s="9">
        <v>10.9758</v>
      </c>
      <c r="BE81" s="9">
        <v>87.659800000000004</v>
      </c>
      <c r="BF81" s="9">
        <v>78.006900000000002</v>
      </c>
      <c r="BG81" s="9">
        <v>50.787599999999998</v>
      </c>
      <c r="BH81" s="9">
        <v>17.343499999999999</v>
      </c>
      <c r="BI81" s="9">
        <v>390.714</v>
      </c>
      <c r="BJ81" s="9">
        <v>293.839</v>
      </c>
      <c r="BK81" s="9">
        <v>102.333</v>
      </c>
      <c r="BL81" s="9">
        <v>22.261199999999999</v>
      </c>
      <c r="BM81" s="9">
        <v>10.5916</v>
      </c>
      <c r="BN81" s="9">
        <v>28.0654</v>
      </c>
      <c r="BO81" s="9">
        <v>26.324999999999999</v>
      </c>
      <c r="BP81" s="9">
        <v>21.627300000000002</v>
      </c>
      <c r="BQ81" s="9">
        <v>11.8073</v>
      </c>
      <c r="BR81" s="9">
        <v>47.499200000000002</v>
      </c>
      <c r="BS81" s="9">
        <v>43.77</v>
      </c>
      <c r="BT81" s="9">
        <v>34.492600000000003</v>
      </c>
      <c r="BU81" s="9">
        <v>17.346399999999999</v>
      </c>
      <c r="BV81" s="9">
        <v>251.005</v>
      </c>
    </row>
    <row r="82" spans="1:74" x14ac:dyDescent="0.4">
      <c r="A82" s="7">
        <v>8955</v>
      </c>
      <c r="B82" s="9">
        <v>2.2718500000000001</v>
      </c>
      <c r="C82" s="9">
        <v>4.5858299999999996</v>
      </c>
      <c r="D82" s="9">
        <v>6.8096800000000002</v>
      </c>
      <c r="E82" s="9">
        <v>14.9002</v>
      </c>
      <c r="F82" s="9">
        <v>14.7249</v>
      </c>
      <c r="G82" s="9">
        <v>13.7607</v>
      </c>
      <c r="H82" s="9">
        <v>9.7693399999999997</v>
      </c>
      <c r="I82" s="9">
        <v>28.090699999999998</v>
      </c>
      <c r="J82" s="9">
        <v>26.721299999999999</v>
      </c>
      <c r="K82" s="9">
        <v>22.993400000000001</v>
      </c>
      <c r="L82" s="9">
        <v>13.973800000000001</v>
      </c>
      <c r="M82" s="9">
        <v>3463.05</v>
      </c>
      <c r="N82" s="9">
        <v>874.71</v>
      </c>
      <c r="O82" s="9">
        <v>542.92200000000003</v>
      </c>
      <c r="P82" s="9">
        <v>164.32900000000001</v>
      </c>
      <c r="Q82" s="9">
        <v>33.4739</v>
      </c>
      <c r="R82" s="9">
        <v>1992.01</v>
      </c>
      <c r="S82" s="9">
        <v>10.0404</v>
      </c>
      <c r="T82" s="9">
        <v>21.4754</v>
      </c>
      <c r="U82" s="9">
        <v>20.652200000000001</v>
      </c>
      <c r="V82" s="9">
        <v>18.551200000000001</v>
      </c>
      <c r="W82" s="9">
        <v>12.1158</v>
      </c>
      <c r="X82" s="9">
        <v>120.13500000000001</v>
      </c>
      <c r="Y82" s="9">
        <v>102.008</v>
      </c>
      <c r="Z82" s="9">
        <v>61.893900000000002</v>
      </c>
      <c r="AA82" s="9">
        <v>23.0915</v>
      </c>
      <c r="AB82" s="9">
        <v>10.1877</v>
      </c>
      <c r="AC82" s="9">
        <v>25.624700000000001</v>
      </c>
      <c r="AD82" s="9">
        <v>24.129300000000001</v>
      </c>
      <c r="AE82" s="9">
        <v>20.092600000000001</v>
      </c>
      <c r="AF82" s="9">
        <v>12.063499999999999</v>
      </c>
      <c r="AG82" s="9">
        <v>87.707599999999999</v>
      </c>
      <c r="AH82" s="9">
        <v>77.466099999999997</v>
      </c>
      <c r="AI82" s="9">
        <v>51.511800000000001</v>
      </c>
      <c r="AJ82" s="9">
        <v>20.478300000000001</v>
      </c>
      <c r="AK82" s="9">
        <v>5.9167399999999999</v>
      </c>
      <c r="AL82" s="9">
        <v>9.74</v>
      </c>
      <c r="AM82" s="9">
        <v>51.386200000000002</v>
      </c>
      <c r="AN82" s="9">
        <v>46.472200000000001</v>
      </c>
      <c r="AO82" s="9">
        <v>31.385999999999999</v>
      </c>
      <c r="AP82" s="9">
        <v>13.103300000000001</v>
      </c>
      <c r="AQ82" s="9">
        <v>94.826899999999995</v>
      </c>
      <c r="AR82" s="9">
        <v>82.817499999999995</v>
      </c>
      <c r="AS82" s="9">
        <v>50.598599999999998</v>
      </c>
      <c r="AT82" s="9">
        <v>17.1632</v>
      </c>
      <c r="AU82" s="9">
        <v>450.36900000000003</v>
      </c>
      <c r="AV82" s="9">
        <v>322.77499999999998</v>
      </c>
      <c r="AW82" s="9">
        <v>107.217</v>
      </c>
      <c r="AX82" s="9">
        <v>23.293900000000001</v>
      </c>
      <c r="AY82" s="9">
        <v>5.4950599999999996</v>
      </c>
      <c r="AZ82" s="9">
        <v>10.6439</v>
      </c>
      <c r="BA82" s="9">
        <v>26.594000000000001</v>
      </c>
      <c r="BB82" s="9">
        <v>24.818000000000001</v>
      </c>
      <c r="BC82" s="9">
        <v>19.998699999999999</v>
      </c>
      <c r="BD82" s="9">
        <v>11.071899999999999</v>
      </c>
      <c r="BE82" s="9">
        <v>93.724599999999995</v>
      </c>
      <c r="BF82" s="9">
        <v>82.705699999999993</v>
      </c>
      <c r="BG82" s="9">
        <v>52.793999999999997</v>
      </c>
      <c r="BH82" s="9">
        <v>17.520900000000001</v>
      </c>
      <c r="BI82" s="9">
        <v>429.50099999999998</v>
      </c>
      <c r="BJ82" s="9">
        <v>316.34500000000003</v>
      </c>
      <c r="BK82" s="9">
        <v>105.18</v>
      </c>
      <c r="BL82" s="9">
        <v>22.552800000000001</v>
      </c>
      <c r="BM82" s="9">
        <v>10.6503</v>
      </c>
      <c r="BN82" s="9">
        <v>28.695</v>
      </c>
      <c r="BO82" s="9">
        <v>26.8965</v>
      </c>
      <c r="BP82" s="9">
        <v>22.095600000000001</v>
      </c>
      <c r="BQ82" s="9">
        <v>11.9038</v>
      </c>
      <c r="BR82" s="9">
        <v>48.881300000000003</v>
      </c>
      <c r="BS82" s="9">
        <v>44.994700000000002</v>
      </c>
      <c r="BT82" s="9">
        <v>35.4375</v>
      </c>
      <c r="BU82" s="9">
        <v>17.567399999999999</v>
      </c>
      <c r="BV82" s="9">
        <v>275.78399999999999</v>
      </c>
    </row>
    <row r="83" spans="1:74" x14ac:dyDescent="0.4">
      <c r="A83" s="7">
        <v>9897</v>
      </c>
      <c r="B83" s="9">
        <v>2.2718500000000001</v>
      </c>
      <c r="C83" s="9">
        <v>4.5859399999999999</v>
      </c>
      <c r="D83" s="9">
        <v>6.8124399999999996</v>
      </c>
      <c r="E83" s="9">
        <v>14.994</v>
      </c>
      <c r="F83" s="9">
        <v>14.8269</v>
      </c>
      <c r="G83" s="9">
        <v>13.842700000000001</v>
      </c>
      <c r="H83" s="9">
        <v>9.7904400000000003</v>
      </c>
      <c r="I83" s="9">
        <v>28.968800000000002</v>
      </c>
      <c r="J83" s="9">
        <v>27.516999999999999</v>
      </c>
      <c r="K83" s="9">
        <v>23.541899999999998</v>
      </c>
      <c r="L83" s="9">
        <v>14.1014</v>
      </c>
      <c r="M83" s="9">
        <v>3774.65</v>
      </c>
      <c r="N83" s="9">
        <v>957.66300000000001</v>
      </c>
      <c r="O83" s="9">
        <v>577.18299999999999</v>
      </c>
      <c r="P83" s="9">
        <v>169.267</v>
      </c>
      <c r="Q83" s="9">
        <v>33.924700000000001</v>
      </c>
      <c r="R83" s="9">
        <v>2181.86</v>
      </c>
      <c r="S83" s="9">
        <v>10.059900000000001</v>
      </c>
      <c r="T83" s="9">
        <v>21.828800000000001</v>
      </c>
      <c r="U83" s="9">
        <v>20.986599999999999</v>
      </c>
      <c r="V83" s="9">
        <v>18.809899999999999</v>
      </c>
      <c r="W83" s="9">
        <v>12.1652</v>
      </c>
      <c r="X83" s="9">
        <v>128.101</v>
      </c>
      <c r="Y83" s="9">
        <v>107.375</v>
      </c>
      <c r="Z83" s="9">
        <v>63.570099999999996</v>
      </c>
      <c r="AA83" s="9">
        <v>23.314900000000002</v>
      </c>
      <c r="AB83" s="9">
        <v>10.2376</v>
      </c>
      <c r="AC83" s="9">
        <v>26.409600000000001</v>
      </c>
      <c r="AD83" s="9">
        <v>24.808700000000002</v>
      </c>
      <c r="AE83" s="9">
        <v>20.5227</v>
      </c>
      <c r="AF83" s="9">
        <v>12.1417</v>
      </c>
      <c r="AG83" s="9">
        <v>91.081900000000005</v>
      </c>
      <c r="AH83" s="9">
        <v>80.119600000000005</v>
      </c>
      <c r="AI83" s="9">
        <v>52.757899999999999</v>
      </c>
      <c r="AJ83" s="9">
        <v>20.7394</v>
      </c>
      <c r="AK83" s="9">
        <v>5.9192099999999996</v>
      </c>
      <c r="AL83" s="9">
        <v>9.7729099999999995</v>
      </c>
      <c r="AM83" s="9">
        <v>53.865499999999997</v>
      </c>
      <c r="AN83" s="9">
        <v>48.4178</v>
      </c>
      <c r="AO83" s="9">
        <v>32.167000000000002</v>
      </c>
      <c r="AP83" s="9">
        <v>13.177899999999999</v>
      </c>
      <c r="AQ83" s="9">
        <v>101.53</v>
      </c>
      <c r="AR83" s="9">
        <v>87.770499999999998</v>
      </c>
      <c r="AS83" s="9">
        <v>52.326500000000003</v>
      </c>
      <c r="AT83" s="9">
        <v>17.308</v>
      </c>
      <c r="AU83" s="9">
        <v>494.483</v>
      </c>
      <c r="AV83" s="9">
        <v>346.161</v>
      </c>
      <c r="AW83" s="9">
        <v>110.23699999999999</v>
      </c>
      <c r="AX83" s="9">
        <v>23.5624</v>
      </c>
      <c r="AY83" s="9">
        <v>5.4965200000000003</v>
      </c>
      <c r="AZ83" s="9">
        <v>10.712199999999999</v>
      </c>
      <c r="BA83" s="9">
        <v>27.464400000000001</v>
      </c>
      <c r="BB83" s="9">
        <v>25.5886</v>
      </c>
      <c r="BC83" s="9">
        <v>20.519500000000001</v>
      </c>
      <c r="BD83" s="9">
        <v>11.1523</v>
      </c>
      <c r="BE83" s="9">
        <v>100.398</v>
      </c>
      <c r="BF83" s="9">
        <v>87.804400000000001</v>
      </c>
      <c r="BG83" s="9">
        <v>54.874400000000001</v>
      </c>
      <c r="BH83" s="9">
        <v>17.6769</v>
      </c>
      <c r="BI83" s="9">
        <v>471.98399999999998</v>
      </c>
      <c r="BJ83" s="9">
        <v>340.07299999999998</v>
      </c>
      <c r="BK83" s="9">
        <v>107.94199999999999</v>
      </c>
      <c r="BL83" s="9">
        <v>22.823899999999998</v>
      </c>
      <c r="BM83" s="9">
        <v>10.697800000000001</v>
      </c>
      <c r="BN83" s="9">
        <v>29.2624</v>
      </c>
      <c r="BO83" s="9">
        <v>27.423300000000001</v>
      </c>
      <c r="BP83" s="9">
        <v>22.535599999999999</v>
      </c>
      <c r="BQ83" s="9">
        <v>11.9862</v>
      </c>
      <c r="BR83" s="9">
        <v>50.173900000000003</v>
      </c>
      <c r="BS83" s="9">
        <v>46.16</v>
      </c>
      <c r="BT83" s="9">
        <v>36.356900000000003</v>
      </c>
      <c r="BU83" s="9">
        <v>17.768599999999999</v>
      </c>
      <c r="BV83" s="9">
        <v>302.95</v>
      </c>
    </row>
    <row r="84" spans="1:74" x14ac:dyDescent="0.4">
      <c r="A84" s="7">
        <v>10938</v>
      </c>
      <c r="B84" s="9">
        <v>2.2718500000000001</v>
      </c>
      <c r="C84" s="9">
        <v>4.5859899999999998</v>
      </c>
      <c r="D84" s="9">
        <v>6.8140599999999996</v>
      </c>
      <c r="E84" s="9">
        <v>15.0717</v>
      </c>
      <c r="F84" s="9">
        <v>14.913500000000001</v>
      </c>
      <c r="G84" s="9">
        <v>13.909700000000001</v>
      </c>
      <c r="H84" s="9">
        <v>9.8054000000000006</v>
      </c>
      <c r="I84" s="9">
        <v>29.853200000000001</v>
      </c>
      <c r="J84" s="9">
        <v>28.320900000000002</v>
      </c>
      <c r="K84" s="9">
        <v>24.085100000000001</v>
      </c>
      <c r="L84" s="9">
        <v>14.211499999999999</v>
      </c>
      <c r="M84" s="9">
        <v>4109.04</v>
      </c>
      <c r="N84" s="9">
        <v>1047.75</v>
      </c>
      <c r="O84" s="9">
        <v>612.68299999999999</v>
      </c>
      <c r="P84" s="9">
        <v>174.15299999999999</v>
      </c>
      <c r="Q84" s="9">
        <v>34.360399999999998</v>
      </c>
      <c r="R84" s="9">
        <v>2387.8200000000002</v>
      </c>
      <c r="S84" s="9">
        <v>10.073600000000001</v>
      </c>
      <c r="T84" s="9">
        <v>22.152699999999999</v>
      </c>
      <c r="U84" s="9">
        <v>21.301300000000001</v>
      </c>
      <c r="V84" s="9">
        <v>19.0488</v>
      </c>
      <c r="W84" s="9">
        <v>12.2036</v>
      </c>
      <c r="X84" s="9">
        <v>136.84</v>
      </c>
      <c r="Y84" s="9">
        <v>113.14</v>
      </c>
      <c r="Z84" s="9">
        <v>65.277299999999997</v>
      </c>
      <c r="AA84" s="9">
        <v>23.517199999999999</v>
      </c>
      <c r="AB84" s="9">
        <v>10.2768</v>
      </c>
      <c r="AC84" s="9">
        <v>27.202999999999999</v>
      </c>
      <c r="AD84" s="9">
        <v>25.495899999999999</v>
      </c>
      <c r="AE84" s="9">
        <v>20.944500000000001</v>
      </c>
      <c r="AF84" s="9">
        <v>12.2058</v>
      </c>
      <c r="AG84" s="9">
        <v>94.4876</v>
      </c>
      <c r="AH84" s="9">
        <v>82.786799999999999</v>
      </c>
      <c r="AI84" s="9">
        <v>54.008299999999998</v>
      </c>
      <c r="AJ84" s="9">
        <v>20.981100000000001</v>
      </c>
      <c r="AK84" s="9">
        <v>5.9207099999999997</v>
      </c>
      <c r="AL84" s="9">
        <v>9.7965999999999998</v>
      </c>
      <c r="AM84" s="9">
        <v>56.446800000000003</v>
      </c>
      <c r="AN84" s="9">
        <v>50.424999999999997</v>
      </c>
      <c r="AO84" s="9">
        <v>32.935499999999998</v>
      </c>
      <c r="AP84" s="9">
        <v>13.238</v>
      </c>
      <c r="AQ84" s="9">
        <v>108.89400000000001</v>
      </c>
      <c r="AR84" s="9">
        <v>93.123599999999996</v>
      </c>
      <c r="AS84" s="9">
        <v>54.084899999999998</v>
      </c>
      <c r="AT84" s="9">
        <v>17.432600000000001</v>
      </c>
      <c r="AU84" s="9">
        <v>542.68600000000004</v>
      </c>
      <c r="AV84" s="9">
        <v>370.65899999999999</v>
      </c>
      <c r="AW84" s="9">
        <v>113.202</v>
      </c>
      <c r="AX84" s="9">
        <v>23.808700000000002</v>
      </c>
      <c r="AY84" s="9">
        <v>5.4973999999999998</v>
      </c>
      <c r="AZ84" s="9">
        <v>10.764200000000001</v>
      </c>
      <c r="BA84" s="9">
        <v>28.284400000000002</v>
      </c>
      <c r="BB84" s="9">
        <v>26.322700000000001</v>
      </c>
      <c r="BC84" s="9">
        <v>21.014399999999998</v>
      </c>
      <c r="BD84" s="9">
        <v>11.217599999999999</v>
      </c>
      <c r="BE84" s="9">
        <v>107.736</v>
      </c>
      <c r="BF84" s="9">
        <v>93.330799999999996</v>
      </c>
      <c r="BG84" s="9">
        <v>57.021599999999999</v>
      </c>
      <c r="BH84" s="9">
        <v>17.811</v>
      </c>
      <c r="BI84" s="9">
        <v>518.45699999999999</v>
      </c>
      <c r="BJ84" s="9">
        <v>364.995</v>
      </c>
      <c r="BK84" s="9">
        <v>110.622</v>
      </c>
      <c r="BL84" s="9">
        <v>23.0718</v>
      </c>
      <c r="BM84" s="9">
        <v>10.735300000000001</v>
      </c>
      <c r="BN84" s="9">
        <v>29.763100000000001</v>
      </c>
      <c r="BO84" s="9">
        <v>27.903199999999998</v>
      </c>
      <c r="BP84" s="9">
        <v>22.943999999999999</v>
      </c>
      <c r="BQ84" s="9">
        <v>12.055</v>
      </c>
      <c r="BR84" s="9">
        <v>51.362400000000001</v>
      </c>
      <c r="BS84" s="9">
        <v>47.256999999999998</v>
      </c>
      <c r="BT84" s="9">
        <v>37.244399999999999</v>
      </c>
      <c r="BU84" s="9">
        <v>17.9495</v>
      </c>
      <c r="BV84" s="9">
        <v>332.69799999999998</v>
      </c>
    </row>
    <row r="85" spans="1:74" x14ac:dyDescent="0.4">
      <c r="A85" s="7">
        <v>12088</v>
      </c>
      <c r="B85" s="9">
        <v>2.2718500000000001</v>
      </c>
      <c r="C85" s="9">
        <v>4.5860099999999999</v>
      </c>
      <c r="D85" s="9">
        <v>6.8149499999999996</v>
      </c>
      <c r="E85" s="9">
        <v>15.134399999999999</v>
      </c>
      <c r="F85" s="9">
        <v>14.985200000000001</v>
      </c>
      <c r="G85" s="9">
        <v>13.962899999999999</v>
      </c>
      <c r="H85" s="9">
        <v>9.8155099999999997</v>
      </c>
      <c r="I85" s="9">
        <v>30.738900000000001</v>
      </c>
      <c r="J85" s="9">
        <v>29.129300000000001</v>
      </c>
      <c r="K85" s="9">
        <v>24.619199999999999</v>
      </c>
      <c r="L85" s="9">
        <v>14.303800000000001</v>
      </c>
      <c r="M85" s="9">
        <v>4466.7700000000004</v>
      </c>
      <c r="N85" s="9">
        <v>1145.42</v>
      </c>
      <c r="O85" s="9">
        <v>649.37699999999995</v>
      </c>
      <c r="P85" s="9">
        <v>178.977</v>
      </c>
      <c r="Q85" s="9">
        <v>34.777000000000001</v>
      </c>
      <c r="R85" s="9">
        <v>2610.8000000000002</v>
      </c>
      <c r="S85" s="9">
        <v>10.083</v>
      </c>
      <c r="T85" s="9">
        <v>22.444199999999999</v>
      </c>
      <c r="U85" s="9">
        <v>21.593800000000002</v>
      </c>
      <c r="V85" s="9">
        <v>19.265599999999999</v>
      </c>
      <c r="W85" s="9">
        <v>12.2323</v>
      </c>
      <c r="X85" s="9">
        <v>146.41800000000001</v>
      </c>
      <c r="Y85" s="9">
        <v>119.321</v>
      </c>
      <c r="Z85" s="9">
        <v>67.009200000000007</v>
      </c>
      <c r="AA85" s="9">
        <v>23.6968</v>
      </c>
      <c r="AB85" s="9">
        <v>10.306699999999999</v>
      </c>
      <c r="AC85" s="9">
        <v>27.9998</v>
      </c>
      <c r="AD85" s="9">
        <v>26.187799999999999</v>
      </c>
      <c r="AE85" s="9">
        <v>21.353999999999999</v>
      </c>
      <c r="AF85" s="9">
        <v>12.2568</v>
      </c>
      <c r="AG85" s="9">
        <v>97.927800000000005</v>
      </c>
      <c r="AH85" s="9">
        <v>85.467399999999998</v>
      </c>
      <c r="AI85" s="9">
        <v>55.265000000000001</v>
      </c>
      <c r="AJ85" s="9">
        <v>21.2011</v>
      </c>
      <c r="AK85" s="9">
        <v>5.9216600000000001</v>
      </c>
      <c r="AL85" s="9">
        <v>9.8130799999999994</v>
      </c>
      <c r="AM85" s="9">
        <v>59.118499999999997</v>
      </c>
      <c r="AN85" s="9">
        <v>52.484900000000003</v>
      </c>
      <c r="AO85" s="9">
        <v>33.6843</v>
      </c>
      <c r="AP85" s="9">
        <v>13.284800000000001</v>
      </c>
      <c r="AQ85" s="9">
        <v>116.976</v>
      </c>
      <c r="AR85" s="9">
        <v>98.9024</v>
      </c>
      <c r="AS85" s="9">
        <v>55.863500000000002</v>
      </c>
      <c r="AT85" s="9">
        <v>17.537199999999999</v>
      </c>
      <c r="AU85" s="9">
        <v>595.29100000000005</v>
      </c>
      <c r="AV85" s="9">
        <v>396.23500000000001</v>
      </c>
      <c r="AW85" s="9">
        <v>116.11199999999999</v>
      </c>
      <c r="AX85" s="9">
        <v>24.030200000000001</v>
      </c>
      <c r="AY85" s="9">
        <v>5.49796</v>
      </c>
      <c r="AZ85" s="9">
        <v>10.8025</v>
      </c>
      <c r="BA85" s="9">
        <v>29.044</v>
      </c>
      <c r="BB85" s="9">
        <v>27.0136</v>
      </c>
      <c r="BC85" s="9">
        <v>21.479099999999999</v>
      </c>
      <c r="BD85" s="9">
        <v>11.2689</v>
      </c>
      <c r="BE85" s="9">
        <v>115.798</v>
      </c>
      <c r="BF85" s="9">
        <v>99.313999999999993</v>
      </c>
      <c r="BG85" s="9">
        <v>59.226500000000001</v>
      </c>
      <c r="BH85" s="9">
        <v>17.923400000000001</v>
      </c>
      <c r="BI85" s="9">
        <v>569.22900000000004</v>
      </c>
      <c r="BJ85" s="9">
        <v>391.07400000000001</v>
      </c>
      <c r="BK85" s="9">
        <v>113.224</v>
      </c>
      <c r="BL85" s="9">
        <v>23.2943</v>
      </c>
      <c r="BM85" s="9">
        <v>10.763999999999999</v>
      </c>
      <c r="BN85" s="9">
        <v>30.194900000000001</v>
      </c>
      <c r="BO85" s="9">
        <v>28.3353</v>
      </c>
      <c r="BP85" s="9">
        <v>23.318300000000001</v>
      </c>
      <c r="BQ85" s="9">
        <v>12.1111</v>
      </c>
      <c r="BR85" s="9">
        <v>52.435099999999998</v>
      </c>
      <c r="BS85" s="9">
        <v>48.278599999999997</v>
      </c>
      <c r="BT85" s="9">
        <v>38.094200000000001</v>
      </c>
      <c r="BU85" s="9">
        <v>18.1097</v>
      </c>
      <c r="BV85" s="9">
        <v>365.238</v>
      </c>
    </row>
    <row r="86" spans="1:74" x14ac:dyDescent="0.4">
      <c r="A86" s="7">
        <v>13360</v>
      </c>
      <c r="B86" s="9">
        <v>2.2718500000000001</v>
      </c>
      <c r="C86" s="9">
        <v>4.5860200000000004</v>
      </c>
      <c r="D86" s="9">
        <v>6.8154300000000001</v>
      </c>
      <c r="E86" s="9">
        <v>15.1836</v>
      </c>
      <c r="F86" s="9">
        <v>15.043200000000001</v>
      </c>
      <c r="G86" s="9">
        <v>14.0037</v>
      </c>
      <c r="H86" s="9">
        <v>9.8220100000000006</v>
      </c>
      <c r="I86" s="9">
        <v>31.621600000000001</v>
      </c>
      <c r="J86" s="9">
        <v>29.9389</v>
      </c>
      <c r="K86" s="9">
        <v>25.140799999999999</v>
      </c>
      <c r="L86" s="9">
        <v>14.379300000000001</v>
      </c>
      <c r="M86" s="9">
        <v>4848.83</v>
      </c>
      <c r="N86" s="9">
        <v>1251.26</v>
      </c>
      <c r="O86" s="9">
        <v>687.27599999999995</v>
      </c>
      <c r="P86" s="9">
        <v>183.738</v>
      </c>
      <c r="Q86" s="9">
        <v>35.170699999999997</v>
      </c>
      <c r="R86" s="9">
        <v>2852.08</v>
      </c>
      <c r="S86" s="9">
        <v>10.0893</v>
      </c>
      <c r="T86" s="9">
        <v>22.701699999999999</v>
      </c>
      <c r="U86" s="9">
        <v>21.8629</v>
      </c>
      <c r="V86" s="9">
        <v>19.459199999999999</v>
      </c>
      <c r="W86" s="9">
        <v>12.2529</v>
      </c>
      <c r="X86" s="9">
        <v>156.92099999999999</v>
      </c>
      <c r="Y86" s="9">
        <v>125.94799999999999</v>
      </c>
      <c r="Z86" s="9">
        <v>68.761200000000002</v>
      </c>
      <c r="AA86" s="9">
        <v>23.852900000000002</v>
      </c>
      <c r="AB86" s="9">
        <v>10.3287</v>
      </c>
      <c r="AC86" s="9">
        <v>28.795100000000001</v>
      </c>
      <c r="AD86" s="9">
        <v>26.881499999999999</v>
      </c>
      <c r="AE86" s="9">
        <v>21.747699999999998</v>
      </c>
      <c r="AF86" s="9">
        <v>12.2959</v>
      </c>
      <c r="AG86" s="9">
        <v>101.41500000000001</v>
      </c>
      <c r="AH86" s="9">
        <v>88.166600000000003</v>
      </c>
      <c r="AI86" s="9">
        <v>56.531999999999996</v>
      </c>
      <c r="AJ86" s="9">
        <v>21.397400000000001</v>
      </c>
      <c r="AK86" s="9">
        <v>5.9222900000000003</v>
      </c>
      <c r="AL86" s="9">
        <v>9.82423</v>
      </c>
      <c r="AM86" s="9">
        <v>61.87</v>
      </c>
      <c r="AN86" s="9">
        <v>54.590400000000002</v>
      </c>
      <c r="AO86" s="9">
        <v>34.406999999999996</v>
      </c>
      <c r="AP86" s="9">
        <v>13.319900000000001</v>
      </c>
      <c r="AQ86" s="9">
        <v>125.85299999999999</v>
      </c>
      <c r="AR86" s="9">
        <v>105.143</v>
      </c>
      <c r="AS86" s="9">
        <v>57.653300000000002</v>
      </c>
      <c r="AT86" s="9">
        <v>17.622599999999998</v>
      </c>
      <c r="AU86" s="9">
        <v>652.71100000000001</v>
      </c>
      <c r="AV86" s="9">
        <v>422.88299999999998</v>
      </c>
      <c r="AW86" s="9">
        <v>118.974</v>
      </c>
      <c r="AX86" s="9">
        <v>24.2258</v>
      </c>
      <c r="AY86" s="9">
        <v>5.4983700000000004</v>
      </c>
      <c r="AZ86" s="9">
        <v>10.829599999999999</v>
      </c>
      <c r="BA86" s="9">
        <v>29.7364</v>
      </c>
      <c r="BB86" s="9">
        <v>27.657</v>
      </c>
      <c r="BC86" s="9">
        <v>21.910499999999999</v>
      </c>
      <c r="BD86" s="9">
        <v>11.3081</v>
      </c>
      <c r="BE86" s="9">
        <v>124.66200000000001</v>
      </c>
      <c r="BF86" s="9">
        <v>105.795</v>
      </c>
      <c r="BG86" s="9">
        <v>61.481200000000001</v>
      </c>
      <c r="BH86" s="9">
        <v>18.0152</v>
      </c>
      <c r="BI86" s="9">
        <v>624.71799999999996</v>
      </c>
      <c r="BJ86" s="9">
        <v>418.298</v>
      </c>
      <c r="BK86" s="9">
        <v>115.76</v>
      </c>
      <c r="BL86" s="9">
        <v>23.490200000000002</v>
      </c>
      <c r="BM86" s="9">
        <v>10.785299999999999</v>
      </c>
      <c r="BN86" s="9">
        <v>30.559000000000001</v>
      </c>
      <c r="BO86" s="9">
        <v>28.720400000000001</v>
      </c>
      <c r="BP86" s="9">
        <v>23.6572</v>
      </c>
      <c r="BQ86" s="9">
        <v>12.1556</v>
      </c>
      <c r="BR86" s="9">
        <v>53.385599999999997</v>
      </c>
      <c r="BS86" s="9">
        <v>49.220999999999997</v>
      </c>
      <c r="BT86" s="9">
        <v>38.901800000000001</v>
      </c>
      <c r="BU86" s="9">
        <v>18.249600000000001</v>
      </c>
      <c r="BV86" s="9">
        <v>400.85</v>
      </c>
    </row>
    <row r="87" spans="1:74" x14ac:dyDescent="0.4">
      <c r="A87" s="7">
        <v>14765</v>
      </c>
      <c r="B87" s="9">
        <v>2.2718500000000001</v>
      </c>
      <c r="C87" s="9">
        <v>4.5860300000000001</v>
      </c>
      <c r="D87" s="9">
        <v>6.81569</v>
      </c>
      <c r="E87" s="9">
        <v>15.221</v>
      </c>
      <c r="F87" s="9">
        <v>15.0886</v>
      </c>
      <c r="G87" s="9">
        <v>14.0337</v>
      </c>
      <c r="H87" s="9">
        <v>9.8259500000000006</v>
      </c>
      <c r="I87" s="9">
        <v>32.493699999999997</v>
      </c>
      <c r="J87" s="9">
        <v>30.7437</v>
      </c>
      <c r="K87" s="9">
        <v>25.644400000000001</v>
      </c>
      <c r="L87" s="9">
        <v>14.439</v>
      </c>
      <c r="M87" s="9">
        <v>5255.05</v>
      </c>
      <c r="N87" s="9">
        <v>1365.62</v>
      </c>
      <c r="O87" s="9">
        <v>726.29</v>
      </c>
      <c r="P87" s="9">
        <v>188.423</v>
      </c>
      <c r="Q87" s="9">
        <v>35.536799999999999</v>
      </c>
      <c r="R87" s="9">
        <v>3112.3</v>
      </c>
      <c r="S87" s="9">
        <v>10.093500000000001</v>
      </c>
      <c r="T87" s="9">
        <v>22.924199999999999</v>
      </c>
      <c r="U87" s="9">
        <v>22.1069</v>
      </c>
      <c r="V87" s="9">
        <v>19.628</v>
      </c>
      <c r="W87" s="9">
        <v>12.266999999999999</v>
      </c>
      <c r="X87" s="9">
        <v>168.41499999999999</v>
      </c>
      <c r="Y87" s="9">
        <v>133.03399999999999</v>
      </c>
      <c r="Z87" s="9">
        <v>70.523300000000006</v>
      </c>
      <c r="AA87" s="9">
        <v>23.984999999999999</v>
      </c>
      <c r="AB87" s="9">
        <v>10.3445</v>
      </c>
      <c r="AC87" s="9">
        <v>29.581099999999999</v>
      </c>
      <c r="AD87" s="9">
        <v>27.5715</v>
      </c>
      <c r="AE87" s="9">
        <v>22.120699999999999</v>
      </c>
      <c r="AF87" s="9">
        <v>12.3249</v>
      </c>
      <c r="AG87" s="9">
        <v>104.953</v>
      </c>
      <c r="AH87" s="9">
        <v>90.884200000000007</v>
      </c>
      <c r="AI87" s="9">
        <v>57.8093</v>
      </c>
      <c r="AJ87" s="9">
        <v>21.5687</v>
      </c>
      <c r="AK87" s="9">
        <v>5.9227699999999999</v>
      </c>
      <c r="AL87" s="9">
        <v>9.8316499999999998</v>
      </c>
      <c r="AM87" s="9">
        <v>64.680599999999998</v>
      </c>
      <c r="AN87" s="9">
        <v>56.726900000000001</v>
      </c>
      <c r="AO87" s="9">
        <v>35.095399999999998</v>
      </c>
      <c r="AP87" s="9">
        <v>13.3453</v>
      </c>
      <c r="AQ87" s="9">
        <v>135.58500000000001</v>
      </c>
      <c r="AR87" s="9">
        <v>111.86499999999999</v>
      </c>
      <c r="AS87" s="9">
        <v>59.438899999999997</v>
      </c>
      <c r="AT87" s="9">
        <v>17.690000000000001</v>
      </c>
      <c r="AU87" s="9">
        <v>715.23099999999999</v>
      </c>
      <c r="AV87" s="9">
        <v>450.51400000000001</v>
      </c>
      <c r="AW87" s="9">
        <v>121.78700000000001</v>
      </c>
      <c r="AX87" s="9">
        <v>24.394100000000002</v>
      </c>
      <c r="AY87" s="9">
        <v>5.4987199999999996</v>
      </c>
      <c r="AZ87" s="9">
        <v>10.8482</v>
      </c>
      <c r="BA87" s="9">
        <v>30.354500000000002</v>
      </c>
      <c r="BB87" s="9">
        <v>28.247800000000002</v>
      </c>
      <c r="BC87" s="9">
        <v>22.305199999999999</v>
      </c>
      <c r="BD87" s="9">
        <v>11.3367</v>
      </c>
      <c r="BE87" s="9">
        <v>134.39099999999999</v>
      </c>
      <c r="BF87" s="9">
        <v>112.798</v>
      </c>
      <c r="BG87" s="9">
        <v>63.7699</v>
      </c>
      <c r="BH87" s="9">
        <v>18.087599999999998</v>
      </c>
      <c r="BI87" s="9">
        <v>685.21500000000003</v>
      </c>
      <c r="BJ87" s="9">
        <v>446.56900000000002</v>
      </c>
      <c r="BK87" s="9">
        <v>118.233</v>
      </c>
      <c r="BL87" s="9">
        <v>23.6584</v>
      </c>
      <c r="BM87" s="9">
        <v>10.800599999999999</v>
      </c>
      <c r="BN87" s="9">
        <v>30.857500000000002</v>
      </c>
      <c r="BO87" s="9">
        <v>29.059899999999999</v>
      </c>
      <c r="BP87" s="9">
        <v>23.959099999999999</v>
      </c>
      <c r="BQ87" s="9">
        <v>12.1898</v>
      </c>
      <c r="BR87" s="9">
        <v>54.208799999999997</v>
      </c>
      <c r="BS87" s="9">
        <v>50.080100000000002</v>
      </c>
      <c r="BT87" s="9">
        <v>39.661000000000001</v>
      </c>
      <c r="BU87" s="9">
        <v>18.369399999999999</v>
      </c>
      <c r="BV87" s="9">
        <v>439.73599999999999</v>
      </c>
    </row>
    <row r="88" spans="1:74" x14ac:dyDescent="0.4">
      <c r="A88" s="7">
        <v>16318</v>
      </c>
      <c r="B88" s="9">
        <v>2.2718500000000001</v>
      </c>
      <c r="C88" s="9">
        <v>4.5860300000000001</v>
      </c>
      <c r="D88" s="9">
        <v>6.8158399999999997</v>
      </c>
      <c r="E88" s="9">
        <v>15.2486</v>
      </c>
      <c r="F88" s="9">
        <v>15.123100000000001</v>
      </c>
      <c r="G88" s="9">
        <v>14.055</v>
      </c>
      <c r="H88" s="9">
        <v>9.8282000000000007</v>
      </c>
      <c r="I88" s="9">
        <v>33.348599999999998</v>
      </c>
      <c r="J88" s="9">
        <v>31.538699999999999</v>
      </c>
      <c r="K88" s="9">
        <v>26.125499999999999</v>
      </c>
      <c r="L88" s="9">
        <v>14.484500000000001</v>
      </c>
      <c r="M88" s="9">
        <v>5685.78</v>
      </c>
      <c r="N88" s="9">
        <v>1489.06</v>
      </c>
      <c r="O88" s="9">
        <v>766.41200000000003</v>
      </c>
      <c r="P88" s="9">
        <v>193.03</v>
      </c>
      <c r="Q88" s="9">
        <v>35.871600000000001</v>
      </c>
      <c r="R88" s="9">
        <v>3392.57</v>
      </c>
      <c r="S88" s="9">
        <v>10.096299999999999</v>
      </c>
      <c r="T88" s="9">
        <v>23.112200000000001</v>
      </c>
      <c r="U88" s="9">
        <v>22.325600000000001</v>
      </c>
      <c r="V88" s="9">
        <v>19.772200000000002</v>
      </c>
      <c r="W88" s="9">
        <v>12.276300000000001</v>
      </c>
      <c r="X88" s="9">
        <v>180.995</v>
      </c>
      <c r="Y88" s="9">
        <v>140.60300000000001</v>
      </c>
      <c r="Z88" s="9">
        <v>72.288200000000003</v>
      </c>
      <c r="AA88" s="9">
        <v>24.093800000000002</v>
      </c>
      <c r="AB88" s="9">
        <v>10.355600000000001</v>
      </c>
      <c r="AC88" s="9">
        <v>30.3506</v>
      </c>
      <c r="AD88" s="9">
        <v>28.253299999999999</v>
      </c>
      <c r="AE88" s="9">
        <v>22.469000000000001</v>
      </c>
      <c r="AF88" s="9">
        <v>12.3454</v>
      </c>
      <c r="AG88" s="9">
        <v>108.557</v>
      </c>
      <c r="AH88" s="9">
        <v>93.626599999999996</v>
      </c>
      <c r="AI88" s="9">
        <v>59.0991</v>
      </c>
      <c r="AJ88" s="9">
        <v>21.714500000000001</v>
      </c>
      <c r="AK88" s="9">
        <v>5.92319</v>
      </c>
      <c r="AL88" s="9">
        <v>9.8366399999999992</v>
      </c>
      <c r="AM88" s="9">
        <v>67.531999999999996</v>
      </c>
      <c r="AN88" s="9">
        <v>58.8827</v>
      </c>
      <c r="AO88" s="9">
        <v>35.742699999999999</v>
      </c>
      <c r="AP88" s="9">
        <v>13.3628</v>
      </c>
      <c r="AQ88" s="9">
        <v>146.256</v>
      </c>
      <c r="AR88" s="9">
        <v>119.104</v>
      </c>
      <c r="AS88" s="9">
        <v>61.207299999999996</v>
      </c>
      <c r="AT88" s="9">
        <v>17.741499999999998</v>
      </c>
      <c r="AU88" s="9">
        <v>783.27300000000002</v>
      </c>
      <c r="AV88" s="9">
        <v>479.08800000000002</v>
      </c>
      <c r="AW88" s="9">
        <v>124.556</v>
      </c>
      <c r="AX88" s="9">
        <v>24.535399999999999</v>
      </c>
      <c r="AY88" s="9">
        <v>5.4990500000000004</v>
      </c>
      <c r="AZ88" s="9">
        <v>10.8606</v>
      </c>
      <c r="BA88" s="9">
        <v>30.895299999999999</v>
      </c>
      <c r="BB88" s="9">
        <v>28.783899999999999</v>
      </c>
      <c r="BC88" s="9">
        <v>22.6614</v>
      </c>
      <c r="BD88" s="9">
        <v>11.3568</v>
      </c>
      <c r="BE88" s="9">
        <v>145.07</v>
      </c>
      <c r="BF88" s="9">
        <v>120.36499999999999</v>
      </c>
      <c r="BG88" s="9">
        <v>66.079300000000003</v>
      </c>
      <c r="BH88" s="9">
        <v>18.143000000000001</v>
      </c>
      <c r="BI88" s="9">
        <v>751.149</v>
      </c>
      <c r="BJ88" s="9">
        <v>475.827</v>
      </c>
      <c r="BK88" s="9">
        <v>120.655</v>
      </c>
      <c r="BL88" s="9">
        <v>23.799499999999998</v>
      </c>
      <c r="BM88" s="9">
        <v>10.811500000000001</v>
      </c>
      <c r="BN88" s="9">
        <v>31.0959</v>
      </c>
      <c r="BO88" s="9">
        <v>29.3566</v>
      </c>
      <c r="BP88" s="9">
        <v>24.224499999999999</v>
      </c>
      <c r="BQ88" s="9">
        <v>12.215299999999999</v>
      </c>
      <c r="BR88" s="9">
        <v>54.906500000000001</v>
      </c>
      <c r="BS88" s="9">
        <v>50.855800000000002</v>
      </c>
      <c r="BT88" s="9">
        <v>40.367899999999999</v>
      </c>
      <c r="BU88" s="9">
        <v>18.470099999999999</v>
      </c>
      <c r="BV88" s="9">
        <v>482.19299999999998</v>
      </c>
    </row>
    <row r="89" spans="1:74" x14ac:dyDescent="0.4">
      <c r="A89" s="7">
        <v>18034</v>
      </c>
      <c r="B89" s="9">
        <v>2.2718500000000001</v>
      </c>
      <c r="C89" s="9">
        <v>4.5860399999999997</v>
      </c>
      <c r="D89" s="9">
        <v>6.8159400000000003</v>
      </c>
      <c r="E89" s="9">
        <v>15.2685</v>
      </c>
      <c r="F89" s="9">
        <v>15.148400000000001</v>
      </c>
      <c r="G89" s="9">
        <v>14.0694</v>
      </c>
      <c r="H89" s="9">
        <v>9.8293999999999997</v>
      </c>
      <c r="I89" s="9">
        <v>34.1785</v>
      </c>
      <c r="J89" s="9">
        <v>32.317599999999999</v>
      </c>
      <c r="K89" s="9">
        <v>26.579000000000001</v>
      </c>
      <c r="L89" s="9">
        <v>14.518000000000001</v>
      </c>
      <c r="M89" s="9">
        <v>6140.71</v>
      </c>
      <c r="N89" s="9">
        <v>1622.01</v>
      </c>
      <c r="O89" s="9">
        <v>807.59400000000005</v>
      </c>
      <c r="P89" s="9">
        <v>197.554</v>
      </c>
      <c r="Q89" s="9">
        <v>36.171900000000001</v>
      </c>
      <c r="R89" s="9">
        <v>3693.69</v>
      </c>
      <c r="S89" s="9">
        <v>10.0984</v>
      </c>
      <c r="T89" s="9">
        <v>23.267299999999999</v>
      </c>
      <c r="U89" s="9">
        <v>22.518699999999999</v>
      </c>
      <c r="V89" s="9">
        <v>19.892099999999999</v>
      </c>
      <c r="W89" s="9">
        <v>12.282</v>
      </c>
      <c r="X89" s="9">
        <v>194.74600000000001</v>
      </c>
      <c r="Y89" s="9">
        <v>148.67099999999999</v>
      </c>
      <c r="Z89" s="9">
        <v>74.046000000000006</v>
      </c>
      <c r="AA89" s="9">
        <v>24.180800000000001</v>
      </c>
      <c r="AB89" s="9">
        <v>10.363200000000001</v>
      </c>
      <c r="AC89" s="9">
        <v>31.095600000000001</v>
      </c>
      <c r="AD89" s="9">
        <v>28.920999999999999</v>
      </c>
      <c r="AE89" s="9">
        <v>22.788699999999999</v>
      </c>
      <c r="AF89" s="9">
        <v>12.359299999999999</v>
      </c>
      <c r="AG89" s="9">
        <v>112.238</v>
      </c>
      <c r="AH89" s="9">
        <v>96.398200000000003</v>
      </c>
      <c r="AI89" s="9">
        <v>60.4011</v>
      </c>
      <c r="AJ89" s="9">
        <v>21.8352</v>
      </c>
      <c r="AK89" s="9">
        <v>5.9236000000000004</v>
      </c>
      <c r="AL89" s="9">
        <v>9.8401399999999999</v>
      </c>
      <c r="AM89" s="9">
        <v>70.399699999999996</v>
      </c>
      <c r="AN89" s="9">
        <v>61.042200000000001</v>
      </c>
      <c r="AO89" s="9">
        <v>36.341999999999999</v>
      </c>
      <c r="AP89" s="9">
        <v>13.3743</v>
      </c>
      <c r="AQ89" s="9">
        <v>157.94499999999999</v>
      </c>
      <c r="AR89" s="9">
        <v>126.886</v>
      </c>
      <c r="AS89" s="9">
        <v>62.942500000000003</v>
      </c>
      <c r="AT89" s="9">
        <v>17.779299999999999</v>
      </c>
      <c r="AU89" s="9">
        <v>857.20899999999995</v>
      </c>
      <c r="AV89" s="9">
        <v>508.52</v>
      </c>
      <c r="AW89" s="9">
        <v>127.28100000000001</v>
      </c>
      <c r="AX89" s="9">
        <v>24.650700000000001</v>
      </c>
      <c r="AY89" s="9">
        <v>5.4993800000000004</v>
      </c>
      <c r="AZ89" s="9">
        <v>10.8688</v>
      </c>
      <c r="BA89" s="9">
        <v>31.358000000000001</v>
      </c>
      <c r="BB89" s="9">
        <v>29.263999999999999</v>
      </c>
      <c r="BC89" s="9">
        <v>22.977599999999999</v>
      </c>
      <c r="BD89" s="9">
        <v>11.370200000000001</v>
      </c>
      <c r="BE89" s="9">
        <v>156.78299999999999</v>
      </c>
      <c r="BF89" s="9">
        <v>128.52799999999999</v>
      </c>
      <c r="BG89" s="9">
        <v>68.391199999999998</v>
      </c>
      <c r="BH89" s="9">
        <v>18.183700000000002</v>
      </c>
      <c r="BI89" s="9">
        <v>822.904</v>
      </c>
      <c r="BJ89" s="9">
        <v>505.96699999999998</v>
      </c>
      <c r="BK89" s="9">
        <v>123.033</v>
      </c>
      <c r="BL89" s="9">
        <v>23.914300000000001</v>
      </c>
      <c r="BM89" s="9">
        <v>10.819100000000001</v>
      </c>
      <c r="BN89" s="9">
        <v>31.281099999999999</v>
      </c>
      <c r="BO89" s="9">
        <v>29.613900000000001</v>
      </c>
      <c r="BP89" s="9">
        <v>24.453900000000001</v>
      </c>
      <c r="BQ89" s="9">
        <v>12.233599999999999</v>
      </c>
      <c r="BR89" s="9">
        <v>55.483899999999998</v>
      </c>
      <c r="BS89" s="9">
        <v>51.549500000000002</v>
      </c>
      <c r="BT89" s="9">
        <v>41.018799999999999</v>
      </c>
      <c r="BU89" s="9">
        <v>18.552800000000001</v>
      </c>
      <c r="BV89" s="9">
        <v>528.49199999999996</v>
      </c>
    </row>
    <row r="90" spans="1:74" x14ac:dyDescent="0.4">
      <c r="A90" s="7">
        <v>19930</v>
      </c>
      <c r="B90" s="9">
        <v>2.2718500000000001</v>
      </c>
      <c r="C90" s="9">
        <v>4.5860399999999997</v>
      </c>
      <c r="D90" s="9">
        <v>6.8160299999999996</v>
      </c>
      <c r="E90" s="9">
        <v>15.282400000000001</v>
      </c>
      <c r="F90" s="9">
        <v>15.1662</v>
      </c>
      <c r="G90" s="9">
        <v>14.0786</v>
      </c>
      <c r="H90" s="9">
        <v>9.8299900000000004</v>
      </c>
      <c r="I90" s="9">
        <v>34.975700000000003</v>
      </c>
      <c r="J90" s="9">
        <v>33.073999999999998</v>
      </c>
      <c r="K90" s="9">
        <v>26.9999</v>
      </c>
      <c r="L90" s="9">
        <v>14.541499999999999</v>
      </c>
      <c r="M90" s="9">
        <v>6619.32</v>
      </c>
      <c r="N90" s="9">
        <v>1764.92</v>
      </c>
      <c r="O90" s="9">
        <v>849.8</v>
      </c>
      <c r="P90" s="9">
        <v>201.99299999999999</v>
      </c>
      <c r="Q90" s="9">
        <v>36.435499999999998</v>
      </c>
      <c r="R90" s="9">
        <v>4016.44</v>
      </c>
      <c r="S90" s="9">
        <v>10.0999</v>
      </c>
      <c r="T90" s="9">
        <v>23.392399999999999</v>
      </c>
      <c r="U90" s="9">
        <v>22.686900000000001</v>
      </c>
      <c r="V90" s="9">
        <v>19.989100000000001</v>
      </c>
      <c r="W90" s="9">
        <v>12.285299999999999</v>
      </c>
      <c r="X90" s="9">
        <v>209.767</v>
      </c>
      <c r="Y90" s="9">
        <v>157.256</v>
      </c>
      <c r="Z90" s="9">
        <v>75.786199999999994</v>
      </c>
      <c r="AA90" s="9">
        <v>24.248000000000001</v>
      </c>
      <c r="AB90" s="9">
        <v>10.368399999999999</v>
      </c>
      <c r="AC90" s="9">
        <v>31.8079</v>
      </c>
      <c r="AD90" s="9">
        <v>29.5688</v>
      </c>
      <c r="AE90" s="9">
        <v>23.076799999999999</v>
      </c>
      <c r="AF90" s="9">
        <v>12.3682</v>
      </c>
      <c r="AG90" s="9">
        <v>116.004</v>
      </c>
      <c r="AH90" s="9">
        <v>99.204599999999999</v>
      </c>
      <c r="AI90" s="9">
        <v>61.714100000000002</v>
      </c>
      <c r="AJ90" s="9">
        <v>21.932300000000001</v>
      </c>
      <c r="AK90" s="9">
        <v>5.9239899999999999</v>
      </c>
      <c r="AL90" s="9">
        <v>9.8428199999999997</v>
      </c>
      <c r="AM90" s="9">
        <v>73.257800000000003</v>
      </c>
      <c r="AN90" s="9">
        <v>63.189100000000003</v>
      </c>
      <c r="AO90" s="9">
        <v>36.887500000000003</v>
      </c>
      <c r="AP90" s="9">
        <v>13.381500000000001</v>
      </c>
      <c r="AQ90" s="9">
        <v>170.74199999999999</v>
      </c>
      <c r="AR90" s="9">
        <v>135.239</v>
      </c>
      <c r="AS90" s="9">
        <v>64.628500000000003</v>
      </c>
      <c r="AT90" s="9">
        <v>17.806000000000001</v>
      </c>
      <c r="AU90" s="9">
        <v>937.44</v>
      </c>
      <c r="AV90" s="9">
        <v>538.72500000000002</v>
      </c>
      <c r="AW90" s="9">
        <v>129.965</v>
      </c>
      <c r="AX90" s="9">
        <v>24.741700000000002</v>
      </c>
      <c r="AY90" s="9">
        <v>5.4997199999999999</v>
      </c>
      <c r="AZ90" s="9">
        <v>10.8743</v>
      </c>
      <c r="BA90" s="9">
        <v>31.744499999999999</v>
      </c>
      <c r="BB90" s="9">
        <v>29.688600000000001</v>
      </c>
      <c r="BC90" s="9">
        <v>23.253499999999999</v>
      </c>
      <c r="BD90" s="9">
        <v>11.3788</v>
      </c>
      <c r="BE90" s="9">
        <v>169.62200000000001</v>
      </c>
      <c r="BF90" s="9">
        <v>137.32400000000001</v>
      </c>
      <c r="BG90" s="9">
        <v>70.686599999999999</v>
      </c>
      <c r="BH90" s="9">
        <v>18.212399999999999</v>
      </c>
      <c r="BI90" s="9">
        <v>900.89599999999996</v>
      </c>
      <c r="BJ90" s="9">
        <v>536.87300000000005</v>
      </c>
      <c r="BK90" s="9">
        <v>125.373</v>
      </c>
      <c r="BL90" s="9">
        <v>24.004899999999999</v>
      </c>
      <c r="BM90" s="9">
        <v>10.824400000000001</v>
      </c>
      <c r="BN90" s="9">
        <v>31.420999999999999</v>
      </c>
      <c r="BO90" s="9">
        <v>29.835999999999999</v>
      </c>
      <c r="BP90" s="9">
        <v>24.6492</v>
      </c>
      <c r="BQ90" s="9">
        <v>12.2461</v>
      </c>
      <c r="BR90" s="9">
        <v>55.950400000000002</v>
      </c>
      <c r="BS90" s="9">
        <v>52.164299999999997</v>
      </c>
      <c r="BT90" s="9">
        <v>41.610900000000001</v>
      </c>
      <c r="BU90" s="9">
        <v>18.6191</v>
      </c>
      <c r="BV90" s="9">
        <v>578.92999999999995</v>
      </c>
    </row>
    <row r="91" spans="1:74" x14ac:dyDescent="0.4">
      <c r="A91" s="7">
        <v>21600</v>
      </c>
      <c r="B91" s="12">
        <v>2.2718500000000001</v>
      </c>
      <c r="C91" s="12">
        <v>4.5860500000000002</v>
      </c>
      <c r="D91" s="12">
        <v>6.81609</v>
      </c>
      <c r="E91" s="12">
        <v>15.2905</v>
      </c>
      <c r="F91" s="9">
        <v>15.2</v>
      </c>
      <c r="G91" s="9">
        <v>14.083299999999999</v>
      </c>
      <c r="H91" s="9">
        <v>9.8302200000000006</v>
      </c>
      <c r="I91" s="9">
        <v>35.5884</v>
      </c>
      <c r="J91" s="9">
        <v>33.662199999999999</v>
      </c>
      <c r="K91" s="9">
        <v>27.312200000000001</v>
      </c>
      <c r="L91" s="9">
        <v>14.5548</v>
      </c>
      <c r="M91" s="9">
        <v>7021.32</v>
      </c>
      <c r="N91" s="9">
        <v>1887.53</v>
      </c>
      <c r="O91" s="9">
        <v>884.50400000000002</v>
      </c>
      <c r="P91" s="9">
        <v>205.50299999999999</v>
      </c>
      <c r="Q91" s="9">
        <v>36.620399999999997</v>
      </c>
      <c r="R91" s="9">
        <v>4292.4799999999996</v>
      </c>
      <c r="S91" s="12">
        <v>10.101000000000001</v>
      </c>
      <c r="T91" s="9">
        <v>23.473700000000001</v>
      </c>
      <c r="U91" s="9">
        <v>22.805</v>
      </c>
      <c r="V91" s="9">
        <v>20.0519</v>
      </c>
      <c r="W91" s="9">
        <v>12.286799999999999</v>
      </c>
      <c r="X91" s="9">
        <v>222.85300000000001</v>
      </c>
      <c r="Y91" s="9">
        <v>164.55199999999999</v>
      </c>
      <c r="Z91" s="9">
        <v>77.166899999999998</v>
      </c>
      <c r="AA91" s="9">
        <v>24.2895</v>
      </c>
      <c r="AB91" s="12">
        <v>10.371600000000001</v>
      </c>
      <c r="AC91" s="9">
        <v>32.352400000000003</v>
      </c>
      <c r="AD91" s="9">
        <v>30.0718</v>
      </c>
      <c r="AE91" s="9">
        <v>23.284099999999999</v>
      </c>
      <c r="AF91" s="9">
        <v>12.3728</v>
      </c>
      <c r="AG91" s="9">
        <v>119.104</v>
      </c>
      <c r="AH91" s="9">
        <v>101.49299999999999</v>
      </c>
      <c r="AI91" s="9">
        <v>62.777500000000003</v>
      </c>
      <c r="AJ91" s="9">
        <v>21.994599999999998</v>
      </c>
      <c r="AK91" s="12">
        <v>5.9243199999999998</v>
      </c>
      <c r="AL91" s="12">
        <v>9.8446499999999997</v>
      </c>
      <c r="AM91" s="9">
        <v>75.532600000000002</v>
      </c>
      <c r="AN91" s="9">
        <v>64.896900000000002</v>
      </c>
      <c r="AO91" s="9">
        <v>37.284500000000001</v>
      </c>
      <c r="AP91" s="9">
        <v>13.3851</v>
      </c>
      <c r="AQ91" s="9">
        <v>181.91399999999999</v>
      </c>
      <c r="AR91" s="9">
        <v>142.398</v>
      </c>
      <c r="AS91" s="9">
        <v>65.938999999999993</v>
      </c>
      <c r="AT91" s="9">
        <v>17.821000000000002</v>
      </c>
      <c r="AU91" s="9">
        <v>1006.89</v>
      </c>
      <c r="AV91" s="9">
        <v>563.53899999999999</v>
      </c>
      <c r="AW91" s="9">
        <v>132.095</v>
      </c>
      <c r="AX91" s="9">
        <v>24.799199999999999</v>
      </c>
      <c r="AY91" s="12">
        <v>5.4999900000000004</v>
      </c>
      <c r="AZ91" s="12">
        <v>10.8775</v>
      </c>
      <c r="BA91" s="9">
        <v>32.003599999999999</v>
      </c>
      <c r="BB91" s="9">
        <v>29.991299999999999</v>
      </c>
      <c r="BC91" s="9">
        <v>23.446899999999999</v>
      </c>
      <c r="BD91" s="9">
        <v>11.383100000000001</v>
      </c>
      <c r="BE91" s="9">
        <v>180.845</v>
      </c>
      <c r="BF91" s="9">
        <v>144.892</v>
      </c>
      <c r="BG91" s="9">
        <v>72.508399999999995</v>
      </c>
      <c r="BH91" s="9">
        <v>18.2285</v>
      </c>
      <c r="BI91" s="9">
        <v>968.51300000000003</v>
      </c>
      <c r="BJ91" s="9">
        <v>562.226</v>
      </c>
      <c r="BK91" s="9">
        <v>127.233</v>
      </c>
      <c r="BL91" s="9">
        <v>24.061900000000001</v>
      </c>
      <c r="BM91" s="12">
        <v>10.8276</v>
      </c>
      <c r="BN91" s="9">
        <v>31.506599999999999</v>
      </c>
      <c r="BO91" s="9">
        <v>29.992100000000001</v>
      </c>
      <c r="BP91" s="9">
        <v>24.783200000000001</v>
      </c>
      <c r="BQ91" s="9">
        <v>12.253</v>
      </c>
      <c r="BR91" s="9">
        <v>56.254100000000001</v>
      </c>
      <c r="BS91" s="9">
        <v>52.605600000000003</v>
      </c>
      <c r="BT91" s="9">
        <v>42.043999999999997</v>
      </c>
      <c r="BU91" s="9">
        <v>18.661799999999999</v>
      </c>
      <c r="BV91" s="9">
        <v>622.76199999999994</v>
      </c>
    </row>
    <row r="92" spans="1:74" x14ac:dyDescent="0.4">
      <c r="A92" s="7">
        <v>24343</v>
      </c>
      <c r="I92" s="9">
        <v>36.442799999999998</v>
      </c>
      <c r="J92" s="9">
        <v>34.494399999999999</v>
      </c>
      <c r="K92" s="9">
        <v>27.728400000000001</v>
      </c>
      <c r="L92" s="9">
        <v>14.567399999999999</v>
      </c>
      <c r="M92" s="9">
        <v>7644.76</v>
      </c>
      <c r="N92" s="9">
        <v>2082.6799999999998</v>
      </c>
      <c r="O92" s="9">
        <v>937.22500000000002</v>
      </c>
      <c r="P92" s="9">
        <v>210.61600000000001</v>
      </c>
      <c r="Q92" s="9">
        <v>36.8504</v>
      </c>
      <c r="R92" s="9">
        <v>4730.1099999999997</v>
      </c>
      <c r="T92" s="9">
        <v>23.567399999999999</v>
      </c>
      <c r="U92" s="9">
        <v>22.954000000000001</v>
      </c>
      <c r="V92" s="9">
        <v>20.122900000000001</v>
      </c>
      <c r="W92" s="9">
        <v>12.288</v>
      </c>
      <c r="X92" s="9">
        <v>244.06700000000001</v>
      </c>
      <c r="Y92" s="9">
        <v>176.04300000000001</v>
      </c>
      <c r="Z92" s="9">
        <v>79.170599999999993</v>
      </c>
      <c r="AA92" s="9">
        <v>24.3338</v>
      </c>
      <c r="AC92" s="9">
        <v>33.105899999999998</v>
      </c>
      <c r="AD92" s="9">
        <v>30.781500000000001</v>
      </c>
      <c r="AE92" s="9">
        <v>23.5502</v>
      </c>
      <c r="AF92" s="9">
        <v>12.3767</v>
      </c>
      <c r="AG92" s="9">
        <v>123.824</v>
      </c>
      <c r="AH92" s="9">
        <v>104.946</v>
      </c>
      <c r="AI92" s="9">
        <v>64.363200000000006</v>
      </c>
      <c r="AJ92" s="9">
        <v>22.064299999999999</v>
      </c>
      <c r="AM92" s="9">
        <v>78.8352</v>
      </c>
      <c r="AN92" s="9">
        <v>67.379400000000004</v>
      </c>
      <c r="AO92" s="9">
        <v>37.801200000000001</v>
      </c>
      <c r="AP92" s="9">
        <v>13.388</v>
      </c>
      <c r="AQ92" s="9">
        <v>200.07300000000001</v>
      </c>
      <c r="AR92" s="9">
        <v>153.78399999999999</v>
      </c>
      <c r="AS92" s="9">
        <v>67.789900000000003</v>
      </c>
      <c r="AT92" s="9">
        <v>17.8353</v>
      </c>
      <c r="AU92" s="9">
        <v>1118.5999999999999</v>
      </c>
      <c r="AV92" s="9">
        <v>601.10900000000004</v>
      </c>
      <c r="AW92" s="9">
        <v>135.209</v>
      </c>
      <c r="AX92" s="9">
        <v>24.862200000000001</v>
      </c>
      <c r="BA92" s="9">
        <v>32.310699999999997</v>
      </c>
      <c r="BB92" s="9">
        <v>30.380500000000001</v>
      </c>
      <c r="BC92" s="9">
        <v>23.688700000000001</v>
      </c>
      <c r="BD92" s="9">
        <v>11.386799999999999</v>
      </c>
      <c r="BE92" s="9">
        <v>199.11199999999999</v>
      </c>
      <c r="BF92" s="9">
        <v>156.982</v>
      </c>
      <c r="BG92" s="9">
        <v>75.146799999999999</v>
      </c>
      <c r="BH92" s="9">
        <v>18.244</v>
      </c>
      <c r="BI92" s="9">
        <v>1077.48</v>
      </c>
      <c r="BJ92" s="9">
        <v>600.50599999999997</v>
      </c>
      <c r="BK92" s="9">
        <v>129.958</v>
      </c>
      <c r="BL92" s="9">
        <v>24.124400000000001</v>
      </c>
      <c r="BN92" s="9">
        <v>31.599299999999999</v>
      </c>
      <c r="BO92" s="9">
        <v>30.191600000000001</v>
      </c>
      <c r="BP92" s="9">
        <v>24.947700000000001</v>
      </c>
      <c r="BQ92" s="9">
        <v>12.2593</v>
      </c>
      <c r="BR92" s="9">
        <v>56.604599999999998</v>
      </c>
      <c r="BS92" s="9">
        <v>53.179900000000004</v>
      </c>
      <c r="BT92" s="9">
        <v>42.615600000000001</v>
      </c>
      <c r="BU92" s="9">
        <v>18.709700000000002</v>
      </c>
      <c r="BV92" s="9">
        <v>693.61099999999999</v>
      </c>
    </row>
    <row r="93" spans="1:74" x14ac:dyDescent="0.4">
      <c r="A93" s="7">
        <v>26903</v>
      </c>
      <c r="I93" s="9">
        <v>37.099400000000003</v>
      </c>
      <c r="J93" s="9">
        <v>35.145699999999998</v>
      </c>
      <c r="K93" s="9">
        <v>28.029900000000001</v>
      </c>
      <c r="L93" s="9">
        <v>14.573499999999999</v>
      </c>
      <c r="M93" s="9">
        <v>8188.58</v>
      </c>
      <c r="N93" s="9">
        <v>2258.2800000000002</v>
      </c>
      <c r="O93" s="9">
        <v>982.34699999999998</v>
      </c>
      <c r="P93" s="9">
        <v>214.8</v>
      </c>
      <c r="Q93" s="9">
        <v>37.003399999999999</v>
      </c>
      <c r="R93" s="9">
        <v>5121.9399999999996</v>
      </c>
      <c r="T93" s="9">
        <v>23.625499999999999</v>
      </c>
      <c r="U93" s="9">
        <v>23.0562</v>
      </c>
      <c r="V93" s="9">
        <v>20.164899999999999</v>
      </c>
      <c r="W93" s="9">
        <v>12.288399999999999</v>
      </c>
      <c r="X93" s="9">
        <v>263.56599999999997</v>
      </c>
      <c r="Y93" s="9">
        <v>186.262</v>
      </c>
      <c r="Z93" s="9">
        <v>80.788700000000006</v>
      </c>
      <c r="AA93" s="9">
        <v>24.3582</v>
      </c>
      <c r="AC93" s="9">
        <v>33.678699999999999</v>
      </c>
      <c r="AD93" s="9">
        <v>31.334499999999998</v>
      </c>
      <c r="AE93" s="9">
        <v>23.734300000000001</v>
      </c>
      <c r="AF93" s="9">
        <v>12.378399999999999</v>
      </c>
      <c r="AG93" s="9">
        <v>127.873</v>
      </c>
      <c r="AH93" s="9">
        <v>107.886</v>
      </c>
      <c r="AI93" s="9">
        <v>65.688000000000002</v>
      </c>
      <c r="AJ93" s="9">
        <v>22.104900000000001</v>
      </c>
      <c r="AM93" s="9">
        <v>81.494100000000003</v>
      </c>
      <c r="AN93" s="9">
        <v>69.385900000000007</v>
      </c>
      <c r="AO93" s="9">
        <v>38.164999999999999</v>
      </c>
      <c r="AP93" s="9">
        <v>13.389200000000001</v>
      </c>
      <c r="AQ93" s="9">
        <v>216.816</v>
      </c>
      <c r="AR93" s="9">
        <v>164.024</v>
      </c>
      <c r="AS93" s="9">
        <v>69.233400000000003</v>
      </c>
      <c r="AT93" s="9">
        <v>17.842099999999999</v>
      </c>
      <c r="AU93" s="9">
        <v>1220.3399999999999</v>
      </c>
      <c r="AV93" s="9">
        <v>633.05600000000004</v>
      </c>
      <c r="AW93" s="9">
        <v>137.761</v>
      </c>
      <c r="AX93" s="9">
        <v>24.898099999999999</v>
      </c>
      <c r="BA93" s="9">
        <v>32.505600000000001</v>
      </c>
      <c r="BB93" s="9">
        <v>30.654900000000001</v>
      </c>
      <c r="BC93" s="9">
        <v>23.852</v>
      </c>
      <c r="BD93" s="9">
        <v>11.388400000000001</v>
      </c>
      <c r="BE93" s="9">
        <v>215.98099999999999</v>
      </c>
      <c r="BF93" s="9">
        <v>167.91200000000001</v>
      </c>
      <c r="BG93" s="9">
        <v>77.266300000000001</v>
      </c>
      <c r="BH93" s="9">
        <v>18.2515</v>
      </c>
      <c r="BI93" s="9">
        <v>1176.95</v>
      </c>
      <c r="BJ93" s="9">
        <v>632.91800000000001</v>
      </c>
      <c r="BK93" s="9">
        <v>132.19999999999999</v>
      </c>
      <c r="BL93" s="9">
        <v>24.1599</v>
      </c>
      <c r="BN93" s="9">
        <v>31.653600000000001</v>
      </c>
      <c r="BO93" s="9">
        <v>30.333300000000001</v>
      </c>
      <c r="BP93" s="9">
        <v>25.057200000000002</v>
      </c>
      <c r="BQ93" s="9">
        <v>12.2623</v>
      </c>
      <c r="BR93" s="9">
        <v>56.822400000000002</v>
      </c>
      <c r="BS93" s="9">
        <v>53.593499999999999</v>
      </c>
      <c r="BT93" s="9">
        <v>43.028799999999997</v>
      </c>
      <c r="BU93" s="9">
        <v>18.738</v>
      </c>
      <c r="BV93" s="9">
        <v>758.51900000000001</v>
      </c>
    </row>
    <row r="94" spans="1:74" x14ac:dyDescent="0.4">
      <c r="A94" s="7">
        <v>29733</v>
      </c>
      <c r="I94" s="9">
        <v>37.698399999999999</v>
      </c>
      <c r="J94" s="9">
        <v>35.750500000000002</v>
      </c>
      <c r="K94" s="9">
        <v>28.2879</v>
      </c>
      <c r="L94" s="9">
        <v>14.5769</v>
      </c>
      <c r="M94" s="9">
        <v>8750.8700000000008</v>
      </c>
      <c r="N94" s="9">
        <v>2445.62</v>
      </c>
      <c r="O94" s="9">
        <v>1028.3699999999999</v>
      </c>
      <c r="P94" s="9">
        <v>218.905</v>
      </c>
      <c r="Q94" s="9">
        <v>37.1235</v>
      </c>
      <c r="R94" s="9">
        <v>5537.73</v>
      </c>
      <c r="T94" s="9">
        <v>23.669599999999999</v>
      </c>
      <c r="U94" s="9">
        <v>23.1404</v>
      </c>
      <c r="V94" s="9">
        <v>20.194299999999998</v>
      </c>
      <c r="W94" s="9">
        <v>12.288600000000001</v>
      </c>
      <c r="X94" s="9">
        <v>284.803</v>
      </c>
      <c r="Y94" s="9">
        <v>197.04300000000001</v>
      </c>
      <c r="Z94" s="9">
        <v>82.340299999999999</v>
      </c>
      <c r="AA94" s="9">
        <v>24.373999999999999</v>
      </c>
      <c r="AC94" s="9">
        <v>34.194899999999997</v>
      </c>
      <c r="AD94" s="9">
        <v>31.845300000000002</v>
      </c>
      <c r="AE94" s="9">
        <v>23.884599999999999</v>
      </c>
      <c r="AF94" s="9">
        <v>12.379200000000001</v>
      </c>
      <c r="AG94" s="9">
        <v>132.006</v>
      </c>
      <c r="AH94" s="9">
        <v>110.876</v>
      </c>
      <c r="AI94" s="9">
        <v>67.003600000000006</v>
      </c>
      <c r="AJ94" s="9">
        <v>22.132899999999999</v>
      </c>
      <c r="AM94" s="9">
        <v>84.028899999999993</v>
      </c>
      <c r="AN94" s="9">
        <v>71.3108</v>
      </c>
      <c r="AO94" s="9">
        <v>38.467700000000001</v>
      </c>
      <c r="AP94" s="9">
        <v>13.389699999999999</v>
      </c>
      <c r="AQ94" s="9">
        <v>235.10900000000001</v>
      </c>
      <c r="AR94" s="9">
        <v>174.94200000000001</v>
      </c>
      <c r="AS94" s="9">
        <v>70.567300000000003</v>
      </c>
      <c r="AT94" s="9">
        <v>17.846</v>
      </c>
      <c r="AU94" s="9">
        <v>1330.14</v>
      </c>
      <c r="AV94" s="9">
        <v>665.36599999999999</v>
      </c>
      <c r="AW94" s="9">
        <v>140.261</v>
      </c>
      <c r="AX94" s="9">
        <v>24.9221</v>
      </c>
      <c r="BA94" s="9">
        <v>32.654000000000003</v>
      </c>
      <c r="BB94" s="9">
        <v>30.887799999999999</v>
      </c>
      <c r="BC94" s="9">
        <v>23.9831</v>
      </c>
      <c r="BD94" s="9">
        <v>11.389099999999999</v>
      </c>
      <c r="BE94" s="9">
        <v>234.43899999999999</v>
      </c>
      <c r="BF94" s="9">
        <v>179.63</v>
      </c>
      <c r="BG94" s="9">
        <v>79.283500000000004</v>
      </c>
      <c r="BH94" s="9">
        <v>18.255700000000001</v>
      </c>
      <c r="BI94" s="9">
        <v>1284.53</v>
      </c>
      <c r="BJ94" s="9">
        <v>665.524</v>
      </c>
      <c r="BK94" s="9">
        <v>134.404</v>
      </c>
      <c r="BL94" s="9">
        <v>24.183599999999998</v>
      </c>
      <c r="BN94" s="9">
        <v>31.6936</v>
      </c>
      <c r="BO94" s="9">
        <v>30.4557</v>
      </c>
      <c r="BP94" s="9">
        <v>25.1448</v>
      </c>
      <c r="BQ94" s="9">
        <v>12.2639</v>
      </c>
      <c r="BR94" s="9">
        <v>56.987699999999997</v>
      </c>
      <c r="BS94" s="9">
        <v>53.953800000000001</v>
      </c>
      <c r="BT94" s="9">
        <v>43.385800000000003</v>
      </c>
      <c r="BU94" s="9">
        <v>18.7577</v>
      </c>
      <c r="BV94" s="9">
        <v>828.99300000000005</v>
      </c>
    </row>
    <row r="95" spans="1:74" x14ac:dyDescent="0.4">
      <c r="A95" s="7">
        <v>32860</v>
      </c>
      <c r="I95" s="9">
        <v>38.236400000000003</v>
      </c>
      <c r="J95" s="9">
        <v>36.304000000000002</v>
      </c>
      <c r="K95" s="9">
        <v>28.502800000000001</v>
      </c>
      <c r="L95" s="9">
        <v>14.5787</v>
      </c>
      <c r="M95" s="9">
        <v>9329.06</v>
      </c>
      <c r="N95" s="9">
        <v>2644.96</v>
      </c>
      <c r="O95" s="9">
        <v>1075.21</v>
      </c>
      <c r="P95" s="9">
        <v>222.93199999999999</v>
      </c>
      <c r="Q95" s="9">
        <v>37.214500000000001</v>
      </c>
      <c r="R95" s="9">
        <v>5977.45</v>
      </c>
      <c r="T95" s="9">
        <v>23.703399999999998</v>
      </c>
      <c r="U95" s="9">
        <v>23.2089</v>
      </c>
      <c r="V95" s="9">
        <v>20.213899999999999</v>
      </c>
      <c r="W95" s="9">
        <v>12.2887</v>
      </c>
      <c r="X95" s="9">
        <v>307.90300000000002</v>
      </c>
      <c r="Y95" s="9">
        <v>208.38200000000001</v>
      </c>
      <c r="Z95" s="9">
        <v>83.811400000000006</v>
      </c>
      <c r="AA95" s="9">
        <v>24.383700000000001</v>
      </c>
      <c r="AC95" s="9">
        <v>34.652299999999997</v>
      </c>
      <c r="AD95" s="9">
        <v>32.309399999999997</v>
      </c>
      <c r="AE95" s="9">
        <v>24.003399999999999</v>
      </c>
      <c r="AF95" s="9">
        <v>12.3796</v>
      </c>
      <c r="AG95" s="9">
        <v>136.20400000000001</v>
      </c>
      <c r="AH95" s="9">
        <v>113.91200000000001</v>
      </c>
      <c r="AI95" s="9">
        <v>68.299700000000001</v>
      </c>
      <c r="AJ95" s="9">
        <v>22.151199999999999</v>
      </c>
      <c r="AM95" s="9">
        <v>86.412300000000002</v>
      </c>
      <c r="AN95" s="9">
        <v>73.136899999999997</v>
      </c>
      <c r="AO95" s="9">
        <v>38.7121</v>
      </c>
      <c r="AP95" s="9">
        <v>13.39</v>
      </c>
      <c r="AQ95" s="9">
        <v>255.072</v>
      </c>
      <c r="AR95" s="9">
        <v>186.55199999999999</v>
      </c>
      <c r="AS95" s="9">
        <v>71.78</v>
      </c>
      <c r="AT95" s="9">
        <v>17.848099999999999</v>
      </c>
      <c r="AU95" s="9">
        <v>1448.39</v>
      </c>
      <c r="AV95" s="9">
        <v>697.90300000000002</v>
      </c>
      <c r="AW95" s="9">
        <v>142.69800000000001</v>
      </c>
      <c r="AX95" s="9">
        <v>24.9374</v>
      </c>
      <c r="BA95" s="9">
        <v>32.765500000000003</v>
      </c>
      <c r="BB95" s="9">
        <v>31.084099999999999</v>
      </c>
      <c r="BC95" s="9">
        <v>24.085799999999999</v>
      </c>
      <c r="BD95" s="9">
        <v>11.3894</v>
      </c>
      <c r="BE95" s="9">
        <v>254.614</v>
      </c>
      <c r="BF95" s="9">
        <v>192.16499999999999</v>
      </c>
      <c r="BG95" s="9">
        <v>81.176699999999997</v>
      </c>
      <c r="BH95" s="9">
        <v>18.257899999999999</v>
      </c>
      <c r="BI95" s="9">
        <v>1400.64</v>
      </c>
      <c r="BJ95" s="9">
        <v>698.14</v>
      </c>
      <c r="BK95" s="9">
        <v>136.559</v>
      </c>
      <c r="BL95" s="9">
        <v>24.198699999999999</v>
      </c>
      <c r="BN95" s="9">
        <v>31.7242</v>
      </c>
      <c r="BO95" s="9">
        <v>30.562000000000001</v>
      </c>
      <c r="BP95" s="9">
        <v>25.213899999999999</v>
      </c>
      <c r="BQ95" s="9">
        <v>12.264699999999999</v>
      </c>
      <c r="BR95" s="9">
        <v>57.114199999999997</v>
      </c>
      <c r="BS95" s="9">
        <v>54.267899999999997</v>
      </c>
      <c r="BT95" s="9">
        <v>43.69</v>
      </c>
      <c r="BU95" s="9">
        <v>18.770900000000001</v>
      </c>
      <c r="BV95" s="9">
        <v>905.39800000000002</v>
      </c>
    </row>
    <row r="96" spans="1:74" x14ac:dyDescent="0.4">
      <c r="A96" s="7">
        <v>36316</v>
      </c>
      <c r="I96" s="9">
        <v>38.712699999999998</v>
      </c>
      <c r="J96" s="9">
        <v>36.803100000000001</v>
      </c>
      <c r="K96" s="9">
        <v>28.676600000000001</v>
      </c>
      <c r="L96" s="9">
        <v>14.579599999999999</v>
      </c>
      <c r="M96" s="9">
        <v>9920.61</v>
      </c>
      <c r="N96" s="9">
        <v>2856.68</v>
      </c>
      <c r="O96" s="9">
        <v>1122.81</v>
      </c>
      <c r="P96" s="9">
        <v>226.88499999999999</v>
      </c>
      <c r="Q96" s="9">
        <v>37.280700000000003</v>
      </c>
      <c r="R96" s="9">
        <v>6441.16</v>
      </c>
      <c r="T96" s="9">
        <v>23.729900000000001</v>
      </c>
      <c r="U96" s="9">
        <v>23.2639</v>
      </c>
      <c r="V96" s="9">
        <v>20.226400000000002</v>
      </c>
      <c r="W96" s="9">
        <v>12.2887</v>
      </c>
      <c r="X96" s="9">
        <v>333.01100000000002</v>
      </c>
      <c r="Y96" s="9">
        <v>220.27600000000001</v>
      </c>
      <c r="Z96" s="9">
        <v>85.189300000000003</v>
      </c>
      <c r="AA96" s="9">
        <v>24.389299999999999</v>
      </c>
      <c r="AC96" s="9">
        <v>35.050600000000003</v>
      </c>
      <c r="AD96" s="9">
        <v>32.7239</v>
      </c>
      <c r="AE96" s="9">
        <v>24.094100000000001</v>
      </c>
      <c r="AF96" s="9">
        <v>12.3797</v>
      </c>
      <c r="AG96" s="9">
        <v>140.44800000000001</v>
      </c>
      <c r="AH96" s="9">
        <v>116.99</v>
      </c>
      <c r="AI96" s="9">
        <v>69.565700000000007</v>
      </c>
      <c r="AJ96" s="9">
        <v>22.162600000000001</v>
      </c>
      <c r="AM96" s="9">
        <v>88.622200000000007</v>
      </c>
      <c r="AN96" s="9">
        <v>74.850300000000004</v>
      </c>
      <c r="AO96" s="9">
        <v>38.903199999999998</v>
      </c>
      <c r="AP96" s="9">
        <v>13.3901</v>
      </c>
      <c r="AQ96" s="9">
        <v>276.84800000000001</v>
      </c>
      <c r="AR96" s="9">
        <v>198.87200000000001</v>
      </c>
      <c r="AS96" s="9">
        <v>72.863500000000002</v>
      </c>
      <c r="AT96" s="9">
        <v>17.8491</v>
      </c>
      <c r="AU96" s="9">
        <v>1575.54</v>
      </c>
      <c r="AV96" s="9">
        <v>730.55600000000004</v>
      </c>
      <c r="AW96" s="9">
        <v>145.06200000000001</v>
      </c>
      <c r="AX96" s="9">
        <v>24.9466</v>
      </c>
      <c r="BA96" s="9">
        <v>32.8489</v>
      </c>
      <c r="BB96" s="9">
        <v>31.248899999999999</v>
      </c>
      <c r="BC96" s="9">
        <v>24.164000000000001</v>
      </c>
      <c r="BD96" s="9">
        <v>11.3896</v>
      </c>
      <c r="BE96" s="9">
        <v>276.65499999999997</v>
      </c>
      <c r="BF96" s="9">
        <v>205.55199999999999</v>
      </c>
      <c r="BG96" s="9">
        <v>82.927700000000002</v>
      </c>
      <c r="BH96" s="9">
        <v>18.259</v>
      </c>
      <c r="BI96" s="9">
        <v>1525.81</v>
      </c>
      <c r="BJ96" s="9">
        <v>730.60799999999995</v>
      </c>
      <c r="BK96" s="9">
        <v>138.65600000000001</v>
      </c>
      <c r="BL96" s="9">
        <v>24.207699999999999</v>
      </c>
      <c r="BN96" s="9">
        <v>31.748999999999999</v>
      </c>
      <c r="BO96" s="9">
        <v>30.654599999999999</v>
      </c>
      <c r="BP96" s="9">
        <v>25.267800000000001</v>
      </c>
      <c r="BQ96" s="9">
        <v>12.2651</v>
      </c>
      <c r="BR96" s="9">
        <v>57.213299999999997</v>
      </c>
      <c r="BS96" s="9">
        <v>54.542499999999997</v>
      </c>
      <c r="BT96" s="9">
        <v>43.9465</v>
      </c>
      <c r="BU96" s="9">
        <v>18.779199999999999</v>
      </c>
      <c r="BV96" s="9">
        <v>988.16700000000003</v>
      </c>
    </row>
    <row r="97" spans="1:74" x14ac:dyDescent="0.4">
      <c r="A97" s="7">
        <v>40135</v>
      </c>
      <c r="I97" s="9">
        <v>39.127800000000001</v>
      </c>
      <c r="J97" s="9">
        <v>37.245399999999997</v>
      </c>
      <c r="K97" s="9">
        <v>28.8127</v>
      </c>
      <c r="L97" s="9">
        <v>14.58</v>
      </c>
      <c r="M97" s="9">
        <v>10522.4</v>
      </c>
      <c r="N97" s="9">
        <v>3081.01</v>
      </c>
      <c r="O97" s="9">
        <v>1171.07</v>
      </c>
      <c r="P97" s="9">
        <v>230.77</v>
      </c>
      <c r="Q97" s="9">
        <v>37.326799999999999</v>
      </c>
      <c r="R97" s="9">
        <v>6928.55</v>
      </c>
      <c r="T97" s="9">
        <v>23.7515</v>
      </c>
      <c r="U97" s="9">
        <v>23.307500000000001</v>
      </c>
      <c r="V97" s="9">
        <v>20.233799999999999</v>
      </c>
      <c r="W97" s="9">
        <v>12.2887</v>
      </c>
      <c r="X97" s="9">
        <v>360.27100000000002</v>
      </c>
      <c r="Y97" s="9">
        <v>232.714</v>
      </c>
      <c r="Z97" s="9">
        <v>86.461799999999997</v>
      </c>
      <c r="AA97" s="9">
        <v>24.392299999999999</v>
      </c>
      <c r="AC97" s="9">
        <v>35.391500000000001</v>
      </c>
      <c r="AD97" s="9">
        <v>33.087299999999999</v>
      </c>
      <c r="AE97" s="9">
        <v>24.160699999999999</v>
      </c>
      <c r="AF97" s="9">
        <v>12.379799999999999</v>
      </c>
      <c r="AG97" s="9">
        <v>144.709</v>
      </c>
      <c r="AH97" s="9">
        <v>120.102</v>
      </c>
      <c r="AI97" s="9">
        <v>70.789400000000001</v>
      </c>
      <c r="AJ97" s="9">
        <v>22.1692</v>
      </c>
      <c r="AM97" s="9">
        <v>90.640699999999995</v>
      </c>
      <c r="AN97" s="9">
        <v>76.438500000000005</v>
      </c>
      <c r="AO97" s="9">
        <v>39.047400000000003</v>
      </c>
      <c r="AP97" s="9">
        <v>13.3901</v>
      </c>
      <c r="AQ97" s="9">
        <v>300.58300000000003</v>
      </c>
      <c r="AR97" s="9">
        <v>211.90799999999999</v>
      </c>
      <c r="AS97" s="9">
        <v>73.812899999999999</v>
      </c>
      <c r="AT97" s="9">
        <v>17.849499999999999</v>
      </c>
      <c r="AU97" s="9">
        <v>1711.98</v>
      </c>
      <c r="AV97" s="9">
        <v>763.20100000000002</v>
      </c>
      <c r="AW97" s="9">
        <v>147.339</v>
      </c>
      <c r="AX97" s="9">
        <v>24.951799999999999</v>
      </c>
      <c r="BA97" s="9">
        <v>32.911900000000003</v>
      </c>
      <c r="BB97" s="9">
        <v>31.387</v>
      </c>
      <c r="BC97" s="9">
        <v>24.222000000000001</v>
      </c>
      <c r="BD97" s="9">
        <v>11.3896</v>
      </c>
      <c r="BE97" s="9">
        <v>300.71800000000002</v>
      </c>
      <c r="BF97" s="9">
        <v>219.81899999999999</v>
      </c>
      <c r="BG97" s="9">
        <v>84.520899999999997</v>
      </c>
      <c r="BH97" s="9">
        <v>18.259499999999999</v>
      </c>
      <c r="BI97" s="9">
        <v>1660.47</v>
      </c>
      <c r="BJ97" s="9">
        <v>762.755</v>
      </c>
      <c r="BK97" s="9">
        <v>140.678</v>
      </c>
      <c r="BL97" s="9">
        <v>24.212800000000001</v>
      </c>
      <c r="BN97" s="9">
        <v>31.770600000000002</v>
      </c>
      <c r="BO97" s="9">
        <v>30.735600000000002</v>
      </c>
      <c r="BP97" s="9">
        <v>25.3094</v>
      </c>
      <c r="BQ97" s="9">
        <v>12.2653</v>
      </c>
      <c r="BR97" s="9">
        <v>57.293799999999997</v>
      </c>
      <c r="BS97" s="9">
        <v>54.7834</v>
      </c>
      <c r="BT97" s="9">
        <v>44.160600000000002</v>
      </c>
      <c r="BU97" s="9">
        <v>18.784099999999999</v>
      </c>
      <c r="BV97" s="9">
        <v>1077.72</v>
      </c>
    </row>
    <row r="98" spans="1:74" x14ac:dyDescent="0.4">
      <c r="A98" s="7">
        <v>43200</v>
      </c>
      <c r="I98" s="9">
        <v>39.395600000000002</v>
      </c>
      <c r="J98" s="9">
        <v>37.534399999999998</v>
      </c>
      <c r="K98" s="9">
        <v>28.891300000000001</v>
      </c>
      <c r="L98" s="9">
        <v>14.5801</v>
      </c>
      <c r="M98" s="9">
        <v>10970</v>
      </c>
      <c r="N98" s="9">
        <v>3254.32</v>
      </c>
      <c r="O98" s="9">
        <v>1206.96</v>
      </c>
      <c r="P98" s="9">
        <v>233.58699999999999</v>
      </c>
      <c r="Q98" s="9">
        <v>37.3506</v>
      </c>
      <c r="R98" s="9">
        <v>7302.15</v>
      </c>
      <c r="T98" s="12">
        <v>23.7653</v>
      </c>
      <c r="U98" s="9">
        <v>23.333500000000001</v>
      </c>
      <c r="V98" s="9">
        <v>20.237200000000001</v>
      </c>
      <c r="W98" s="9">
        <v>12.2887</v>
      </c>
      <c r="X98" s="9">
        <v>381.80099999999999</v>
      </c>
      <c r="Y98" s="9">
        <v>242.20599999999999</v>
      </c>
      <c r="Z98" s="9">
        <v>87.325100000000006</v>
      </c>
      <c r="AA98" s="9">
        <v>24.3935</v>
      </c>
      <c r="AC98" s="9">
        <v>35.607900000000001</v>
      </c>
      <c r="AD98" s="9">
        <v>33.321800000000003</v>
      </c>
      <c r="AE98" s="9">
        <v>24.196899999999999</v>
      </c>
      <c r="AF98" s="9">
        <v>12.379799999999999</v>
      </c>
      <c r="AG98" s="9">
        <v>147.839</v>
      </c>
      <c r="AH98" s="9">
        <v>122.40900000000001</v>
      </c>
      <c r="AI98" s="9">
        <v>71.655699999999996</v>
      </c>
      <c r="AJ98" s="9">
        <v>22.172000000000001</v>
      </c>
      <c r="AM98" s="9">
        <v>91.997200000000007</v>
      </c>
      <c r="AN98" s="9">
        <v>77.522000000000006</v>
      </c>
      <c r="AO98" s="9">
        <v>39.127800000000001</v>
      </c>
      <c r="AP98" s="9">
        <v>13.3901</v>
      </c>
      <c r="AQ98" s="9">
        <v>319.39699999999999</v>
      </c>
      <c r="AR98" s="9">
        <v>221.96199999999999</v>
      </c>
      <c r="AS98" s="9">
        <v>74.425399999999996</v>
      </c>
      <c r="AT98" s="9">
        <v>17.849699999999999</v>
      </c>
      <c r="AU98" s="9">
        <v>1818.58</v>
      </c>
      <c r="AV98" s="9">
        <v>787.15899999999999</v>
      </c>
      <c r="AW98" s="9">
        <v>148.952</v>
      </c>
      <c r="AX98" s="9">
        <v>24.953900000000001</v>
      </c>
      <c r="BA98" s="12">
        <v>32.949100000000001</v>
      </c>
      <c r="BB98" s="9">
        <v>31.4739</v>
      </c>
      <c r="BC98" s="9">
        <v>24.254000000000001</v>
      </c>
      <c r="BD98" s="9">
        <v>11.3896</v>
      </c>
      <c r="BE98" s="9">
        <v>319.81900000000002</v>
      </c>
      <c r="BF98" s="9">
        <v>230.89599999999999</v>
      </c>
      <c r="BG98" s="9">
        <v>85.585800000000006</v>
      </c>
      <c r="BH98" s="9">
        <v>18.259699999999999</v>
      </c>
      <c r="BI98" s="9">
        <v>1765.93</v>
      </c>
      <c r="BJ98" s="9">
        <v>786.12199999999996</v>
      </c>
      <c r="BK98" s="9">
        <v>142.11000000000001</v>
      </c>
      <c r="BL98" s="9">
        <v>24.2149</v>
      </c>
      <c r="BN98" s="12">
        <v>31.7851</v>
      </c>
      <c r="BO98" s="9">
        <v>30.788799999999998</v>
      </c>
      <c r="BP98" s="9">
        <v>25.3337</v>
      </c>
      <c r="BQ98" s="9">
        <v>12.2653</v>
      </c>
      <c r="BR98" s="12">
        <v>57.345100000000002</v>
      </c>
      <c r="BS98" s="9">
        <v>54.942300000000003</v>
      </c>
      <c r="BT98" s="9">
        <v>44.294499999999999</v>
      </c>
      <c r="BU98" s="9">
        <v>18.786300000000001</v>
      </c>
      <c r="BV98" s="9">
        <v>1148.24</v>
      </c>
    </row>
    <row r="100" spans="1:74" x14ac:dyDescent="0.4">
      <c r="I100" s="13">
        <v>40.885066700000003</v>
      </c>
      <c r="M100" s="13">
        <v>15835.5907441</v>
      </c>
      <c r="N100" s="13">
        <v>8296.2184692999999</v>
      </c>
      <c r="R100" s="13">
        <v>15835.5572376</v>
      </c>
      <c r="X100" s="13">
        <v>13003.216898500001</v>
      </c>
      <c r="AC100" s="13">
        <v>36.554775999999997</v>
      </c>
      <c r="AG100" s="13">
        <v>151.9593026</v>
      </c>
      <c r="AM100" s="13">
        <v>100.8502697</v>
      </c>
      <c r="AQ100" s="13">
        <v>72995.844024599995</v>
      </c>
      <c r="AU100" s="13">
        <v>6863.3126542999998</v>
      </c>
      <c r="BE100" s="13">
        <v>64848.1119425</v>
      </c>
      <c r="BI100" s="13">
        <v>6852.3873999999996</v>
      </c>
      <c r="BV100" s="13">
        <v>4638.0436421000004</v>
      </c>
    </row>
    <row r="102" spans="1:74" x14ac:dyDescent="0.4">
      <c r="B102" s="11" t="s">
        <v>39</v>
      </c>
      <c r="AG102" s="11"/>
      <c r="BL102" s="11"/>
    </row>
    <row r="103" spans="1:74" ht="15.75" x14ac:dyDescent="0.4">
      <c r="B103" s="11" t="s">
        <v>24</v>
      </c>
      <c r="AG103" s="11"/>
      <c r="BL103" s="11"/>
    </row>
  </sheetData>
  <sortState xmlns:xlrd2="http://schemas.microsoft.com/office/spreadsheetml/2017/richdata2" columnSort="1" ref="B2:BR101">
    <sortCondition ref="B3:BR3"/>
  </sortState>
  <phoneticPr fontId="1"/>
  <conditionalFormatting sqref="R5:S58 B5:M77 AW5:AX77">
    <cfRule type="cellIs" dxfId="0" priority="2" operator="equal">
      <formula>0</formula>
    </cfRule>
  </conditionalFormatting>
  <pageMargins left="0.70866141732283472" right="0.70866141732283472" top="0.74803149606299213" bottom="0.74803149606299213" header="0.31496062992125984" footer="0.31496062992125984"/>
  <pageSetup paperSize="9" scale="32" fitToWidth="0"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2DB33-DAD6-44C6-9CBA-E18D509F2CB0}">
  <dimension ref="A1:M1549"/>
  <sheetViews>
    <sheetView workbookViewId="0">
      <selection activeCell="G19" sqref="G19"/>
    </sheetView>
  </sheetViews>
  <sheetFormatPr defaultRowHeight="18.75" x14ac:dyDescent="0.4"/>
  <sheetData>
    <row r="1" spans="1:13" x14ac:dyDescent="0.4">
      <c r="A1" s="2" t="s">
        <v>46</v>
      </c>
      <c r="B1" s="1"/>
      <c r="C1" s="25"/>
      <c r="D1" s="24"/>
      <c r="E1" s="23"/>
      <c r="F1" s="23"/>
      <c r="G1" s="1"/>
      <c r="H1" s="1" t="s">
        <v>47</v>
      </c>
      <c r="I1" s="2"/>
      <c r="J1" s="25"/>
      <c r="K1" s="24"/>
      <c r="L1" s="23"/>
      <c r="M1" s="23"/>
    </row>
    <row r="2" spans="1:13" ht="90" x14ac:dyDescent="0.4">
      <c r="A2" s="47" t="s">
        <v>19</v>
      </c>
      <c r="B2" s="33" t="s">
        <v>43</v>
      </c>
      <c r="C2" s="48" t="s">
        <v>40</v>
      </c>
      <c r="D2" s="49" t="s">
        <v>44</v>
      </c>
      <c r="E2" s="50" t="s">
        <v>41</v>
      </c>
      <c r="F2" s="50" t="s">
        <v>42</v>
      </c>
      <c r="G2" s="33"/>
      <c r="H2" s="47" t="s">
        <v>19</v>
      </c>
      <c r="I2" s="47" t="s">
        <v>43</v>
      </c>
      <c r="J2" s="48" t="s">
        <v>40</v>
      </c>
      <c r="K2" s="49" t="s">
        <v>44</v>
      </c>
      <c r="L2" s="50" t="s">
        <v>41</v>
      </c>
      <c r="M2" s="50" t="s">
        <v>42</v>
      </c>
    </row>
    <row r="3" spans="1:13" x14ac:dyDescent="0.4">
      <c r="A3" s="2">
        <v>0</v>
      </c>
      <c r="B3" s="1">
        <v>1</v>
      </c>
      <c r="C3" s="25">
        <v>4.1007859</v>
      </c>
      <c r="D3" s="24">
        <v>15.417</v>
      </c>
      <c r="E3" s="23">
        <v>0.41588659299167718</v>
      </c>
      <c r="F3" s="23">
        <v>0.11181921896233353</v>
      </c>
      <c r="G3" s="1"/>
      <c r="H3" s="2">
        <v>0</v>
      </c>
      <c r="I3" s="1">
        <v>18</v>
      </c>
      <c r="J3" s="25">
        <v>4.3916219999999999</v>
      </c>
      <c r="K3" s="24">
        <v>0</v>
      </c>
      <c r="L3" s="23">
        <v>10.024094172047741</v>
      </c>
      <c r="M3" s="23">
        <v>2.6951731554031819</v>
      </c>
    </row>
    <row r="4" spans="1:13" x14ac:dyDescent="0.4">
      <c r="A4" s="2">
        <v>9.9999998230487108</v>
      </c>
      <c r="B4" s="1">
        <v>1</v>
      </c>
      <c r="C4" s="25">
        <v>4.1015858999999999</v>
      </c>
      <c r="D4" s="24">
        <v>128.75</v>
      </c>
      <c r="E4" s="23">
        <v>0.18593723370072029</v>
      </c>
      <c r="F4" s="23">
        <v>4.9992850452016124E-2</v>
      </c>
      <c r="G4" s="1"/>
      <c r="H4" s="2">
        <v>10.000000000003162</v>
      </c>
      <c r="I4" s="1">
        <v>18</v>
      </c>
      <c r="J4" s="25">
        <v>4.4753220000000002</v>
      </c>
      <c r="K4" s="24">
        <v>222.083</v>
      </c>
      <c r="L4" s="23">
        <v>9.8907892626846934</v>
      </c>
      <c r="M4" s="23">
        <v>2.6593315315085659</v>
      </c>
    </row>
    <row r="5" spans="1:13" x14ac:dyDescent="0.4">
      <c r="A5" s="2">
        <v>19.999999646097422</v>
      </c>
      <c r="B5" s="1">
        <v>1</v>
      </c>
      <c r="C5" s="25">
        <v>4.1005859000000004</v>
      </c>
      <c r="D5" s="24">
        <v>157.083</v>
      </c>
      <c r="E5" s="23">
        <v>1.4038726496324344E-2</v>
      </c>
      <c r="F5" s="23">
        <v>3.7745853280637489E-3</v>
      </c>
      <c r="G5" s="1"/>
      <c r="H5" s="2">
        <v>20.000000000006324</v>
      </c>
      <c r="I5" s="1">
        <v>18</v>
      </c>
      <c r="J5" s="25">
        <v>4.501722</v>
      </c>
      <c r="K5" s="24">
        <v>111.25</v>
      </c>
      <c r="L5" s="23">
        <v>10.582709013026573</v>
      </c>
      <c r="M5" s="23">
        <v>2.8453676465736892</v>
      </c>
    </row>
    <row r="6" spans="1:13" x14ac:dyDescent="0.4">
      <c r="A6" s="2">
        <v>30.00000009778887</v>
      </c>
      <c r="B6" s="1">
        <v>1</v>
      </c>
      <c r="C6" s="25">
        <v>4.1015858999999999</v>
      </c>
      <c r="D6" s="24">
        <v>207.083</v>
      </c>
      <c r="E6" s="23">
        <v>8.4989767935465088E-2</v>
      </c>
      <c r="F6" s="23">
        <v>2.2851156133623821E-2</v>
      </c>
      <c r="G6" s="1"/>
      <c r="H6" s="2">
        <v>31.000000000001648</v>
      </c>
      <c r="I6" s="1">
        <v>18</v>
      </c>
      <c r="J6" s="25">
        <v>4.5269219999999999</v>
      </c>
      <c r="K6" s="24">
        <v>89.167000000000002</v>
      </c>
      <c r="L6" s="23">
        <v>10.661334399691425</v>
      </c>
      <c r="M6" s="23">
        <v>2.8665076147179649</v>
      </c>
    </row>
    <row r="7" spans="1:13" x14ac:dyDescent="0.4">
      <c r="A7" s="2">
        <v>39.999999920837581</v>
      </c>
      <c r="B7" s="1">
        <v>1</v>
      </c>
      <c r="C7" s="25">
        <v>4.1013859000000004</v>
      </c>
      <c r="D7" s="24">
        <v>328.75</v>
      </c>
      <c r="E7" s="23">
        <v>0.40261981770396471</v>
      </c>
      <c r="F7" s="23">
        <v>0.10825218776724399</v>
      </c>
      <c r="G7" s="1"/>
      <c r="H7" s="2">
        <v>40.000000000003055</v>
      </c>
      <c r="I7" s="1">
        <v>18</v>
      </c>
      <c r="J7" s="25">
        <v>4.5298220000000002</v>
      </c>
      <c r="K7" s="24">
        <v>67.917000000000002</v>
      </c>
      <c r="L7" s="23">
        <v>11.242609241985233</v>
      </c>
      <c r="M7" s="23">
        <v>3.0227946890383626</v>
      </c>
    </row>
    <row r="8" spans="1:13" x14ac:dyDescent="0.4">
      <c r="A8" s="2">
        <v>49.999999743886292</v>
      </c>
      <c r="B8" s="1">
        <v>1</v>
      </c>
      <c r="C8" s="25">
        <v>4.1039858999999996</v>
      </c>
      <c r="D8" s="24">
        <v>924.16700000000003</v>
      </c>
      <c r="E8" s="23">
        <v>-0.17375325025805743</v>
      </c>
      <c r="F8" s="23">
        <v>-4.6716948955389061E-2</v>
      </c>
      <c r="G8" s="1"/>
      <c r="H8" s="2">
        <v>50.000000000001421</v>
      </c>
      <c r="I8" s="1">
        <v>18</v>
      </c>
      <c r="J8" s="25">
        <v>4.5226220000000001</v>
      </c>
      <c r="K8" s="24">
        <v>-6.6669999999999998</v>
      </c>
      <c r="L8" s="23">
        <v>10.82776183249079</v>
      </c>
      <c r="M8" s="23">
        <v>2.9112548748199609</v>
      </c>
    </row>
    <row r="9" spans="1:13" x14ac:dyDescent="0.4">
      <c r="A9" s="2">
        <v>60.000000195577741</v>
      </c>
      <c r="B9" s="1">
        <v>1</v>
      </c>
      <c r="C9" s="25">
        <v>4.1047858999999995</v>
      </c>
      <c r="D9" s="24">
        <v>1117.5</v>
      </c>
      <c r="E9" s="23">
        <v>-6.7461506893563131E-2</v>
      </c>
      <c r="F9" s="23">
        <v>-1.8138341408402335E-2</v>
      </c>
      <c r="G9" s="1"/>
      <c r="H9" s="2">
        <v>60.000000000004583</v>
      </c>
      <c r="I9" s="1">
        <v>18</v>
      </c>
      <c r="J9" s="25">
        <v>4.4743219999999999</v>
      </c>
      <c r="K9" s="24">
        <v>-8.3330000000000002</v>
      </c>
      <c r="L9" s="23">
        <v>10.972354355284441</v>
      </c>
      <c r="M9" s="23">
        <v>2.9501313936571596</v>
      </c>
    </row>
    <row r="10" spans="1:13" x14ac:dyDescent="0.4">
      <c r="A10" s="2">
        <v>70.000000018626451</v>
      </c>
      <c r="B10" s="1">
        <v>1</v>
      </c>
      <c r="C10" s="25">
        <v>4.1063858999999994</v>
      </c>
      <c r="D10" s="24">
        <v>1238.75</v>
      </c>
      <c r="E10" s="23">
        <v>0.1720009088951463</v>
      </c>
      <c r="F10" s="23">
        <v>4.6245797815010668E-2</v>
      </c>
      <c r="G10" s="1"/>
      <c r="H10" s="2">
        <v>71.000000000004704</v>
      </c>
      <c r="I10" s="1">
        <v>18</v>
      </c>
      <c r="J10" s="25">
        <v>4.4785219999999999</v>
      </c>
      <c r="K10" s="24">
        <v>3.3330000000000002</v>
      </c>
      <c r="L10" s="23">
        <v>10.252243712748143</v>
      </c>
      <c r="M10" s="23">
        <v>2.756515607594817</v>
      </c>
    </row>
    <row r="11" spans="1:13" x14ac:dyDescent="0.4">
      <c r="A11" s="2">
        <v>79.999999841675162</v>
      </c>
      <c r="B11" s="1">
        <v>1</v>
      </c>
      <c r="C11" s="25">
        <v>4.1083859</v>
      </c>
      <c r="D11" s="24">
        <v>1507.5</v>
      </c>
      <c r="E11" s="23">
        <v>-0.3082872588044987</v>
      </c>
      <c r="F11" s="23">
        <v>-8.2889040128898042E-2</v>
      </c>
      <c r="G11" s="1"/>
      <c r="H11" s="2">
        <v>80.000000000001307</v>
      </c>
      <c r="I11" s="1">
        <v>18</v>
      </c>
      <c r="J11" s="25">
        <v>4.4629219999999998</v>
      </c>
      <c r="K11" s="24">
        <v>15.833</v>
      </c>
      <c r="L11" s="23">
        <v>10.245943312708205</v>
      </c>
      <c r="M11" s="23">
        <v>2.7548216222067623</v>
      </c>
    </row>
    <row r="12" spans="1:13" x14ac:dyDescent="0.4">
      <c r="A12" s="2">
        <v>89.999999664723873</v>
      </c>
      <c r="B12" s="1">
        <v>1</v>
      </c>
      <c r="C12" s="25">
        <v>4.1087859</v>
      </c>
      <c r="D12" s="24">
        <v>1723.75</v>
      </c>
      <c r="E12" s="23">
        <v>-0.25082718570416301</v>
      </c>
      <c r="F12" s="23">
        <v>-6.7439779191249299E-2</v>
      </c>
      <c r="G12" s="1"/>
      <c r="H12" s="2">
        <v>90.000000000004476</v>
      </c>
      <c r="I12" s="1">
        <v>18</v>
      </c>
      <c r="J12" s="25">
        <v>4.4696220000000002</v>
      </c>
      <c r="K12" s="24">
        <v>15.417</v>
      </c>
      <c r="L12" s="23">
        <v>10.146673127928899</v>
      </c>
      <c r="M12" s="23">
        <v>2.7281308975829681</v>
      </c>
    </row>
    <row r="13" spans="1:13" x14ac:dyDescent="0.4">
      <c r="A13" s="2">
        <v>100.00000011641532</v>
      </c>
      <c r="B13" s="1">
        <v>1</v>
      </c>
      <c r="C13" s="25">
        <v>4.1113859000000001</v>
      </c>
      <c r="D13" s="24">
        <v>1782.0830000000001</v>
      </c>
      <c r="E13" s="23">
        <v>0.19834359241340474</v>
      </c>
      <c r="F13" s="23">
        <v>5.3328541875583307E-2</v>
      </c>
      <c r="G13" s="1"/>
      <c r="H13" s="2">
        <v>100.00000000000284</v>
      </c>
      <c r="I13" s="1">
        <v>18</v>
      </c>
      <c r="J13" s="25">
        <v>4.4696220000000002</v>
      </c>
      <c r="K13" s="24">
        <v>6.25</v>
      </c>
      <c r="L13" s="23">
        <v>10.302322761712627</v>
      </c>
      <c r="M13" s="23">
        <v>2.7699803362875666</v>
      </c>
    </row>
    <row r="14" spans="1:13" x14ac:dyDescent="0.4">
      <c r="A14" s="2">
        <v>109.99999993946403</v>
      </c>
      <c r="B14" s="1">
        <v>1</v>
      </c>
      <c r="C14" s="25">
        <v>4.1127859000000004</v>
      </c>
      <c r="D14" s="24">
        <v>1783.75</v>
      </c>
      <c r="E14" s="23">
        <v>-4.1891380511181957E-2</v>
      </c>
      <c r="F14" s="23">
        <v>-1.126331439616287E-2</v>
      </c>
      <c r="G14" s="1"/>
      <c r="H14" s="2">
        <v>110.000000000006</v>
      </c>
      <c r="I14" s="1">
        <v>18</v>
      </c>
      <c r="J14" s="25">
        <v>4.457122</v>
      </c>
      <c r="K14" s="24">
        <v>24.167000000000002</v>
      </c>
      <c r="L14" s="23">
        <v>10.052300244240774</v>
      </c>
      <c r="M14" s="23">
        <v>2.7027569078389888</v>
      </c>
    </row>
    <row r="15" spans="1:13" x14ac:dyDescent="0.4">
      <c r="A15" s="2">
        <v>119.99999976251274</v>
      </c>
      <c r="B15" s="1">
        <v>1</v>
      </c>
      <c r="C15" s="25">
        <v>4.1141858999999998</v>
      </c>
      <c r="D15" s="24">
        <v>1932.0830000000001</v>
      </c>
      <c r="E15" s="23">
        <v>0.13649660663519286</v>
      </c>
      <c r="F15" s="23">
        <v>3.6699773933952164E-2</v>
      </c>
      <c r="G15" s="1"/>
      <c r="H15" s="2">
        <v>119.99999999999957</v>
      </c>
      <c r="I15" s="1">
        <v>18</v>
      </c>
      <c r="J15" s="25">
        <v>4.4548220000000001</v>
      </c>
      <c r="K15" s="24">
        <v>10</v>
      </c>
      <c r="L15" s="23">
        <v>9.6477537482670126</v>
      </c>
      <c r="M15" s="23">
        <v>2.5939866950549479</v>
      </c>
    </row>
    <row r="16" spans="1:13" x14ac:dyDescent="0.4">
      <c r="A16" s="2">
        <v>129.99999958556145</v>
      </c>
      <c r="B16" s="1">
        <v>1</v>
      </c>
      <c r="C16" s="25">
        <v>4.1187859000000007</v>
      </c>
      <c r="D16" s="24">
        <v>2242.5</v>
      </c>
      <c r="E16" s="23">
        <v>7.8185205867481386E-2</v>
      </c>
      <c r="F16" s="23">
        <v>2.1021616954807629E-2</v>
      </c>
      <c r="G16" s="1"/>
      <c r="H16" s="2">
        <v>130.00000000000273</v>
      </c>
      <c r="I16" s="1">
        <v>18</v>
      </c>
      <c r="J16" s="25">
        <v>4.4612220000000002</v>
      </c>
      <c r="K16" s="24">
        <v>4.1669999999999998</v>
      </c>
      <c r="L16" s="23">
        <v>10.064856204940124</v>
      </c>
      <c r="M16" s="23">
        <v>2.7061328226734234</v>
      </c>
    </row>
    <row r="17" spans="1:13" x14ac:dyDescent="0.4">
      <c r="A17" s="2">
        <v>140.99999964237213</v>
      </c>
      <c r="B17" s="1">
        <v>1</v>
      </c>
      <c r="C17" s="25">
        <v>4.1197859000000001</v>
      </c>
      <c r="D17" s="24">
        <v>2314.5830000000001</v>
      </c>
      <c r="E17" s="23">
        <v>0.24400020433064604</v>
      </c>
      <c r="F17" s="23">
        <v>6.5604212145036922E-2</v>
      </c>
      <c r="G17" s="1"/>
      <c r="H17" s="2">
        <v>140.00000000000591</v>
      </c>
      <c r="I17" s="1">
        <v>18</v>
      </c>
      <c r="J17" s="25">
        <v>4.4669220000000003</v>
      </c>
      <c r="K17" s="24">
        <v>8.75</v>
      </c>
      <c r="L17" s="23">
        <v>10.610779866462696</v>
      </c>
      <c r="M17" s="23">
        <v>2.8529150428103747</v>
      </c>
    </row>
    <row r="18" spans="1:13" x14ac:dyDescent="0.4">
      <c r="A18" s="2">
        <v>149.99999986030161</v>
      </c>
      <c r="B18" s="1">
        <v>1</v>
      </c>
      <c r="C18" s="25">
        <v>4.1195859000000006</v>
      </c>
      <c r="D18" s="24">
        <v>2398.75</v>
      </c>
      <c r="E18" s="23">
        <v>0.1607003672593954</v>
      </c>
      <c r="F18" s="23">
        <v>4.3207426872415071E-2</v>
      </c>
      <c r="G18" s="1"/>
      <c r="H18" s="2">
        <v>151.00000000000122</v>
      </c>
      <c r="I18" s="1">
        <v>18</v>
      </c>
      <c r="J18" s="25">
        <v>4.4667219999999999</v>
      </c>
      <c r="K18" s="24">
        <v>22.917000000000002</v>
      </c>
      <c r="L18" s="23">
        <v>10.35663539552117</v>
      </c>
      <c r="M18" s="23">
        <v>2.7845833468067833</v>
      </c>
    </row>
    <row r="19" spans="1:13" x14ac:dyDescent="0.4">
      <c r="A19" s="2">
        <v>159.99999968335032</v>
      </c>
      <c r="B19" s="1">
        <v>1</v>
      </c>
      <c r="C19" s="25">
        <v>4.1221858999999998</v>
      </c>
      <c r="D19" s="24">
        <v>2544.5830000000001</v>
      </c>
      <c r="E19" s="23">
        <v>0.26655281342896137</v>
      </c>
      <c r="F19" s="23">
        <v>7.1667920803678162E-2</v>
      </c>
      <c r="G19" s="1"/>
      <c r="H19" s="2">
        <v>160.00000000000261</v>
      </c>
      <c r="I19" s="1">
        <v>18</v>
      </c>
      <c r="J19" s="25">
        <v>4.453722</v>
      </c>
      <c r="K19" s="24">
        <v>25.417000000000002</v>
      </c>
      <c r="L19" s="23">
        <v>9.9788799623312077</v>
      </c>
      <c r="M19" s="23">
        <v>2.6830164335907942</v>
      </c>
    </row>
    <row r="20" spans="1:13" x14ac:dyDescent="0.4">
      <c r="A20" s="2">
        <v>170.00000013504177</v>
      </c>
      <c r="B20" s="1">
        <v>1</v>
      </c>
      <c r="C20" s="25">
        <v>4.1255858999999999</v>
      </c>
      <c r="D20" s="24">
        <v>2736.25</v>
      </c>
      <c r="E20" s="23">
        <v>0.57511213353057533</v>
      </c>
      <c r="F20" s="23">
        <v>0.15463010991661646</v>
      </c>
      <c r="G20" s="1"/>
      <c r="H20" s="2">
        <v>170.00000000000099</v>
      </c>
      <c r="I20" s="1">
        <v>18</v>
      </c>
      <c r="J20" s="25">
        <v>4.4602219999999999</v>
      </c>
      <c r="K20" s="24">
        <v>16.25</v>
      </c>
      <c r="L20" s="23">
        <v>9.7851462809490073</v>
      </c>
      <c r="M20" s="23">
        <v>2.6309273561742277</v>
      </c>
    </row>
    <row r="21" spans="1:13" x14ac:dyDescent="0.4">
      <c r="A21" s="2">
        <v>179.99999995809048</v>
      </c>
      <c r="B21" s="1">
        <v>1</v>
      </c>
      <c r="C21" s="25">
        <v>4.1255858999999999</v>
      </c>
      <c r="D21" s="24">
        <v>2770.4169999999999</v>
      </c>
      <c r="E21" s="23">
        <v>0.33528616144253204</v>
      </c>
      <c r="F21" s="23">
        <v>9.0148221493961622E-2</v>
      </c>
      <c r="G21" s="1"/>
      <c r="H21" s="2">
        <v>180.00000000000415</v>
      </c>
      <c r="I21" s="1">
        <v>18</v>
      </c>
      <c r="J21" s="25">
        <v>4.4646220000000003</v>
      </c>
      <c r="K21" s="24">
        <v>15.833</v>
      </c>
      <c r="L21" s="23">
        <v>10.486438863050198</v>
      </c>
      <c r="M21" s="23">
        <v>2.8194835397975901</v>
      </c>
    </row>
    <row r="22" spans="1:13" x14ac:dyDescent="0.4">
      <c r="A22" s="2">
        <v>189.99999978113919</v>
      </c>
      <c r="B22" s="1">
        <v>1</v>
      </c>
      <c r="C22" s="25">
        <v>4.1289859</v>
      </c>
      <c r="D22" s="24">
        <v>2799.5830000000001</v>
      </c>
      <c r="E22" s="23">
        <v>0.37726176582958193</v>
      </c>
      <c r="F22" s="23">
        <v>0.10143418112124333</v>
      </c>
      <c r="G22" s="1"/>
      <c r="H22" s="2">
        <v>190.00000000000733</v>
      </c>
      <c r="I22" s="1">
        <v>18</v>
      </c>
      <c r="J22" s="25">
        <v>4.4639220000000002</v>
      </c>
      <c r="K22" s="24">
        <v>5</v>
      </c>
      <c r="L22" s="23">
        <v>10.887191293524342</v>
      </c>
      <c r="M22" s="23">
        <v>2.927233644100117</v>
      </c>
    </row>
    <row r="23" spans="1:13" x14ac:dyDescent="0.4">
      <c r="A23" s="2">
        <v>199.99999960418791</v>
      </c>
      <c r="B23" s="1">
        <v>1</v>
      </c>
      <c r="C23" s="25">
        <v>4.1295859000000004</v>
      </c>
      <c r="D23" s="24">
        <v>2816.25</v>
      </c>
      <c r="E23" s="23">
        <v>0.13522112995189928</v>
      </c>
      <c r="F23" s="23">
        <v>3.6356837159999933E-2</v>
      </c>
      <c r="G23" s="1"/>
      <c r="H23" s="2">
        <v>200.00000000000091</v>
      </c>
      <c r="I23" s="1">
        <v>18</v>
      </c>
      <c r="J23" s="25">
        <v>4.4521220000000001</v>
      </c>
      <c r="K23" s="24">
        <v>17.917000000000002</v>
      </c>
      <c r="L23" s="23">
        <v>10.844201537450791</v>
      </c>
      <c r="M23" s="23">
        <v>2.9156750100192581</v>
      </c>
    </row>
    <row r="24" spans="1:13" x14ac:dyDescent="0.4">
      <c r="A24" s="2">
        <v>210.00000005587935</v>
      </c>
      <c r="B24" s="1">
        <v>1</v>
      </c>
      <c r="C24" s="25">
        <v>4.1315859000000001</v>
      </c>
      <c r="D24" s="24">
        <v>2832.9169999999999</v>
      </c>
      <c r="E24" s="23">
        <v>0.40228352812714074</v>
      </c>
      <c r="F24" s="23">
        <v>0.10816176975796141</v>
      </c>
      <c r="G24" s="1"/>
      <c r="H24" s="2">
        <v>210.00000000000404</v>
      </c>
      <c r="I24" s="1">
        <v>18</v>
      </c>
      <c r="J24" s="25">
        <v>4.4622219999999997</v>
      </c>
      <c r="K24" s="24">
        <v>22.5</v>
      </c>
      <c r="L24" s="23">
        <v>10.25578789211672</v>
      </c>
      <c r="M24" s="23">
        <v>2.7574685293180345</v>
      </c>
    </row>
    <row r="25" spans="1:13" x14ac:dyDescent="0.4">
      <c r="A25" s="2">
        <v>219.99999987892807</v>
      </c>
      <c r="B25" s="1">
        <v>1</v>
      </c>
      <c r="C25" s="25">
        <v>4.1327859</v>
      </c>
      <c r="D25" s="24">
        <v>2863.75</v>
      </c>
      <c r="E25" s="23">
        <v>0.28883578493859741</v>
      </c>
      <c r="F25" s="23">
        <v>7.7659132139546588E-2</v>
      </c>
      <c r="G25" s="1"/>
      <c r="H25" s="2">
        <v>220.00000000000242</v>
      </c>
      <c r="I25" s="1">
        <v>18</v>
      </c>
      <c r="J25" s="25">
        <v>4.4482220000000003</v>
      </c>
      <c r="K25" s="24">
        <v>8.75</v>
      </c>
      <c r="L25" s="23">
        <v>10.261263901462728</v>
      </c>
      <c r="M25" s="23">
        <v>2.758940861195089</v>
      </c>
    </row>
    <row r="26" spans="1:13" x14ac:dyDescent="0.4">
      <c r="A26" s="2">
        <v>229.99999970197678</v>
      </c>
      <c r="B26" s="1">
        <v>1</v>
      </c>
      <c r="C26" s="25">
        <v>4.1335858999999999</v>
      </c>
      <c r="D26" s="24">
        <v>2852.9169999999999</v>
      </c>
      <c r="E26" s="23">
        <v>0.6193690536954759</v>
      </c>
      <c r="F26" s="23">
        <v>0.16652944576901443</v>
      </c>
      <c r="G26" s="1"/>
      <c r="H26" s="2">
        <v>230.0000000000056</v>
      </c>
      <c r="I26" s="1">
        <v>18</v>
      </c>
      <c r="J26" s="25">
        <v>4.4573220000000005</v>
      </c>
      <c r="K26" s="24">
        <v>2.9169999999999998</v>
      </c>
      <c r="L26" s="23">
        <v>10.245878389021811</v>
      </c>
      <c r="M26" s="23">
        <v>2.7548041662078746</v>
      </c>
    </row>
    <row r="27" spans="1:13" x14ac:dyDescent="0.4">
      <c r="A27" s="2">
        <v>240.00000015366822</v>
      </c>
      <c r="B27" s="1">
        <v>1</v>
      </c>
      <c r="C27" s="25">
        <v>4.1349859000000002</v>
      </c>
      <c r="D27" s="24">
        <v>2877.5</v>
      </c>
      <c r="E27" s="23">
        <v>0.38621131006342874</v>
      </c>
      <c r="F27" s="23">
        <v>0.10384044057553078</v>
      </c>
      <c r="G27" s="1"/>
      <c r="H27" s="2">
        <v>241.00000000000568</v>
      </c>
      <c r="I27" s="1">
        <v>18</v>
      </c>
      <c r="J27" s="25">
        <v>4.4554220000000004</v>
      </c>
      <c r="K27" s="24">
        <v>17.917000000000002</v>
      </c>
      <c r="L27" s="23">
        <v>10.149775919645494</v>
      </c>
      <c r="M27" s="23">
        <v>2.7289651436303259</v>
      </c>
    </row>
    <row r="28" spans="1:13" x14ac:dyDescent="0.4">
      <c r="A28" s="2">
        <v>249.99999997671694</v>
      </c>
      <c r="B28" s="1">
        <v>1</v>
      </c>
      <c r="C28" s="25">
        <v>4.1365859</v>
      </c>
      <c r="D28" s="24">
        <v>2876.25</v>
      </c>
      <c r="E28" s="23">
        <v>0.42663877054276389</v>
      </c>
      <c r="F28" s="23">
        <v>0.11471015152945017</v>
      </c>
      <c r="G28" s="1"/>
      <c r="H28" s="2">
        <v>250.00000000000233</v>
      </c>
      <c r="I28" s="1">
        <v>18</v>
      </c>
      <c r="J28" s="25">
        <v>4.4459220000000004</v>
      </c>
      <c r="K28" s="24">
        <v>15</v>
      </c>
      <c r="L28" s="23">
        <v>9.58630744926384</v>
      </c>
      <c r="M28" s="23">
        <v>2.5774656595648748</v>
      </c>
    </row>
    <row r="29" spans="1:13" x14ac:dyDescent="0.4">
      <c r="A29" s="2">
        <v>259.99999979976565</v>
      </c>
      <c r="B29" s="1">
        <v>1</v>
      </c>
      <c r="C29" s="25">
        <v>4.1375858999999995</v>
      </c>
      <c r="D29" s="24">
        <v>2890</v>
      </c>
      <c r="E29" s="23">
        <v>0.49405119733562702</v>
      </c>
      <c r="F29" s="23">
        <v>0.13283529679587691</v>
      </c>
      <c r="G29" s="1"/>
      <c r="H29" s="2">
        <v>260.00000000000546</v>
      </c>
      <c r="I29" s="1">
        <v>18</v>
      </c>
      <c r="J29" s="25">
        <v>4.452922</v>
      </c>
      <c r="K29" s="24">
        <v>5.4169999999999998</v>
      </c>
      <c r="L29" s="23">
        <v>9.5149278262448735</v>
      </c>
      <c r="M29" s="23">
        <v>2.558273856245632</v>
      </c>
    </row>
    <row r="30" spans="1:13" x14ac:dyDescent="0.4">
      <c r="A30" s="2">
        <v>269.99999962281436</v>
      </c>
      <c r="B30" s="1">
        <v>1</v>
      </c>
      <c r="C30" s="25">
        <v>4.1399859000000001</v>
      </c>
      <c r="D30" s="24">
        <v>2949.5830000000001</v>
      </c>
      <c r="E30" s="23">
        <v>0.76350700781453584</v>
      </c>
      <c r="F30" s="23">
        <v>0.20528374495543833</v>
      </c>
      <c r="G30" s="1"/>
      <c r="H30" s="2">
        <v>270.00000000000387</v>
      </c>
      <c r="I30" s="1">
        <v>18</v>
      </c>
      <c r="J30" s="25">
        <v>4.4544220000000001</v>
      </c>
      <c r="K30" s="24">
        <v>24.582999999999998</v>
      </c>
      <c r="L30" s="23">
        <v>9.9545555325529467</v>
      </c>
      <c r="M30" s="23">
        <v>2.6764763363976063</v>
      </c>
    </row>
    <row r="31" spans="1:13" x14ac:dyDescent="0.4">
      <c r="A31" s="2">
        <v>280.00000007450581</v>
      </c>
      <c r="B31" s="1">
        <v>1</v>
      </c>
      <c r="C31" s="25">
        <v>4.1403859000000001</v>
      </c>
      <c r="D31" s="24">
        <v>2981.6669999999999</v>
      </c>
      <c r="E31" s="23">
        <v>0.62956680789023156</v>
      </c>
      <c r="F31" s="23">
        <v>0.1692713108073286</v>
      </c>
      <c r="G31" s="1"/>
      <c r="H31" s="2">
        <v>280.00000000000222</v>
      </c>
      <c r="I31" s="1">
        <v>18</v>
      </c>
      <c r="J31" s="25">
        <v>4.4555220000000002</v>
      </c>
      <c r="K31" s="24">
        <v>25</v>
      </c>
      <c r="L31" s="23">
        <v>10.484315998628693</v>
      </c>
      <c r="M31" s="23">
        <v>2.8189127663089137</v>
      </c>
    </row>
    <row r="32" spans="1:13" x14ac:dyDescent="0.4">
      <c r="A32" s="2">
        <v>289.99999989755452</v>
      </c>
      <c r="B32" s="1">
        <v>1</v>
      </c>
      <c r="C32" s="25">
        <v>4.1409859000000004</v>
      </c>
      <c r="D32" s="24">
        <v>2997.9169999999999</v>
      </c>
      <c r="E32" s="23">
        <v>0.82129731122005123</v>
      </c>
      <c r="F32" s="23">
        <v>0.22082179474905198</v>
      </c>
      <c r="G32" s="1"/>
      <c r="H32" s="2">
        <v>290.00000000000057</v>
      </c>
      <c r="I32" s="1">
        <v>18</v>
      </c>
      <c r="J32" s="25">
        <v>4.4581220000000004</v>
      </c>
      <c r="K32" s="24">
        <v>12.917</v>
      </c>
      <c r="L32" s="23">
        <v>10.186357380919722</v>
      </c>
      <c r="M32" s="23">
        <v>2.7388007827134713</v>
      </c>
    </row>
    <row r="33" spans="1:13" x14ac:dyDescent="0.4">
      <c r="A33" s="2">
        <v>299.99999972060323</v>
      </c>
      <c r="B33" s="1">
        <v>1</v>
      </c>
      <c r="C33" s="25">
        <v>4.1427858999999998</v>
      </c>
      <c r="D33" s="24">
        <v>3008.3330000000001</v>
      </c>
      <c r="E33" s="23">
        <v>0.74002733015297018</v>
      </c>
      <c r="F33" s="23">
        <v>0.19897077583874412</v>
      </c>
      <c r="G33" s="1"/>
      <c r="H33" s="2">
        <v>300.00000000000375</v>
      </c>
      <c r="I33" s="1">
        <v>18</v>
      </c>
      <c r="J33" s="25">
        <v>4.4450219999999998</v>
      </c>
      <c r="K33" s="24">
        <v>2.5</v>
      </c>
      <c r="L33" s="23">
        <v>9.8737993411595628</v>
      </c>
      <c r="M33" s="23">
        <v>2.6547634598582999</v>
      </c>
    </row>
    <row r="34" spans="1:13" x14ac:dyDescent="0.4">
      <c r="A34" s="2">
        <v>310.00000017229468</v>
      </c>
      <c r="B34" s="1">
        <v>1</v>
      </c>
      <c r="C34" s="25">
        <v>4.1443858999999996</v>
      </c>
      <c r="D34" s="24">
        <v>2997.5</v>
      </c>
      <c r="E34" s="23">
        <v>0.74208748251552437</v>
      </c>
      <c r="F34" s="23">
        <v>0.19952468796769038</v>
      </c>
      <c r="G34" s="1"/>
      <c r="H34" s="2">
        <v>310.00000000000688</v>
      </c>
      <c r="I34" s="1">
        <v>18</v>
      </c>
      <c r="J34" s="25">
        <v>4.4502220000000001</v>
      </c>
      <c r="K34" s="24">
        <v>6.25</v>
      </c>
      <c r="L34" s="23">
        <v>9.7535326493749341</v>
      </c>
      <c r="M34" s="23">
        <v>2.6224274149624969</v>
      </c>
    </row>
    <row r="35" spans="1:13" x14ac:dyDescent="0.4">
      <c r="A35" s="2">
        <v>319.99999999534339</v>
      </c>
      <c r="B35" s="1">
        <v>1</v>
      </c>
      <c r="C35" s="25">
        <v>4.1463859000000003</v>
      </c>
      <c r="D35" s="24">
        <v>3010</v>
      </c>
      <c r="E35" s="23">
        <v>0.74908594127656569</v>
      </c>
      <c r="F35" s="23">
        <v>0.20140636005279028</v>
      </c>
      <c r="G35" s="1"/>
      <c r="H35" s="2">
        <v>320.00000000000045</v>
      </c>
      <c r="I35" s="1">
        <v>18</v>
      </c>
      <c r="J35" s="25">
        <v>4.4517220000000002</v>
      </c>
      <c r="K35" s="24">
        <v>12.083</v>
      </c>
      <c r="L35" s="23">
        <v>10.36502503044724</v>
      </c>
      <c r="M35" s="23">
        <v>2.786839063727264</v>
      </c>
    </row>
    <row r="36" spans="1:13" x14ac:dyDescent="0.4">
      <c r="A36" s="2">
        <v>329.9999998183921</v>
      </c>
      <c r="B36" s="1">
        <v>1</v>
      </c>
      <c r="C36" s="25">
        <v>4.1457858999999999</v>
      </c>
      <c r="D36" s="24">
        <v>3015.8330000000001</v>
      </c>
      <c r="E36" s="23">
        <v>1.1026898868583208</v>
      </c>
      <c r="F36" s="23">
        <v>0.29647967494982186</v>
      </c>
      <c r="G36" s="1"/>
      <c r="H36" s="2">
        <v>330.00000000000364</v>
      </c>
      <c r="I36" s="1">
        <v>18</v>
      </c>
      <c r="J36" s="25">
        <v>4.4540220000000001</v>
      </c>
      <c r="K36" s="24">
        <v>14.167</v>
      </c>
      <c r="L36" s="23">
        <v>10.490900381411914</v>
      </c>
      <c r="M36" s="23">
        <v>2.8206831059942408</v>
      </c>
    </row>
    <row r="37" spans="1:13" x14ac:dyDescent="0.4">
      <c r="A37" s="2">
        <v>339.99999964144081</v>
      </c>
      <c r="B37" s="1">
        <v>1</v>
      </c>
      <c r="C37" s="25">
        <v>4.1475859000000002</v>
      </c>
      <c r="D37" s="24">
        <v>2546.6669999999999</v>
      </c>
      <c r="E37" s="23">
        <v>1.2163587934622946</v>
      </c>
      <c r="F37" s="23">
        <v>0.32704177666444273</v>
      </c>
      <c r="G37" s="1"/>
      <c r="H37" s="2">
        <v>340.00000000000199</v>
      </c>
      <c r="I37" s="1">
        <v>18</v>
      </c>
      <c r="J37" s="25">
        <v>4.443022</v>
      </c>
      <c r="K37" s="24">
        <v>2.0830000000000002</v>
      </c>
      <c r="L37" s="23">
        <v>10.169884046424292</v>
      </c>
      <c r="M37" s="23">
        <v>2.7343716055579059</v>
      </c>
    </row>
    <row r="38" spans="1:13" x14ac:dyDescent="0.4">
      <c r="A38" s="2">
        <v>350.00000009313226</v>
      </c>
      <c r="B38" s="1">
        <v>1</v>
      </c>
      <c r="C38" s="25">
        <v>4.1453859</v>
      </c>
      <c r="D38" s="24">
        <v>2368.75</v>
      </c>
      <c r="E38" s="23">
        <v>1.4764560588706681</v>
      </c>
      <c r="F38" s="23">
        <v>0.39697399752058643</v>
      </c>
      <c r="G38" s="1"/>
      <c r="H38" s="2">
        <v>350.00000000000517</v>
      </c>
      <c r="I38" s="1">
        <v>18</v>
      </c>
      <c r="J38" s="25">
        <v>4.4397219999999997</v>
      </c>
      <c r="K38" s="24">
        <v>17.917000000000002</v>
      </c>
      <c r="L38" s="23">
        <v>10.207370235615857</v>
      </c>
      <c r="M38" s="23">
        <v>2.7444504983808811</v>
      </c>
    </row>
    <row r="39" spans="1:13" x14ac:dyDescent="0.4">
      <c r="A39" s="2">
        <v>359.99999991618097</v>
      </c>
      <c r="B39" s="1">
        <v>1</v>
      </c>
      <c r="C39" s="25">
        <v>4.1469858999999998</v>
      </c>
      <c r="D39" s="24">
        <v>2382.5</v>
      </c>
      <c r="E39" s="23">
        <v>1.3927169246043549</v>
      </c>
      <c r="F39" s="23">
        <v>0.37445909863220472</v>
      </c>
      <c r="G39" s="1"/>
      <c r="H39" s="2">
        <v>361.00000000000529</v>
      </c>
      <c r="I39" s="1">
        <v>18</v>
      </c>
      <c r="J39" s="25">
        <v>4.4507219999999998</v>
      </c>
      <c r="K39" s="24">
        <v>9.5830000000000002</v>
      </c>
      <c r="L39" s="23">
        <v>10.283438843437352</v>
      </c>
      <c r="M39" s="23">
        <v>2.7649030266842445</v>
      </c>
    </row>
    <row r="40" spans="1:13" x14ac:dyDescent="0.4">
      <c r="A40" s="2">
        <v>369.99999973922968</v>
      </c>
      <c r="B40" s="1">
        <v>1</v>
      </c>
      <c r="C40" s="25">
        <v>4.1475859000000002</v>
      </c>
      <c r="D40" s="24">
        <v>2398.75</v>
      </c>
      <c r="E40" s="23">
        <v>1.2092815641697559</v>
      </c>
      <c r="F40" s="23">
        <v>0.32513892558618041</v>
      </c>
      <c r="G40" s="1"/>
      <c r="H40" s="2">
        <v>370.00000000000193</v>
      </c>
      <c r="I40" s="1">
        <v>18</v>
      </c>
      <c r="J40" s="25">
        <v>4.4401219999999997</v>
      </c>
      <c r="K40" s="24">
        <v>12.083</v>
      </c>
      <c r="L40" s="23">
        <v>10.378871524567138</v>
      </c>
      <c r="M40" s="23">
        <v>2.790561963633019</v>
      </c>
    </row>
    <row r="41" spans="1:13" x14ac:dyDescent="0.4">
      <c r="A41" s="2">
        <v>380.00000019092113</v>
      </c>
      <c r="B41" s="1">
        <v>1</v>
      </c>
      <c r="C41" s="25">
        <v>4.1457858999999999</v>
      </c>
      <c r="D41" s="24">
        <v>2406.25</v>
      </c>
      <c r="E41" s="23">
        <v>1.5061646677930325</v>
      </c>
      <c r="F41" s="23">
        <v>0.40496173625065568</v>
      </c>
      <c r="G41" s="1"/>
      <c r="H41" s="2">
        <v>380.00000000000506</v>
      </c>
      <c r="I41" s="1">
        <v>18</v>
      </c>
      <c r="J41" s="25">
        <v>4.4398220000000004</v>
      </c>
      <c r="K41" s="24">
        <v>3.75</v>
      </c>
      <c r="L41" s="23">
        <v>9.923754614750715</v>
      </c>
      <c r="M41" s="23">
        <v>2.6681949091287116</v>
      </c>
    </row>
    <row r="42" spans="1:13" x14ac:dyDescent="0.4">
      <c r="A42" s="2">
        <v>390.00000001396984</v>
      </c>
      <c r="B42" s="1">
        <v>1</v>
      </c>
      <c r="C42" s="25">
        <v>4.1469858999999998</v>
      </c>
      <c r="D42" s="24">
        <v>2431.6669999999999</v>
      </c>
      <c r="E42" s="23">
        <v>1.771421403015178</v>
      </c>
      <c r="F42" s="23">
        <v>0.47628118115911983</v>
      </c>
      <c r="G42" s="1"/>
      <c r="H42" s="2">
        <v>390.00000000000341</v>
      </c>
      <c r="I42" s="1">
        <v>18</v>
      </c>
      <c r="J42" s="25">
        <v>4.437322</v>
      </c>
      <c r="K42" s="24">
        <v>6.25</v>
      </c>
      <c r="L42" s="23">
        <v>9.7372709007063385</v>
      </c>
      <c r="M42" s="23">
        <v>2.6180551267817145</v>
      </c>
    </row>
    <row r="43" spans="1:13" x14ac:dyDescent="0.4">
      <c r="A43" s="2">
        <v>399.99999983701855</v>
      </c>
      <c r="B43" s="1">
        <v>1</v>
      </c>
      <c r="C43" s="25">
        <v>4.1495858999999999</v>
      </c>
      <c r="D43" s="24">
        <v>2450.4169999999999</v>
      </c>
      <c r="E43" s="23">
        <v>1.8525035466608664</v>
      </c>
      <c r="F43" s="23">
        <v>0.4980816963164672</v>
      </c>
      <c r="G43" s="1"/>
      <c r="H43" s="2">
        <v>400.00000000000182</v>
      </c>
      <c r="I43" s="1">
        <v>18</v>
      </c>
      <c r="J43" s="25">
        <v>4.4378219999999997</v>
      </c>
      <c r="K43" s="24">
        <v>14.167</v>
      </c>
      <c r="L43" s="23">
        <v>9.6667208062270031</v>
      </c>
      <c r="M43" s="23">
        <v>2.5990863583834591</v>
      </c>
    </row>
    <row r="44" spans="1:13" x14ac:dyDescent="0.4">
      <c r="A44" s="2">
        <v>409.99999966006726</v>
      </c>
      <c r="B44" s="1">
        <v>1</v>
      </c>
      <c r="C44" s="25">
        <v>4.1475859000000002</v>
      </c>
      <c r="D44" s="24">
        <v>2467.9169999999999</v>
      </c>
      <c r="E44" s="23">
        <v>1.4687880505917794</v>
      </c>
      <c r="F44" s="23">
        <v>0.39491230399357435</v>
      </c>
      <c r="G44" s="1"/>
      <c r="H44" s="2">
        <v>410.00000000000011</v>
      </c>
      <c r="I44" s="1">
        <v>18</v>
      </c>
      <c r="J44" s="25">
        <v>4.4372220000000002</v>
      </c>
      <c r="K44" s="24">
        <v>8.75</v>
      </c>
      <c r="L44" s="23">
        <v>9.9477600310197616</v>
      </c>
      <c r="M44" s="23">
        <v>2.6746492333202205</v>
      </c>
    </row>
    <row r="45" spans="1:13" x14ac:dyDescent="0.4">
      <c r="A45" s="2">
        <v>420.00000011175871</v>
      </c>
      <c r="B45" s="1">
        <v>1</v>
      </c>
      <c r="C45" s="25">
        <v>4.1483859000000001</v>
      </c>
      <c r="D45" s="24">
        <v>2476.6669999999999</v>
      </c>
      <c r="E45" s="23">
        <v>1.8644463710919597</v>
      </c>
      <c r="F45" s="23">
        <v>0.50129275751101721</v>
      </c>
      <c r="G45" s="1"/>
      <c r="H45" s="2">
        <v>420.0000000000033</v>
      </c>
      <c r="I45" s="1">
        <v>18</v>
      </c>
      <c r="J45" s="25">
        <v>4.4435219999999997</v>
      </c>
      <c r="K45" s="24">
        <v>-4.5830000000000002</v>
      </c>
      <c r="L45" s="23">
        <v>10.336584252121792</v>
      </c>
      <c r="M45" s="23">
        <v>2.77919220597175</v>
      </c>
    </row>
    <row r="46" spans="1:13" x14ac:dyDescent="0.4">
      <c r="A46" s="2">
        <v>429.99999993480742</v>
      </c>
      <c r="B46" s="1">
        <v>1</v>
      </c>
      <c r="C46" s="25">
        <v>4.1489858999999996</v>
      </c>
      <c r="D46" s="24">
        <v>2495</v>
      </c>
      <c r="E46" s="23">
        <v>1.6910694016038377</v>
      </c>
      <c r="F46" s="23">
        <v>0.45467697897687681</v>
      </c>
      <c r="G46" s="1"/>
      <c r="H46" s="2">
        <v>430.00000000000642</v>
      </c>
      <c r="I46" s="1">
        <v>18</v>
      </c>
      <c r="J46" s="25">
        <v>4.4443220000000005</v>
      </c>
      <c r="K46" s="24">
        <v>5.8330000000000002</v>
      </c>
      <c r="L46" s="23">
        <v>10.260916396263674</v>
      </c>
      <c r="M46" s="23">
        <v>2.7588474276471016</v>
      </c>
    </row>
    <row r="47" spans="1:13" x14ac:dyDescent="0.4">
      <c r="A47" s="2">
        <v>439.99999975785613</v>
      </c>
      <c r="B47" s="1">
        <v>1</v>
      </c>
      <c r="C47" s="25">
        <v>4.1499858999999999</v>
      </c>
      <c r="D47" s="24">
        <v>1803.75</v>
      </c>
      <c r="E47" s="23">
        <v>2.1346414127127153</v>
      </c>
      <c r="F47" s="23">
        <v>0.57393996237566813</v>
      </c>
      <c r="G47" s="1"/>
      <c r="H47" s="2">
        <v>440.00000000000006</v>
      </c>
      <c r="I47" s="1">
        <v>18</v>
      </c>
      <c r="J47" s="25">
        <v>4.4327220000000001</v>
      </c>
      <c r="K47" s="24">
        <v>13.75</v>
      </c>
      <c r="L47" s="23">
        <v>9.8980485715601194</v>
      </c>
      <c r="M47" s="23">
        <v>2.6612833382326477</v>
      </c>
    </row>
    <row r="48" spans="1:13" x14ac:dyDescent="0.4">
      <c r="A48" s="2">
        <v>449.99999958090484</v>
      </c>
      <c r="B48" s="1">
        <v>1</v>
      </c>
      <c r="C48" s="25">
        <v>4.1475859000000002</v>
      </c>
      <c r="D48" s="24">
        <v>1104.5830000000001</v>
      </c>
      <c r="E48" s="23">
        <v>2.2484224158422266</v>
      </c>
      <c r="F48" s="23">
        <v>0.60453220342669745</v>
      </c>
      <c r="G48" s="1"/>
      <c r="H48" s="2">
        <v>450.00000000000324</v>
      </c>
      <c r="I48" s="1">
        <v>18</v>
      </c>
      <c r="J48" s="25">
        <v>4.4366219999999998</v>
      </c>
      <c r="K48" s="24">
        <v>16.25</v>
      </c>
      <c r="L48" s="23">
        <v>9.4901493977387545</v>
      </c>
      <c r="M48" s="23">
        <v>2.5516116926429597</v>
      </c>
    </row>
    <row r="49" spans="1:13" x14ac:dyDescent="0.4">
      <c r="A49" s="2">
        <v>460.00000003259629</v>
      </c>
      <c r="B49" s="1">
        <v>1</v>
      </c>
      <c r="C49" s="25">
        <v>4.1421858999999994</v>
      </c>
      <c r="D49" s="24">
        <v>772.08299999999997</v>
      </c>
      <c r="E49" s="23">
        <v>2.1802041059192749</v>
      </c>
      <c r="F49" s="23">
        <v>0.5861903807686456</v>
      </c>
      <c r="G49" s="1"/>
      <c r="H49" s="2">
        <v>460.00000000000159</v>
      </c>
      <c r="I49" s="1">
        <v>18</v>
      </c>
      <c r="J49" s="25">
        <v>4.436922</v>
      </c>
      <c r="K49" s="24">
        <v>12.083</v>
      </c>
      <c r="L49" s="23">
        <v>9.5117428289972761</v>
      </c>
      <c r="M49" s="23">
        <v>2.5574175076385233</v>
      </c>
    </row>
    <row r="50" spans="1:13" x14ac:dyDescent="0.4">
      <c r="A50" s="2">
        <v>469.999999855645</v>
      </c>
      <c r="B50" s="1">
        <v>1</v>
      </c>
      <c r="C50" s="25">
        <v>4.1413858999999995</v>
      </c>
      <c r="D50" s="24">
        <v>828.75</v>
      </c>
      <c r="E50" s="23">
        <v>2.4420009970266681</v>
      </c>
      <c r="F50" s="23">
        <v>0.65657957913114606</v>
      </c>
      <c r="G50" s="1"/>
      <c r="H50" s="2">
        <v>470.00000000000477</v>
      </c>
      <c r="I50" s="1">
        <v>18</v>
      </c>
      <c r="J50" s="25">
        <v>4.4432220000000004</v>
      </c>
      <c r="K50" s="24">
        <v>7.0830000000000002</v>
      </c>
      <c r="L50" s="23">
        <v>9.8910849223499948</v>
      </c>
      <c r="M50" s="23">
        <v>2.6594110253739847</v>
      </c>
    </row>
    <row r="51" spans="1:13" x14ac:dyDescent="0.4">
      <c r="A51" s="2">
        <v>479.99999967869371</v>
      </c>
      <c r="B51" s="1">
        <v>1</v>
      </c>
      <c r="C51" s="25">
        <v>4.1417859000000004</v>
      </c>
      <c r="D51" s="24">
        <v>857.5</v>
      </c>
      <c r="E51" s="23">
        <v>1.9631912916107388</v>
      </c>
      <c r="F51" s="23">
        <v>0.52784225459742251</v>
      </c>
      <c r="G51" s="1"/>
      <c r="H51" s="2">
        <v>481.00000000000489</v>
      </c>
      <c r="I51" s="1">
        <v>18</v>
      </c>
      <c r="J51" s="25">
        <v>4.4412219999999998</v>
      </c>
      <c r="K51" s="24">
        <v>11.25</v>
      </c>
      <c r="L51" s="23">
        <v>10.114950200364754</v>
      </c>
      <c r="M51" s="23">
        <v>2.7196015700133911</v>
      </c>
    </row>
    <row r="52" spans="1:13" x14ac:dyDescent="0.4">
      <c r="A52" s="2">
        <v>490.00000013038516</v>
      </c>
      <c r="B52" s="1">
        <v>1</v>
      </c>
      <c r="C52" s="25">
        <v>4.1403859000000001</v>
      </c>
      <c r="D52" s="24">
        <v>907.08299999999997</v>
      </c>
      <c r="E52" s="23">
        <v>2.1821945766577069</v>
      </c>
      <c r="F52" s="23">
        <v>0.58672555763438117</v>
      </c>
      <c r="G52" s="1"/>
      <c r="H52" s="2">
        <v>490.00000000000148</v>
      </c>
      <c r="I52" s="1">
        <v>18</v>
      </c>
      <c r="J52" s="25">
        <v>4.4407220000000001</v>
      </c>
      <c r="K52" s="24">
        <v>8.3330000000000002</v>
      </c>
      <c r="L52" s="23">
        <v>10.66924901743012</v>
      </c>
      <c r="M52" s="23">
        <v>2.8686356140063287</v>
      </c>
    </row>
    <row r="53" spans="1:13" x14ac:dyDescent="0.4">
      <c r="A53" s="2">
        <v>499.99999995343387</v>
      </c>
      <c r="B53" s="1">
        <v>1</v>
      </c>
      <c r="C53" s="25">
        <v>4.1381858999999999</v>
      </c>
      <c r="D53" s="24">
        <v>959.16700000000003</v>
      </c>
      <c r="E53" s="23">
        <v>2.5549700577545265</v>
      </c>
      <c r="F53" s="23">
        <v>0.6869535136372541</v>
      </c>
      <c r="G53" s="1"/>
      <c r="H53" s="2">
        <v>500.00000000000466</v>
      </c>
      <c r="I53" s="1">
        <v>18</v>
      </c>
      <c r="J53" s="25">
        <v>4.4428220000000005</v>
      </c>
      <c r="K53" s="24">
        <v>22.082999999999998</v>
      </c>
      <c r="L53" s="23">
        <v>10.791398496119758</v>
      </c>
      <c r="M53" s="23">
        <v>2.9014778828697647</v>
      </c>
    </row>
    <row r="54" spans="1:13" x14ac:dyDescent="0.4">
      <c r="A54" s="2">
        <v>509.99999977648258</v>
      </c>
      <c r="B54" s="1">
        <v>1</v>
      </c>
      <c r="C54" s="25">
        <v>4.1391859000000002</v>
      </c>
      <c r="D54" s="24">
        <v>1020</v>
      </c>
      <c r="E54" s="23">
        <v>2.675897971800719</v>
      </c>
      <c r="F54" s="23">
        <v>0.71946734102976162</v>
      </c>
      <c r="G54" s="1"/>
      <c r="H54" s="2">
        <v>510.99999999999994</v>
      </c>
      <c r="I54" s="1">
        <v>18</v>
      </c>
      <c r="J54" s="25">
        <v>4.4429220000000003</v>
      </c>
      <c r="K54" s="24">
        <v>8.75</v>
      </c>
      <c r="L54" s="23">
        <v>10.574094247044204</v>
      </c>
      <c r="M54" s="23">
        <v>2.8430513987793997</v>
      </c>
    </row>
    <row r="55" spans="1:13" x14ac:dyDescent="0.4">
      <c r="A55" s="2">
        <v>519.99999959953129</v>
      </c>
      <c r="B55" s="1">
        <v>1</v>
      </c>
      <c r="C55" s="25">
        <v>4.1389858999999998</v>
      </c>
      <c r="D55" s="24">
        <v>1051.6669999999999</v>
      </c>
      <c r="E55" s="23">
        <v>2.3876008561119169</v>
      </c>
      <c r="F55" s="23">
        <v>0.64195304062032155</v>
      </c>
      <c r="G55" s="1"/>
      <c r="H55" s="2">
        <v>520.00000000000136</v>
      </c>
      <c r="I55" s="1">
        <v>18</v>
      </c>
      <c r="J55" s="25">
        <v>4.4402220000000003</v>
      </c>
      <c r="K55" s="24">
        <v>-2.9169999999999998</v>
      </c>
      <c r="L55" s="23">
        <v>10.467570358312015</v>
      </c>
      <c r="M55" s="23">
        <v>2.8144103744242286</v>
      </c>
    </row>
    <row r="56" spans="1:13" x14ac:dyDescent="0.4">
      <c r="A56" s="2">
        <v>530.00000005122274</v>
      </c>
      <c r="B56" s="1">
        <v>1</v>
      </c>
      <c r="C56" s="25">
        <v>4.1395859000000002</v>
      </c>
      <c r="D56" s="24">
        <v>1062.0830000000001</v>
      </c>
      <c r="E56" s="23">
        <v>2.6454501317364882</v>
      </c>
      <c r="F56" s="23">
        <v>0.71128084559459759</v>
      </c>
      <c r="G56" s="1"/>
      <c r="H56" s="2">
        <v>529.99999999999977</v>
      </c>
      <c r="I56" s="1">
        <v>18</v>
      </c>
      <c r="J56" s="25">
        <v>4.4413220000000004</v>
      </c>
      <c r="K56" s="24">
        <v>11.25</v>
      </c>
      <c r="L56" s="23">
        <v>10.432642816271343</v>
      </c>
      <c r="M56" s="23">
        <v>2.8050194237730732</v>
      </c>
    </row>
    <row r="57" spans="1:13" x14ac:dyDescent="0.4">
      <c r="A57" s="2">
        <v>539.99999987427145</v>
      </c>
      <c r="B57" s="1">
        <v>1</v>
      </c>
      <c r="C57" s="25">
        <v>4.1393859000000006</v>
      </c>
      <c r="D57" s="24">
        <v>1134.5830000000001</v>
      </c>
      <c r="E57" s="23">
        <v>2.9494831759121043</v>
      </c>
      <c r="F57" s="23">
        <v>0.79302605717716546</v>
      </c>
      <c r="G57" s="1"/>
      <c r="H57" s="2">
        <v>540.00000000000296</v>
      </c>
      <c r="I57" s="1">
        <v>18</v>
      </c>
      <c r="J57" s="25">
        <v>4.4408219999999998</v>
      </c>
      <c r="K57" s="24">
        <v>23.75</v>
      </c>
      <c r="L57" s="23">
        <v>10.574531431004242</v>
      </c>
      <c r="M57" s="23">
        <v>2.8431689442107224</v>
      </c>
    </row>
    <row r="58" spans="1:13" x14ac:dyDescent="0.4">
      <c r="A58" s="2">
        <v>549.99999969732016</v>
      </c>
      <c r="B58" s="1">
        <v>1</v>
      </c>
      <c r="C58" s="25">
        <v>4.1399859000000001</v>
      </c>
      <c r="D58" s="24">
        <v>1175</v>
      </c>
      <c r="E58" s="23">
        <v>2.7058913664907731</v>
      </c>
      <c r="F58" s="23">
        <v>0.72753164996587105</v>
      </c>
      <c r="G58" s="1"/>
      <c r="H58" s="2">
        <v>550.00000000000614</v>
      </c>
      <c r="I58" s="1">
        <v>18</v>
      </c>
      <c r="J58" s="25">
        <v>4.4334220000000002</v>
      </c>
      <c r="K58" s="24">
        <v>12.5</v>
      </c>
      <c r="L58" s="23">
        <v>10.216153149275264</v>
      </c>
      <c r="M58" s="23">
        <v>2.7468119559564768</v>
      </c>
    </row>
    <row r="59" spans="1:13" x14ac:dyDescent="0.4">
      <c r="A59" s="2">
        <v>560.00000014901161</v>
      </c>
      <c r="B59" s="1">
        <v>1</v>
      </c>
      <c r="C59" s="25">
        <v>4.1399859000000001</v>
      </c>
      <c r="D59" s="24">
        <v>1197.0830000000001</v>
      </c>
      <c r="E59" s="23">
        <v>2.5943280567868356</v>
      </c>
      <c r="F59" s="23">
        <v>0.69753567903011893</v>
      </c>
      <c r="G59" s="1"/>
      <c r="H59" s="2">
        <v>560.00000000000443</v>
      </c>
      <c r="I59" s="1">
        <v>18</v>
      </c>
      <c r="J59" s="25">
        <v>4.4348220000000005</v>
      </c>
      <c r="K59" s="24">
        <v>5.8330000000000002</v>
      </c>
      <c r="L59" s="23">
        <v>9.7789388292083341</v>
      </c>
      <c r="M59" s="23">
        <v>2.6292583617486187</v>
      </c>
    </row>
    <row r="60" spans="1:13" x14ac:dyDescent="0.4">
      <c r="A60" s="2">
        <v>569.99999997206032</v>
      </c>
      <c r="B60" s="1">
        <v>1</v>
      </c>
      <c r="C60" s="25">
        <v>4.1393859000000006</v>
      </c>
      <c r="D60" s="24">
        <v>1210.4169999999999</v>
      </c>
      <c r="E60" s="23">
        <v>2.9424059466195644</v>
      </c>
      <c r="F60" s="23">
        <v>0.79112320609890296</v>
      </c>
      <c r="G60" s="1"/>
      <c r="H60" s="2">
        <v>570.00000000000273</v>
      </c>
      <c r="I60" s="1">
        <v>18</v>
      </c>
      <c r="J60" s="25">
        <v>4.4329220000000005</v>
      </c>
      <c r="K60" s="24">
        <v>14.583</v>
      </c>
      <c r="L60" s="23">
        <v>9.6636679917365971</v>
      </c>
      <c r="M60" s="23">
        <v>2.5982655496877554</v>
      </c>
    </row>
    <row r="61" spans="1:13" x14ac:dyDescent="0.4">
      <c r="A61" s="2">
        <v>579.99999979510903</v>
      </c>
      <c r="B61" s="1">
        <v>1</v>
      </c>
      <c r="C61" s="25">
        <v>4.1381858999999999</v>
      </c>
      <c r="D61" s="24">
        <v>1238.75</v>
      </c>
      <c r="E61" s="23">
        <v>2.7387356484944396</v>
      </c>
      <c r="F61" s="23">
        <v>0.73636247553927958</v>
      </c>
      <c r="G61" s="1"/>
      <c r="H61" s="2">
        <v>580.00000000000114</v>
      </c>
      <c r="I61" s="1">
        <v>18</v>
      </c>
      <c r="J61" s="25">
        <v>4.4358219999999999</v>
      </c>
      <c r="K61" s="24">
        <v>17.5</v>
      </c>
      <c r="L61" s="23">
        <v>9.6610266719778082</v>
      </c>
      <c r="M61" s="23">
        <v>2.5975553793734574</v>
      </c>
    </row>
    <row r="62" spans="1:13" x14ac:dyDescent="0.4">
      <c r="A62" s="2">
        <v>589.99999961815774</v>
      </c>
      <c r="B62" s="1">
        <v>1</v>
      </c>
      <c r="C62" s="25">
        <v>4.1387859000000002</v>
      </c>
      <c r="D62" s="24">
        <v>1273.75</v>
      </c>
      <c r="E62" s="23">
        <v>2.6113606694078357</v>
      </c>
      <c r="F62" s="23">
        <v>0.70211522901384815</v>
      </c>
      <c r="G62" s="1"/>
      <c r="H62" s="2">
        <v>590.00000000000432</v>
      </c>
      <c r="I62" s="1">
        <v>18</v>
      </c>
      <c r="J62" s="25">
        <v>4.4339219999999999</v>
      </c>
      <c r="K62" s="24">
        <v>17.082999999999998</v>
      </c>
      <c r="L62" s="23">
        <v>10.127763987502119</v>
      </c>
      <c r="M62" s="23">
        <v>2.7230468065124636</v>
      </c>
    </row>
    <row r="63" spans="1:13" x14ac:dyDescent="0.4">
      <c r="A63" s="2">
        <v>600.00000006984919</v>
      </c>
      <c r="B63" s="1">
        <v>1</v>
      </c>
      <c r="C63" s="25">
        <v>4.1393859000000006</v>
      </c>
      <c r="D63" s="24">
        <v>1294.5830000000001</v>
      </c>
      <c r="E63" s="23">
        <v>3.0004537690703263</v>
      </c>
      <c r="F63" s="23">
        <v>0.80673049490861548</v>
      </c>
      <c r="G63" s="1"/>
      <c r="H63" s="2">
        <v>601.00000000000432</v>
      </c>
      <c r="I63" s="1">
        <v>18</v>
      </c>
      <c r="J63" s="25">
        <v>4.4432220000000004</v>
      </c>
      <c r="K63" s="24">
        <v>0.41699999999999998</v>
      </c>
      <c r="L63" s="23">
        <v>10.002938625364614</v>
      </c>
      <c r="M63" s="23">
        <v>2.6894850742130396</v>
      </c>
    </row>
    <row r="64" spans="1:13" x14ac:dyDescent="0.4">
      <c r="A64" s="2">
        <v>609.9999998928979</v>
      </c>
      <c r="B64" s="1">
        <v>1</v>
      </c>
      <c r="C64" s="25">
        <v>4.1391859000000002</v>
      </c>
      <c r="D64" s="24">
        <v>1335</v>
      </c>
      <c r="E64" s="23">
        <v>3.1484726866841228</v>
      </c>
      <c r="F64" s="23">
        <v>0.84652826679677029</v>
      </c>
      <c r="G64" s="1"/>
      <c r="H64" s="2">
        <v>610.00000000000102</v>
      </c>
      <c r="I64" s="1">
        <v>18</v>
      </c>
      <c r="J64" s="25">
        <v>4.4326220000000003</v>
      </c>
      <c r="K64" s="24">
        <v>5.8330000000000002</v>
      </c>
      <c r="L64" s="23">
        <v>10.086572010341332</v>
      </c>
      <c r="M64" s="23">
        <v>2.7119715403431459</v>
      </c>
    </row>
    <row r="65" spans="1:13" x14ac:dyDescent="0.4">
      <c r="A65" s="2">
        <v>619.99999971594661</v>
      </c>
      <c r="B65" s="1">
        <v>1</v>
      </c>
      <c r="C65" s="25">
        <v>4.1399859000000001</v>
      </c>
      <c r="D65" s="24">
        <v>1348.3330000000001</v>
      </c>
      <c r="E65" s="23">
        <v>3.1300403823109169</v>
      </c>
      <c r="F65" s="23">
        <v>0.8415723823960215</v>
      </c>
      <c r="G65" s="1"/>
      <c r="H65" s="2">
        <v>620.00000000000409</v>
      </c>
      <c r="I65" s="1">
        <v>18</v>
      </c>
      <c r="J65" s="25">
        <v>4.4370219999999998</v>
      </c>
      <c r="K65" s="24">
        <v>22.082999999999998</v>
      </c>
      <c r="L65" s="23">
        <v>10.049195584216632</v>
      </c>
      <c r="M65" s="23">
        <v>2.7019221594607203</v>
      </c>
    </row>
    <row r="66" spans="1:13" x14ac:dyDescent="0.4">
      <c r="A66" s="2">
        <v>630.00000016763806</v>
      </c>
      <c r="B66" s="1">
        <v>1</v>
      </c>
      <c r="C66" s="25">
        <v>4.1409859000000004</v>
      </c>
      <c r="D66" s="24">
        <v>1391.6669999999999</v>
      </c>
      <c r="E66" s="23">
        <v>2.9676852279623702</v>
      </c>
      <c r="F66" s="23">
        <v>0.79792003375171994</v>
      </c>
      <c r="G66" s="1"/>
      <c r="H66" s="2">
        <v>630.0000000000025</v>
      </c>
      <c r="I66" s="1">
        <v>18</v>
      </c>
      <c r="J66" s="25">
        <v>4.4406220000000003</v>
      </c>
      <c r="K66" s="24">
        <v>5.4169999999999998</v>
      </c>
      <c r="L66" s="23">
        <v>10.575523035221325</v>
      </c>
      <c r="M66" s="23">
        <v>2.8434355563375431</v>
      </c>
    </row>
    <row r="67" spans="1:13" x14ac:dyDescent="0.4">
      <c r="A67" s="2">
        <v>639.99999999068677</v>
      </c>
      <c r="B67" s="1">
        <v>1</v>
      </c>
      <c r="C67" s="25">
        <v>4.1409859000000004</v>
      </c>
      <c r="D67" s="24">
        <v>1430</v>
      </c>
      <c r="E67" s="23">
        <v>3.3160933481002677</v>
      </c>
      <c r="F67" s="23">
        <v>0.89159634967646573</v>
      </c>
      <c r="G67" s="1"/>
      <c r="H67" s="2">
        <v>640.00000000000568</v>
      </c>
      <c r="I67" s="1">
        <v>18</v>
      </c>
      <c r="J67" s="25">
        <v>4.4416219999999997</v>
      </c>
      <c r="K67" s="24">
        <v>2.9169999999999998</v>
      </c>
      <c r="L67" s="23">
        <v>10.265001450659813</v>
      </c>
      <c r="M67" s="23">
        <v>2.7599457741667828</v>
      </c>
    </row>
    <row r="68" spans="1:13" x14ac:dyDescent="0.4">
      <c r="A68" s="2">
        <v>649.99999981373549</v>
      </c>
      <c r="B68" s="1">
        <v>1</v>
      </c>
      <c r="C68" s="25">
        <v>4.1417859000000004</v>
      </c>
      <c r="D68" s="24">
        <v>1417.0830000000001</v>
      </c>
      <c r="E68" s="23">
        <v>3.2244650421399044</v>
      </c>
      <c r="F68" s="23">
        <v>0.86696029316493806</v>
      </c>
      <c r="G68" s="1"/>
      <c r="H68" s="2">
        <v>651.0000000000058</v>
      </c>
      <c r="I68" s="1">
        <v>18</v>
      </c>
      <c r="J68" s="25">
        <v>4.4261220000000003</v>
      </c>
      <c r="K68" s="24">
        <v>1.25</v>
      </c>
      <c r="L68" s="23">
        <v>10.027255114835953</v>
      </c>
      <c r="M68" s="23">
        <v>2.6960230364999007</v>
      </c>
    </row>
    <row r="69" spans="1:13" x14ac:dyDescent="0.4">
      <c r="A69" s="2">
        <v>659.9999996367842</v>
      </c>
      <c r="B69" s="1">
        <v>1</v>
      </c>
      <c r="C69" s="25">
        <v>4.1405858999999996</v>
      </c>
      <c r="D69" s="24">
        <v>1412.5</v>
      </c>
      <c r="E69" s="23">
        <v>3.3868959373840259</v>
      </c>
      <c r="F69" s="23">
        <v>0.91063300622571697</v>
      </c>
      <c r="G69" s="1"/>
      <c r="H69" s="2">
        <v>660.0000000000025</v>
      </c>
      <c r="I69" s="1">
        <v>18</v>
      </c>
      <c r="J69" s="25">
        <v>4.4343219999999999</v>
      </c>
      <c r="K69" s="24">
        <v>-3.75</v>
      </c>
      <c r="L69" s="23">
        <v>9.9380462331377029</v>
      </c>
      <c r="M69" s="23">
        <v>2.6720374893721495</v>
      </c>
    </row>
    <row r="70" spans="1:13" x14ac:dyDescent="0.4">
      <c r="A70" s="2">
        <v>670.00000008847564</v>
      </c>
      <c r="B70" s="1">
        <v>1</v>
      </c>
      <c r="C70" s="25">
        <v>4.1409859000000004</v>
      </c>
      <c r="D70" s="24">
        <v>1419.5830000000001</v>
      </c>
      <c r="E70" s="23">
        <v>3.1868369651649817</v>
      </c>
      <c r="F70" s="23">
        <v>0.85684325104505776</v>
      </c>
      <c r="G70" s="1"/>
      <c r="H70" s="2">
        <v>670.00000000000557</v>
      </c>
      <c r="I70" s="1">
        <v>18</v>
      </c>
      <c r="J70" s="25">
        <v>4.4370219999999998</v>
      </c>
      <c r="K70" s="24">
        <v>4.5830000000000002</v>
      </c>
      <c r="L70" s="23">
        <v>10.43417809797727</v>
      </c>
      <c r="M70" s="23">
        <v>2.8054322141927144</v>
      </c>
    </row>
    <row r="71" spans="1:13" x14ac:dyDescent="0.4">
      <c r="A71" s="2">
        <v>679.99999991152436</v>
      </c>
      <c r="B71" s="1">
        <v>1</v>
      </c>
      <c r="C71" s="25">
        <v>4.1411859</v>
      </c>
      <c r="D71" s="24">
        <v>1435.8330000000001</v>
      </c>
      <c r="E71" s="23">
        <v>3.478115242507712</v>
      </c>
      <c r="F71" s="23">
        <v>0.93515909488811688</v>
      </c>
      <c r="G71" s="1"/>
      <c r="H71" s="2">
        <v>680.00000000000398</v>
      </c>
      <c r="I71" s="1">
        <v>18</v>
      </c>
      <c r="J71" s="25">
        <v>4.4359219999999997</v>
      </c>
      <c r="K71" s="24">
        <v>15.417</v>
      </c>
      <c r="L71" s="23">
        <v>10.540983634068313</v>
      </c>
      <c r="M71" s="23">
        <v>2.8341489649315208</v>
      </c>
    </row>
    <row r="72" spans="1:13" x14ac:dyDescent="0.4">
      <c r="A72" s="2">
        <v>689.99999973457307</v>
      </c>
      <c r="B72" s="1">
        <v>1</v>
      </c>
      <c r="C72" s="25">
        <v>4.1423858999999998</v>
      </c>
      <c r="D72" s="24">
        <v>1443.3330000000001</v>
      </c>
      <c r="E72" s="23">
        <v>3.2702398098543926</v>
      </c>
      <c r="F72" s="23">
        <v>0.87926773192413576</v>
      </c>
      <c r="G72" s="1"/>
      <c r="H72" s="2">
        <v>690.00000000000239</v>
      </c>
      <c r="I72" s="1">
        <v>18</v>
      </c>
      <c r="J72" s="25">
        <v>4.4299220000000004</v>
      </c>
      <c r="K72" s="24">
        <v>5.8330000000000002</v>
      </c>
      <c r="L72" s="23">
        <v>10.320808730485718</v>
      </c>
      <c r="M72" s="23">
        <v>2.7749506494085048</v>
      </c>
    </row>
    <row r="73" spans="1:13" x14ac:dyDescent="0.4">
      <c r="A73" s="2">
        <v>700.00000018626451</v>
      </c>
      <c r="B73" s="1">
        <v>1</v>
      </c>
      <c r="C73" s="25">
        <v>4.1419858999999999</v>
      </c>
      <c r="D73" s="24">
        <v>1452.0830000000001</v>
      </c>
      <c r="E73" s="23">
        <v>3.4248542446641221</v>
      </c>
      <c r="F73" s="23">
        <v>0.92083883720156057</v>
      </c>
      <c r="G73" s="1"/>
      <c r="H73" s="2">
        <v>700.00000000000068</v>
      </c>
      <c r="I73" s="1">
        <v>18</v>
      </c>
      <c r="J73" s="25">
        <v>4.425522</v>
      </c>
      <c r="K73" s="24">
        <v>-3.75</v>
      </c>
      <c r="L73" s="23">
        <v>9.9270713276785507</v>
      </c>
      <c r="M73" s="23">
        <v>2.6690866720644797</v>
      </c>
    </row>
    <row r="74" spans="1:13" x14ac:dyDescent="0.4">
      <c r="A74" s="2">
        <v>710.00000000931323</v>
      </c>
      <c r="B74" s="1">
        <v>1</v>
      </c>
      <c r="C74" s="25">
        <v>4.1419858999999999</v>
      </c>
      <c r="D74" s="24">
        <v>1469.5830000000001</v>
      </c>
      <c r="E74" s="23">
        <v>3.6546218258054153</v>
      </c>
      <c r="F74" s="23">
        <v>0.98261633111225799</v>
      </c>
      <c r="G74" s="1"/>
      <c r="H74" s="2">
        <v>710.00000000000387</v>
      </c>
      <c r="I74" s="1">
        <v>18</v>
      </c>
      <c r="J74" s="25">
        <v>4.4221219999999999</v>
      </c>
      <c r="K74" s="24">
        <v>9.5830000000000002</v>
      </c>
      <c r="L74" s="23">
        <v>9.5559572606512422</v>
      </c>
      <c r="M74" s="23">
        <v>2.5693054196263683</v>
      </c>
    </row>
    <row r="75" spans="1:13" x14ac:dyDescent="0.4">
      <c r="A75" s="2">
        <v>719.99999983236194</v>
      </c>
      <c r="B75" s="1">
        <v>1</v>
      </c>
      <c r="C75" s="25">
        <v>4.1413858999999995</v>
      </c>
      <c r="D75" s="24">
        <v>1499.1669999999999</v>
      </c>
      <c r="E75" s="23">
        <v>3.6643499864468501</v>
      </c>
      <c r="F75" s="23">
        <v>0.98523193676821408</v>
      </c>
      <c r="G75" s="1"/>
      <c r="H75" s="2">
        <v>720.00000000000705</v>
      </c>
      <c r="I75" s="1">
        <v>18</v>
      </c>
      <c r="J75" s="25">
        <v>4.4237219999999997</v>
      </c>
      <c r="K75" s="24">
        <v>14.167</v>
      </c>
      <c r="L75" s="23">
        <v>9.9096320781944449</v>
      </c>
      <c r="M75" s="23">
        <v>2.6643977898320079</v>
      </c>
    </row>
    <row r="76" spans="1:13" x14ac:dyDescent="0.4">
      <c r="A76" s="2">
        <v>729.99999965541065</v>
      </c>
      <c r="B76" s="1">
        <v>1</v>
      </c>
      <c r="C76" s="25">
        <v>4.1449859</v>
      </c>
      <c r="D76" s="24">
        <v>1516.6669999999999</v>
      </c>
      <c r="E76" s="23">
        <v>3.5144133093544281</v>
      </c>
      <c r="F76" s="23">
        <v>0.94491853785415558</v>
      </c>
      <c r="G76" s="1"/>
      <c r="H76" s="2">
        <v>730.00000000000068</v>
      </c>
      <c r="I76" s="1">
        <v>18</v>
      </c>
      <c r="J76" s="25">
        <v>4.4326220000000003</v>
      </c>
      <c r="K76" s="24">
        <v>17.5</v>
      </c>
      <c r="L76" s="23">
        <v>10.09070517365608</v>
      </c>
      <c r="M76" s="23">
        <v>2.7130828218835643</v>
      </c>
    </row>
    <row r="77" spans="1:13" x14ac:dyDescent="0.4">
      <c r="A77" s="2">
        <v>740.0000001071021</v>
      </c>
      <c r="B77" s="1">
        <v>1</v>
      </c>
      <c r="C77" s="25">
        <v>4.1441859000000001</v>
      </c>
      <c r="D77" s="24">
        <v>1523.3330000000001</v>
      </c>
      <c r="E77" s="23">
        <v>3.4378604712706644</v>
      </c>
      <c r="F77" s="23">
        <v>0.92433581480386495</v>
      </c>
      <c r="G77" s="1"/>
      <c r="H77" s="2">
        <v>740.00000000000387</v>
      </c>
      <c r="I77" s="1">
        <v>18</v>
      </c>
      <c r="J77" s="25">
        <v>4.4276220000000004</v>
      </c>
      <c r="K77" s="24">
        <v>14.167</v>
      </c>
      <c r="L77" s="23">
        <v>10.464637582579849</v>
      </c>
      <c r="M77" s="23">
        <v>2.8136218404890432</v>
      </c>
    </row>
    <row r="78" spans="1:13" x14ac:dyDescent="0.4">
      <c r="A78" s="2">
        <v>749.99999993015081</v>
      </c>
      <c r="B78" s="1">
        <v>1</v>
      </c>
      <c r="C78" s="25">
        <v>4.1453859</v>
      </c>
      <c r="D78" s="24">
        <v>1535</v>
      </c>
      <c r="E78" s="23">
        <v>3.6682885130222993</v>
      </c>
      <c r="F78" s="23">
        <v>0.98629088642648755</v>
      </c>
      <c r="G78" s="1"/>
      <c r="H78" s="2">
        <v>750.00000000000216</v>
      </c>
      <c r="I78" s="1">
        <v>18</v>
      </c>
      <c r="J78" s="25">
        <v>4.4297219999999999</v>
      </c>
      <c r="K78" s="24">
        <v>10.417</v>
      </c>
      <c r="L78" s="23">
        <v>10.167234786358598</v>
      </c>
      <c r="M78" s="23">
        <v>2.7336593003372864</v>
      </c>
    </row>
    <row r="79" spans="1:13" x14ac:dyDescent="0.4">
      <c r="A79" s="2">
        <v>759.99999975319952</v>
      </c>
      <c r="B79" s="1">
        <v>1</v>
      </c>
      <c r="C79" s="25">
        <v>4.1423858999999998</v>
      </c>
      <c r="D79" s="24">
        <v>1554.1669999999999</v>
      </c>
      <c r="E79" s="23">
        <v>4.0099556934445468</v>
      </c>
      <c r="F79" s="23">
        <v>1.0781547692822717</v>
      </c>
      <c r="G79" s="1"/>
      <c r="H79" s="2">
        <v>760.00000000000534</v>
      </c>
      <c r="I79" s="1">
        <v>18</v>
      </c>
      <c r="J79" s="25">
        <v>4.4258220000000001</v>
      </c>
      <c r="K79" s="24">
        <v>16.25</v>
      </c>
      <c r="L79" s="23">
        <v>10.172313780356266</v>
      </c>
      <c r="M79" s="23">
        <v>2.7350248868974312</v>
      </c>
    </row>
    <row r="80" spans="1:13" x14ac:dyDescent="0.4">
      <c r="A80" s="2">
        <v>769.99999957624823</v>
      </c>
      <c r="B80" s="1">
        <v>1</v>
      </c>
      <c r="C80" s="25">
        <v>4.1435858999999997</v>
      </c>
      <c r="D80" s="24">
        <v>1565</v>
      </c>
      <c r="E80" s="23">
        <v>3.9348752583726512</v>
      </c>
      <c r="F80" s="23">
        <v>1.0579679304887937</v>
      </c>
      <c r="G80" s="1"/>
      <c r="H80" s="2">
        <v>771.00000000000546</v>
      </c>
      <c r="I80" s="1">
        <v>18</v>
      </c>
      <c r="J80" s="25">
        <v>4.4282219999999999</v>
      </c>
      <c r="K80" s="24">
        <v>0.83299999999999996</v>
      </c>
      <c r="L80" s="23">
        <v>9.9637107064859549</v>
      </c>
      <c r="M80" s="23">
        <v>2.6789378834056228</v>
      </c>
    </row>
    <row r="81" spans="1:13" x14ac:dyDescent="0.4">
      <c r="A81" s="2">
        <v>780.00000002793968</v>
      </c>
      <c r="B81" s="1">
        <v>1</v>
      </c>
      <c r="C81" s="25">
        <v>4.1437859000000001</v>
      </c>
      <c r="D81" s="24">
        <v>1596.25</v>
      </c>
      <c r="E81" s="23">
        <v>3.5975646942701816</v>
      </c>
      <c r="F81" s="23">
        <v>0.96727540887043739</v>
      </c>
      <c r="G81" s="1"/>
      <c r="H81" s="2">
        <v>780.00000000000205</v>
      </c>
      <c r="I81" s="1">
        <v>18</v>
      </c>
      <c r="J81" s="25">
        <v>4.4239220000000001</v>
      </c>
      <c r="K81" s="24">
        <v>-2.0830000000000002</v>
      </c>
      <c r="L81" s="23">
        <v>9.7414517058629411</v>
      </c>
      <c r="M81" s="23">
        <v>2.6191792177601747</v>
      </c>
    </row>
    <row r="82" spans="1:13" x14ac:dyDescent="0.4">
      <c r="A82" s="2">
        <v>789.99999985098839</v>
      </c>
      <c r="B82" s="1">
        <v>1</v>
      </c>
      <c r="C82" s="25">
        <v>4.1457858999999999</v>
      </c>
      <c r="D82" s="24">
        <v>1601.25</v>
      </c>
      <c r="E82" s="23">
        <v>3.9555161672640642</v>
      </c>
      <c r="F82" s="23">
        <v>1.0635176412748701</v>
      </c>
      <c r="G82" s="1"/>
      <c r="H82" s="2">
        <v>790.00000000000523</v>
      </c>
      <c r="I82" s="1">
        <v>18</v>
      </c>
      <c r="J82" s="25">
        <v>4.4221219999999999</v>
      </c>
      <c r="K82" s="24">
        <v>0.41699999999999998</v>
      </c>
      <c r="L82" s="23">
        <v>9.6250650217239073</v>
      </c>
      <c r="M82" s="23">
        <v>2.5878863885674268</v>
      </c>
    </row>
    <row r="83" spans="1:13" x14ac:dyDescent="0.4">
      <c r="A83" s="2">
        <v>799.9999996740371</v>
      </c>
      <c r="B83" s="1">
        <v>1</v>
      </c>
      <c r="C83" s="25">
        <v>4.1443858999999996</v>
      </c>
      <c r="D83" s="24">
        <v>1611.25</v>
      </c>
      <c r="E83" s="23">
        <v>3.9765994029860385</v>
      </c>
      <c r="F83" s="23">
        <v>1.0691862802532783</v>
      </c>
      <c r="G83" s="1"/>
      <c r="H83" s="2">
        <v>801.00000000000045</v>
      </c>
      <c r="I83" s="1">
        <v>18</v>
      </c>
      <c r="J83" s="25">
        <v>4.424722</v>
      </c>
      <c r="K83" s="24">
        <v>12.917</v>
      </c>
      <c r="L83" s="23">
        <v>9.5467315581093004</v>
      </c>
      <c r="M83" s="23">
        <v>2.566824909626761</v>
      </c>
    </row>
    <row r="84" spans="1:13" x14ac:dyDescent="0.4">
      <c r="A84" s="2">
        <v>810.00000012572855</v>
      </c>
      <c r="B84" s="1">
        <v>1</v>
      </c>
      <c r="C84" s="25">
        <v>4.1445859</v>
      </c>
      <c r="D84" s="24">
        <v>1650</v>
      </c>
      <c r="E84" s="23">
        <v>3.9366051804300368</v>
      </c>
      <c r="F84" s="23">
        <v>1.0584330537617783</v>
      </c>
      <c r="G84" s="1"/>
      <c r="H84" s="2">
        <v>810.00000000000182</v>
      </c>
      <c r="I84" s="1">
        <v>18</v>
      </c>
      <c r="J84" s="25">
        <v>4.4205220000000001</v>
      </c>
      <c r="K84" s="24">
        <v>9.1669999999999998</v>
      </c>
      <c r="L84" s="23">
        <v>9.4264120866371695</v>
      </c>
      <c r="M84" s="23">
        <v>2.5344746738829409</v>
      </c>
    </row>
    <row r="85" spans="1:13" x14ac:dyDescent="0.4">
      <c r="A85" s="2">
        <v>819.99999994877726</v>
      </c>
      <c r="B85" s="1">
        <v>1</v>
      </c>
      <c r="C85" s="25">
        <v>4.1455859000000004</v>
      </c>
      <c r="D85" s="24">
        <v>1661.25</v>
      </c>
      <c r="E85" s="23">
        <v>4.1716412982751123</v>
      </c>
      <c r="F85" s="23">
        <v>1.1216270964846251</v>
      </c>
      <c r="G85" s="1"/>
      <c r="H85" s="2">
        <v>820.00000000000023</v>
      </c>
      <c r="I85" s="1">
        <v>18</v>
      </c>
      <c r="J85" s="25">
        <v>4.419022</v>
      </c>
      <c r="K85" s="24">
        <v>11.25</v>
      </c>
      <c r="L85" s="23">
        <v>9.4268221801381795</v>
      </c>
      <c r="M85" s="23">
        <v>2.5345849355161776</v>
      </c>
    </row>
    <row r="86" spans="1:13" x14ac:dyDescent="0.4">
      <c r="A86" s="2">
        <v>829.99999977182597</v>
      </c>
      <c r="B86" s="1">
        <v>1</v>
      </c>
      <c r="C86" s="25">
        <v>4.1457858999999999</v>
      </c>
      <c r="D86" s="24">
        <v>1675.4169999999999</v>
      </c>
      <c r="E86" s="23">
        <v>4.0236223806614397</v>
      </c>
      <c r="F86" s="23">
        <v>1.0818293245965034</v>
      </c>
      <c r="G86" s="1"/>
      <c r="H86" s="2">
        <v>830.00000000000341</v>
      </c>
      <c r="I86" s="1">
        <v>18</v>
      </c>
      <c r="J86" s="25">
        <v>4.4217219999999999</v>
      </c>
      <c r="K86" s="24">
        <v>3.75</v>
      </c>
      <c r="L86" s="23">
        <v>9.8811389872584492</v>
      </c>
      <c r="M86" s="23">
        <v>2.6567368668112228</v>
      </c>
    </row>
    <row r="87" spans="1:13" x14ac:dyDescent="0.4">
      <c r="A87" s="2">
        <v>839.99999959487468</v>
      </c>
      <c r="B87" s="1">
        <v>1</v>
      </c>
      <c r="C87" s="25">
        <v>4.1455859000000004</v>
      </c>
      <c r="D87" s="24">
        <v>1685</v>
      </c>
      <c r="E87" s="23">
        <v>4.0600779885711749</v>
      </c>
      <c r="F87" s="23">
        <v>1.0916311255488733</v>
      </c>
      <c r="G87" s="1"/>
      <c r="H87" s="2">
        <v>840.00000000000659</v>
      </c>
      <c r="I87" s="1">
        <v>18</v>
      </c>
      <c r="J87" s="25">
        <v>4.4276220000000004</v>
      </c>
      <c r="K87" s="24">
        <v>-7.0830000000000002</v>
      </c>
      <c r="L87" s="23">
        <v>10.578813124767024</v>
      </c>
      <c r="M87" s="23">
        <v>2.8443201610579547</v>
      </c>
    </row>
    <row r="88" spans="1:13" x14ac:dyDescent="0.4">
      <c r="A88" s="2">
        <v>850.00000004656613</v>
      </c>
      <c r="B88" s="1">
        <v>1</v>
      </c>
      <c r="C88" s="25">
        <v>4.1473858999999997</v>
      </c>
      <c r="D88" s="24">
        <v>1696.25</v>
      </c>
      <c r="E88" s="23">
        <v>4.0166178626286877</v>
      </c>
      <c r="F88" s="23">
        <v>1.079946023358068</v>
      </c>
      <c r="G88" s="1"/>
      <c r="H88" s="2">
        <v>850.00000000000011</v>
      </c>
      <c r="I88" s="1">
        <v>18</v>
      </c>
      <c r="J88" s="25">
        <v>4.4279219999999997</v>
      </c>
      <c r="K88" s="24">
        <v>-4.1669999999999998</v>
      </c>
      <c r="L88" s="23">
        <v>11.012916712810382</v>
      </c>
      <c r="M88" s="23">
        <v>2.9610373743121126</v>
      </c>
    </row>
    <row r="89" spans="1:13" x14ac:dyDescent="0.4">
      <c r="A89" s="2">
        <v>859.99999986961484</v>
      </c>
      <c r="B89" s="1">
        <v>1</v>
      </c>
      <c r="C89" s="25">
        <v>4.1449859</v>
      </c>
      <c r="D89" s="24">
        <v>1076.6669999999999</v>
      </c>
      <c r="E89" s="23">
        <v>4.0349774557421068</v>
      </c>
      <c r="F89" s="23">
        <v>1.0848823579189899</v>
      </c>
      <c r="G89" s="1"/>
      <c r="H89" s="2">
        <v>860.0000000000033</v>
      </c>
      <c r="I89" s="1">
        <v>18</v>
      </c>
      <c r="J89" s="25">
        <v>4.4204220000000003</v>
      </c>
      <c r="K89" s="24">
        <v>17.082999999999998</v>
      </c>
      <c r="L89" s="23">
        <v>10.732891044848131</v>
      </c>
      <c r="M89" s="23">
        <v>2.8857470138902963</v>
      </c>
    </row>
    <row r="90" spans="1:13" x14ac:dyDescent="0.4">
      <c r="A90" s="2">
        <v>869.99999969266355</v>
      </c>
      <c r="B90" s="1">
        <v>1</v>
      </c>
      <c r="C90" s="25">
        <v>4.1443858999999996</v>
      </c>
      <c r="D90" s="24">
        <v>1049.1669999999999</v>
      </c>
      <c r="E90" s="23">
        <v>4.2815504268173754</v>
      </c>
      <c r="F90" s="23">
        <v>1.1511783085639058</v>
      </c>
      <c r="G90" s="1"/>
      <c r="H90" s="2">
        <v>870.00000000000171</v>
      </c>
      <c r="I90" s="1">
        <v>18</v>
      </c>
      <c r="J90" s="25">
        <v>4.4188220000000005</v>
      </c>
      <c r="K90" s="24">
        <v>15</v>
      </c>
      <c r="L90" s="23">
        <v>10.610377246191796</v>
      </c>
      <c r="M90" s="23">
        <v>2.8528067905007579</v>
      </c>
    </row>
    <row r="91" spans="1:13" x14ac:dyDescent="0.4">
      <c r="A91" s="2">
        <v>880.000000144355</v>
      </c>
      <c r="B91" s="1">
        <v>1</v>
      </c>
      <c r="C91" s="25">
        <v>4.1455859000000004</v>
      </c>
      <c r="D91" s="24">
        <v>1078.75</v>
      </c>
      <c r="E91" s="23">
        <v>4.1716412982751123</v>
      </c>
      <c r="F91" s="23">
        <v>1.1216270964846251</v>
      </c>
      <c r="G91" s="1"/>
      <c r="H91" s="2">
        <v>880.00000000000489</v>
      </c>
      <c r="I91" s="1">
        <v>18</v>
      </c>
      <c r="J91" s="25">
        <v>4.4258220000000001</v>
      </c>
      <c r="K91" s="24">
        <v>16.25</v>
      </c>
      <c r="L91" s="23">
        <v>10.232552685623544</v>
      </c>
      <c r="M91" s="23">
        <v>2.7512212910413543</v>
      </c>
    </row>
    <row r="92" spans="1:13" x14ac:dyDescent="0.4">
      <c r="A92" s="2">
        <v>889.99999996740371</v>
      </c>
      <c r="B92" s="1">
        <v>1</v>
      </c>
      <c r="C92" s="25">
        <v>4.1445859</v>
      </c>
      <c r="D92" s="24">
        <v>1081.25</v>
      </c>
      <c r="E92" s="23">
        <v>3.8557744965581455</v>
      </c>
      <c r="F92" s="23">
        <v>1.0367001484672642</v>
      </c>
      <c r="G92" s="1"/>
      <c r="H92" s="2">
        <v>891.000000000005</v>
      </c>
      <c r="I92" s="1">
        <v>18</v>
      </c>
      <c r="J92" s="25">
        <v>4.4173220000000004</v>
      </c>
      <c r="K92" s="24">
        <v>7.5</v>
      </c>
      <c r="L92" s="23">
        <v>10.425952874113131</v>
      </c>
      <c r="M92" s="23">
        <v>2.8032207023917146</v>
      </c>
    </row>
    <row r="93" spans="1:13" x14ac:dyDescent="0.4">
      <c r="A93" s="2">
        <v>899.99999979045242</v>
      </c>
      <c r="B93" s="1">
        <v>1</v>
      </c>
      <c r="C93" s="25">
        <v>4.1419858999999999</v>
      </c>
      <c r="D93" s="24">
        <v>1080.4169999999999</v>
      </c>
      <c r="E93" s="23">
        <v>4.2200730566100928</v>
      </c>
      <c r="F93" s="23">
        <v>1.1346489189748208</v>
      </c>
      <c r="G93" s="1"/>
      <c r="H93" s="2">
        <v>900.00000000000159</v>
      </c>
      <c r="I93" s="1">
        <v>18</v>
      </c>
      <c r="J93" s="25">
        <v>4.4283220000000005</v>
      </c>
      <c r="K93" s="24">
        <v>15.417</v>
      </c>
      <c r="L93" s="23">
        <v>10.367585078828768</v>
      </c>
      <c r="M93" s="23">
        <v>2.7875273826472577</v>
      </c>
    </row>
    <row r="94" spans="1:13" x14ac:dyDescent="0.4">
      <c r="A94" s="2">
        <v>909.99999961350113</v>
      </c>
      <c r="B94" s="1">
        <v>1</v>
      </c>
      <c r="C94" s="25">
        <v>4.1439859000000006</v>
      </c>
      <c r="D94" s="24">
        <v>1096.6669999999999</v>
      </c>
      <c r="E94" s="23">
        <v>4.5951601498431396</v>
      </c>
      <c r="F94" s="23">
        <v>1.2354983969694402</v>
      </c>
      <c r="G94" s="1"/>
      <c r="H94" s="2">
        <v>910.00000000000477</v>
      </c>
      <c r="I94" s="1">
        <v>18</v>
      </c>
      <c r="J94" s="25">
        <v>4.4294219999999997</v>
      </c>
      <c r="K94" s="24">
        <v>10</v>
      </c>
      <c r="L94" s="23">
        <v>10.695914436533078</v>
      </c>
      <c r="M94" s="23">
        <v>2.8758051318211426</v>
      </c>
    </row>
    <row r="95" spans="1:13" x14ac:dyDescent="0.4">
      <c r="A95" s="2">
        <v>920.00000006519258</v>
      </c>
      <c r="B95" s="1">
        <v>1</v>
      </c>
      <c r="C95" s="25">
        <v>4.1443858999999996</v>
      </c>
      <c r="D95" s="24">
        <v>1119.5830000000001</v>
      </c>
      <c r="E95" s="23">
        <v>4.6248687587655004</v>
      </c>
      <c r="F95" s="23">
        <v>1.2434861356995086</v>
      </c>
      <c r="G95" s="1"/>
      <c r="H95" s="2">
        <v>920.00000000000318</v>
      </c>
      <c r="I95" s="1">
        <v>18</v>
      </c>
      <c r="J95" s="25">
        <v>4.4284220000000003</v>
      </c>
      <c r="K95" s="24">
        <v>14.167</v>
      </c>
      <c r="L95" s="23">
        <v>10.743179814369944</v>
      </c>
      <c r="M95" s="23">
        <v>2.8885133501737927</v>
      </c>
    </row>
    <row r="96" spans="1:13" x14ac:dyDescent="0.4">
      <c r="A96" s="2">
        <v>929.99999988824129</v>
      </c>
      <c r="B96" s="1">
        <v>1</v>
      </c>
      <c r="C96" s="25">
        <v>4.1453859</v>
      </c>
      <c r="D96" s="24">
        <v>1161.6669999999999</v>
      </c>
      <c r="E96" s="23">
        <v>4.175691921376222</v>
      </c>
      <c r="F96" s="23">
        <v>1.1227161854793406</v>
      </c>
      <c r="G96" s="1"/>
      <c r="H96" s="2">
        <v>930.00000000000159</v>
      </c>
      <c r="I96" s="1">
        <v>18</v>
      </c>
      <c r="J96" s="25">
        <v>4.4273220000000002</v>
      </c>
      <c r="K96" s="24">
        <v>9.1669999999999998</v>
      </c>
      <c r="L96" s="23">
        <v>10.778146590868579</v>
      </c>
      <c r="M96" s="23">
        <v>2.8979148497739162</v>
      </c>
    </row>
    <row r="97" spans="1:13" x14ac:dyDescent="0.4">
      <c r="A97" s="2">
        <v>939.99999971129</v>
      </c>
      <c r="B97" s="1">
        <v>1</v>
      </c>
      <c r="C97" s="25">
        <v>4.1435858999999997</v>
      </c>
      <c r="D97" s="24">
        <v>1192.5</v>
      </c>
      <c r="E97" s="23">
        <v>4.1589955983319706</v>
      </c>
      <c r="F97" s="23">
        <v>1.1182270535048735</v>
      </c>
      <c r="G97" s="1"/>
      <c r="H97" s="2">
        <v>939.99999999999977</v>
      </c>
      <c r="I97" s="1">
        <v>18</v>
      </c>
      <c r="J97" s="25">
        <v>4.4183219999999999</v>
      </c>
      <c r="K97" s="24">
        <v>11.25</v>
      </c>
      <c r="L97" s="23">
        <v>10.768300143152519</v>
      </c>
      <c r="M97" s="23">
        <v>2.8952674403317333</v>
      </c>
    </row>
    <row r="98" spans="1:13" x14ac:dyDescent="0.4">
      <c r="A98" s="2">
        <v>950.00000016298145</v>
      </c>
      <c r="B98" s="1">
        <v>1</v>
      </c>
      <c r="C98" s="25">
        <v>4.1455859000000004</v>
      </c>
      <c r="D98" s="24">
        <v>1215.8330000000001</v>
      </c>
      <c r="E98" s="23">
        <v>4.6992826739553388</v>
      </c>
      <c r="F98" s="23">
        <v>1.2634937676277243</v>
      </c>
      <c r="G98" s="1"/>
      <c r="H98" s="2">
        <v>950.00000000000296</v>
      </c>
      <c r="I98" s="1">
        <v>18</v>
      </c>
      <c r="J98" s="25">
        <v>4.4261220000000003</v>
      </c>
      <c r="K98" s="24">
        <v>6.6669999999999998</v>
      </c>
      <c r="L98" s="23">
        <v>10.797746538001499</v>
      </c>
      <c r="M98" s="23">
        <v>2.9031846776958514</v>
      </c>
    </row>
    <row r="99" spans="1:13" x14ac:dyDescent="0.4">
      <c r="A99" s="2">
        <v>959.99999998603016</v>
      </c>
      <c r="B99" s="1">
        <v>1</v>
      </c>
      <c r="C99" s="25">
        <v>4.1433859000000002</v>
      </c>
      <c r="D99" s="24">
        <v>1215.8330000000001</v>
      </c>
      <c r="E99" s="23">
        <v>4.7695308398825684</v>
      </c>
      <c r="F99" s="23">
        <v>1.282381356648119</v>
      </c>
      <c r="G99" s="1"/>
      <c r="H99" s="2">
        <v>960.00000000000614</v>
      </c>
      <c r="I99" s="1">
        <v>18</v>
      </c>
      <c r="J99" s="25">
        <v>4.4253220000000004</v>
      </c>
      <c r="K99" s="24">
        <v>5.8330000000000002</v>
      </c>
      <c r="L99" s="23">
        <v>10.886020798862035</v>
      </c>
      <c r="M99" s="23">
        <v>2.9269189337893149</v>
      </c>
    </row>
    <row r="100" spans="1:13" x14ac:dyDescent="0.4">
      <c r="A100" s="2">
        <v>969.99999980907887</v>
      </c>
      <c r="B100" s="1">
        <v>1</v>
      </c>
      <c r="C100" s="25">
        <v>4.1449859</v>
      </c>
      <c r="D100" s="24">
        <v>1255.4169999999999</v>
      </c>
      <c r="E100" s="23">
        <v>4.6635662971874527</v>
      </c>
      <c r="F100" s="23">
        <v>1.2538907233804444</v>
      </c>
      <c r="G100" s="1"/>
      <c r="H100" s="2">
        <v>969.99999999999977</v>
      </c>
      <c r="I100" s="1">
        <v>18</v>
      </c>
      <c r="J100" s="25">
        <v>4.4166220000000003</v>
      </c>
      <c r="K100" s="24">
        <v>-7.0830000000000002</v>
      </c>
      <c r="L100" s="23">
        <v>10.568125938666226</v>
      </c>
      <c r="M100" s="23">
        <v>2.8414467027093693</v>
      </c>
    </row>
    <row r="101" spans="1:13" x14ac:dyDescent="0.4">
      <c r="A101" s="2">
        <v>979.99999963212758</v>
      </c>
      <c r="B101" s="1">
        <v>1</v>
      </c>
      <c r="C101" s="25">
        <v>4.1443858999999996</v>
      </c>
      <c r="D101" s="24">
        <v>1254.1669999999999</v>
      </c>
      <c r="E101" s="23">
        <v>4.9661996496108589</v>
      </c>
      <c r="F101" s="23">
        <v>1.3352596005459925</v>
      </c>
      <c r="G101" s="1"/>
      <c r="H101" s="2">
        <v>980.00000000000296</v>
      </c>
      <c r="I101" s="1">
        <v>18</v>
      </c>
      <c r="J101" s="25">
        <v>4.411422</v>
      </c>
      <c r="K101" s="24">
        <v>-0.83299999999999996</v>
      </c>
      <c r="L101" s="23">
        <v>9.9284632167822107</v>
      </c>
      <c r="M101" s="23">
        <v>2.6694609085873116</v>
      </c>
    </row>
    <row r="102" spans="1:13" x14ac:dyDescent="0.4">
      <c r="A102" s="2">
        <v>990.00000008381903</v>
      </c>
      <c r="B102" s="1">
        <v>1</v>
      </c>
      <c r="C102" s="25">
        <v>4.1469858999999998</v>
      </c>
      <c r="D102" s="24">
        <v>1255.8330000000001</v>
      </c>
      <c r="E102" s="23">
        <v>4.9003323370897691</v>
      </c>
      <c r="F102" s="23">
        <v>1.3175498893762365</v>
      </c>
      <c r="G102" s="1"/>
      <c r="H102" s="2">
        <v>990.00000000000136</v>
      </c>
      <c r="I102" s="1">
        <v>18</v>
      </c>
      <c r="J102" s="25">
        <v>4.4107219999999998</v>
      </c>
      <c r="K102" s="24">
        <v>1.25</v>
      </c>
      <c r="L102" s="23">
        <v>9.6803935477473839</v>
      </c>
      <c r="M102" s="23">
        <v>2.6027625415152231</v>
      </c>
    </row>
    <row r="103" spans="1:13" x14ac:dyDescent="0.4">
      <c r="A103" s="2">
        <v>999.99999990686774</v>
      </c>
      <c r="B103" s="1">
        <v>1</v>
      </c>
      <c r="C103" s="25">
        <v>4.1455859000000004</v>
      </c>
      <c r="D103" s="24">
        <v>1250.8330000000001</v>
      </c>
      <c r="E103" s="23">
        <v>4.883048264695109</v>
      </c>
      <c r="F103" s="23">
        <v>1.3129027295297109</v>
      </c>
      <c r="G103" s="1"/>
      <c r="H103" s="2">
        <v>1000.0000000000043</v>
      </c>
      <c r="I103" s="1">
        <v>18</v>
      </c>
      <c r="J103" s="25">
        <v>4.4189220000000002</v>
      </c>
      <c r="K103" s="24">
        <v>14.583</v>
      </c>
      <c r="L103" s="23">
        <v>10.075499952891054</v>
      </c>
      <c r="M103" s="23">
        <v>2.7089946018285134</v>
      </c>
    </row>
    <row r="104" spans="1:13" x14ac:dyDescent="0.4">
      <c r="A104" s="2">
        <v>1009.9999997299165</v>
      </c>
      <c r="B104" s="1">
        <v>1</v>
      </c>
      <c r="C104" s="25">
        <v>4.1455859000000004</v>
      </c>
      <c r="D104" s="24">
        <v>1264.5830000000001</v>
      </c>
      <c r="E104" s="23">
        <v>4.7896142957816501</v>
      </c>
      <c r="F104" s="23">
        <v>1.2877811853286862</v>
      </c>
      <c r="G104" s="1"/>
      <c r="H104" s="2">
        <v>1009.999999999998</v>
      </c>
      <c r="I104" s="1">
        <v>18</v>
      </c>
      <c r="J104" s="25">
        <v>4.4217219999999999</v>
      </c>
      <c r="K104" s="24">
        <v>16.25</v>
      </c>
      <c r="L104" s="23">
        <v>10.177660409406379</v>
      </c>
      <c r="M104" s="23">
        <v>2.736462432359438</v>
      </c>
    </row>
    <row r="105" spans="1:13" x14ac:dyDescent="0.4">
      <c r="A105" s="2">
        <v>1020.0000001816079</v>
      </c>
      <c r="B105" s="1">
        <v>1</v>
      </c>
      <c r="C105" s="25">
        <v>4.1439859000000006</v>
      </c>
      <c r="D105" s="24">
        <v>1277.0830000000001</v>
      </c>
      <c r="E105" s="23">
        <v>4.9364910406884981</v>
      </c>
      <c r="F105" s="23">
        <v>1.3272718618159238</v>
      </c>
      <c r="G105" s="1"/>
      <c r="H105" s="2">
        <v>1020.0000000000011</v>
      </c>
      <c r="I105" s="1">
        <v>18</v>
      </c>
      <c r="J105" s="25">
        <v>4.4104220000000005</v>
      </c>
      <c r="K105" s="24">
        <v>10.833</v>
      </c>
      <c r="L105" s="23">
        <v>9.9501799563371893</v>
      </c>
      <c r="M105" s="23">
        <v>2.6752998774224883</v>
      </c>
    </row>
    <row r="106" spans="1:13" x14ac:dyDescent="0.4">
      <c r="A106" s="2">
        <v>1030.0000000046566</v>
      </c>
      <c r="B106" s="1">
        <v>1</v>
      </c>
      <c r="C106" s="25">
        <v>4.1449859</v>
      </c>
      <c r="D106" s="24">
        <v>1282.5</v>
      </c>
      <c r="E106" s="23">
        <v>4.7367622987746101</v>
      </c>
      <c r="F106" s="23">
        <v>1.2735708954912233</v>
      </c>
      <c r="G106" s="1"/>
      <c r="H106" s="2">
        <v>1030.0000000000043</v>
      </c>
      <c r="I106" s="1">
        <v>18</v>
      </c>
      <c r="J106" s="25">
        <v>4.4163220000000001</v>
      </c>
      <c r="K106" s="24">
        <v>17.917000000000002</v>
      </c>
      <c r="L106" s="23">
        <v>9.5724632905283134</v>
      </c>
      <c r="M106" s="23">
        <v>2.5737433875727405</v>
      </c>
    </row>
    <row r="107" spans="1:13" x14ac:dyDescent="0.4">
      <c r="A107" s="2">
        <v>1039.9999998277053</v>
      </c>
      <c r="B107" s="1">
        <v>1</v>
      </c>
      <c r="C107" s="25">
        <v>4.1467858999999994</v>
      </c>
      <c r="D107" s="24">
        <v>1317.0830000000001</v>
      </c>
      <c r="E107" s="23">
        <v>5.0609545397450084</v>
      </c>
      <c r="F107" s="23">
        <v>1.3607363001708686</v>
      </c>
      <c r="G107" s="1"/>
      <c r="H107" s="2">
        <v>1040.0000000000027</v>
      </c>
      <c r="I107" s="1">
        <v>18</v>
      </c>
      <c r="J107" s="25">
        <v>4.4163220000000001</v>
      </c>
      <c r="K107" s="24">
        <v>13.333</v>
      </c>
      <c r="L107" s="23">
        <v>10.012050361147768</v>
      </c>
      <c r="M107" s="23">
        <v>2.6919349420275664</v>
      </c>
    </row>
    <row r="108" spans="1:13" x14ac:dyDescent="0.4">
      <c r="A108" s="2">
        <v>1049.999999650754</v>
      </c>
      <c r="B108" s="1">
        <v>1</v>
      </c>
      <c r="C108" s="25">
        <v>4.1449859</v>
      </c>
      <c r="D108" s="24">
        <v>1324.1669999999999</v>
      </c>
      <c r="E108" s="23">
        <v>4.8195804237492617</v>
      </c>
      <c r="F108" s="23">
        <v>1.2958381630748543</v>
      </c>
      <c r="G108" s="1"/>
      <c r="H108" s="2">
        <v>1050.0000000000059</v>
      </c>
      <c r="I108" s="1">
        <v>18</v>
      </c>
      <c r="J108" s="25">
        <v>4.4223220000000003</v>
      </c>
      <c r="K108" s="24">
        <v>15</v>
      </c>
      <c r="L108" s="23">
        <v>10.382435788241626</v>
      </c>
      <c r="M108" s="23">
        <v>2.7915202854134584</v>
      </c>
    </row>
    <row r="109" spans="1:13" x14ac:dyDescent="0.4">
      <c r="A109" s="2">
        <v>1060.0000001024455</v>
      </c>
      <c r="B109" s="1">
        <v>1</v>
      </c>
      <c r="C109" s="25">
        <v>4.1455859000000004</v>
      </c>
      <c r="D109" s="24">
        <v>1350</v>
      </c>
      <c r="E109" s="23">
        <v>4.9314739637585125</v>
      </c>
      <c r="F109" s="23">
        <v>1.3259229228666072</v>
      </c>
      <c r="G109" s="1"/>
      <c r="H109" s="2">
        <v>1059.9999999999995</v>
      </c>
      <c r="I109" s="1">
        <v>18</v>
      </c>
      <c r="J109" s="25">
        <v>4.4217219999999999</v>
      </c>
      <c r="K109" s="24">
        <v>21.667000000000002</v>
      </c>
      <c r="L109" s="23">
        <v>10.642417318957701</v>
      </c>
      <c r="M109" s="23">
        <v>2.8614213887411282</v>
      </c>
    </row>
    <row r="110" spans="1:13" x14ac:dyDescent="0.4">
      <c r="A110" s="2">
        <v>1069.9999999254942</v>
      </c>
      <c r="B110" s="1">
        <v>1</v>
      </c>
      <c r="C110" s="25">
        <v>4.1463859000000003</v>
      </c>
      <c r="D110" s="24">
        <v>1358.75</v>
      </c>
      <c r="E110" s="23">
        <v>5.0519201657080846</v>
      </c>
      <c r="F110" s="23">
        <v>1.3583072325701189</v>
      </c>
      <c r="G110" s="1"/>
      <c r="H110" s="2">
        <v>1070.0000000000027</v>
      </c>
      <c r="I110" s="1">
        <v>18</v>
      </c>
      <c r="J110" s="25">
        <v>4.4221219999999999</v>
      </c>
      <c r="K110" s="24">
        <v>13.333</v>
      </c>
      <c r="L110" s="23">
        <v>10.681357985554881</v>
      </c>
      <c r="M110" s="23">
        <v>2.8718913461721827</v>
      </c>
    </row>
    <row r="111" spans="1:13" x14ac:dyDescent="0.4">
      <c r="A111" s="2">
        <v>1079.9999997485429</v>
      </c>
      <c r="B111" s="1">
        <v>1</v>
      </c>
      <c r="C111" s="25">
        <v>4.1469858999999998</v>
      </c>
      <c r="D111" s="24">
        <v>1362.0830000000001</v>
      </c>
      <c r="E111" s="23">
        <v>4.9416808068606333</v>
      </c>
      <c r="F111" s="23">
        <v>1.3286672316348707</v>
      </c>
      <c r="G111" s="1"/>
      <c r="H111" s="2">
        <v>1080.0000000000059</v>
      </c>
      <c r="I111" s="1">
        <v>18</v>
      </c>
      <c r="J111" s="25">
        <v>4.4212220000000002</v>
      </c>
      <c r="K111" s="24">
        <v>9.1669999999999998</v>
      </c>
      <c r="L111" s="23">
        <v>10.740233493408249</v>
      </c>
      <c r="M111" s="23">
        <v>2.8877211743395605</v>
      </c>
    </row>
    <row r="112" spans="1:13" x14ac:dyDescent="0.4">
      <c r="A112" s="2">
        <v>1089.9999995715916</v>
      </c>
      <c r="B112" s="1">
        <v>1</v>
      </c>
      <c r="C112" s="25">
        <v>4.1465858999999998</v>
      </c>
      <c r="D112" s="24">
        <v>1364.5830000000001</v>
      </c>
      <c r="E112" s="23">
        <v>5.2367249215366529</v>
      </c>
      <c r="F112" s="23">
        <v>1.4079955942665701</v>
      </c>
      <c r="G112" s="1"/>
      <c r="H112" s="2">
        <v>1091.0000000000011</v>
      </c>
      <c r="I112" s="1">
        <v>18</v>
      </c>
      <c r="J112" s="25">
        <v>4.4198219999999999</v>
      </c>
      <c r="K112" s="24">
        <v>13.333</v>
      </c>
      <c r="L112" s="23">
        <v>10.434698421622068</v>
      </c>
      <c r="M112" s="23">
        <v>2.8055721133492368</v>
      </c>
    </row>
    <row r="113" spans="1:13" x14ac:dyDescent="0.4">
      <c r="A113" s="2">
        <v>1100.0000000232831</v>
      </c>
      <c r="B113" s="1">
        <v>1</v>
      </c>
      <c r="C113" s="25">
        <v>4.1469858999999998</v>
      </c>
      <c r="D113" s="24">
        <v>1368.3330000000001</v>
      </c>
      <c r="E113" s="23">
        <v>5.0947137717684914</v>
      </c>
      <c r="F113" s="23">
        <v>1.369813127895656</v>
      </c>
      <c r="G113" s="1"/>
      <c r="H113" s="2">
        <v>1100.0000000000025</v>
      </c>
      <c r="I113" s="1">
        <v>18</v>
      </c>
      <c r="J113" s="25">
        <v>4.4156219999999999</v>
      </c>
      <c r="K113" s="24">
        <v>11.25</v>
      </c>
      <c r="L113" s="23">
        <v>10.364502371418086</v>
      </c>
      <c r="M113" s="23">
        <v>2.786698536657124</v>
      </c>
    </row>
    <row r="114" spans="1:13" x14ac:dyDescent="0.4">
      <c r="A114" s="2">
        <v>1109.9999998463318</v>
      </c>
      <c r="B114" s="1">
        <v>1</v>
      </c>
      <c r="C114" s="25">
        <v>4.1463859000000003</v>
      </c>
      <c r="D114" s="24">
        <v>1377.9169999999999</v>
      </c>
      <c r="E114" s="23">
        <v>5.0241687015301144</v>
      </c>
      <c r="F114" s="23">
        <v>1.3508457103625395</v>
      </c>
      <c r="G114" s="1"/>
      <c r="H114" s="2">
        <v>1110.0000000000009</v>
      </c>
      <c r="I114" s="1">
        <v>18</v>
      </c>
      <c r="J114" s="25">
        <v>4.4164219999999998</v>
      </c>
      <c r="K114" s="24">
        <v>12.5</v>
      </c>
      <c r="L114" s="23">
        <v>10.365815324528938</v>
      </c>
      <c r="M114" s="23">
        <v>2.7870515496992927</v>
      </c>
    </row>
    <row r="115" spans="1:13" x14ac:dyDescent="0.4">
      <c r="A115" s="2">
        <v>1119.9999996693805</v>
      </c>
      <c r="B115" s="1">
        <v>1</v>
      </c>
      <c r="C115" s="25">
        <v>4.1475859000000002</v>
      </c>
      <c r="D115" s="24">
        <v>1400.8330000000001</v>
      </c>
      <c r="E115" s="23">
        <v>5.3873917408634391</v>
      </c>
      <c r="F115" s="23">
        <v>1.4485053061557376</v>
      </c>
      <c r="G115" s="1"/>
      <c r="H115" s="2">
        <v>1120.0000000000041</v>
      </c>
      <c r="I115" s="1">
        <v>18</v>
      </c>
      <c r="J115" s="25">
        <v>4.417122</v>
      </c>
      <c r="K115" s="24">
        <v>15</v>
      </c>
      <c r="L115" s="23">
        <v>10.812038156388446</v>
      </c>
      <c r="M115" s="23">
        <v>2.9070272579392782</v>
      </c>
    </row>
    <row r="116" spans="1:13" x14ac:dyDescent="0.4">
      <c r="A116" s="2">
        <v>1130.0000001210719</v>
      </c>
      <c r="B116" s="1">
        <v>1</v>
      </c>
      <c r="C116" s="25">
        <v>4.1477859000000006</v>
      </c>
      <c r="D116" s="24">
        <v>1401.25</v>
      </c>
      <c r="E116" s="23">
        <v>5.4933532539227663</v>
      </c>
      <c r="F116" s="23">
        <v>1.4769951248467625</v>
      </c>
      <c r="G116" s="1"/>
      <c r="H116" s="2">
        <v>1130.0000000000073</v>
      </c>
      <c r="I116" s="1">
        <v>18</v>
      </c>
      <c r="J116" s="25">
        <v>4.4164219999999998</v>
      </c>
      <c r="K116" s="24">
        <v>9.5830000000000002</v>
      </c>
      <c r="L116" s="23">
        <v>10.814512262624003</v>
      </c>
      <c r="M116" s="23">
        <v>2.9076924696377362</v>
      </c>
    </row>
    <row r="117" spans="1:13" x14ac:dyDescent="0.4">
      <c r="A117" s="2">
        <v>1139.9999999441206</v>
      </c>
      <c r="B117" s="1">
        <v>1</v>
      </c>
      <c r="C117" s="25">
        <v>4.1469858999999998</v>
      </c>
      <c r="D117" s="24">
        <v>1405.8330000000001</v>
      </c>
      <c r="E117" s="23">
        <v>5.4112743600899629</v>
      </c>
      <c r="F117" s="23">
        <v>1.4549266139682211</v>
      </c>
      <c r="G117" s="1"/>
      <c r="H117" s="2">
        <v>1140.0000000000007</v>
      </c>
      <c r="I117" s="1">
        <v>18</v>
      </c>
      <c r="J117" s="25">
        <v>4.4131220000000004</v>
      </c>
      <c r="K117" s="24">
        <v>9.5830000000000002</v>
      </c>
      <c r="L117" s="23">
        <v>10.470040260855644</v>
      </c>
      <c r="M117" s="23">
        <v>2.8150744558781526</v>
      </c>
    </row>
    <row r="118" spans="1:13" x14ac:dyDescent="0.4">
      <c r="A118" s="2">
        <v>1149.9999997671694</v>
      </c>
      <c r="B118" s="1">
        <v>1</v>
      </c>
      <c r="C118" s="25">
        <v>4.1477859000000006</v>
      </c>
      <c r="D118" s="24">
        <v>1414.5830000000001</v>
      </c>
      <c r="E118" s="23">
        <v>5.4529985047033511</v>
      </c>
      <c r="F118" s="23">
        <v>1.466144963732706</v>
      </c>
      <c r="G118" s="1"/>
      <c r="H118" s="2">
        <v>1150.0000000000039</v>
      </c>
      <c r="I118" s="1">
        <v>18</v>
      </c>
      <c r="J118" s="25">
        <v>4.404522</v>
      </c>
      <c r="K118" s="24">
        <v>15.833</v>
      </c>
      <c r="L118" s="23">
        <v>10.004291280010301</v>
      </c>
      <c r="M118" s="23">
        <v>2.6898487617869007</v>
      </c>
    </row>
    <row r="119" spans="1:13" x14ac:dyDescent="0.4">
      <c r="A119" s="2">
        <v>1159.9999995902181</v>
      </c>
      <c r="B119" s="1">
        <v>1</v>
      </c>
      <c r="C119" s="25">
        <v>4.1473858999999997</v>
      </c>
      <c r="D119" s="24">
        <v>1432.0830000000001</v>
      </c>
      <c r="E119" s="23">
        <v>5.3040919037921723</v>
      </c>
      <c r="F119" s="23">
        <v>1.426108520883111</v>
      </c>
      <c r="G119" s="1"/>
      <c r="H119" s="2">
        <v>1160.0000000000023</v>
      </c>
      <c r="I119" s="1">
        <v>18</v>
      </c>
      <c r="J119" s="25">
        <v>4.4073219999999997</v>
      </c>
      <c r="K119" s="24">
        <v>14.583</v>
      </c>
      <c r="L119" s="23">
        <v>9.722337051608779</v>
      </c>
      <c r="M119" s="23">
        <v>2.6140398702903269</v>
      </c>
    </row>
    <row r="120" spans="1:13" x14ac:dyDescent="0.4">
      <c r="A120" s="2">
        <v>1170.0000000419095</v>
      </c>
      <c r="B120" s="1">
        <v>1</v>
      </c>
      <c r="C120" s="25">
        <v>4.1489858999999996</v>
      </c>
      <c r="D120" s="24">
        <v>1450.8330000000001</v>
      </c>
      <c r="E120" s="23">
        <v>5.2329560545675671</v>
      </c>
      <c r="F120" s="23">
        <v>1.4069822609012783</v>
      </c>
      <c r="G120" s="1"/>
      <c r="H120" s="2">
        <v>1170.0000000000055</v>
      </c>
      <c r="I120" s="1">
        <v>18</v>
      </c>
      <c r="J120" s="25">
        <v>4.4076219999999999</v>
      </c>
      <c r="K120" s="24">
        <v>12.083</v>
      </c>
      <c r="L120" s="23">
        <v>9.4659772350234324</v>
      </c>
      <c r="M120" s="23">
        <v>2.545112535418355</v>
      </c>
    </row>
    <row r="121" spans="1:13" x14ac:dyDescent="0.4">
      <c r="A121" s="2">
        <v>1179.9999998649582</v>
      </c>
      <c r="B121" s="1">
        <v>1</v>
      </c>
      <c r="C121" s="25">
        <v>4.1497858999999995</v>
      </c>
      <c r="D121" s="24">
        <v>1447.9169999999999</v>
      </c>
      <c r="E121" s="23">
        <v>5.2605257405958783</v>
      </c>
      <c r="F121" s="23">
        <v>1.4143949085092375</v>
      </c>
      <c r="G121" s="1"/>
      <c r="H121" s="2">
        <v>1179.9999999999991</v>
      </c>
      <c r="I121" s="1">
        <v>18</v>
      </c>
      <c r="J121" s="25">
        <v>4.4073219999999997</v>
      </c>
      <c r="K121" s="24">
        <v>9.5830000000000002</v>
      </c>
      <c r="L121" s="23">
        <v>9.4536627530712689</v>
      </c>
      <c r="M121" s="23">
        <v>2.5418015468531525</v>
      </c>
    </row>
    <row r="122" spans="1:13" x14ac:dyDescent="0.4">
      <c r="A122" s="2">
        <v>1189.9999996880069</v>
      </c>
      <c r="B122" s="1">
        <v>1</v>
      </c>
      <c r="C122" s="25">
        <v>4.1483859000000001</v>
      </c>
      <c r="D122" s="24">
        <v>1434.5830000000001</v>
      </c>
      <c r="E122" s="23">
        <v>5.425019817838364</v>
      </c>
      <c r="F122" s="23">
        <v>1.4586223482756182</v>
      </c>
      <c r="G122" s="1"/>
      <c r="H122" s="2">
        <v>1190.000000000002</v>
      </c>
      <c r="I122" s="1">
        <v>18</v>
      </c>
      <c r="J122" s="25">
        <v>4.4102220000000001</v>
      </c>
      <c r="K122" s="24">
        <v>8.75</v>
      </c>
      <c r="L122" s="23">
        <v>9.476319718386506</v>
      </c>
      <c r="M122" s="23">
        <v>2.5478933137153201</v>
      </c>
    </row>
    <row r="123" spans="1:13" x14ac:dyDescent="0.4">
      <c r="A123" s="2">
        <v>1200.0000001396984</v>
      </c>
      <c r="B123" s="1">
        <v>1</v>
      </c>
      <c r="C123" s="25">
        <v>4.1477859000000006</v>
      </c>
      <c r="D123" s="24">
        <v>1406.6669999999999</v>
      </c>
      <c r="E123" s="23">
        <v>5.6422901511921602</v>
      </c>
      <c r="F123" s="23">
        <v>1.5170397134629439</v>
      </c>
      <c r="G123" s="1"/>
      <c r="H123" s="2">
        <v>1200.0000000000052</v>
      </c>
      <c r="I123" s="1">
        <v>18</v>
      </c>
      <c r="J123" s="25">
        <v>4.4128220000000002</v>
      </c>
      <c r="K123" s="24">
        <v>15</v>
      </c>
      <c r="L123" s="23">
        <v>10.002482291252456</v>
      </c>
      <c r="M123" s="23">
        <v>2.6893623798899537</v>
      </c>
    </row>
    <row r="124" spans="1:13" x14ac:dyDescent="0.4">
      <c r="A124" s="2">
        <v>1209.9999999627471</v>
      </c>
      <c r="B124" s="1">
        <v>2</v>
      </c>
      <c r="C124" s="25">
        <v>4.1503858999999999</v>
      </c>
      <c r="D124" s="24">
        <v>1854.1669999999999</v>
      </c>
      <c r="E124" s="23">
        <v>5.553203709690818</v>
      </c>
      <c r="F124" s="23">
        <v>1.4930870867693176</v>
      </c>
      <c r="G124" s="1"/>
      <c r="H124" s="2">
        <v>1210.0000000000036</v>
      </c>
      <c r="I124" s="1">
        <v>18</v>
      </c>
      <c r="J124" s="25">
        <v>4.4164219999999998</v>
      </c>
      <c r="K124" s="24">
        <v>13.333</v>
      </c>
      <c r="L124" s="23">
        <v>10.344433946174085</v>
      </c>
      <c r="M124" s="23">
        <v>2.7813027492612248</v>
      </c>
    </row>
    <row r="125" spans="1:13" x14ac:dyDescent="0.4">
      <c r="A125" s="2">
        <v>1219.9999997857958</v>
      </c>
      <c r="B125" s="1">
        <v>2</v>
      </c>
      <c r="C125" s="25">
        <v>4.1497858999999995</v>
      </c>
      <c r="D125" s="24">
        <v>1974.5830000000001</v>
      </c>
      <c r="E125" s="23">
        <v>5.4549071752744585</v>
      </c>
      <c r="F125" s="23">
        <v>1.4666581470286191</v>
      </c>
      <c r="G125" s="1"/>
      <c r="H125" s="2">
        <v>1220.000000000002</v>
      </c>
      <c r="I125" s="1">
        <v>18</v>
      </c>
      <c r="J125" s="25">
        <v>4.4168219999999998</v>
      </c>
      <c r="K125" s="24">
        <v>8.75</v>
      </c>
      <c r="L125" s="23">
        <v>10.680113692745506</v>
      </c>
      <c r="M125" s="23">
        <v>2.871556793790718</v>
      </c>
    </row>
    <row r="126" spans="1:13" x14ac:dyDescent="0.4">
      <c r="A126" s="2">
        <v>1229.9999996088445</v>
      </c>
      <c r="B126" s="1">
        <v>2</v>
      </c>
      <c r="C126" s="25">
        <v>4.1537858999999999</v>
      </c>
      <c r="D126" s="24">
        <v>2563.3330000000001</v>
      </c>
      <c r="E126" s="23">
        <v>5.6583169247185445</v>
      </c>
      <c r="F126" s="23">
        <v>1.5213488239954926</v>
      </c>
      <c r="G126" s="1"/>
      <c r="H126" s="2">
        <v>1230.0000000000005</v>
      </c>
      <c r="I126" s="1">
        <v>18</v>
      </c>
      <c r="J126" s="25">
        <v>4.4182220000000001</v>
      </c>
      <c r="K126" s="24">
        <v>10</v>
      </c>
      <c r="L126" s="23">
        <v>10.286852708356371</v>
      </c>
      <c r="M126" s="23">
        <v>2.7658209108269904</v>
      </c>
    </row>
    <row r="127" spans="1:13" x14ac:dyDescent="0.4">
      <c r="A127" s="2">
        <v>1240.000000060536</v>
      </c>
      <c r="B127" s="1">
        <v>2</v>
      </c>
      <c r="C127" s="25">
        <v>4.1587858999999998</v>
      </c>
      <c r="D127" s="24">
        <v>3882.9169999999999</v>
      </c>
      <c r="E127" s="23">
        <v>5.7584130628162784</v>
      </c>
      <c r="F127" s="23">
        <v>1.5482616222723502</v>
      </c>
      <c r="G127" s="1"/>
      <c r="H127" s="2">
        <v>1240.0000000000036</v>
      </c>
      <c r="I127" s="1">
        <v>18</v>
      </c>
      <c r="J127" s="25">
        <v>4.4062220000000005</v>
      </c>
      <c r="K127" s="24">
        <v>-1.25</v>
      </c>
      <c r="L127" s="23">
        <v>9.9324408434958738</v>
      </c>
      <c r="M127" s="23">
        <v>2.6705303710800692</v>
      </c>
    </row>
    <row r="128" spans="1:13" x14ac:dyDescent="0.4">
      <c r="A128" s="2">
        <v>1249.9999998835847</v>
      </c>
      <c r="B128" s="1">
        <v>2</v>
      </c>
      <c r="C128" s="25">
        <v>4.1661859000000003</v>
      </c>
      <c r="D128" s="24">
        <v>4130.4170000000004</v>
      </c>
      <c r="E128" s="23">
        <v>5.8497717311880972</v>
      </c>
      <c r="F128" s="23">
        <v>1.5728251814611414</v>
      </c>
      <c r="G128" s="1"/>
      <c r="H128" s="2">
        <v>1250.0000000000068</v>
      </c>
      <c r="I128" s="1">
        <v>18</v>
      </c>
      <c r="J128" s="25">
        <v>4.4075220000000002</v>
      </c>
      <c r="K128" s="24">
        <v>6.25</v>
      </c>
      <c r="L128" s="23">
        <v>9.6137809113699415</v>
      </c>
      <c r="M128" s="23">
        <v>2.5848524354952955</v>
      </c>
    </row>
    <row r="129" spans="1:13" x14ac:dyDescent="0.4">
      <c r="A129" s="2">
        <v>1259.9999997066334</v>
      </c>
      <c r="B129" s="1">
        <v>2</v>
      </c>
      <c r="C129" s="25">
        <v>4.1685859000000001</v>
      </c>
      <c r="D129" s="24">
        <v>4155.4170000000004</v>
      </c>
      <c r="E129" s="23">
        <v>5.6567112177300638</v>
      </c>
      <c r="F129" s="23">
        <v>1.5209170983655738</v>
      </c>
      <c r="G129" s="1"/>
      <c r="H129" s="2">
        <v>1260.0000000000005</v>
      </c>
      <c r="I129" s="1">
        <v>18</v>
      </c>
      <c r="J129" s="25">
        <v>4.4105220000000003</v>
      </c>
      <c r="K129" s="24">
        <v>-8.75</v>
      </c>
      <c r="L129" s="23">
        <v>10.00617967183782</v>
      </c>
      <c r="M129" s="23">
        <v>2.6903564927472297</v>
      </c>
    </row>
    <row r="130" spans="1:13" x14ac:dyDescent="0.4">
      <c r="A130" s="2">
        <v>1270.0000001583248</v>
      </c>
      <c r="B130" s="1">
        <v>2</v>
      </c>
      <c r="C130" s="25">
        <v>4.1695858999999995</v>
      </c>
      <c r="D130" s="24">
        <v>4176.25</v>
      </c>
      <c r="E130" s="23">
        <v>5.7377206501158184</v>
      </c>
      <c r="F130" s="23">
        <v>1.5426980636830547</v>
      </c>
      <c r="G130" s="1"/>
      <c r="H130" s="2">
        <v>1270.0000000000036</v>
      </c>
      <c r="I130" s="1">
        <v>18</v>
      </c>
      <c r="J130" s="25">
        <v>4.4138219999999997</v>
      </c>
      <c r="K130" s="24">
        <v>2.5</v>
      </c>
      <c r="L130" s="23">
        <v>10.432969770087643</v>
      </c>
      <c r="M130" s="23">
        <v>2.8051073316811213</v>
      </c>
    </row>
    <row r="131" spans="1:13" x14ac:dyDescent="0.4">
      <c r="A131" s="2">
        <v>1279.9999999813735</v>
      </c>
      <c r="B131" s="1">
        <v>2</v>
      </c>
      <c r="C131" s="25">
        <v>4.1723859000000001</v>
      </c>
      <c r="D131" s="24">
        <v>4211.6670000000004</v>
      </c>
      <c r="E131" s="23">
        <v>5.9283029214670995</v>
      </c>
      <c r="F131" s="23">
        <v>1.5939398230705579</v>
      </c>
      <c r="G131" s="1"/>
      <c r="H131" s="2">
        <v>1280.0000000000018</v>
      </c>
      <c r="I131" s="1">
        <v>18</v>
      </c>
      <c r="J131" s="25">
        <v>4.4216220000000002</v>
      </c>
      <c r="K131" s="24">
        <v>10</v>
      </c>
      <c r="L131" s="23">
        <v>10.633456916083825</v>
      </c>
      <c r="M131" s="23">
        <v>2.8590122097297606</v>
      </c>
    </row>
    <row r="132" spans="1:13" x14ac:dyDescent="0.4">
      <c r="A132" s="2">
        <v>1289.9999998044223</v>
      </c>
      <c r="B132" s="1">
        <v>2</v>
      </c>
      <c r="C132" s="25">
        <v>4.1739858999999999</v>
      </c>
      <c r="D132" s="24">
        <v>4230</v>
      </c>
      <c r="E132" s="23">
        <v>6.1949593484415892</v>
      </c>
      <c r="F132" s="23">
        <v>1.6656356023960783</v>
      </c>
      <c r="G132" s="1"/>
      <c r="H132" s="2">
        <v>1290.000000000005</v>
      </c>
      <c r="I132" s="1">
        <v>18</v>
      </c>
      <c r="J132" s="25">
        <v>4.4211220000000004</v>
      </c>
      <c r="K132" s="24">
        <v>5.4169999999999998</v>
      </c>
      <c r="L132" s="23">
        <v>10.308376078082809</v>
      </c>
      <c r="M132" s="23">
        <v>2.7716078884136799</v>
      </c>
    </row>
    <row r="133" spans="1:13" x14ac:dyDescent="0.4">
      <c r="A133" s="2">
        <v>1299.999999627471</v>
      </c>
      <c r="B133" s="1">
        <v>2</v>
      </c>
      <c r="C133" s="25">
        <v>4.1775859000000004</v>
      </c>
      <c r="D133" s="24">
        <v>4237.5</v>
      </c>
      <c r="E133" s="23">
        <v>6.4343429936986567</v>
      </c>
      <c r="F133" s="23">
        <v>1.7299985626262901</v>
      </c>
      <c r="G133" s="1"/>
      <c r="H133" s="2">
        <v>1299.9999999999986</v>
      </c>
      <c r="I133" s="1">
        <v>18</v>
      </c>
      <c r="J133" s="25">
        <v>4.4192220000000004</v>
      </c>
      <c r="K133" s="24">
        <v>2.9169999999999998</v>
      </c>
      <c r="L133" s="23">
        <v>10.400643379194014</v>
      </c>
      <c r="M133" s="23">
        <v>2.7964157512298389</v>
      </c>
    </row>
    <row r="134" spans="1:13" x14ac:dyDescent="0.4">
      <c r="A134" s="2">
        <v>1310.0000000791624</v>
      </c>
      <c r="B134" s="1">
        <v>2</v>
      </c>
      <c r="C134" s="25">
        <v>4.1803859000000001</v>
      </c>
      <c r="D134" s="24">
        <v>4257.0829999999996</v>
      </c>
      <c r="E134" s="23">
        <v>6.2194630430125857</v>
      </c>
      <c r="F134" s="23">
        <v>1.6722238984238733</v>
      </c>
      <c r="G134" s="1"/>
      <c r="H134" s="2">
        <v>1310.0000000000018</v>
      </c>
      <c r="I134" s="1">
        <v>18</v>
      </c>
      <c r="J134" s="25">
        <v>4.4242220000000003</v>
      </c>
      <c r="K134" s="24">
        <v>0.41699999999999998</v>
      </c>
      <c r="L134" s="23">
        <v>10.220522186414643</v>
      </c>
      <c r="M134" s="23">
        <v>2.7479866567734188</v>
      </c>
    </row>
    <row r="135" spans="1:13" x14ac:dyDescent="0.4">
      <c r="A135" s="2">
        <v>1319.9999999022111</v>
      </c>
      <c r="B135" s="1">
        <v>2</v>
      </c>
      <c r="C135" s="25">
        <v>4.1817858999999995</v>
      </c>
      <c r="D135" s="24">
        <v>4302.9170000000004</v>
      </c>
      <c r="E135" s="23">
        <v>6.1806867340591145</v>
      </c>
      <c r="F135" s="23">
        <v>1.6617981317497694</v>
      </c>
      <c r="G135" s="1"/>
      <c r="H135" s="2">
        <v>1320.000000000005</v>
      </c>
      <c r="I135" s="1">
        <v>18</v>
      </c>
      <c r="J135" s="25">
        <v>4.4246220000000003</v>
      </c>
      <c r="K135" s="24">
        <v>18.75</v>
      </c>
      <c r="L135" s="23">
        <v>10.250019025566699</v>
      </c>
      <c r="M135" s="23">
        <v>2.7559174570719183</v>
      </c>
    </row>
    <row r="136" spans="1:13" x14ac:dyDescent="0.4">
      <c r="A136" s="2">
        <v>1329.9999997252598</v>
      </c>
      <c r="B136" s="1">
        <v>2</v>
      </c>
      <c r="C136" s="25">
        <v>4.1851859000000005</v>
      </c>
      <c r="D136" s="24">
        <v>4316.6670000000004</v>
      </c>
      <c r="E136" s="23">
        <v>6.4453526902950573</v>
      </c>
      <c r="F136" s="23">
        <v>1.7329587342095236</v>
      </c>
      <c r="G136" s="1"/>
      <c r="H136" s="2">
        <v>1330.0000000000032</v>
      </c>
      <c r="I136" s="1">
        <v>18</v>
      </c>
      <c r="J136" s="25">
        <v>4.4320219999999999</v>
      </c>
      <c r="K136" s="24">
        <v>25</v>
      </c>
      <c r="L136" s="23">
        <v>9.6719749540547539</v>
      </c>
      <c r="M136" s="23">
        <v>2.6004990384657511</v>
      </c>
    </row>
    <row r="137" spans="1:13" x14ac:dyDescent="0.4">
      <c r="A137" s="2">
        <v>1340.0000001769513</v>
      </c>
      <c r="B137" s="1">
        <v>2</v>
      </c>
      <c r="C137" s="25">
        <v>4.1853859</v>
      </c>
      <c r="D137" s="24">
        <v>4337.5</v>
      </c>
      <c r="E137" s="23">
        <v>6.4952538220062426</v>
      </c>
      <c r="F137" s="23">
        <v>1.7463756263799159</v>
      </c>
      <c r="G137" s="1"/>
      <c r="H137" s="2">
        <v>1340.0000000000016</v>
      </c>
      <c r="I137" s="1">
        <v>18</v>
      </c>
      <c r="J137" s="25">
        <v>4.4364220000000003</v>
      </c>
      <c r="K137" s="24">
        <v>24.582999999999998</v>
      </c>
      <c r="L137" s="23">
        <v>9.5012639591851471</v>
      </c>
      <c r="M137" s="23">
        <v>2.5546000591856375</v>
      </c>
    </row>
    <row r="138" spans="1:13" x14ac:dyDescent="0.4">
      <c r="A138" s="2">
        <v>1350</v>
      </c>
      <c r="B138" s="1">
        <v>2</v>
      </c>
      <c r="C138" s="25">
        <v>4.1839858999999997</v>
      </c>
      <c r="D138" s="24">
        <v>3298.3330000000001</v>
      </c>
      <c r="E138" s="23">
        <v>6.4299803181074315</v>
      </c>
      <c r="F138" s="23">
        <v>1.7288255722355981</v>
      </c>
      <c r="G138" s="1"/>
      <c r="H138" s="2">
        <v>1350</v>
      </c>
      <c r="I138" s="1">
        <v>18</v>
      </c>
      <c r="J138" s="25">
        <v>4.4390220000000005</v>
      </c>
      <c r="K138" s="24">
        <v>16.25</v>
      </c>
      <c r="L138" s="23">
        <v>9.4490868008738484</v>
      </c>
      <c r="M138" s="23">
        <v>2.5405712128886839</v>
      </c>
    </row>
    <row r="139" spans="1:13" x14ac:dyDescent="0.4">
      <c r="A139" s="2">
        <v>1359.9999998230487</v>
      </c>
      <c r="B139" s="1">
        <v>2</v>
      </c>
      <c r="C139" s="25">
        <v>4.1839858999999997</v>
      </c>
      <c r="D139" s="24">
        <v>3276.25</v>
      </c>
      <c r="E139" s="23">
        <v>6.4405961620462406</v>
      </c>
      <c r="F139" s="23">
        <v>1.7316798488529921</v>
      </c>
      <c r="G139" s="1"/>
      <c r="H139" s="2">
        <v>1360.0000000000032</v>
      </c>
      <c r="I139" s="1">
        <v>18</v>
      </c>
      <c r="J139" s="25">
        <v>4.4414220000000002</v>
      </c>
      <c r="K139" s="24">
        <v>17.917000000000002</v>
      </c>
      <c r="L139" s="23">
        <v>9.7398575724700862</v>
      </c>
      <c r="M139" s="23">
        <v>2.6187506039170869</v>
      </c>
    </row>
    <row r="140" spans="1:13" x14ac:dyDescent="0.4">
      <c r="A140" s="2">
        <v>1369.9999996460974</v>
      </c>
      <c r="B140" s="1">
        <v>2</v>
      </c>
      <c r="C140" s="25">
        <v>4.1827858999999998</v>
      </c>
      <c r="D140" s="24">
        <v>3346.25</v>
      </c>
      <c r="E140" s="23">
        <v>6.5363508320034374</v>
      </c>
      <c r="F140" s="23">
        <v>1.7574253587757509</v>
      </c>
      <c r="G140" s="1"/>
      <c r="H140" s="2">
        <v>1370.0000000000064</v>
      </c>
      <c r="I140" s="1">
        <v>18</v>
      </c>
      <c r="J140" s="25">
        <v>4.4471220000000002</v>
      </c>
      <c r="K140" s="24">
        <v>24.167000000000002</v>
      </c>
      <c r="L140" s="23">
        <v>9.8736905122464194</v>
      </c>
      <c r="M140" s="23">
        <v>2.6547341990831907</v>
      </c>
    </row>
    <row r="141" spans="1:13" x14ac:dyDescent="0.4">
      <c r="A141" s="2">
        <v>1380.0000000977889</v>
      </c>
      <c r="B141" s="1">
        <v>2</v>
      </c>
      <c r="C141" s="25">
        <v>4.1853859</v>
      </c>
      <c r="D141" s="24">
        <v>3414.1669999999999</v>
      </c>
      <c r="E141" s="23">
        <v>6.9017097645950356</v>
      </c>
      <c r="F141" s="23">
        <v>1.8556592311144111</v>
      </c>
      <c r="G141" s="1"/>
      <c r="H141" s="2">
        <v>1379.9999999999998</v>
      </c>
      <c r="I141" s="1">
        <v>18</v>
      </c>
      <c r="J141" s="25">
        <v>4.4417220000000004</v>
      </c>
      <c r="K141" s="24">
        <v>26.25</v>
      </c>
      <c r="L141" s="23">
        <v>9.8426798769249615</v>
      </c>
      <c r="M141" s="23">
        <v>2.6463963851704428</v>
      </c>
    </row>
    <row r="142" spans="1:13" x14ac:dyDescent="0.4">
      <c r="A142" s="2">
        <v>1389.9999999208376</v>
      </c>
      <c r="B142" s="1">
        <v>2</v>
      </c>
      <c r="C142" s="25">
        <v>4.1853859</v>
      </c>
      <c r="D142" s="24">
        <v>3423.75</v>
      </c>
      <c r="E142" s="23">
        <v>7.0102919126448926</v>
      </c>
      <c r="F142" s="23">
        <v>1.8848536586165021</v>
      </c>
      <c r="G142" s="1"/>
      <c r="H142" s="2">
        <v>1390.000000000003</v>
      </c>
      <c r="I142" s="1">
        <v>18</v>
      </c>
      <c r="J142" s="25">
        <v>4.4471220000000002</v>
      </c>
      <c r="K142" s="24">
        <v>68.75</v>
      </c>
      <c r="L142" s="23">
        <v>9.5704613990188712</v>
      </c>
      <c r="M142" s="23">
        <v>2.57320514001005</v>
      </c>
    </row>
    <row r="143" spans="1:13" x14ac:dyDescent="0.4">
      <c r="A143" s="2">
        <v>1399.9999997438863</v>
      </c>
      <c r="B143" s="1">
        <v>2</v>
      </c>
      <c r="C143" s="25">
        <v>4.1849859</v>
      </c>
      <c r="D143" s="24">
        <v>3465</v>
      </c>
      <c r="E143" s="23">
        <v>6.8068761039293628</v>
      </c>
      <c r="F143" s="23">
        <v>1.8301613524963642</v>
      </c>
      <c r="G143" s="1"/>
      <c r="H143" s="2">
        <v>1400.0000000000014</v>
      </c>
      <c r="I143" s="1">
        <v>18</v>
      </c>
      <c r="J143" s="25">
        <v>4.4516220000000004</v>
      </c>
      <c r="K143" s="24">
        <v>23.332999999999998</v>
      </c>
      <c r="L143" s="23">
        <v>9.5230297418125751</v>
      </c>
      <c r="M143" s="23">
        <v>2.5604522142070221</v>
      </c>
    </row>
    <row r="144" spans="1:13" x14ac:dyDescent="0.4">
      <c r="A144" s="2">
        <v>1410.0000001955777</v>
      </c>
      <c r="B144" s="1">
        <v>2</v>
      </c>
      <c r="C144" s="25">
        <v>4.1857858999999999</v>
      </c>
      <c r="D144" s="24">
        <v>3257.9169999999999</v>
      </c>
      <c r="E144" s="23">
        <v>6.9308609205252081</v>
      </c>
      <c r="F144" s="23">
        <v>1.8634970877390076</v>
      </c>
      <c r="G144" s="1"/>
      <c r="H144" s="2">
        <v>1410.0000000000045</v>
      </c>
      <c r="I144" s="1">
        <v>18</v>
      </c>
      <c r="J144" s="25">
        <v>4.4591219999999998</v>
      </c>
      <c r="K144" s="24">
        <v>8.3330000000000002</v>
      </c>
      <c r="L144" s="23">
        <v>9.9657527666071388</v>
      </c>
      <c r="M144" s="23">
        <v>2.6794869310827374</v>
      </c>
    </row>
    <row r="145" spans="1:13" x14ac:dyDescent="0.4">
      <c r="A145" s="2">
        <v>1420.0000000186265</v>
      </c>
      <c r="B145" s="1">
        <v>2</v>
      </c>
      <c r="C145" s="25">
        <v>4.1859859000000004</v>
      </c>
      <c r="D145" s="24">
        <v>2900.8330000000001</v>
      </c>
      <c r="E145" s="23">
        <v>7.3893266213608939</v>
      </c>
      <c r="F145" s="23">
        <v>1.9867645299993821</v>
      </c>
      <c r="G145" s="1"/>
      <c r="H145" s="2">
        <v>1419.9999999999982</v>
      </c>
      <c r="I145" s="1">
        <v>18</v>
      </c>
      <c r="J145" s="25">
        <v>4.4596220000000004</v>
      </c>
      <c r="K145" s="24">
        <v>15.833</v>
      </c>
      <c r="L145" s="23">
        <v>10.407784517618719</v>
      </c>
      <c r="M145" s="23">
        <v>2.798335785524305</v>
      </c>
    </row>
    <row r="146" spans="1:13" x14ac:dyDescent="0.4">
      <c r="A146" s="2">
        <v>1429.9999998416752</v>
      </c>
      <c r="B146" s="1">
        <v>2</v>
      </c>
      <c r="C146" s="25">
        <v>4.1853859</v>
      </c>
      <c r="D146" s="24">
        <v>2683.3330000000001</v>
      </c>
      <c r="E146" s="23">
        <v>7.0132730742989668</v>
      </c>
      <c r="F146" s="23">
        <v>1.8856552020501609</v>
      </c>
      <c r="G146" s="1"/>
      <c r="H146" s="2">
        <v>1430.0000000000014</v>
      </c>
      <c r="I146" s="1">
        <v>18</v>
      </c>
      <c r="J146" s="25">
        <v>4.4585220000000003</v>
      </c>
      <c r="K146" s="24">
        <v>21.25</v>
      </c>
      <c r="L146" s="23">
        <v>10.788656287754833</v>
      </c>
      <c r="M146" s="23">
        <v>2.9007405866867071</v>
      </c>
    </row>
    <row r="147" spans="1:13" x14ac:dyDescent="0.4">
      <c r="A147" s="2">
        <v>1439.9999996647239</v>
      </c>
      <c r="B147" s="1">
        <v>2</v>
      </c>
      <c r="C147" s="25">
        <v>4.1843859000000005</v>
      </c>
      <c r="D147" s="24">
        <v>2617.0830000000001</v>
      </c>
      <c r="E147" s="23">
        <v>7.5078944490975781</v>
      </c>
      <c r="F147" s="23">
        <v>2.018643802173568</v>
      </c>
      <c r="G147" s="1"/>
      <c r="H147" s="2">
        <v>1440.0000000000045</v>
      </c>
      <c r="I147" s="1">
        <v>18</v>
      </c>
      <c r="J147" s="25">
        <v>4.459422</v>
      </c>
      <c r="K147" s="24">
        <v>12.917</v>
      </c>
      <c r="L147" s="23">
        <v>10.86075941286159</v>
      </c>
      <c r="M147" s="23">
        <v>2.9201269176481928</v>
      </c>
    </row>
    <row r="148" spans="1:13" x14ac:dyDescent="0.4">
      <c r="A148" s="2">
        <v>1450.0000001164153</v>
      </c>
      <c r="B148" s="1">
        <v>2</v>
      </c>
      <c r="C148" s="25">
        <v>4.1827858999999998</v>
      </c>
      <c r="D148" s="24">
        <v>2650.8330000000001</v>
      </c>
      <c r="E148" s="23">
        <v>7.4704481502723148</v>
      </c>
      <c r="F148" s="23">
        <v>2.0085756346533059</v>
      </c>
      <c r="G148" s="1"/>
      <c r="H148" s="2">
        <v>1450.0000000000027</v>
      </c>
      <c r="I148" s="1">
        <v>18</v>
      </c>
      <c r="J148" s="25">
        <v>4.4577220000000004</v>
      </c>
      <c r="K148" s="24">
        <v>9.1669999999999998</v>
      </c>
      <c r="L148" s="23">
        <v>10.379044810089841</v>
      </c>
      <c r="M148" s="23">
        <v>2.7906085548243018</v>
      </c>
    </row>
    <row r="149" spans="1:13" x14ac:dyDescent="0.4">
      <c r="A149" s="2">
        <v>1459.999999939464</v>
      </c>
      <c r="B149" s="1">
        <v>2</v>
      </c>
      <c r="C149" s="25">
        <v>4.1849859</v>
      </c>
      <c r="D149" s="24">
        <v>2687.0830000000001</v>
      </c>
      <c r="E149" s="23">
        <v>7.2410835106959945</v>
      </c>
      <c r="F149" s="23">
        <v>1.9469064794384026</v>
      </c>
      <c r="G149" s="1"/>
      <c r="H149" s="2">
        <v>1460.0000000000014</v>
      </c>
      <c r="I149" s="1">
        <v>18</v>
      </c>
      <c r="J149" s="25">
        <v>4.4468220000000001</v>
      </c>
      <c r="K149" s="24">
        <v>-1.667</v>
      </c>
      <c r="L149" s="23">
        <v>9.9583351186692557</v>
      </c>
      <c r="M149" s="23">
        <v>2.6774925518146171</v>
      </c>
    </row>
    <row r="150" spans="1:13" x14ac:dyDescent="0.4">
      <c r="A150" s="2">
        <v>1469.9999997625127</v>
      </c>
      <c r="B150" s="1">
        <v>2</v>
      </c>
      <c r="C150" s="25">
        <v>4.1845859000000001</v>
      </c>
      <c r="D150" s="24">
        <v>2718.75</v>
      </c>
      <c r="E150" s="23">
        <v>7.7814796532089607</v>
      </c>
      <c r="F150" s="23">
        <v>2.0922025183209709</v>
      </c>
      <c r="G150" s="1"/>
      <c r="H150" s="2">
        <v>1469.9999999999995</v>
      </c>
      <c r="I150" s="1">
        <v>18</v>
      </c>
      <c r="J150" s="25">
        <v>4.4443220000000005</v>
      </c>
      <c r="K150" s="24">
        <v>-2.0830000000000002</v>
      </c>
      <c r="L150" s="23">
        <v>9.681008687998899</v>
      </c>
      <c r="M150" s="23">
        <v>2.6029279339650784</v>
      </c>
    </row>
    <row r="151" spans="1:13" x14ac:dyDescent="0.4">
      <c r="A151" s="2">
        <v>1479.9999995855615</v>
      </c>
      <c r="B151" s="1">
        <v>2</v>
      </c>
      <c r="C151" s="25">
        <v>4.1863858999999994</v>
      </c>
      <c r="D151" s="24">
        <v>2729.1669999999999</v>
      </c>
      <c r="E151" s="23">
        <v>7.7547188799465037</v>
      </c>
      <c r="F151" s="23">
        <v>2.0850073626812797</v>
      </c>
      <c r="G151" s="1"/>
      <c r="H151" s="2">
        <v>1480.0000000000027</v>
      </c>
      <c r="I151" s="1">
        <v>18</v>
      </c>
      <c r="J151" s="25">
        <v>4.4454219999999998</v>
      </c>
      <c r="K151" s="24">
        <v>38.332999999999998</v>
      </c>
      <c r="L151" s="23">
        <v>9.911559704479922</v>
      </c>
      <c r="M151" s="23">
        <v>2.664916069741305</v>
      </c>
    </row>
    <row r="152" spans="1:13" x14ac:dyDescent="0.4">
      <c r="A152" s="2">
        <v>1490.0000000372529</v>
      </c>
      <c r="B152" s="1">
        <v>2</v>
      </c>
      <c r="C152" s="25">
        <v>4.1849859</v>
      </c>
      <c r="D152" s="24">
        <v>2779.1669999999999</v>
      </c>
      <c r="E152" s="23">
        <v>8.0787656983972056</v>
      </c>
      <c r="F152" s="23">
        <v>2.1721336676812375</v>
      </c>
      <c r="G152" s="1"/>
      <c r="H152" s="2">
        <v>1490.0000000000059</v>
      </c>
      <c r="I152" s="1">
        <v>18</v>
      </c>
      <c r="J152" s="25">
        <v>4.4416219999999997</v>
      </c>
      <c r="K152" s="24">
        <v>7.5</v>
      </c>
      <c r="L152" s="23">
        <v>10.464385828141308</v>
      </c>
      <c r="M152" s="23">
        <v>2.8135541513998481</v>
      </c>
    </row>
    <row r="153" spans="1:13" x14ac:dyDescent="0.4">
      <c r="A153" s="2">
        <v>1499.9999998603016</v>
      </c>
      <c r="B153" s="1">
        <v>2</v>
      </c>
      <c r="C153" s="25">
        <v>4.1851859000000005</v>
      </c>
      <c r="D153" s="24">
        <v>2798.75</v>
      </c>
      <c r="E153" s="23">
        <v>8.157533200270878</v>
      </c>
      <c r="F153" s="23">
        <v>2.1933118462701899</v>
      </c>
      <c r="G153" s="1"/>
      <c r="H153" s="2">
        <v>1500.0000000000043</v>
      </c>
      <c r="I153" s="1">
        <v>18</v>
      </c>
      <c r="J153" s="25">
        <v>4.4456220000000002</v>
      </c>
      <c r="K153" s="24">
        <v>17.082999999999998</v>
      </c>
      <c r="L153" s="23">
        <v>10.848594862587985</v>
      </c>
      <c r="M153" s="23">
        <v>2.9168562411379493</v>
      </c>
    </row>
    <row r="154" spans="1:13" x14ac:dyDescent="0.4">
      <c r="A154" s="2">
        <v>1509.9999996833503</v>
      </c>
      <c r="B154" s="1">
        <v>2</v>
      </c>
      <c r="C154" s="25">
        <v>4.1853859</v>
      </c>
      <c r="D154" s="24">
        <v>2839.5830000000001</v>
      </c>
      <c r="E154" s="23">
        <v>8.0837040047956776</v>
      </c>
      <c r="F154" s="23">
        <v>2.1734614276373883</v>
      </c>
      <c r="G154" s="1"/>
      <c r="H154" s="2">
        <v>1510.0000000000027</v>
      </c>
      <c r="I154" s="1">
        <v>18</v>
      </c>
      <c r="J154" s="25">
        <v>4.4432220000000004</v>
      </c>
      <c r="K154" s="24">
        <v>18.75</v>
      </c>
      <c r="L154" s="23">
        <v>11.222386214293847</v>
      </c>
      <c r="M154" s="23">
        <v>3.0173573337602382</v>
      </c>
    </row>
    <row r="155" spans="1:13" x14ac:dyDescent="0.4">
      <c r="A155" s="2">
        <v>1520.0000001350418</v>
      </c>
      <c r="B155" s="1">
        <v>2</v>
      </c>
      <c r="C155" s="25">
        <v>4.1873859000000007</v>
      </c>
      <c r="D155" s="24">
        <v>2848.3330000000001</v>
      </c>
      <c r="E155" s="23">
        <v>8.2502552047649242</v>
      </c>
      <c r="F155" s="23">
        <v>2.2182419649560634</v>
      </c>
      <c r="G155" s="1"/>
      <c r="H155" s="2">
        <v>1520.0000000000009</v>
      </c>
      <c r="I155" s="1">
        <v>18</v>
      </c>
      <c r="J155" s="25">
        <v>4.4330220000000002</v>
      </c>
      <c r="K155" s="24">
        <v>15.417</v>
      </c>
      <c r="L155" s="23">
        <v>11.106709954089922</v>
      </c>
      <c r="M155" s="23">
        <v>2.9862555158934017</v>
      </c>
    </row>
    <row r="156" spans="1:13" x14ac:dyDescent="0.4">
      <c r="A156" s="2">
        <v>1529.9999999580905</v>
      </c>
      <c r="B156" s="1">
        <v>2</v>
      </c>
      <c r="C156" s="25">
        <v>4.1873859000000007</v>
      </c>
      <c r="D156" s="24">
        <v>2862.0830000000001</v>
      </c>
      <c r="E156" s="23">
        <v>7.9720619245602435</v>
      </c>
      <c r="F156" s="23">
        <v>2.1434442777084737</v>
      </c>
      <c r="G156" s="1"/>
      <c r="H156" s="2">
        <v>1530.0000000000041</v>
      </c>
      <c r="I156" s="1">
        <v>18</v>
      </c>
      <c r="J156" s="25">
        <v>4.4420219999999997</v>
      </c>
      <c r="K156" s="24">
        <v>5.4169999999999998</v>
      </c>
      <c r="L156" s="23">
        <v>10.919264061671862</v>
      </c>
      <c r="M156" s="23">
        <v>2.9358570331312879</v>
      </c>
    </row>
    <row r="157" spans="1:13" x14ac:dyDescent="0.4">
      <c r="A157" s="2">
        <v>1539.9999997811392</v>
      </c>
      <c r="B157" s="1">
        <v>2</v>
      </c>
      <c r="C157" s="25">
        <v>4.1867859000000003</v>
      </c>
      <c r="D157" s="24">
        <v>2865.8330000000001</v>
      </c>
      <c r="E157" s="23">
        <v>8.3024467411616119</v>
      </c>
      <c r="F157" s="23">
        <v>2.2322746770815987</v>
      </c>
      <c r="G157" s="1"/>
      <c r="H157" s="2">
        <v>1540.0000000000073</v>
      </c>
      <c r="I157" s="1">
        <v>18</v>
      </c>
      <c r="J157" s="25">
        <v>4.4341220000000003</v>
      </c>
      <c r="K157" s="24">
        <v>5.4169999999999998</v>
      </c>
      <c r="L157" s="23">
        <v>10.393810044433524</v>
      </c>
      <c r="M157" s="23">
        <v>2.7945784759516692</v>
      </c>
    </row>
    <row r="158" spans="1:13" x14ac:dyDescent="0.4">
      <c r="A158" s="2">
        <v>1549.9999996041879</v>
      </c>
      <c r="B158" s="1">
        <v>2</v>
      </c>
      <c r="C158" s="25">
        <v>4.1873859000000007</v>
      </c>
      <c r="D158" s="24">
        <v>2549.1669999999999</v>
      </c>
      <c r="E158" s="23">
        <v>7.8912312406882181</v>
      </c>
      <c r="F158" s="23">
        <v>2.121711372413924</v>
      </c>
      <c r="G158" s="1"/>
      <c r="H158" s="2">
        <v>1550.0000000000009</v>
      </c>
      <c r="I158" s="1">
        <v>18</v>
      </c>
      <c r="J158" s="25">
        <v>4.427422</v>
      </c>
      <c r="K158" s="24">
        <v>6.6669999999999998</v>
      </c>
      <c r="L158" s="23">
        <v>9.9219591712224169</v>
      </c>
      <c r="M158" s="23">
        <v>2.6677121691308172</v>
      </c>
    </row>
    <row r="159" spans="1:13" x14ac:dyDescent="0.4">
      <c r="A159" s="2">
        <v>1560.0000000558794</v>
      </c>
      <c r="B159" s="1">
        <v>2</v>
      </c>
      <c r="C159" s="25">
        <v>4.1867859000000003</v>
      </c>
      <c r="D159" s="24">
        <v>2419.5830000000001</v>
      </c>
      <c r="E159" s="23">
        <v>8.1696517435800544</v>
      </c>
      <c r="F159" s="23">
        <v>2.1965701529110593</v>
      </c>
      <c r="G159" s="1"/>
      <c r="H159" s="2">
        <v>1560.0000000000041</v>
      </c>
      <c r="I159" s="1">
        <v>18</v>
      </c>
      <c r="J159" s="25">
        <v>4.4305219999999998</v>
      </c>
      <c r="K159" s="24">
        <v>10.833</v>
      </c>
      <c r="L159" s="23">
        <v>9.6732696911672651</v>
      </c>
      <c r="M159" s="23">
        <v>2.6008471537816145</v>
      </c>
    </row>
    <row r="160" spans="1:13" x14ac:dyDescent="0.4">
      <c r="A160" s="2">
        <v>1569.9999998789281</v>
      </c>
      <c r="B160" s="1">
        <v>2</v>
      </c>
      <c r="C160" s="25">
        <v>4.1837859000000002</v>
      </c>
      <c r="D160" s="24">
        <v>1845.8330000000001</v>
      </c>
      <c r="E160" s="23">
        <v>8.591034701889809</v>
      </c>
      <c r="F160" s="23">
        <v>2.3098671768504122</v>
      </c>
      <c r="G160" s="1"/>
      <c r="H160" s="2">
        <v>1570.0000000000025</v>
      </c>
      <c r="I160" s="1">
        <v>18</v>
      </c>
      <c r="J160" s="25">
        <v>4.4363220000000005</v>
      </c>
      <c r="K160" s="24">
        <v>12.5</v>
      </c>
      <c r="L160" s="23">
        <v>10.146591389474816</v>
      </c>
      <c r="M160" s="23">
        <v>2.7281089206059539</v>
      </c>
    </row>
    <row r="161" spans="1:13" x14ac:dyDescent="0.4">
      <c r="A161" s="2">
        <v>1579.9999997019768</v>
      </c>
      <c r="B161" s="1">
        <v>2</v>
      </c>
      <c r="C161" s="25">
        <v>4.1833859000000002</v>
      </c>
      <c r="D161" s="24">
        <v>1867.0830000000001</v>
      </c>
      <c r="E161" s="23">
        <v>8.5129003939040384</v>
      </c>
      <c r="F161" s="23">
        <v>2.2888592447834464</v>
      </c>
      <c r="G161" s="1"/>
      <c r="H161" s="2">
        <v>1580.0000000000057</v>
      </c>
      <c r="I161" s="1">
        <v>18</v>
      </c>
      <c r="J161" s="25">
        <v>4.4408219999999998</v>
      </c>
      <c r="K161" s="24">
        <v>5</v>
      </c>
      <c r="L161" s="23">
        <v>10.672805807874484</v>
      </c>
      <c r="M161" s="23">
        <v>2.8695919264631469</v>
      </c>
    </row>
    <row r="162" spans="1:13" x14ac:dyDescent="0.4">
      <c r="A162" s="2">
        <v>1590.0000001536682</v>
      </c>
      <c r="B162" s="1">
        <v>2</v>
      </c>
      <c r="C162" s="25">
        <v>4.1845859000000001</v>
      </c>
      <c r="D162" s="24">
        <v>1900</v>
      </c>
      <c r="E162" s="23">
        <v>8.2363612948610125</v>
      </c>
      <c r="F162" s="23">
        <v>2.2145063163923226</v>
      </c>
      <c r="G162" s="1"/>
      <c r="H162" s="2">
        <v>1589.9999999999993</v>
      </c>
      <c r="I162" s="1">
        <v>18</v>
      </c>
      <c r="J162" s="25">
        <v>4.4381219999999999</v>
      </c>
      <c r="K162" s="24">
        <v>-0.41699999999999998</v>
      </c>
      <c r="L162" s="23">
        <v>10.702033610743412</v>
      </c>
      <c r="M162" s="23">
        <v>2.8774503911115947</v>
      </c>
    </row>
    <row r="163" spans="1:13" x14ac:dyDescent="0.4">
      <c r="A163" s="2">
        <v>1599.9999999767169</v>
      </c>
      <c r="B163" s="1">
        <v>2</v>
      </c>
      <c r="C163" s="25">
        <v>4.1835859000000006</v>
      </c>
      <c r="D163" s="24">
        <v>1920.8330000000001</v>
      </c>
      <c r="E163" s="23">
        <v>8.3168920447861048</v>
      </c>
      <c r="F163" s="23">
        <v>2.2361585785975024</v>
      </c>
      <c r="G163" s="1"/>
      <c r="H163" s="2">
        <v>1600.0000000000023</v>
      </c>
      <c r="I163" s="1">
        <v>18</v>
      </c>
      <c r="J163" s="25">
        <v>4.4395220000000002</v>
      </c>
      <c r="K163" s="24">
        <v>6.6669999999999998</v>
      </c>
      <c r="L163" s="23">
        <v>10.693367933381047</v>
      </c>
      <c r="M163" s="23">
        <v>2.8751204548001863</v>
      </c>
    </row>
    <row r="164" spans="1:13" x14ac:dyDescent="0.4">
      <c r="A164" s="2">
        <v>1609.9999997997656</v>
      </c>
      <c r="B164" s="1">
        <v>2</v>
      </c>
      <c r="C164" s="25">
        <v>4.1815859</v>
      </c>
      <c r="D164" s="24">
        <v>1956.6669999999999</v>
      </c>
      <c r="E164" s="23">
        <v>8.7340426018450721</v>
      </c>
      <c r="F164" s="23">
        <v>2.3483176389425173</v>
      </c>
      <c r="G164" s="1"/>
      <c r="H164" s="2">
        <v>1610.0000000000055</v>
      </c>
      <c r="I164" s="1">
        <v>18</v>
      </c>
      <c r="J164" s="25">
        <v>4.4401219999999997</v>
      </c>
      <c r="K164" s="24">
        <v>12.083</v>
      </c>
      <c r="L164" s="23">
        <v>10.600865692598967</v>
      </c>
      <c r="M164" s="23">
        <v>2.8502494238729517</v>
      </c>
    </row>
    <row r="165" spans="1:13" x14ac:dyDescent="0.4">
      <c r="A165" s="2">
        <v>1619.9999996228144</v>
      </c>
      <c r="B165" s="1">
        <v>2</v>
      </c>
      <c r="C165" s="25">
        <v>4.1809858999999996</v>
      </c>
      <c r="D165" s="24">
        <v>1969.1669999999999</v>
      </c>
      <c r="E165" s="23">
        <v>8.5039447903986058</v>
      </c>
      <c r="F165" s="23">
        <v>2.2864513561758564</v>
      </c>
      <c r="G165" s="1"/>
      <c r="H165" s="2">
        <v>1620.0000000000036</v>
      </c>
      <c r="I165" s="1">
        <v>18</v>
      </c>
      <c r="J165" s="25">
        <v>4.4410220000000002</v>
      </c>
      <c r="K165" s="24">
        <v>22.5</v>
      </c>
      <c r="L165" s="23">
        <v>10.940139128688321</v>
      </c>
      <c r="M165" s="23">
        <v>2.9414697018946052</v>
      </c>
    </row>
    <row r="166" spans="1:13" x14ac:dyDescent="0.4">
      <c r="A166" s="2">
        <v>1630.0000000745058</v>
      </c>
      <c r="B166" s="1">
        <v>2</v>
      </c>
      <c r="C166" s="25">
        <v>4.1823858999999999</v>
      </c>
      <c r="D166" s="24">
        <v>1993.75</v>
      </c>
      <c r="E166" s="23">
        <v>8.7964409813438831</v>
      </c>
      <c r="F166" s="23">
        <v>2.3650946598363158</v>
      </c>
      <c r="G166" s="1"/>
      <c r="H166" s="2">
        <v>1630.0000000000023</v>
      </c>
      <c r="I166" s="1">
        <v>18</v>
      </c>
      <c r="J166" s="25">
        <v>4.4403220000000001</v>
      </c>
      <c r="K166" s="24">
        <v>14.167</v>
      </c>
      <c r="L166" s="23">
        <v>11.033690891220692</v>
      </c>
      <c r="M166" s="23">
        <v>2.9666229172066667</v>
      </c>
    </row>
    <row r="167" spans="1:13" x14ac:dyDescent="0.4">
      <c r="A167" s="2">
        <v>1639.9999998975545</v>
      </c>
      <c r="B167" s="1">
        <v>2</v>
      </c>
      <c r="C167" s="25">
        <v>4.1835859000000006</v>
      </c>
      <c r="D167" s="24">
        <v>2025.8330000000001</v>
      </c>
      <c r="E167" s="23">
        <v>8.7587341338374625</v>
      </c>
      <c r="F167" s="23">
        <v>2.3549564387232733</v>
      </c>
      <c r="G167" s="1"/>
      <c r="H167" s="2">
        <v>1640.0000000000005</v>
      </c>
      <c r="I167" s="1">
        <v>18</v>
      </c>
      <c r="J167" s="25">
        <v>4.4413220000000004</v>
      </c>
      <c r="K167" s="24">
        <v>10</v>
      </c>
      <c r="L167" s="23">
        <v>11.164804976476123</v>
      </c>
      <c r="M167" s="23">
        <v>3.0018754953260021</v>
      </c>
    </row>
    <row r="168" spans="1:13" x14ac:dyDescent="0.4">
      <c r="A168" s="2">
        <v>1649.9999997206032</v>
      </c>
      <c r="B168" s="1">
        <v>2</v>
      </c>
      <c r="C168" s="25">
        <v>4.1819858999999999</v>
      </c>
      <c r="D168" s="24">
        <v>2037.9169999999999</v>
      </c>
      <c r="E168" s="23">
        <v>8.8091957481767569</v>
      </c>
      <c r="F168" s="23">
        <v>2.3685240275758224</v>
      </c>
      <c r="G168" s="1"/>
      <c r="H168" s="2">
        <v>1650.0000000000036</v>
      </c>
      <c r="I168" s="1">
        <v>18</v>
      </c>
      <c r="J168" s="25">
        <v>4.435422</v>
      </c>
      <c r="K168" s="24">
        <v>4.1669999999999998</v>
      </c>
      <c r="L168" s="23">
        <v>11.009939564774605</v>
      </c>
      <c r="M168" s="23">
        <v>2.9602369100179855</v>
      </c>
    </row>
    <row r="169" spans="1:13" x14ac:dyDescent="0.4">
      <c r="A169" s="2">
        <v>1660.9999997774139</v>
      </c>
      <c r="B169" s="1">
        <v>2</v>
      </c>
      <c r="C169" s="25">
        <v>4.1823858999999999</v>
      </c>
      <c r="D169" s="24">
        <v>2042.9169999999999</v>
      </c>
      <c r="E169" s="23">
        <v>8.9630709518446334</v>
      </c>
      <c r="F169" s="23">
        <v>2.409896376148156</v>
      </c>
      <c r="G169" s="1"/>
      <c r="H169" s="2">
        <v>1660.0000000000068</v>
      </c>
      <c r="I169" s="1">
        <v>18</v>
      </c>
      <c r="J169" s="25">
        <v>4.4334220000000002</v>
      </c>
      <c r="K169" s="24">
        <v>2.5</v>
      </c>
      <c r="L169" s="23">
        <v>10.981840686725603</v>
      </c>
      <c r="M169" s="23">
        <v>2.952681978817739</v>
      </c>
    </row>
    <row r="170" spans="1:13" x14ac:dyDescent="0.4">
      <c r="A170" s="2">
        <v>1669.9999999953434</v>
      </c>
      <c r="B170" s="1">
        <v>2</v>
      </c>
      <c r="C170" s="25">
        <v>4.1825858999999994</v>
      </c>
      <c r="D170" s="24">
        <v>2052.0830000000001</v>
      </c>
      <c r="E170" s="23">
        <v>8.9690787196901365</v>
      </c>
      <c r="F170" s="23">
        <v>2.4115116816653615</v>
      </c>
      <c r="G170" s="1"/>
      <c r="H170" s="2">
        <v>1670.0000000000005</v>
      </c>
      <c r="I170" s="1">
        <v>18</v>
      </c>
      <c r="J170" s="25">
        <v>4.4412219999999998</v>
      </c>
      <c r="K170" s="24">
        <v>15.833</v>
      </c>
      <c r="L170" s="23">
        <v>10.969359458327151</v>
      </c>
      <c r="M170" s="23">
        <v>2.949326157219438</v>
      </c>
    </row>
    <row r="171" spans="1:13" x14ac:dyDescent="0.4">
      <c r="A171" s="2">
        <v>1679.9999998183921</v>
      </c>
      <c r="B171" s="1">
        <v>2</v>
      </c>
      <c r="C171" s="25">
        <v>4.1825858999999994</v>
      </c>
      <c r="D171" s="24">
        <v>2114.1669999999999</v>
      </c>
      <c r="E171" s="23">
        <v>8.9336925732274359</v>
      </c>
      <c r="F171" s="23">
        <v>2.4019974262740487</v>
      </c>
      <c r="G171" s="1"/>
      <c r="H171" s="2">
        <v>1680.0000000000036</v>
      </c>
      <c r="I171" s="1">
        <v>18</v>
      </c>
      <c r="J171" s="25">
        <v>4.4420219999999997</v>
      </c>
      <c r="K171" s="24">
        <v>18.75</v>
      </c>
      <c r="L171" s="23">
        <v>11.110150442391067</v>
      </c>
      <c r="M171" s="23">
        <v>2.9871805582515014</v>
      </c>
    </row>
    <row r="172" spans="1:13" x14ac:dyDescent="0.4">
      <c r="A172" s="2">
        <v>1689.9999996414408</v>
      </c>
      <c r="B172" s="1">
        <v>2</v>
      </c>
      <c r="C172" s="25">
        <v>4.1827858999999998</v>
      </c>
      <c r="D172" s="24">
        <v>2209.5830000000001</v>
      </c>
      <c r="E172" s="23">
        <v>8.9149300385490555</v>
      </c>
      <c r="F172" s="23">
        <v>2.3969527530173362</v>
      </c>
      <c r="G172" s="1"/>
      <c r="H172" s="2">
        <v>1690.0000000000018</v>
      </c>
      <c r="I172" s="1">
        <v>18</v>
      </c>
      <c r="J172" s="25">
        <v>4.439222</v>
      </c>
      <c r="K172" s="24">
        <v>9.5830000000000002</v>
      </c>
      <c r="L172" s="23">
        <v>11.02055668934338</v>
      </c>
      <c r="M172" s="23">
        <v>2.9630915309577142</v>
      </c>
    </row>
    <row r="173" spans="1:13" x14ac:dyDescent="0.4">
      <c r="A173" s="2">
        <v>1700.0000000931323</v>
      </c>
      <c r="B173" s="1">
        <v>2</v>
      </c>
      <c r="C173" s="25">
        <v>4.1849859</v>
      </c>
      <c r="D173" s="24">
        <v>2247.5</v>
      </c>
      <c r="E173" s="23">
        <v>9.1370296114115934</v>
      </c>
      <c r="F173" s="23">
        <v>2.4566685534010571</v>
      </c>
      <c r="G173" s="1"/>
      <c r="H173" s="2">
        <v>1700.000000000005</v>
      </c>
      <c r="I173" s="1">
        <v>18</v>
      </c>
      <c r="J173" s="25">
        <v>4.4358219999999999</v>
      </c>
      <c r="K173" s="24">
        <v>-0.41699999999999998</v>
      </c>
      <c r="L173" s="23">
        <v>10.508675926249943</v>
      </c>
      <c r="M173" s="23">
        <v>2.8254624077892809</v>
      </c>
    </row>
    <row r="174" spans="1:13" x14ac:dyDescent="0.4">
      <c r="A174" s="2">
        <v>1709.999999916181</v>
      </c>
      <c r="B174" s="1">
        <v>2</v>
      </c>
      <c r="C174" s="25">
        <v>4.1839858999999997</v>
      </c>
      <c r="D174" s="24">
        <v>2341.6669999999999</v>
      </c>
      <c r="E174" s="23">
        <v>9.2185540818879836</v>
      </c>
      <c r="F174" s="23">
        <v>2.4785879967507736</v>
      </c>
      <c r="G174" s="1"/>
      <c r="H174" s="2">
        <v>1709.9999999999986</v>
      </c>
      <c r="I174" s="1">
        <v>18</v>
      </c>
      <c r="J174" s="25">
        <v>4.4280220000000003</v>
      </c>
      <c r="K174" s="24">
        <v>-8.75</v>
      </c>
      <c r="L174" s="23">
        <v>9.9936858323635835</v>
      </c>
      <c r="M174" s="23">
        <v>2.686997280415329</v>
      </c>
    </row>
    <row r="175" spans="1:13" x14ac:dyDescent="0.4">
      <c r="A175" s="2">
        <v>1719.9999997392297</v>
      </c>
      <c r="B175" s="1">
        <v>2</v>
      </c>
      <c r="C175" s="25">
        <v>4.1849859</v>
      </c>
      <c r="D175" s="24">
        <v>2432.0830000000001</v>
      </c>
      <c r="E175" s="23">
        <v>9.2102256129988795</v>
      </c>
      <c r="F175" s="23">
        <v>2.4763487255118704</v>
      </c>
      <c r="G175" s="1"/>
      <c r="H175" s="2">
        <v>1720.0000000000018</v>
      </c>
      <c r="I175" s="1">
        <v>18</v>
      </c>
      <c r="J175" s="25">
        <v>4.4269220000000002</v>
      </c>
      <c r="K175" s="24">
        <v>-1.667</v>
      </c>
      <c r="L175" s="23">
        <v>9.5621390231635832</v>
      </c>
      <c r="M175" s="23">
        <v>2.570967507002083</v>
      </c>
    </row>
    <row r="176" spans="1:13" x14ac:dyDescent="0.4">
      <c r="A176" s="2">
        <v>1730.0000001909211</v>
      </c>
      <c r="B176" s="1">
        <v>2</v>
      </c>
      <c r="C176" s="25">
        <v>4.1853859</v>
      </c>
      <c r="D176" s="24">
        <v>2517.0830000000001</v>
      </c>
      <c r="E176" s="23">
        <v>9.1697193819880365</v>
      </c>
      <c r="F176" s="23">
        <v>2.4654578355647851</v>
      </c>
      <c r="G176" s="1"/>
      <c r="H176" s="2">
        <v>1730.000000000005</v>
      </c>
      <c r="I176" s="1">
        <v>18</v>
      </c>
      <c r="J176" s="25">
        <v>4.4353220000000002</v>
      </c>
      <c r="K176" s="24">
        <v>1.25</v>
      </c>
      <c r="L176" s="23">
        <v>10.064173338540959</v>
      </c>
      <c r="M176" s="23">
        <v>2.7059492207283338</v>
      </c>
    </row>
    <row r="177" spans="1:13" x14ac:dyDescent="0.4">
      <c r="A177" s="2">
        <v>1740.0000000139698</v>
      </c>
      <c r="B177" s="1">
        <v>2</v>
      </c>
      <c r="C177" s="25">
        <v>4.1869858999999998</v>
      </c>
      <c r="D177" s="24">
        <v>2610</v>
      </c>
      <c r="E177" s="23">
        <v>8.9703208703793269</v>
      </c>
      <c r="F177" s="23">
        <v>2.4118456580960497</v>
      </c>
      <c r="G177" s="1"/>
      <c r="H177" s="2">
        <v>1740.0000000000034</v>
      </c>
      <c r="I177" s="1">
        <v>18</v>
      </c>
      <c r="J177" s="25">
        <v>4.4397219999999997</v>
      </c>
      <c r="K177" s="24">
        <v>13.333</v>
      </c>
      <c r="L177" s="23">
        <v>10.041670508596274</v>
      </c>
      <c r="M177" s="23">
        <v>2.6998988961656769</v>
      </c>
    </row>
    <row r="178" spans="1:13" x14ac:dyDescent="0.4">
      <c r="A178" s="2">
        <v>1749.9999998370185</v>
      </c>
      <c r="B178" s="1">
        <v>2</v>
      </c>
      <c r="C178" s="25">
        <v>4.1879859000000002</v>
      </c>
      <c r="D178" s="24">
        <v>2681.6669999999999</v>
      </c>
      <c r="E178" s="23">
        <v>9.0932362255281429</v>
      </c>
      <c r="F178" s="23">
        <v>2.4448938477776387</v>
      </c>
      <c r="G178" s="1"/>
      <c r="H178" s="2">
        <v>1750.0000000000018</v>
      </c>
      <c r="I178" s="1">
        <v>18</v>
      </c>
      <c r="J178" s="25">
        <v>4.4287220000000005</v>
      </c>
      <c r="K178" s="24">
        <v>20.417000000000002</v>
      </c>
      <c r="L178" s="23">
        <v>10.233362596934221</v>
      </c>
      <c r="M178" s="23">
        <v>2.7514390514878677</v>
      </c>
    </row>
    <row r="179" spans="1:13" x14ac:dyDescent="0.4">
      <c r="A179" s="2">
        <v>1759.9999996600673</v>
      </c>
      <c r="B179" s="1">
        <v>2</v>
      </c>
      <c r="C179" s="25">
        <v>4.1861858999999999</v>
      </c>
      <c r="D179" s="24">
        <v>2316.6669999999999</v>
      </c>
      <c r="E179" s="23">
        <v>9.2830883546450682</v>
      </c>
      <c r="F179" s="23">
        <v>2.4959392941900349</v>
      </c>
      <c r="G179" s="1"/>
      <c r="H179" s="2">
        <v>1760.0000000000002</v>
      </c>
      <c r="I179" s="1">
        <v>18</v>
      </c>
      <c r="J179" s="25">
        <v>4.4393219999999998</v>
      </c>
      <c r="K179" s="24">
        <v>19.167000000000002</v>
      </c>
      <c r="L179" s="23">
        <v>10.170460419294757</v>
      </c>
      <c r="M179" s="23">
        <v>2.7345265746415288</v>
      </c>
    </row>
    <row r="180" spans="1:13" x14ac:dyDescent="0.4">
      <c r="A180" s="2">
        <v>1770.0000001117587</v>
      </c>
      <c r="B180" s="1">
        <v>2</v>
      </c>
      <c r="C180" s="25">
        <v>4.1867859000000003</v>
      </c>
      <c r="D180" s="24">
        <v>2215.4169999999999</v>
      </c>
      <c r="E180" s="23">
        <v>9.2869571995965163</v>
      </c>
      <c r="F180" s="23">
        <v>2.4969795085851305</v>
      </c>
      <c r="G180" s="1"/>
      <c r="H180" s="2">
        <v>1770.0000000000034</v>
      </c>
      <c r="I180" s="1">
        <v>18</v>
      </c>
      <c r="J180" s="25">
        <v>4.4397219999999997</v>
      </c>
      <c r="K180" s="24">
        <v>17.5</v>
      </c>
      <c r="L180" s="23">
        <v>10.682036648262159</v>
      </c>
      <c r="M180" s="23">
        <v>2.8720738178727507</v>
      </c>
    </row>
    <row r="181" spans="1:13" x14ac:dyDescent="0.4">
      <c r="A181" s="2">
        <v>1779.9999999348074</v>
      </c>
      <c r="B181" s="1">
        <v>2</v>
      </c>
      <c r="C181" s="25">
        <v>4.1859859000000004</v>
      </c>
      <c r="D181" s="24">
        <v>2059.1669999999999</v>
      </c>
      <c r="E181" s="23">
        <v>9.5204451735337443</v>
      </c>
      <c r="F181" s="23">
        <v>2.5597573026345795</v>
      </c>
      <c r="G181" s="1"/>
      <c r="H181" s="2">
        <v>1780.0000000000066</v>
      </c>
      <c r="I181" s="1">
        <v>18</v>
      </c>
      <c r="J181" s="25">
        <v>4.4391220000000002</v>
      </c>
      <c r="K181" s="24">
        <v>2.9169999999999998</v>
      </c>
      <c r="L181" s="23">
        <v>10.693485636754911</v>
      </c>
      <c r="M181" s="23">
        <v>2.8751521016470822</v>
      </c>
    </row>
    <row r="182" spans="1:13" x14ac:dyDescent="0.4">
      <c r="A182" s="2">
        <v>1789.9999997578561</v>
      </c>
      <c r="B182" s="1">
        <v>2</v>
      </c>
      <c r="C182" s="25">
        <v>4.1879859000000002</v>
      </c>
      <c r="D182" s="24">
        <v>2148.3330000000001</v>
      </c>
      <c r="E182" s="23">
        <v>9.3336196506083819</v>
      </c>
      <c r="F182" s="23">
        <v>2.5095256183057666</v>
      </c>
      <c r="G182" s="1"/>
      <c r="H182" s="2">
        <v>1790</v>
      </c>
      <c r="I182" s="1">
        <v>18</v>
      </c>
      <c r="J182" s="25">
        <v>4.4313219999999998</v>
      </c>
      <c r="K182" s="24">
        <v>0.83299999999999996</v>
      </c>
      <c r="L182" s="23">
        <v>10.235710125335157</v>
      </c>
      <c r="M182" s="23">
        <v>2.7520702302676314</v>
      </c>
    </row>
    <row r="183" spans="1:13" x14ac:dyDescent="0.4">
      <c r="A183" s="2">
        <v>1799.9999995809048</v>
      </c>
      <c r="B183" s="1">
        <v>2</v>
      </c>
      <c r="C183" s="25">
        <v>4.1879859000000002</v>
      </c>
      <c r="D183" s="24">
        <v>2263.75</v>
      </c>
      <c r="E183" s="23">
        <v>9.3891225789641819</v>
      </c>
      <c r="F183" s="23">
        <v>2.5244486627208866</v>
      </c>
      <c r="G183" s="1"/>
      <c r="H183" s="2">
        <v>1800.0000000000032</v>
      </c>
      <c r="I183" s="1">
        <v>18</v>
      </c>
      <c r="J183" s="25">
        <v>4.4275219999999997</v>
      </c>
      <c r="K183" s="24">
        <v>4.1669999999999998</v>
      </c>
      <c r="L183" s="23">
        <v>9.7108960034229828</v>
      </c>
      <c r="M183" s="23">
        <v>2.6109637214223298</v>
      </c>
    </row>
    <row r="184" spans="1:13" x14ac:dyDescent="0.4">
      <c r="A184" s="2">
        <v>1810.0000000325963</v>
      </c>
      <c r="B184" s="1">
        <v>2</v>
      </c>
      <c r="C184" s="25">
        <v>4.1887859000000001</v>
      </c>
      <c r="D184" s="24">
        <v>2433.3330000000001</v>
      </c>
      <c r="E184" s="23">
        <v>9.3636130452984361</v>
      </c>
      <c r="F184" s="23">
        <v>2.5175899272418754</v>
      </c>
      <c r="G184" s="1"/>
      <c r="H184" s="2">
        <v>1810.0000000000014</v>
      </c>
      <c r="I184" s="1">
        <v>18</v>
      </c>
      <c r="J184" s="25">
        <v>4.4261220000000003</v>
      </c>
      <c r="K184" s="24">
        <v>14.583</v>
      </c>
      <c r="L184" s="23">
        <v>9.776706201719902</v>
      </c>
      <c r="M184" s="23">
        <v>2.6286580763193754</v>
      </c>
    </row>
    <row r="185" spans="1:13" x14ac:dyDescent="0.4">
      <c r="A185" s="2">
        <v>1819.999999855645</v>
      </c>
      <c r="B185" s="1">
        <v>2</v>
      </c>
      <c r="C185" s="25">
        <v>4.1875859000000002</v>
      </c>
      <c r="D185" s="24">
        <v>2150.4169999999999</v>
      </c>
      <c r="E185" s="23">
        <v>9.5891815511832359</v>
      </c>
      <c r="F185" s="23">
        <v>2.5782384179015487</v>
      </c>
      <c r="G185" s="1"/>
      <c r="H185" s="2">
        <v>1820.0000000000045</v>
      </c>
      <c r="I185" s="1">
        <v>18</v>
      </c>
      <c r="J185" s="25">
        <v>4.4327220000000001</v>
      </c>
      <c r="K185" s="24">
        <v>15.417</v>
      </c>
      <c r="L185" s="23">
        <v>9.9729242650290555</v>
      </c>
      <c r="M185" s="23">
        <v>2.6814151282543732</v>
      </c>
    </row>
    <row r="186" spans="1:13" x14ac:dyDescent="0.4">
      <c r="A186" s="2">
        <v>1829.9999996786937</v>
      </c>
      <c r="B186" s="1">
        <v>2</v>
      </c>
      <c r="C186" s="25">
        <v>4.1849859</v>
      </c>
      <c r="D186" s="24">
        <v>2009.5830000000001</v>
      </c>
      <c r="E186" s="23">
        <v>9.3869139744461165</v>
      </c>
      <c r="F186" s="23">
        <v>2.5238548363355968</v>
      </c>
      <c r="G186" s="1"/>
      <c r="H186" s="2">
        <v>1829.9999999999982</v>
      </c>
      <c r="I186" s="1">
        <v>18</v>
      </c>
      <c r="J186" s="25">
        <v>4.428922</v>
      </c>
      <c r="K186" s="24">
        <v>2.9169999999999998</v>
      </c>
      <c r="L186" s="23">
        <v>9.9190693665632885</v>
      </c>
      <c r="M186" s="23">
        <v>2.6669351888064146</v>
      </c>
    </row>
    <row r="187" spans="1:13" x14ac:dyDescent="0.4">
      <c r="A187" s="2">
        <v>1840.0000001303852</v>
      </c>
      <c r="B187" s="1">
        <v>2</v>
      </c>
      <c r="C187" s="25">
        <v>4.1869858999999998</v>
      </c>
      <c r="D187" s="24">
        <v>2193.75</v>
      </c>
      <c r="E187" s="23">
        <v>9.3661609690291758</v>
      </c>
      <c r="F187" s="23">
        <v>2.5182749862131151</v>
      </c>
      <c r="G187" s="1"/>
      <c r="H187" s="2">
        <v>1840.0000000000014</v>
      </c>
      <c r="I187" s="1">
        <v>18</v>
      </c>
      <c r="J187" s="25">
        <v>4.425122</v>
      </c>
      <c r="K187" s="24">
        <v>0.41699999999999998</v>
      </c>
      <c r="L187" s="23">
        <v>9.8999098729285944</v>
      </c>
      <c r="M187" s="23">
        <v>2.6617837853948885</v>
      </c>
    </row>
    <row r="188" spans="1:13" x14ac:dyDescent="0.4">
      <c r="A188" s="2">
        <v>1849.9999999534339</v>
      </c>
      <c r="B188" s="1">
        <v>2</v>
      </c>
      <c r="C188" s="25">
        <v>4.1861858999999999</v>
      </c>
      <c r="D188" s="24">
        <v>2291.25</v>
      </c>
      <c r="E188" s="23">
        <v>9.5577430202034872</v>
      </c>
      <c r="F188" s="23">
        <v>2.5697855558984952</v>
      </c>
      <c r="G188" s="1"/>
      <c r="H188" s="2">
        <v>1850.0000000000045</v>
      </c>
      <c r="I188" s="1">
        <v>19</v>
      </c>
      <c r="J188" s="25">
        <v>4.4611220000000005</v>
      </c>
      <c r="K188" s="24">
        <v>540.41700000000003</v>
      </c>
      <c r="L188" s="23">
        <v>9.7828720836182779</v>
      </c>
      <c r="M188" s="23">
        <v>2.6303158938824054</v>
      </c>
    </row>
    <row r="189" spans="1:13" x14ac:dyDescent="0.4">
      <c r="A189" s="2">
        <v>1859.9999997764826</v>
      </c>
      <c r="B189" s="1">
        <v>2</v>
      </c>
      <c r="C189" s="25">
        <v>4.1873859000000007</v>
      </c>
      <c r="D189" s="24">
        <v>2359.5830000000001</v>
      </c>
      <c r="E189" s="23">
        <v>9.725033451314598</v>
      </c>
      <c r="F189" s="23">
        <v>2.6147648499222642</v>
      </c>
      <c r="G189" s="1"/>
      <c r="H189" s="2">
        <v>1860.0000000000032</v>
      </c>
      <c r="I189" s="1">
        <v>19</v>
      </c>
      <c r="J189" s="25">
        <v>4.6048220000000004</v>
      </c>
      <c r="K189" s="24">
        <v>405</v>
      </c>
      <c r="L189" s="23">
        <v>10.036081933722098</v>
      </c>
      <c r="M189" s="23">
        <v>2.6983962988517134</v>
      </c>
    </row>
    <row r="190" spans="1:13" x14ac:dyDescent="0.4">
      <c r="A190" s="2">
        <v>1869.9999995995313</v>
      </c>
      <c r="B190" s="1">
        <v>2</v>
      </c>
      <c r="C190" s="25">
        <v>4.1855858999999995</v>
      </c>
      <c r="D190" s="24">
        <v>1830</v>
      </c>
      <c r="E190" s="23">
        <v>9.5538741752520409</v>
      </c>
      <c r="F190" s="23">
        <v>2.5687453415033992</v>
      </c>
      <c r="G190" s="1"/>
      <c r="H190" s="2">
        <v>1870.0000000000014</v>
      </c>
      <c r="I190" s="1">
        <v>19</v>
      </c>
      <c r="J190" s="25">
        <v>4.6583220000000001</v>
      </c>
      <c r="K190" s="24">
        <v>312.91699999999997</v>
      </c>
      <c r="L190" s="23">
        <v>10.206473448005537</v>
      </c>
      <c r="M190" s="23">
        <v>2.7442093795474043</v>
      </c>
    </row>
    <row r="191" spans="1:13" x14ac:dyDescent="0.4">
      <c r="A191" s="2">
        <v>1880.0000000512227</v>
      </c>
      <c r="B191" s="1">
        <v>2</v>
      </c>
      <c r="C191" s="25">
        <v>4.1849859</v>
      </c>
      <c r="D191" s="24">
        <v>1751.25</v>
      </c>
      <c r="E191" s="23">
        <v>9.7231550771016959</v>
      </c>
      <c r="F191" s="23">
        <v>2.6142598123929353</v>
      </c>
      <c r="G191" s="1"/>
      <c r="H191" s="2">
        <v>1879.9999999999995</v>
      </c>
      <c r="I191" s="1">
        <v>19</v>
      </c>
      <c r="J191" s="25">
        <v>4.6815220000000002</v>
      </c>
      <c r="K191" s="24">
        <v>204.167</v>
      </c>
      <c r="L191" s="23">
        <v>10.218843512106485</v>
      </c>
      <c r="M191" s="23">
        <v>2.7475353124569786</v>
      </c>
    </row>
    <row r="192" spans="1:13" x14ac:dyDescent="0.4">
      <c r="A192" s="2">
        <v>1889.9999998742715</v>
      </c>
      <c r="B192" s="1">
        <v>2</v>
      </c>
      <c r="C192" s="25">
        <v>4.1865858999999999</v>
      </c>
      <c r="D192" s="24">
        <v>1846.25</v>
      </c>
      <c r="E192" s="23">
        <v>9.8817868090183918</v>
      </c>
      <c r="F192" s="23">
        <v>2.6569110463218006</v>
      </c>
      <c r="G192" s="1"/>
      <c r="H192" s="2">
        <v>1890.0000000000027</v>
      </c>
      <c r="I192" s="1">
        <v>19</v>
      </c>
      <c r="J192" s="25">
        <v>4.6796220000000002</v>
      </c>
      <c r="K192" s="24">
        <v>197.083</v>
      </c>
      <c r="L192" s="23">
        <v>10.179286304027118</v>
      </c>
      <c r="M192" s="23">
        <v>2.7368995858278833</v>
      </c>
    </row>
    <row r="193" spans="1:13" x14ac:dyDescent="0.4">
      <c r="A193" s="2">
        <v>1899.9999996973202</v>
      </c>
      <c r="B193" s="1">
        <v>2</v>
      </c>
      <c r="C193" s="25">
        <v>4.1857858999999999</v>
      </c>
      <c r="D193" s="24">
        <v>2017.5</v>
      </c>
      <c r="E193" s="23">
        <v>9.7678603833691593</v>
      </c>
      <c r="F193" s="23">
        <v>2.6262797055910783</v>
      </c>
      <c r="G193" s="1"/>
      <c r="H193" s="2">
        <v>1900.0000000000059</v>
      </c>
      <c r="I193" s="1">
        <v>19</v>
      </c>
      <c r="J193" s="25">
        <v>4.6938219999999999</v>
      </c>
      <c r="K193" s="24">
        <v>162.917</v>
      </c>
      <c r="L193" s="23">
        <v>10.472428892022094</v>
      </c>
      <c r="M193" s="23">
        <v>2.8157166859377947</v>
      </c>
    </row>
    <row r="194" spans="1:13" x14ac:dyDescent="0.4">
      <c r="A194" s="2">
        <v>1910.0000001490116</v>
      </c>
      <c r="B194" s="1">
        <v>2</v>
      </c>
      <c r="C194" s="25">
        <v>4.1879859000000002</v>
      </c>
      <c r="D194" s="24">
        <v>2107.5</v>
      </c>
      <c r="E194" s="23">
        <v>10.340355517472222</v>
      </c>
      <c r="F194" s="23">
        <v>2.7802061841886276</v>
      </c>
      <c r="G194" s="1"/>
      <c r="H194" s="2">
        <v>1909.9999999999995</v>
      </c>
      <c r="I194" s="1">
        <v>19</v>
      </c>
      <c r="J194" s="25">
        <v>4.6980219999999999</v>
      </c>
      <c r="K194" s="24">
        <v>171.25</v>
      </c>
      <c r="L194" s="23">
        <v>11.13341320642021</v>
      </c>
      <c r="M194" s="23">
        <v>2.9934352059090075</v>
      </c>
    </row>
    <row r="195" spans="1:13" x14ac:dyDescent="0.4">
      <c r="A195" s="2">
        <v>1919.9999999720603</v>
      </c>
      <c r="B195" s="1">
        <v>2</v>
      </c>
      <c r="C195" s="25">
        <v>4.1879859000000002</v>
      </c>
      <c r="D195" s="24">
        <v>2262.0830000000001</v>
      </c>
      <c r="E195" s="23">
        <v>10.149512697439775</v>
      </c>
      <c r="F195" s="23">
        <v>2.7288943712083422</v>
      </c>
      <c r="G195" s="1"/>
      <c r="H195" s="2">
        <v>1920.0000000000027</v>
      </c>
      <c r="I195" s="1">
        <v>19</v>
      </c>
      <c r="J195" s="25">
        <v>4.7005220000000003</v>
      </c>
      <c r="K195" s="24">
        <v>130.833</v>
      </c>
      <c r="L195" s="23">
        <v>12.028260112381526</v>
      </c>
      <c r="M195" s="23">
        <v>3.2340322431822379</v>
      </c>
    </row>
    <row r="196" spans="1:13" x14ac:dyDescent="0.4">
      <c r="A196" s="2">
        <v>1929.999999795109</v>
      </c>
      <c r="B196" s="1">
        <v>2</v>
      </c>
      <c r="C196" s="25">
        <v>4.1873859000000007</v>
      </c>
      <c r="D196" s="24">
        <v>2030</v>
      </c>
      <c r="E196" s="23">
        <v>10.462204440809801</v>
      </c>
      <c r="F196" s="23">
        <v>2.8129676428858112</v>
      </c>
      <c r="G196" s="1"/>
      <c r="H196" s="2">
        <v>1930.0000000000011</v>
      </c>
      <c r="I196" s="1">
        <v>19</v>
      </c>
      <c r="J196" s="25">
        <v>4.702922</v>
      </c>
      <c r="K196" s="24">
        <v>146.25</v>
      </c>
      <c r="L196" s="23">
        <v>11.495603769647172</v>
      </c>
      <c r="M196" s="23">
        <v>3.0908172003710823</v>
      </c>
    </row>
    <row r="197" spans="1:13" x14ac:dyDescent="0.4">
      <c r="A197" s="2">
        <v>1939.9999996181577</v>
      </c>
      <c r="B197" s="1">
        <v>2</v>
      </c>
      <c r="C197" s="25">
        <v>4.1867859000000003</v>
      </c>
      <c r="D197" s="24">
        <v>1898.3330000000001</v>
      </c>
      <c r="E197" s="23">
        <v>10.027109350745803</v>
      </c>
      <c r="F197" s="23">
        <v>2.6959838449823375</v>
      </c>
      <c r="G197" s="1"/>
      <c r="H197" s="2">
        <v>1940.0000000000043</v>
      </c>
      <c r="I197" s="1">
        <v>19</v>
      </c>
      <c r="J197" s="25">
        <v>4.6904219999999999</v>
      </c>
      <c r="K197" s="24">
        <v>117.083</v>
      </c>
      <c r="L197" s="23">
        <v>10.767904061957875</v>
      </c>
      <c r="M197" s="23">
        <v>2.8951609461802574</v>
      </c>
    </row>
    <row r="198" spans="1:13" x14ac:dyDescent="0.4">
      <c r="A198" s="2">
        <v>1950.9999996749684</v>
      </c>
      <c r="B198" s="1">
        <v>2</v>
      </c>
      <c r="C198" s="25">
        <v>4.1869858999999998</v>
      </c>
      <c r="D198" s="24">
        <v>1739.5830000000001</v>
      </c>
      <c r="E198" s="23">
        <v>10.320932522183485</v>
      </c>
      <c r="F198" s="23">
        <v>2.7749839332199873</v>
      </c>
      <c r="G198" s="1"/>
      <c r="H198" s="2">
        <v>1950.0000000000075</v>
      </c>
      <c r="I198" s="1">
        <v>19</v>
      </c>
      <c r="J198" s="25">
        <v>4.6960220000000001</v>
      </c>
      <c r="K198" s="24">
        <v>117.917</v>
      </c>
      <c r="L198" s="23">
        <v>9.8462193855247406</v>
      </c>
      <c r="M198" s="23">
        <v>2.6473480510664045</v>
      </c>
    </row>
    <row r="199" spans="1:13" x14ac:dyDescent="0.4">
      <c r="A199" s="2">
        <v>1959.9999998928979</v>
      </c>
      <c r="B199" s="1">
        <v>2</v>
      </c>
      <c r="C199" s="25">
        <v>4.1845859000000001</v>
      </c>
      <c r="D199" s="24">
        <v>1815.4169999999999</v>
      </c>
      <c r="E199" s="23">
        <v>10.23878091709077</v>
      </c>
      <c r="F199" s="23">
        <v>2.7528958725015844</v>
      </c>
      <c r="G199" s="1"/>
      <c r="H199" s="2">
        <v>1960.0000000000011</v>
      </c>
      <c r="I199" s="1">
        <v>19</v>
      </c>
      <c r="J199" s="25">
        <v>4.6973219999999998</v>
      </c>
      <c r="K199" s="24">
        <v>125.417</v>
      </c>
      <c r="L199" s="23">
        <v>10.491883578245202</v>
      </c>
      <c r="M199" s="23">
        <v>2.8209474576320117</v>
      </c>
    </row>
    <row r="200" spans="1:13" x14ac:dyDescent="0.4">
      <c r="A200" s="2">
        <v>1969.9999997159466</v>
      </c>
      <c r="B200" s="1">
        <v>2</v>
      </c>
      <c r="C200" s="25">
        <v>4.1851859000000005</v>
      </c>
      <c r="D200" s="24">
        <v>1854.1669999999999</v>
      </c>
      <c r="E200" s="23">
        <v>10.184601939591463</v>
      </c>
      <c r="F200" s="23">
        <v>2.7383287980869691</v>
      </c>
      <c r="G200" s="1"/>
      <c r="H200" s="2">
        <v>1970.0000000000043</v>
      </c>
      <c r="I200" s="1">
        <v>19</v>
      </c>
      <c r="J200" s="25">
        <v>4.7129219999999998</v>
      </c>
      <c r="K200" s="24">
        <v>92.917000000000002</v>
      </c>
      <c r="L200" s="23">
        <v>11.545678614919751</v>
      </c>
      <c r="M200" s="23">
        <v>3.1042807988193055</v>
      </c>
    </row>
    <row r="201" spans="1:13" x14ac:dyDescent="0.4">
      <c r="A201" s="2">
        <v>1980.0000001676381</v>
      </c>
      <c r="B201" s="1">
        <v>2</v>
      </c>
      <c r="C201" s="25">
        <v>4.1873859000000007</v>
      </c>
      <c r="D201" s="24">
        <v>1955.4169999999999</v>
      </c>
      <c r="E201" s="23">
        <v>10.159240858081219</v>
      </c>
      <c r="F201" s="23">
        <v>2.7315099768643001</v>
      </c>
      <c r="G201" s="1"/>
      <c r="H201" s="2">
        <v>1980.0000000000027</v>
      </c>
      <c r="I201" s="1">
        <v>19</v>
      </c>
      <c r="J201" s="25">
        <v>4.7179219999999997</v>
      </c>
      <c r="K201" s="24">
        <v>97.917000000000002</v>
      </c>
      <c r="L201" s="23">
        <v>11.742934055980296</v>
      </c>
      <c r="M201" s="23">
        <v>3.1573167699882583</v>
      </c>
    </row>
    <row r="202" spans="1:13" x14ac:dyDescent="0.4">
      <c r="A202" s="2">
        <v>1989.9999999906868</v>
      </c>
      <c r="B202" s="1">
        <v>2</v>
      </c>
      <c r="C202" s="25">
        <v>4.1865858999999999</v>
      </c>
      <c r="D202" s="24">
        <v>2036.25</v>
      </c>
      <c r="E202" s="23">
        <v>10.028178812192829</v>
      </c>
      <c r="F202" s="23">
        <v>2.6962713905433913</v>
      </c>
      <c r="G202" s="1"/>
      <c r="H202" s="2">
        <v>1990.0000000000055</v>
      </c>
      <c r="I202" s="1">
        <v>19</v>
      </c>
      <c r="J202" s="25">
        <v>4.7038219999999997</v>
      </c>
      <c r="K202" s="24">
        <v>107.083</v>
      </c>
      <c r="L202" s="23">
        <v>11.005244507972687</v>
      </c>
      <c r="M202" s="23">
        <v>2.9589745524584465</v>
      </c>
    </row>
    <row r="203" spans="1:13" x14ac:dyDescent="0.4">
      <c r="A203" s="2">
        <v>1999.9999998137355</v>
      </c>
      <c r="B203" s="1">
        <v>2</v>
      </c>
      <c r="C203" s="25">
        <v>4.1873859000000007</v>
      </c>
      <c r="D203" s="24">
        <v>2052.9169999999999</v>
      </c>
      <c r="E203" s="23">
        <v>10.555080956731206</v>
      </c>
      <c r="F203" s="23">
        <v>2.8379393049814015</v>
      </c>
      <c r="G203" s="1"/>
      <c r="H203" s="2">
        <v>1999.9999999999991</v>
      </c>
      <c r="I203" s="1">
        <v>19</v>
      </c>
      <c r="J203" s="25">
        <v>4.7096220000000004</v>
      </c>
      <c r="K203" s="24">
        <v>100.833</v>
      </c>
      <c r="L203" s="23">
        <v>10.424080362899566</v>
      </c>
      <c r="M203" s="23">
        <v>2.8027172412440664</v>
      </c>
    </row>
    <row r="204" spans="1:13" x14ac:dyDescent="0.4">
      <c r="A204" s="2">
        <v>2009.9999996367842</v>
      </c>
      <c r="B204" s="1">
        <v>2</v>
      </c>
      <c r="C204" s="25">
        <v>4.1859859000000004</v>
      </c>
      <c r="D204" s="24">
        <v>2087.5</v>
      </c>
      <c r="E204" s="23">
        <v>10.457523653456702</v>
      </c>
      <c r="F204" s="23">
        <v>2.8117091219457948</v>
      </c>
      <c r="G204" s="1"/>
      <c r="H204" s="2">
        <v>2010.0000000000023</v>
      </c>
      <c r="I204" s="1">
        <v>19</v>
      </c>
      <c r="J204" s="25">
        <v>4.7165220000000003</v>
      </c>
      <c r="K204" s="24">
        <v>84.582999999999998</v>
      </c>
      <c r="L204" s="23">
        <v>10.914407863346181</v>
      </c>
      <c r="M204" s="23">
        <v>2.9345513495313482</v>
      </c>
    </row>
    <row r="205" spans="1:13" x14ac:dyDescent="0.4">
      <c r="A205" s="2">
        <v>2020.0000000884756</v>
      </c>
      <c r="B205" s="1">
        <v>2</v>
      </c>
      <c r="C205" s="25">
        <v>4.1867859000000003</v>
      </c>
      <c r="D205" s="24">
        <v>2170</v>
      </c>
      <c r="E205" s="23">
        <v>10.283077222521555</v>
      </c>
      <c r="F205" s="23">
        <v>2.7648057978506007</v>
      </c>
      <c r="G205" s="1"/>
      <c r="H205" s="2">
        <v>2020.0000000000055</v>
      </c>
      <c r="I205" s="1">
        <v>19</v>
      </c>
      <c r="J205" s="25">
        <v>4.7195220000000004</v>
      </c>
      <c r="K205" s="24">
        <v>84.167000000000002</v>
      </c>
      <c r="L205" s="23">
        <v>11.797255564249605</v>
      </c>
      <c r="M205" s="23">
        <v>3.1719221665792743</v>
      </c>
    </row>
    <row r="206" spans="1:13" x14ac:dyDescent="0.4">
      <c r="A206" s="2">
        <v>2029.9999999115244</v>
      </c>
      <c r="B206" s="1">
        <v>2</v>
      </c>
      <c r="C206" s="25">
        <v>4.1893858999999996</v>
      </c>
      <c r="D206" s="24">
        <v>2209.1669999999999</v>
      </c>
      <c r="E206" s="23">
        <v>10.451509826339469</v>
      </c>
      <c r="F206" s="23">
        <v>2.8100921872752482</v>
      </c>
      <c r="G206" s="1"/>
      <c r="H206" s="2">
        <v>2030.0000000000041</v>
      </c>
      <c r="I206" s="1">
        <v>19</v>
      </c>
      <c r="J206" s="25">
        <v>4.7133219999999998</v>
      </c>
      <c r="K206" s="24">
        <v>77.082999999999998</v>
      </c>
      <c r="L206" s="23">
        <v>12.301883090467056</v>
      </c>
      <c r="M206" s="23">
        <v>3.3076011155990601</v>
      </c>
    </row>
    <row r="207" spans="1:13" x14ac:dyDescent="0.4">
      <c r="A207" s="2">
        <v>2039.9999997345731</v>
      </c>
      <c r="B207" s="1">
        <v>2</v>
      </c>
      <c r="C207" s="25">
        <v>4.1845859000000001</v>
      </c>
      <c r="D207" s="24">
        <v>1167.9169999999999</v>
      </c>
      <c r="E207" s="23">
        <v>10.162482568416468</v>
      </c>
      <c r="F207" s="23">
        <v>2.7323815738907435</v>
      </c>
      <c r="G207" s="1"/>
      <c r="H207" s="2">
        <v>2040.0000000000023</v>
      </c>
      <c r="I207" s="1">
        <v>19</v>
      </c>
      <c r="J207" s="25">
        <v>4.7234220000000002</v>
      </c>
      <c r="K207" s="24">
        <v>80</v>
      </c>
      <c r="L207" s="23">
        <v>12.345279670503423</v>
      </c>
      <c r="M207" s="23">
        <v>3.3192691322340662</v>
      </c>
    </row>
    <row r="208" spans="1:13" x14ac:dyDescent="0.4">
      <c r="A208" s="2">
        <v>2050.0000001862645</v>
      </c>
      <c r="B208" s="1">
        <v>2</v>
      </c>
      <c r="C208" s="25">
        <v>4.1833859000000002</v>
      </c>
      <c r="D208" s="24">
        <v>1177.0830000000001</v>
      </c>
      <c r="E208" s="23">
        <v>10.331990692953147</v>
      </c>
      <c r="F208" s="23">
        <v>2.7779571380297901</v>
      </c>
      <c r="G208" s="1"/>
      <c r="H208" s="2">
        <v>2050.0000000000009</v>
      </c>
      <c r="I208" s="1">
        <v>19</v>
      </c>
      <c r="J208" s="25">
        <v>4.7164219999999997</v>
      </c>
      <c r="K208" s="24">
        <v>70.832999999999998</v>
      </c>
      <c r="L208" s="23">
        <v>11.771505615832236</v>
      </c>
      <c r="M208" s="23">
        <v>3.1649987909069832</v>
      </c>
    </row>
    <row r="209" spans="1:13" x14ac:dyDescent="0.4">
      <c r="A209" s="2">
        <v>2060.0000000093132</v>
      </c>
      <c r="B209" s="1">
        <v>2</v>
      </c>
      <c r="C209" s="25">
        <v>4.1833859000000002</v>
      </c>
      <c r="D209" s="24">
        <v>1233.75</v>
      </c>
      <c r="E209" s="23">
        <v>10.598574408667702</v>
      </c>
      <c r="F209" s="23">
        <v>2.8496333675154437</v>
      </c>
      <c r="G209" s="1"/>
      <c r="H209" s="2">
        <v>2060.0000000000041</v>
      </c>
      <c r="I209" s="1">
        <v>19</v>
      </c>
      <c r="J209" s="25">
        <v>4.7057219999999997</v>
      </c>
      <c r="K209" s="24">
        <v>78.332999999999998</v>
      </c>
      <c r="L209" s="23">
        <v>10.809721455061565</v>
      </c>
      <c r="M209" s="23">
        <v>2.9064043676194022</v>
      </c>
    </row>
    <row r="210" spans="1:13" x14ac:dyDescent="0.4">
      <c r="A210" s="2">
        <v>2069.9999998323619</v>
      </c>
      <c r="B210" s="1">
        <v>2</v>
      </c>
      <c r="C210" s="25">
        <v>4.1829859000000003</v>
      </c>
      <c r="D210" s="24">
        <v>1296.25</v>
      </c>
      <c r="E210" s="23">
        <v>10.796645939784002</v>
      </c>
      <c r="F210" s="23">
        <v>2.9028887604069897</v>
      </c>
      <c r="G210" s="1"/>
      <c r="H210" s="2">
        <v>2070.0000000000073</v>
      </c>
      <c r="I210" s="1">
        <v>19</v>
      </c>
      <c r="J210" s="25">
        <v>4.7062220000000003</v>
      </c>
      <c r="K210" s="24">
        <v>87.082999999999998</v>
      </c>
      <c r="L210" s="23">
        <v>10.758079566855237</v>
      </c>
      <c r="M210" s="23">
        <v>2.8925194391261986</v>
      </c>
    </row>
    <row r="211" spans="1:13" x14ac:dyDescent="0.4">
      <c r="A211" s="2">
        <v>2079.9999996554106</v>
      </c>
      <c r="B211" s="1">
        <v>2</v>
      </c>
      <c r="C211" s="25">
        <v>4.1815859</v>
      </c>
      <c r="D211" s="24">
        <v>1319.5830000000001</v>
      </c>
      <c r="E211" s="23">
        <v>10.855102763071441</v>
      </c>
      <c r="F211" s="23">
        <v>2.9186060170658297</v>
      </c>
      <c r="G211" s="1"/>
      <c r="H211" s="2">
        <v>2080.0000000000005</v>
      </c>
      <c r="I211" s="1">
        <v>19</v>
      </c>
      <c r="J211" s="25">
        <v>4.7184220000000003</v>
      </c>
      <c r="K211" s="24">
        <v>89.167000000000002</v>
      </c>
      <c r="L211" s="23">
        <v>11.212039060161997</v>
      </c>
      <c r="M211" s="23">
        <v>3.0145752996360229</v>
      </c>
    </row>
    <row r="212" spans="1:13" x14ac:dyDescent="0.4">
      <c r="A212" s="2">
        <v>2090.0000001071021</v>
      </c>
      <c r="B212" s="1">
        <v>2</v>
      </c>
      <c r="C212" s="25">
        <v>4.1829859000000003</v>
      </c>
      <c r="D212" s="24">
        <v>1355.4169999999999</v>
      </c>
      <c r="E212" s="23">
        <v>10.751201402374683</v>
      </c>
      <c r="F212" s="23">
        <v>2.8906701105037542</v>
      </c>
      <c r="G212" s="1"/>
      <c r="H212" s="2">
        <v>2090.0000000000036</v>
      </c>
      <c r="I212" s="1">
        <v>19</v>
      </c>
      <c r="J212" s="25">
        <v>4.7125219999999999</v>
      </c>
      <c r="K212" s="24">
        <v>82.082999999999998</v>
      </c>
      <c r="L212" s="23">
        <v>11.212767700095444</v>
      </c>
      <c r="M212" s="23">
        <v>3.014771208688241</v>
      </c>
    </row>
    <row r="213" spans="1:13" x14ac:dyDescent="0.4">
      <c r="A213" s="2">
        <v>2099.9999999301508</v>
      </c>
      <c r="B213" s="1">
        <v>2</v>
      </c>
      <c r="C213" s="25">
        <v>4.1833859000000002</v>
      </c>
      <c r="D213" s="24">
        <v>1415.8330000000001</v>
      </c>
      <c r="E213" s="23">
        <v>10.377435230362334</v>
      </c>
      <c r="F213" s="23">
        <v>2.7901757879329891</v>
      </c>
      <c r="G213" s="1"/>
      <c r="H213" s="2">
        <v>2100.0000000000018</v>
      </c>
      <c r="I213" s="1">
        <v>19</v>
      </c>
      <c r="J213" s="25">
        <v>4.7022219999999999</v>
      </c>
      <c r="K213" s="24">
        <v>75.832999999999998</v>
      </c>
      <c r="L213" s="23">
        <v>10.893143721288322</v>
      </c>
      <c r="M213" s="23">
        <v>2.9288340703574529</v>
      </c>
    </row>
    <row r="214" spans="1:13" x14ac:dyDescent="0.4">
      <c r="A214" s="2">
        <v>2109.9999997531995</v>
      </c>
      <c r="B214" s="1">
        <v>2</v>
      </c>
      <c r="C214" s="25">
        <v>4.1813859000000004</v>
      </c>
      <c r="D214" s="24">
        <v>1478.3330000000001</v>
      </c>
      <c r="E214" s="23">
        <v>10.554202362341215</v>
      </c>
      <c r="F214" s="23">
        <v>2.8377030777499175</v>
      </c>
      <c r="G214" s="1"/>
      <c r="H214" s="2">
        <v>2110.0000000000055</v>
      </c>
      <c r="I214" s="1">
        <v>19</v>
      </c>
      <c r="J214" s="25">
        <v>4.707522</v>
      </c>
      <c r="K214" s="24">
        <v>82.5</v>
      </c>
      <c r="L214" s="23">
        <v>10.977027459472959</v>
      </c>
      <c r="M214" s="23">
        <v>2.9513878488285821</v>
      </c>
    </row>
    <row r="215" spans="1:13" x14ac:dyDescent="0.4">
      <c r="A215" s="2">
        <v>2119.9999995762482</v>
      </c>
      <c r="B215" s="1">
        <v>2</v>
      </c>
      <c r="C215" s="25">
        <v>4.1825858999999994</v>
      </c>
      <c r="D215" s="24">
        <v>1505.4169999999999</v>
      </c>
      <c r="E215" s="23">
        <v>10.579633125475445</v>
      </c>
      <c r="F215" s="23">
        <v>2.8445406342357606</v>
      </c>
      <c r="G215" s="1"/>
      <c r="H215" s="2">
        <v>2119.9999999999991</v>
      </c>
      <c r="I215" s="1">
        <v>19</v>
      </c>
      <c r="J215" s="25">
        <v>4.7164219999999997</v>
      </c>
      <c r="K215" s="24">
        <v>62.917000000000002</v>
      </c>
      <c r="L215" s="23">
        <v>11.47019432027566</v>
      </c>
      <c r="M215" s="23">
        <v>3.0839853745058945</v>
      </c>
    </row>
    <row r="216" spans="1:13" x14ac:dyDescent="0.4">
      <c r="A216" s="2">
        <v>2130.0000000279397</v>
      </c>
      <c r="B216" s="1">
        <v>2</v>
      </c>
      <c r="C216" s="25">
        <v>4.1801858999999997</v>
      </c>
      <c r="D216" s="24">
        <v>1553.75</v>
      </c>
      <c r="E216" s="23">
        <v>10.604512494889072</v>
      </c>
      <c r="F216" s="23">
        <v>2.851229937769435</v>
      </c>
      <c r="G216" s="1"/>
      <c r="H216" s="2">
        <v>2130.0000000000018</v>
      </c>
      <c r="I216" s="1">
        <v>19</v>
      </c>
      <c r="J216" s="25">
        <v>4.7084220000000006</v>
      </c>
      <c r="K216" s="24">
        <v>67.917000000000002</v>
      </c>
      <c r="L216" s="23">
        <v>11.112927681522068</v>
      </c>
      <c r="M216" s="23">
        <v>2.9879272731390052</v>
      </c>
    </row>
    <row r="217" spans="1:13" x14ac:dyDescent="0.4">
      <c r="A217" s="2">
        <v>2139.9999998509884</v>
      </c>
      <c r="B217" s="1">
        <v>2</v>
      </c>
      <c r="C217" s="25">
        <v>4.1823858999999999</v>
      </c>
      <c r="D217" s="24">
        <v>1577.5</v>
      </c>
      <c r="E217" s="23">
        <v>10.899808069338901</v>
      </c>
      <c r="F217" s="23">
        <v>2.9306259102639722</v>
      </c>
      <c r="G217" s="1"/>
      <c r="H217" s="2">
        <v>2140.0000000000055</v>
      </c>
      <c r="I217" s="1">
        <v>19</v>
      </c>
      <c r="J217" s="25">
        <v>4.701422</v>
      </c>
      <c r="K217" s="24">
        <v>86.25</v>
      </c>
      <c r="L217" s="23">
        <v>10.5498641667957</v>
      </c>
      <c r="M217" s="23">
        <v>2.8365366692967959</v>
      </c>
    </row>
    <row r="218" spans="1:13" x14ac:dyDescent="0.4">
      <c r="A218" s="2">
        <v>2149.9999996740371</v>
      </c>
      <c r="B218" s="1">
        <v>2</v>
      </c>
      <c r="C218" s="25">
        <v>4.1819858999999999</v>
      </c>
      <c r="D218" s="24">
        <v>1584.1669999999999</v>
      </c>
      <c r="E218" s="23">
        <v>10.61965764438968</v>
      </c>
      <c r="F218" s="23">
        <v>2.8553020064938535</v>
      </c>
      <c r="G218" s="1"/>
      <c r="H218" s="2">
        <v>2150.0000000000036</v>
      </c>
      <c r="I218" s="1">
        <v>19</v>
      </c>
      <c r="J218" s="25">
        <v>4.7101220000000001</v>
      </c>
      <c r="K218" s="24">
        <v>72.917000000000002</v>
      </c>
      <c r="L218" s="23">
        <v>10.904139645207094</v>
      </c>
      <c r="M218" s="23">
        <v>2.9317905388877832</v>
      </c>
    </row>
    <row r="219" spans="1:13" x14ac:dyDescent="0.4">
      <c r="A219" s="2">
        <v>2160.0000001257285</v>
      </c>
      <c r="B219" s="1">
        <v>2</v>
      </c>
      <c r="C219" s="25">
        <v>4.1833859000000002</v>
      </c>
      <c r="D219" s="24">
        <v>1584.1669999999999</v>
      </c>
      <c r="E219" s="23">
        <v>10.773275329012311</v>
      </c>
      <c r="F219" s="23">
        <v>2.8966051160500879</v>
      </c>
      <c r="G219" s="1"/>
      <c r="H219" s="2">
        <v>2160.0000000000018</v>
      </c>
      <c r="I219" s="1">
        <v>19</v>
      </c>
      <c r="J219" s="25">
        <v>4.7165220000000003</v>
      </c>
      <c r="K219" s="24">
        <v>67.917000000000002</v>
      </c>
      <c r="L219" s="23">
        <v>11.852338874910867</v>
      </c>
      <c r="M219" s="23">
        <v>3.1867323885960377</v>
      </c>
    </row>
    <row r="220" spans="1:13" x14ac:dyDescent="0.4">
      <c r="A220" s="2">
        <v>2169.9999999487773</v>
      </c>
      <c r="B220" s="1">
        <v>2</v>
      </c>
      <c r="C220" s="25">
        <v>4.1825858999999994</v>
      </c>
      <c r="D220" s="24">
        <v>1595</v>
      </c>
      <c r="E220" s="23">
        <v>10.908796998838481</v>
      </c>
      <c r="F220" s="23">
        <v>2.9330427592148363</v>
      </c>
      <c r="G220" s="1"/>
      <c r="H220" s="2">
        <v>2170.0000000000005</v>
      </c>
      <c r="I220" s="1">
        <v>19</v>
      </c>
      <c r="J220" s="25">
        <v>4.7183219999999997</v>
      </c>
      <c r="K220" s="24">
        <v>87.5</v>
      </c>
      <c r="L220" s="23">
        <v>12.045248165599181</v>
      </c>
      <c r="M220" s="23">
        <v>3.2385998125016138</v>
      </c>
    </row>
    <row r="221" spans="1:13" x14ac:dyDescent="0.4">
      <c r="A221" s="2">
        <v>2179.999999771826</v>
      </c>
      <c r="B221" s="1">
        <v>2</v>
      </c>
      <c r="C221" s="25">
        <v>4.1827858999999998</v>
      </c>
      <c r="D221" s="24">
        <v>1596.25</v>
      </c>
      <c r="E221" s="23">
        <v>10.932497839915344</v>
      </c>
      <c r="F221" s="23">
        <v>2.9394151924277008</v>
      </c>
      <c r="G221" s="1"/>
      <c r="H221" s="2">
        <v>2180.0000000000032</v>
      </c>
      <c r="I221" s="1">
        <v>19</v>
      </c>
      <c r="J221" s="25">
        <v>4.7127220000000003</v>
      </c>
      <c r="K221" s="24">
        <v>63.332999999999998</v>
      </c>
      <c r="L221" s="23">
        <v>12.015826058747987</v>
      </c>
      <c r="M221" s="23">
        <v>3.2306891054392364</v>
      </c>
    </row>
    <row r="222" spans="1:13" x14ac:dyDescent="0.4">
      <c r="A222" s="2">
        <v>2189.9999995948747</v>
      </c>
      <c r="B222" s="1">
        <v>2</v>
      </c>
      <c r="C222" s="25">
        <v>4.1833859000000002</v>
      </c>
      <c r="D222" s="24">
        <v>1620.4169999999999</v>
      </c>
      <c r="E222" s="23">
        <v>10.939905299513061</v>
      </c>
      <c r="F222" s="23">
        <v>2.941406832361928</v>
      </c>
      <c r="G222" s="1"/>
      <c r="H222" s="2">
        <v>2190.0000000000064</v>
      </c>
      <c r="I222" s="1">
        <v>19</v>
      </c>
      <c r="J222" s="25">
        <v>4.7165220000000003</v>
      </c>
      <c r="K222" s="24">
        <v>84.167000000000002</v>
      </c>
      <c r="L222" s="23">
        <v>11.926383171532649</v>
      </c>
      <c r="M222" s="23">
        <v>3.2066406413658708</v>
      </c>
    </row>
    <row r="223" spans="1:13" x14ac:dyDescent="0.4">
      <c r="A223" s="2">
        <v>2200.0000000465661</v>
      </c>
      <c r="B223" s="1">
        <v>2</v>
      </c>
      <c r="C223" s="25">
        <v>4.1829859000000003</v>
      </c>
      <c r="D223" s="24">
        <v>1663.75</v>
      </c>
      <c r="E223" s="23">
        <v>10.773863078362735</v>
      </c>
      <c r="F223" s="23">
        <v>2.896763143922152</v>
      </c>
      <c r="G223" s="1"/>
      <c r="H223" s="2">
        <v>2200</v>
      </c>
      <c r="I223" s="1">
        <v>19</v>
      </c>
      <c r="J223" s="25">
        <v>4.717422</v>
      </c>
      <c r="K223" s="24">
        <v>71.667000000000002</v>
      </c>
      <c r="L223" s="23">
        <v>12.310935507486402</v>
      </c>
      <c r="M223" s="23">
        <v>3.3100350344074143</v>
      </c>
    </row>
    <row r="224" spans="1:13" x14ac:dyDescent="0.4">
      <c r="A224" s="2">
        <v>2209.9999998696148</v>
      </c>
      <c r="B224" s="1">
        <v>2</v>
      </c>
      <c r="C224" s="25">
        <v>4.1835859000000006</v>
      </c>
      <c r="D224" s="24">
        <v>1792.9169999999999</v>
      </c>
      <c r="E224" s="23">
        <v>10.910526920895876</v>
      </c>
      <c r="F224" s="23">
        <v>2.9335078824878233</v>
      </c>
      <c r="G224" s="1"/>
      <c r="H224" s="2">
        <v>2210.0000000000032</v>
      </c>
      <c r="I224" s="1">
        <v>19</v>
      </c>
      <c r="J224" s="25">
        <v>4.7202219999999997</v>
      </c>
      <c r="K224" s="24">
        <v>81.667000000000002</v>
      </c>
      <c r="L224" s="23">
        <v>12.076115408318342</v>
      </c>
      <c r="M224" s="23">
        <v>3.2468990725175444</v>
      </c>
    </row>
    <row r="225" spans="1:13" x14ac:dyDescent="0.4">
      <c r="A225" s="2">
        <v>2219.9999996926636</v>
      </c>
      <c r="B225" s="1">
        <v>2</v>
      </c>
      <c r="C225" s="25">
        <v>4.1845859000000001</v>
      </c>
      <c r="D225" s="24">
        <v>1870.4169999999999</v>
      </c>
      <c r="E225" s="23">
        <v>10.797154918602912</v>
      </c>
      <c r="F225" s="23">
        <v>2.9030256092858857</v>
      </c>
      <c r="G225" s="1"/>
      <c r="H225" s="2">
        <v>2220.0000000000018</v>
      </c>
      <c r="I225" s="1">
        <v>19</v>
      </c>
      <c r="J225" s="25">
        <v>4.7125219999999999</v>
      </c>
      <c r="K225" s="24">
        <v>80.832999999999998</v>
      </c>
      <c r="L225" s="23">
        <v>11.257604745230987</v>
      </c>
      <c r="M225" s="23">
        <v>3.0268265224495461</v>
      </c>
    </row>
    <row r="226" spans="1:13" x14ac:dyDescent="0.4">
      <c r="A226" s="2">
        <v>2230.000000144355</v>
      </c>
      <c r="B226" s="1">
        <v>2</v>
      </c>
      <c r="C226" s="25">
        <v>4.1841859000000001</v>
      </c>
      <c r="D226" s="24">
        <v>1902.9169999999999</v>
      </c>
      <c r="E226" s="23">
        <v>10.848276993552565</v>
      </c>
      <c r="F226" s="23">
        <v>2.9167707758503649</v>
      </c>
      <c r="G226" s="1"/>
      <c r="H226" s="2">
        <v>2230.000000000005</v>
      </c>
      <c r="I226" s="1">
        <v>19</v>
      </c>
      <c r="J226" s="25">
        <v>4.7041219999999999</v>
      </c>
      <c r="K226" s="24">
        <v>55.832999999999998</v>
      </c>
      <c r="L226" s="23">
        <v>11.101611809940183</v>
      </c>
      <c r="M226" s="23">
        <v>2.9848847804415062</v>
      </c>
    </row>
    <row r="227" spans="1:13" x14ac:dyDescent="0.4">
      <c r="A227" s="2">
        <v>2239.9999999674037</v>
      </c>
      <c r="B227" s="1">
        <v>2</v>
      </c>
      <c r="C227" s="25">
        <v>4.1843859000000005</v>
      </c>
      <c r="D227" s="24">
        <v>1901.25</v>
      </c>
      <c r="E227" s="23">
        <v>10.990618373625901</v>
      </c>
      <c r="F227" s="23">
        <v>2.9550420310772427</v>
      </c>
      <c r="G227" s="1"/>
      <c r="H227" s="2">
        <v>2239.9999999999986</v>
      </c>
      <c r="I227" s="1">
        <v>19</v>
      </c>
      <c r="J227" s="25">
        <v>4.7163219999999999</v>
      </c>
      <c r="K227" s="24">
        <v>77.917000000000002</v>
      </c>
      <c r="L227" s="23">
        <v>10.559594779445435</v>
      </c>
      <c r="M227" s="23">
        <v>2.83915293422299</v>
      </c>
    </row>
    <row r="228" spans="1:13" x14ac:dyDescent="0.4">
      <c r="A228" s="2">
        <v>2249.9999997904524</v>
      </c>
      <c r="B228" s="1">
        <v>2</v>
      </c>
      <c r="C228" s="25">
        <v>4.1843859000000005</v>
      </c>
      <c r="D228" s="24">
        <v>1909.5830000000001</v>
      </c>
      <c r="E228" s="23">
        <v>11.003221658667478</v>
      </c>
      <c r="F228" s="23">
        <v>2.9584306699837555</v>
      </c>
      <c r="G228" s="1"/>
      <c r="H228" s="2">
        <v>2250.0000000000018</v>
      </c>
      <c r="I228" s="1">
        <v>19</v>
      </c>
      <c r="J228" s="25">
        <v>4.7058220000000004</v>
      </c>
      <c r="K228" s="24">
        <v>69.582999999999998</v>
      </c>
      <c r="L228" s="23">
        <v>10.988164907686539</v>
      </c>
      <c r="M228" s="23">
        <v>2.954382368924835</v>
      </c>
    </row>
    <row r="229" spans="1:13" x14ac:dyDescent="0.4">
      <c r="A229" s="2">
        <v>2259.9999996135011</v>
      </c>
      <c r="B229" s="1">
        <v>2</v>
      </c>
      <c r="C229" s="25">
        <v>4.1841859000000001</v>
      </c>
      <c r="D229" s="24">
        <v>1947.0830000000001</v>
      </c>
      <c r="E229" s="23">
        <v>11.052716819177901</v>
      </c>
      <c r="F229" s="23">
        <v>2.9717384088817043</v>
      </c>
      <c r="G229" s="1"/>
      <c r="H229" s="2">
        <v>2260.000000000005</v>
      </c>
      <c r="I229" s="1">
        <v>19</v>
      </c>
      <c r="J229" s="25">
        <v>4.7147220000000001</v>
      </c>
      <c r="K229" s="24">
        <v>66.667000000000002</v>
      </c>
      <c r="L229" s="23">
        <v>10.986615613674198</v>
      </c>
      <c r="M229" s="23">
        <v>2.9539658110234202</v>
      </c>
    </row>
    <row r="230" spans="1:13" x14ac:dyDescent="0.4">
      <c r="A230" s="2">
        <v>2270.0000000651926</v>
      </c>
      <c r="B230" s="1">
        <v>2</v>
      </c>
      <c r="C230" s="25">
        <v>4.1853859</v>
      </c>
      <c r="D230" s="24">
        <v>1938.75</v>
      </c>
      <c r="E230" s="23">
        <v>11.032703044902824</v>
      </c>
      <c r="F230" s="23">
        <v>2.9663573154643168</v>
      </c>
      <c r="G230" s="1"/>
      <c r="H230" s="2">
        <v>2270.0000000000027</v>
      </c>
      <c r="I230" s="1">
        <v>19</v>
      </c>
      <c r="J230" s="25">
        <v>4.713622</v>
      </c>
      <c r="K230" s="24">
        <v>80</v>
      </c>
      <c r="L230" s="23">
        <v>11.272736634925868</v>
      </c>
      <c r="M230" s="23">
        <v>3.0308950260166703</v>
      </c>
    </row>
    <row r="231" spans="1:13" x14ac:dyDescent="0.4">
      <c r="A231" s="2">
        <v>2279.9999998882413</v>
      </c>
      <c r="B231" s="1">
        <v>2</v>
      </c>
      <c r="C231" s="25">
        <v>4.1849859</v>
      </c>
      <c r="D231" s="24">
        <v>1954.1669999999999</v>
      </c>
      <c r="E231" s="23">
        <v>10.812151615948</v>
      </c>
      <c r="F231" s="23">
        <v>2.9070577637539565</v>
      </c>
      <c r="G231" s="1"/>
      <c r="H231" s="2">
        <v>2280.0000000000014</v>
      </c>
      <c r="I231" s="1">
        <v>19</v>
      </c>
      <c r="J231" s="25">
        <v>4.7072219999999998</v>
      </c>
      <c r="K231" s="24">
        <v>78.75</v>
      </c>
      <c r="L231" s="23">
        <v>10.780474502040544</v>
      </c>
      <c r="M231" s="23">
        <v>2.8985407540791983</v>
      </c>
    </row>
    <row r="232" spans="1:13" x14ac:dyDescent="0.4">
      <c r="A232" s="2">
        <v>2289.99999971129</v>
      </c>
      <c r="B232" s="1">
        <v>2</v>
      </c>
      <c r="C232" s="25">
        <v>4.1857858999999999</v>
      </c>
      <c r="D232" s="24">
        <v>1962.0830000000001</v>
      </c>
      <c r="E232" s="23">
        <v>11.319930699144445</v>
      </c>
      <c r="F232" s="23">
        <v>3.0435840703126598</v>
      </c>
      <c r="G232" s="1"/>
      <c r="H232" s="2">
        <v>2290</v>
      </c>
      <c r="I232" s="1">
        <v>19</v>
      </c>
      <c r="J232" s="25">
        <v>4.705222</v>
      </c>
      <c r="K232" s="24">
        <v>76.667000000000002</v>
      </c>
      <c r="L232" s="23">
        <v>10.868756236131137</v>
      </c>
      <c r="M232" s="23">
        <v>2.9222770194962653</v>
      </c>
    </row>
    <row r="233" spans="1:13" x14ac:dyDescent="0.4">
      <c r="A233" s="2">
        <v>2300.0000001629815</v>
      </c>
      <c r="B233" s="1">
        <v>2</v>
      </c>
      <c r="C233" s="25">
        <v>4.1859859000000004</v>
      </c>
      <c r="D233" s="24">
        <v>1982.5</v>
      </c>
      <c r="E233" s="23">
        <v>11.103248115141215</v>
      </c>
      <c r="F233" s="23">
        <v>2.9853247329974359</v>
      </c>
      <c r="G233" s="1"/>
      <c r="H233" s="2">
        <v>2300.0000000000027</v>
      </c>
      <c r="I233" s="1">
        <v>19</v>
      </c>
      <c r="J233" s="25">
        <v>4.7199220000000004</v>
      </c>
      <c r="K233" s="24">
        <v>77.5</v>
      </c>
      <c r="L233" s="23">
        <v>11.341716416933274</v>
      </c>
      <c r="M233" s="23">
        <v>3.0494415852908583</v>
      </c>
    </row>
    <row r="234" spans="1:13" x14ac:dyDescent="0.4">
      <c r="A234" s="2">
        <v>2309.9999999860302</v>
      </c>
      <c r="B234" s="1">
        <v>2</v>
      </c>
      <c r="C234" s="25">
        <v>4.1869858999999998</v>
      </c>
      <c r="D234" s="24">
        <v>1994.5830000000001</v>
      </c>
      <c r="E234" s="23">
        <v>10.962560916229398</v>
      </c>
      <c r="F234" s="23">
        <v>2.9474982366269877</v>
      </c>
      <c r="G234" s="1"/>
      <c r="H234" s="2">
        <v>2310.0000000000064</v>
      </c>
      <c r="I234" s="1">
        <v>19</v>
      </c>
      <c r="J234" s="25">
        <v>4.7148219999999998</v>
      </c>
      <c r="K234" s="24">
        <v>71.25</v>
      </c>
      <c r="L234" s="23">
        <v>11.295883096811771</v>
      </c>
      <c r="M234" s="23">
        <v>3.0371184035754539</v>
      </c>
    </row>
    <row r="235" spans="1:13" x14ac:dyDescent="0.4">
      <c r="A235" s="2">
        <v>2319.9999998090789</v>
      </c>
      <c r="B235" s="1">
        <v>2</v>
      </c>
      <c r="C235" s="25">
        <v>4.1857858999999999</v>
      </c>
      <c r="D235" s="24">
        <v>2012.5</v>
      </c>
      <c r="E235" s="23">
        <v>11.277467323389203</v>
      </c>
      <c r="F235" s="23">
        <v>3.0321669638430842</v>
      </c>
      <c r="G235" s="1"/>
      <c r="H235" s="2">
        <v>2321.0000000000018</v>
      </c>
      <c r="I235" s="1">
        <v>19</v>
      </c>
      <c r="J235" s="25">
        <v>4.7068219999999998</v>
      </c>
      <c r="K235" s="24">
        <v>74.167000000000002</v>
      </c>
      <c r="L235" s="23">
        <v>10.701565132632391</v>
      </c>
      <c r="M235" s="23">
        <v>2.8773244316376463</v>
      </c>
    </row>
    <row r="236" spans="1:13" x14ac:dyDescent="0.4">
      <c r="A236" s="2">
        <v>2329.9999996321276</v>
      </c>
      <c r="B236" s="1">
        <v>2</v>
      </c>
      <c r="C236" s="25">
        <v>4.1857858999999999</v>
      </c>
      <c r="D236" s="24">
        <v>2024.5830000000001</v>
      </c>
      <c r="E236" s="23">
        <v>11.16689773423658</v>
      </c>
      <c r="F236" s="23">
        <v>3.0024381740518735</v>
      </c>
      <c r="G236" s="1"/>
      <c r="H236" s="2">
        <v>2330.0000000000027</v>
      </c>
      <c r="I236" s="1">
        <v>19</v>
      </c>
      <c r="J236" s="25">
        <v>4.7059220000000002</v>
      </c>
      <c r="K236" s="24">
        <v>62.082999999999998</v>
      </c>
      <c r="L236" s="23">
        <v>9.8768152565764176</v>
      </c>
      <c r="M236" s="23">
        <v>2.6555743475186659</v>
      </c>
    </row>
    <row r="237" spans="1:13" x14ac:dyDescent="0.4">
      <c r="A237" s="2">
        <v>2340.000000083819</v>
      </c>
      <c r="B237" s="1">
        <v>2</v>
      </c>
      <c r="C237" s="25">
        <v>4.1879859000000002</v>
      </c>
      <c r="D237" s="24">
        <v>2040.8330000000001</v>
      </c>
      <c r="E237" s="23">
        <v>11.530856975075974</v>
      </c>
      <c r="F237" s="23">
        <v>3.1002957119735144</v>
      </c>
      <c r="G237" s="1"/>
      <c r="H237" s="2">
        <v>2340.0000000000014</v>
      </c>
      <c r="I237" s="1">
        <v>19</v>
      </c>
      <c r="J237" s="25">
        <v>4.7045219999999999</v>
      </c>
      <c r="K237" s="24">
        <v>61.667000000000002</v>
      </c>
      <c r="L237" s="23">
        <v>10.710217731842077</v>
      </c>
      <c r="M237" s="23">
        <v>2.8796508516327255</v>
      </c>
    </row>
    <row r="238" spans="1:13" x14ac:dyDescent="0.4">
      <c r="A238" s="2">
        <v>2349.9999999068677</v>
      </c>
      <c r="B238" s="1">
        <v>2</v>
      </c>
      <c r="C238" s="25">
        <v>4.1867859000000003</v>
      </c>
      <c r="D238" s="24">
        <v>2045.8330000000001</v>
      </c>
      <c r="E238" s="23">
        <v>11.446384668939535</v>
      </c>
      <c r="F238" s="23">
        <v>3.07758368553338</v>
      </c>
      <c r="G238" s="1"/>
      <c r="H238" s="2">
        <v>2350.0000000000045</v>
      </c>
      <c r="I238" s="1">
        <v>19</v>
      </c>
      <c r="J238" s="25">
        <v>4.7206220000000005</v>
      </c>
      <c r="K238" s="24">
        <v>61.25</v>
      </c>
      <c r="L238" s="23">
        <v>11.305389512558866</v>
      </c>
      <c r="M238" s="23">
        <v>3.0396743887932622</v>
      </c>
    </row>
    <row r="239" spans="1:13" x14ac:dyDescent="0.4">
      <c r="A239" s="2">
        <v>2359.9999997299165</v>
      </c>
      <c r="B239" s="1">
        <v>2</v>
      </c>
      <c r="C239" s="25">
        <v>4.1879859000000002</v>
      </c>
      <c r="D239" s="24">
        <v>2045.4169999999999</v>
      </c>
      <c r="E239" s="23">
        <v>11.234970621639945</v>
      </c>
      <c r="F239" s="23">
        <v>3.0207408970302683</v>
      </c>
      <c r="G239" s="1"/>
      <c r="H239" s="2">
        <v>2359.9999999999982</v>
      </c>
      <c r="I239" s="1">
        <v>19</v>
      </c>
      <c r="J239" s="25">
        <v>4.7163219999999999</v>
      </c>
      <c r="K239" s="24">
        <v>65.832999999999998</v>
      </c>
      <c r="L239" s="23">
        <v>11.301253079705896</v>
      </c>
      <c r="M239" s="23">
        <v>3.038562228173749</v>
      </c>
    </row>
    <row r="240" spans="1:13" x14ac:dyDescent="0.4">
      <c r="A240" s="2">
        <v>2370.0000001816079</v>
      </c>
      <c r="B240" s="1">
        <v>2</v>
      </c>
      <c r="C240" s="25">
        <v>4.1879859000000002</v>
      </c>
      <c r="D240" s="24">
        <v>2043.75</v>
      </c>
      <c r="E240" s="23">
        <v>11.224354777701127</v>
      </c>
      <c r="F240" s="23">
        <v>3.0178866204128725</v>
      </c>
      <c r="G240" s="1"/>
      <c r="H240" s="2">
        <v>2370.0000000000009</v>
      </c>
      <c r="I240" s="1">
        <v>19</v>
      </c>
      <c r="J240" s="25">
        <v>4.703722</v>
      </c>
      <c r="K240" s="24">
        <v>66.667000000000002</v>
      </c>
      <c r="L240" s="23">
        <v>10.743042493767094</v>
      </c>
      <c r="M240" s="23">
        <v>2.8884764288524112</v>
      </c>
    </row>
    <row r="241" spans="1:13" x14ac:dyDescent="0.4">
      <c r="A241" s="2">
        <v>2380.0000000046566</v>
      </c>
      <c r="B241" s="1">
        <v>2</v>
      </c>
      <c r="C241" s="25">
        <v>4.1883859000000001</v>
      </c>
      <c r="D241" s="24">
        <v>2048.3330000000001</v>
      </c>
      <c r="E241" s="23">
        <v>11.563546745652424</v>
      </c>
      <c r="F241" s="23">
        <v>3.1090849941372438</v>
      </c>
      <c r="G241" s="1"/>
      <c r="H241" s="2">
        <v>2380.0000000000041</v>
      </c>
      <c r="I241" s="1">
        <v>19</v>
      </c>
      <c r="J241" s="25">
        <v>4.7121219999999999</v>
      </c>
      <c r="K241" s="24">
        <v>69.582999999999998</v>
      </c>
      <c r="L241" s="23">
        <v>10.837115514098011</v>
      </c>
      <c r="M241" s="23">
        <v>2.913769794486444</v>
      </c>
    </row>
    <row r="242" spans="1:13" x14ac:dyDescent="0.4">
      <c r="A242" s="2">
        <v>2389.9999998277053</v>
      </c>
      <c r="B242" s="1">
        <v>2</v>
      </c>
      <c r="C242" s="25">
        <v>4.1877858999999997</v>
      </c>
      <c r="D242" s="24">
        <v>2051.25</v>
      </c>
      <c r="E242" s="23">
        <v>11.267330161911069</v>
      </c>
      <c r="F242" s="23">
        <v>3.0294413903379942</v>
      </c>
      <c r="G242" s="1"/>
      <c r="H242" s="2">
        <v>2390.0000000000027</v>
      </c>
      <c r="I242" s="1">
        <v>19</v>
      </c>
      <c r="J242" s="25">
        <v>4.7195220000000004</v>
      </c>
      <c r="K242" s="24">
        <v>77.917000000000002</v>
      </c>
      <c r="L242" s="23">
        <v>11.720383117116913</v>
      </c>
      <c r="M242" s="23">
        <v>3.1512535104048438</v>
      </c>
    </row>
    <row r="243" spans="1:13" x14ac:dyDescent="0.4">
      <c r="A243" s="2">
        <v>2399.999999650754</v>
      </c>
      <c r="B243" s="1">
        <v>2</v>
      </c>
      <c r="C243" s="25">
        <v>4.1887859000000001</v>
      </c>
      <c r="D243" s="24">
        <v>2029.5830000000001</v>
      </c>
      <c r="E243" s="23">
        <v>11.628084048045162</v>
      </c>
      <c r="F243" s="23">
        <v>3.1264371061531189</v>
      </c>
      <c r="G243" s="1"/>
      <c r="H243" s="2">
        <v>2400.0000000000059</v>
      </c>
      <c r="I243" s="1">
        <v>19</v>
      </c>
      <c r="J243" s="25">
        <v>4.7215220000000002</v>
      </c>
      <c r="K243" s="24">
        <v>82.082999999999998</v>
      </c>
      <c r="L243" s="23">
        <v>12.416393059700578</v>
      </c>
      <c r="M243" s="23">
        <v>3.3383893533996214</v>
      </c>
    </row>
    <row r="244" spans="1:13" x14ac:dyDescent="0.4">
      <c r="A244" s="2">
        <v>2410.0000001024455</v>
      </c>
      <c r="B244" s="1">
        <v>2</v>
      </c>
      <c r="C244" s="25">
        <v>4.1875859000000002</v>
      </c>
      <c r="D244" s="24">
        <v>1964.5830000000001</v>
      </c>
      <c r="E244" s="23">
        <v>11.399643447396162</v>
      </c>
      <c r="F244" s="23">
        <v>3.0650163968195794</v>
      </c>
      <c r="G244" s="1"/>
      <c r="H244" s="2">
        <v>2409.9999999999995</v>
      </c>
      <c r="I244" s="1">
        <v>19</v>
      </c>
      <c r="J244" s="25">
        <v>4.7205219999999999</v>
      </c>
      <c r="K244" s="24">
        <v>60.832999999999998</v>
      </c>
      <c r="L244" s="23">
        <v>12.341814427127607</v>
      </c>
      <c r="M244" s="23">
        <v>3.3183374339914979</v>
      </c>
    </row>
    <row r="245" spans="1:13" x14ac:dyDescent="0.4">
      <c r="A245" s="2">
        <v>2419.9999999254942</v>
      </c>
      <c r="B245" s="1">
        <v>3</v>
      </c>
      <c r="C245" s="25">
        <v>4.1901858999999995</v>
      </c>
      <c r="D245" s="24">
        <v>2162.9169999999999</v>
      </c>
      <c r="E245" s="23">
        <v>11.52617012845116</v>
      </c>
      <c r="F245" s="23">
        <v>3.0990355618801599</v>
      </c>
      <c r="G245" s="1"/>
      <c r="H245" s="2">
        <v>2420.0000000000027</v>
      </c>
      <c r="I245" s="1">
        <v>19</v>
      </c>
      <c r="J245" s="25">
        <v>4.7186219999999999</v>
      </c>
      <c r="K245" s="24">
        <v>69.167000000000002</v>
      </c>
      <c r="L245" s="23">
        <v>12.2556121193086</v>
      </c>
      <c r="M245" s="23">
        <v>3.2951602628695973</v>
      </c>
    </row>
    <row r="246" spans="1:13" x14ac:dyDescent="0.4">
      <c r="A246" s="2">
        <v>2429.9999997485429</v>
      </c>
      <c r="B246" s="1">
        <v>3</v>
      </c>
      <c r="C246" s="25">
        <v>4.1915858999999998</v>
      </c>
      <c r="D246" s="24">
        <v>2263.3330000000001</v>
      </c>
      <c r="E246" s="23">
        <v>11.860572242159485</v>
      </c>
      <c r="F246" s="23">
        <v>3.1889460899047242</v>
      </c>
      <c r="G246" s="1"/>
      <c r="H246" s="2">
        <v>2430.0000000000059</v>
      </c>
      <c r="I246" s="1">
        <v>19</v>
      </c>
      <c r="J246" s="25">
        <v>4.7164219999999997</v>
      </c>
      <c r="K246" s="24">
        <v>66.25</v>
      </c>
      <c r="L246" s="23">
        <v>11.547508155060319</v>
      </c>
      <c r="M246" s="23">
        <v>3.1047727063561816</v>
      </c>
    </row>
    <row r="247" spans="1:13" x14ac:dyDescent="0.4">
      <c r="A247" s="2">
        <v>2439.9999995715916</v>
      </c>
      <c r="B247" s="1">
        <v>3</v>
      </c>
      <c r="C247" s="25">
        <v>4.1917859000000002</v>
      </c>
      <c r="D247" s="24">
        <v>2291.6669999999999</v>
      </c>
      <c r="E247" s="23">
        <v>11.594906506100662</v>
      </c>
      <c r="F247" s="23">
        <v>3.1175166771471319</v>
      </c>
      <c r="G247" s="1"/>
      <c r="H247" s="2">
        <v>2440.0000000000041</v>
      </c>
      <c r="I247" s="1">
        <v>19</v>
      </c>
      <c r="J247" s="25">
        <v>4.7062220000000003</v>
      </c>
      <c r="K247" s="24">
        <v>72.082999999999998</v>
      </c>
      <c r="L247" s="23">
        <v>10.812014802544402</v>
      </c>
      <c r="M247" s="23">
        <v>2.9070209788029833</v>
      </c>
    </row>
    <row r="248" spans="1:13" x14ac:dyDescent="0.4">
      <c r="A248" s="2">
        <v>2450.0000000232831</v>
      </c>
      <c r="B248" s="1">
        <v>3</v>
      </c>
      <c r="C248" s="25">
        <v>4.1921859000000001</v>
      </c>
      <c r="D248" s="24">
        <v>2600</v>
      </c>
      <c r="E248" s="23">
        <v>11.864441087110936</v>
      </c>
      <c r="F248" s="23">
        <v>3.1899863042998207</v>
      </c>
      <c r="G248" s="1"/>
      <c r="H248" s="2">
        <v>2450.0000000000027</v>
      </c>
      <c r="I248" s="1">
        <v>19</v>
      </c>
      <c r="J248" s="25">
        <v>4.7059220000000002</v>
      </c>
      <c r="K248" s="24">
        <v>70</v>
      </c>
      <c r="L248" s="23">
        <v>10.054990607071975</v>
      </c>
      <c r="M248" s="23">
        <v>2.7034802643394866</v>
      </c>
    </row>
    <row r="249" spans="1:13" x14ac:dyDescent="0.4">
      <c r="A249" s="2">
        <v>2459.9999998463318</v>
      </c>
      <c r="B249" s="1">
        <v>3</v>
      </c>
      <c r="C249" s="25">
        <v>4.2001859000000001</v>
      </c>
      <c r="D249" s="24">
        <v>4144.1670000000004</v>
      </c>
      <c r="E249" s="23">
        <v>11.726362404646506</v>
      </c>
      <c r="F249" s="23">
        <v>3.1528611584338417</v>
      </c>
      <c r="G249" s="1"/>
      <c r="H249" s="2">
        <v>2460.0000000000009</v>
      </c>
      <c r="I249" s="1">
        <v>19</v>
      </c>
      <c r="J249" s="25">
        <v>4.7070220000000003</v>
      </c>
      <c r="K249" s="24">
        <v>69.167000000000002</v>
      </c>
      <c r="L249" s="23">
        <v>10.003447272087378</v>
      </c>
      <c r="M249" s="23">
        <v>2.6896218338014126</v>
      </c>
    </row>
    <row r="250" spans="1:13" x14ac:dyDescent="0.4">
      <c r="A250" s="2">
        <v>2469.9999996693805</v>
      </c>
      <c r="B250" s="1">
        <v>3</v>
      </c>
      <c r="C250" s="25">
        <v>4.2029858999999998</v>
      </c>
      <c r="D250" s="24">
        <v>4475.8329999999996</v>
      </c>
      <c r="E250" s="23">
        <v>11.787688293062489</v>
      </c>
      <c r="F250" s="23">
        <v>3.1693498191899336</v>
      </c>
      <c r="G250" s="1"/>
      <c r="H250" s="2">
        <v>2470.0000000000036</v>
      </c>
      <c r="I250" s="1">
        <v>19</v>
      </c>
      <c r="J250" s="25">
        <v>4.7063220000000001</v>
      </c>
      <c r="K250" s="24">
        <v>62.5</v>
      </c>
      <c r="L250" s="23">
        <v>9.857243801133226</v>
      </c>
      <c r="M250" s="23">
        <v>2.6503121801430094</v>
      </c>
    </row>
    <row r="251" spans="1:13" x14ac:dyDescent="0.4">
      <c r="A251" s="2">
        <v>2480.0000001210719</v>
      </c>
      <c r="B251" s="1">
        <v>3</v>
      </c>
      <c r="C251" s="25">
        <v>4.2079859000000006</v>
      </c>
      <c r="D251" s="24">
        <v>4737.0829999999996</v>
      </c>
      <c r="E251" s="23">
        <v>11.97569234432479</v>
      </c>
      <c r="F251" s="23">
        <v>3.2198983738396039</v>
      </c>
      <c r="G251" s="1"/>
      <c r="H251" s="2">
        <v>2480.0000000000073</v>
      </c>
      <c r="I251" s="1">
        <v>19</v>
      </c>
      <c r="J251" s="25">
        <v>4.7069220000000005</v>
      </c>
      <c r="K251" s="24">
        <v>55.417000000000002</v>
      </c>
      <c r="L251" s="23">
        <v>10.432477471055671</v>
      </c>
      <c r="M251" s="23">
        <v>2.8049749674881452</v>
      </c>
    </row>
    <row r="252" spans="1:13" x14ac:dyDescent="0.4">
      <c r="A252" s="2">
        <v>2489.9999999441206</v>
      </c>
      <c r="B252" s="1">
        <v>3</v>
      </c>
      <c r="C252" s="25">
        <v>4.2095859000000004</v>
      </c>
      <c r="D252" s="24">
        <v>4530.4170000000004</v>
      </c>
      <c r="E252" s="23">
        <v>12.430210429677514</v>
      </c>
      <c r="F252" s="23">
        <v>3.3421044227117149</v>
      </c>
      <c r="G252" s="1"/>
      <c r="H252" s="2">
        <v>2490.0000000000009</v>
      </c>
      <c r="I252" s="1">
        <v>19</v>
      </c>
      <c r="J252" s="25">
        <v>4.7157220000000004</v>
      </c>
      <c r="K252" s="24">
        <v>69.167000000000002</v>
      </c>
      <c r="L252" s="23">
        <v>11.113194849497614</v>
      </c>
      <c r="M252" s="23">
        <v>2.9879991064581377</v>
      </c>
    </row>
    <row r="253" spans="1:13" x14ac:dyDescent="0.4">
      <c r="A253" s="2">
        <v>2499.9999997671694</v>
      </c>
      <c r="B253" s="1">
        <v>3</v>
      </c>
      <c r="C253" s="25">
        <v>4.2119859000000002</v>
      </c>
      <c r="D253" s="24">
        <v>4616.25</v>
      </c>
      <c r="E253" s="23">
        <v>11.735708831173728</v>
      </c>
      <c r="F253" s="23">
        <v>3.1553741274306177</v>
      </c>
      <c r="G253" s="1"/>
      <c r="H253" s="2">
        <v>2500.0000000000036</v>
      </c>
      <c r="I253" s="1">
        <v>19</v>
      </c>
      <c r="J253" s="25">
        <v>4.7168220000000005</v>
      </c>
      <c r="K253" s="24">
        <v>61.667000000000002</v>
      </c>
      <c r="L253" s="23">
        <v>11.122362167429534</v>
      </c>
      <c r="M253" s="23">
        <v>2.9904639186170305</v>
      </c>
    </row>
    <row r="254" spans="1:13" x14ac:dyDescent="0.4">
      <c r="A254" s="2">
        <v>2509.9999995902181</v>
      </c>
      <c r="B254" s="1">
        <v>3</v>
      </c>
      <c r="C254" s="25">
        <v>4.2151858999999998</v>
      </c>
      <c r="D254" s="24">
        <v>4695.8329999999996</v>
      </c>
      <c r="E254" s="23">
        <v>11.792908355592887</v>
      </c>
      <c r="F254" s="23">
        <v>3.1707533347754793</v>
      </c>
      <c r="G254" s="1"/>
      <c r="H254" s="2">
        <v>2510.0000000000023</v>
      </c>
      <c r="I254" s="1">
        <v>19</v>
      </c>
      <c r="J254" s="25">
        <v>4.7026219999999999</v>
      </c>
      <c r="K254" s="24">
        <v>72.917000000000002</v>
      </c>
      <c r="L254" s="23">
        <v>10.492238556674282</v>
      </c>
      <c r="M254" s="23">
        <v>2.821042900503596</v>
      </c>
    </row>
    <row r="255" spans="1:13" x14ac:dyDescent="0.4">
      <c r="A255" s="2">
        <v>2520.0000000419095</v>
      </c>
      <c r="B255" s="1">
        <v>3</v>
      </c>
      <c r="C255" s="25">
        <v>4.2159858999999997</v>
      </c>
      <c r="D255" s="24">
        <v>4747.9170000000004</v>
      </c>
      <c r="E255" s="23">
        <v>12.456144112359082</v>
      </c>
      <c r="F255" s="23">
        <v>3.3490771989231565</v>
      </c>
      <c r="G255" s="1"/>
      <c r="H255" s="2">
        <v>2520.0000000000055</v>
      </c>
      <c r="I255" s="1">
        <v>19</v>
      </c>
      <c r="J255" s="25">
        <v>4.705222</v>
      </c>
      <c r="K255" s="24">
        <v>54.582999999999998</v>
      </c>
      <c r="L255" s="23">
        <v>10.409902244194484</v>
      </c>
      <c r="M255" s="23">
        <v>2.7989051776029834</v>
      </c>
    </row>
    <row r="256" spans="1:13" x14ac:dyDescent="0.4">
      <c r="A256" s="2">
        <v>2529.9999998649582</v>
      </c>
      <c r="B256" s="1">
        <v>3</v>
      </c>
      <c r="C256" s="25">
        <v>4.2185858999999999</v>
      </c>
      <c r="D256" s="24">
        <v>4785</v>
      </c>
      <c r="E256" s="23">
        <v>12.234262673276056</v>
      </c>
      <c r="F256" s="23">
        <v>3.2894200480589566</v>
      </c>
      <c r="G256" s="1"/>
      <c r="H256" s="2">
        <v>2529.9999999999991</v>
      </c>
      <c r="I256" s="1">
        <v>19</v>
      </c>
      <c r="J256" s="25">
        <v>4.7192220000000002</v>
      </c>
      <c r="K256" s="24">
        <v>58.332999999999998</v>
      </c>
      <c r="L256" s="23">
        <v>10.401826017855221</v>
      </c>
      <c r="M256" s="23">
        <v>2.7967337266915147</v>
      </c>
    </row>
    <row r="257" spans="1:13" x14ac:dyDescent="0.4">
      <c r="A257" s="2">
        <v>2539.9999996880069</v>
      </c>
      <c r="B257" s="1">
        <v>3</v>
      </c>
      <c r="C257" s="25">
        <v>4.2209859000000005</v>
      </c>
      <c r="D257" s="24">
        <v>4827.9170000000004</v>
      </c>
      <c r="E257" s="23">
        <v>12.327030122307592</v>
      </c>
      <c r="F257" s="23">
        <v>3.3143623853947561</v>
      </c>
      <c r="G257" s="1"/>
      <c r="H257" s="2">
        <v>2540.0000000000023</v>
      </c>
      <c r="I257" s="1">
        <v>19</v>
      </c>
      <c r="J257" s="25">
        <v>4.7069220000000005</v>
      </c>
      <c r="K257" s="24">
        <v>60.417000000000002</v>
      </c>
      <c r="L257" s="23">
        <v>10.899611801928357</v>
      </c>
      <c r="M257" s="23">
        <v>2.93057313994407</v>
      </c>
    </row>
    <row r="258" spans="1:13" x14ac:dyDescent="0.4">
      <c r="A258" s="2">
        <v>2550.0000001396984</v>
      </c>
      <c r="B258" s="1">
        <v>3</v>
      </c>
      <c r="C258" s="25">
        <v>4.2219859</v>
      </c>
      <c r="D258" s="24">
        <v>4852.0829999999996</v>
      </c>
      <c r="E258" s="23">
        <v>12.237870969546456</v>
      </c>
      <c r="F258" s="23">
        <v>3.290390208861302</v>
      </c>
      <c r="G258" s="1"/>
      <c r="H258" s="2">
        <v>2550.0000000000055</v>
      </c>
      <c r="I258" s="1">
        <v>19</v>
      </c>
      <c r="J258" s="25">
        <v>4.7129219999999998</v>
      </c>
      <c r="K258" s="24">
        <v>52.917000000000002</v>
      </c>
      <c r="L258" s="23">
        <v>11.043936222592601</v>
      </c>
      <c r="M258" s="23">
        <v>2.9693775742966588</v>
      </c>
    </row>
    <row r="259" spans="1:13" x14ac:dyDescent="0.4">
      <c r="A259" s="2">
        <v>2559.9999999627471</v>
      </c>
      <c r="B259" s="1">
        <v>3</v>
      </c>
      <c r="C259" s="25">
        <v>4.2251858999999996</v>
      </c>
      <c r="D259" s="24">
        <v>4879.1670000000004</v>
      </c>
      <c r="E259" s="23">
        <v>11.961253099971918</v>
      </c>
      <c r="F259" s="23">
        <v>3.2160161014770114</v>
      </c>
      <c r="G259" s="1"/>
      <c r="H259" s="2">
        <v>2560.0000000000036</v>
      </c>
      <c r="I259" s="1">
        <v>19</v>
      </c>
      <c r="J259" s="25">
        <v>4.7157220000000004</v>
      </c>
      <c r="K259" s="24">
        <v>73.332999999999998</v>
      </c>
      <c r="L259" s="23">
        <v>11.916610989040549</v>
      </c>
      <c r="M259" s="23">
        <v>3.2040131995770813</v>
      </c>
    </row>
    <row r="260" spans="1:13" x14ac:dyDescent="0.4">
      <c r="A260" s="2">
        <v>2569.9999997857958</v>
      </c>
      <c r="B260" s="1">
        <v>3</v>
      </c>
      <c r="C260" s="25">
        <v>4.2273858999999998</v>
      </c>
      <c r="D260" s="24">
        <v>4891.6670000000004</v>
      </c>
      <c r="E260" s="23">
        <v>12.377734107513042</v>
      </c>
      <c r="F260" s="23">
        <v>3.3279951403801151</v>
      </c>
      <c r="G260" s="1"/>
      <c r="H260" s="2">
        <v>2570.0000000000018</v>
      </c>
      <c r="I260" s="1">
        <v>19</v>
      </c>
      <c r="J260" s="25">
        <v>4.7158220000000002</v>
      </c>
      <c r="K260" s="24">
        <v>70.832999999999998</v>
      </c>
      <c r="L260" s="23">
        <v>12.234237280030085</v>
      </c>
      <c r="M260" s="23">
        <v>3.289413220589692</v>
      </c>
    </row>
    <row r="261" spans="1:13" x14ac:dyDescent="0.4">
      <c r="A261" s="2">
        <v>2579.9999996088445</v>
      </c>
      <c r="B261" s="1">
        <v>3</v>
      </c>
      <c r="C261" s="25">
        <v>4.2259858999999995</v>
      </c>
      <c r="D261" s="24">
        <v>4240</v>
      </c>
      <c r="E261" s="23">
        <v>12.44426188064447</v>
      </c>
      <c r="F261" s="23">
        <v>3.3458824292617941</v>
      </c>
      <c r="G261" s="1"/>
      <c r="H261" s="2">
        <v>2580.0000000000005</v>
      </c>
      <c r="I261" s="1">
        <v>19</v>
      </c>
      <c r="J261" s="25">
        <v>4.7083219999999999</v>
      </c>
      <c r="K261" s="24">
        <v>57.5</v>
      </c>
      <c r="L261" s="23">
        <v>11.80203422781311</v>
      </c>
      <c r="M261" s="23">
        <v>3.173207003446727</v>
      </c>
    </row>
    <row r="262" spans="1:13" x14ac:dyDescent="0.4">
      <c r="A262" s="2">
        <v>2590.000000060536</v>
      </c>
      <c r="B262" s="1">
        <v>3</v>
      </c>
      <c r="C262" s="25">
        <v>4.2227858999999999</v>
      </c>
      <c r="D262" s="24">
        <v>3483.75</v>
      </c>
      <c r="E262" s="23">
        <v>12.643587680993255</v>
      </c>
      <c r="F262" s="23">
        <v>3.3994750568906653</v>
      </c>
      <c r="G262" s="1"/>
      <c r="H262" s="2">
        <v>2590.0000000000036</v>
      </c>
      <c r="I262" s="1">
        <v>19</v>
      </c>
      <c r="J262" s="25">
        <v>4.695722</v>
      </c>
      <c r="K262" s="24">
        <v>54.167000000000002</v>
      </c>
      <c r="L262" s="23">
        <v>10.912459218601068</v>
      </c>
      <c r="M262" s="23">
        <v>2.9340274183993875</v>
      </c>
    </row>
    <row r="263" spans="1:13" x14ac:dyDescent="0.4">
      <c r="A263" s="2">
        <v>2599.9999998835847</v>
      </c>
      <c r="B263" s="1">
        <v>3</v>
      </c>
      <c r="C263" s="25">
        <v>4.2219859</v>
      </c>
      <c r="D263" s="24">
        <v>3042.0830000000001</v>
      </c>
      <c r="E263" s="23">
        <v>13.061398698662583</v>
      </c>
      <c r="F263" s="23">
        <v>3.5118116949476095</v>
      </c>
      <c r="G263" s="1"/>
      <c r="H263" s="2">
        <v>2600.0000000000068</v>
      </c>
      <c r="I263" s="1">
        <v>19</v>
      </c>
      <c r="J263" s="25">
        <v>4.6932220000000004</v>
      </c>
      <c r="K263" s="24">
        <v>53.332999999999998</v>
      </c>
      <c r="L263" s="23">
        <v>11.072334029845054</v>
      </c>
      <c r="M263" s="23">
        <v>2.9770128784414012</v>
      </c>
    </row>
    <row r="264" spans="1:13" x14ac:dyDescent="0.4">
      <c r="A264" s="2">
        <v>2609.9999997066334</v>
      </c>
      <c r="B264" s="1">
        <v>3</v>
      </c>
      <c r="C264" s="25">
        <v>4.2215859</v>
      </c>
      <c r="D264" s="24">
        <v>3100.8330000000001</v>
      </c>
      <c r="E264" s="23">
        <v>12.652985611329527</v>
      </c>
      <c r="F264" s="23">
        <v>3.4020018736906614</v>
      </c>
      <c r="G264" s="1"/>
      <c r="H264" s="2">
        <v>2610.0000000000005</v>
      </c>
      <c r="I264" s="1">
        <v>19</v>
      </c>
      <c r="J264" s="25">
        <v>4.7067220000000001</v>
      </c>
      <c r="K264" s="24">
        <v>70.832999999999998</v>
      </c>
      <c r="L264" s="23">
        <v>10.721139857613757</v>
      </c>
      <c r="M264" s="23">
        <v>2.8825874780923866</v>
      </c>
    </row>
    <row r="265" spans="1:13" x14ac:dyDescent="0.4">
      <c r="A265" s="2">
        <v>2620.0000001583248</v>
      </c>
      <c r="B265" s="1">
        <v>3</v>
      </c>
      <c r="C265" s="25">
        <v>4.2215859</v>
      </c>
      <c r="D265" s="24">
        <v>3131.6669999999999</v>
      </c>
      <c r="E265" s="23">
        <v>12.899888812709978</v>
      </c>
      <c r="F265" s="23">
        <v>3.468386613191544</v>
      </c>
      <c r="G265" s="1"/>
      <c r="H265" s="2">
        <v>2620.0000000000036</v>
      </c>
      <c r="I265" s="1">
        <v>19</v>
      </c>
      <c r="J265" s="25">
        <v>4.6951220000000005</v>
      </c>
      <c r="K265" s="24">
        <v>64.167000000000002</v>
      </c>
      <c r="L265" s="23">
        <v>10.797658260471092</v>
      </c>
      <c r="M265" s="23">
        <v>2.9031609425606759</v>
      </c>
    </row>
    <row r="266" spans="1:13" x14ac:dyDescent="0.4">
      <c r="A266" s="2">
        <v>2629.9999999813735</v>
      </c>
      <c r="B266" s="1">
        <v>3</v>
      </c>
      <c r="C266" s="25">
        <v>4.2207859000000001</v>
      </c>
      <c r="D266" s="24">
        <v>3177.5</v>
      </c>
      <c r="E266" s="23">
        <v>13.018274862296995</v>
      </c>
      <c r="F266" s="23">
        <v>3.500217010766109</v>
      </c>
      <c r="G266" s="1"/>
      <c r="H266" s="2">
        <v>2630.0000000000018</v>
      </c>
      <c r="I266" s="1">
        <v>19</v>
      </c>
      <c r="J266" s="25">
        <v>4.6916219999999997</v>
      </c>
      <c r="K266" s="24">
        <v>52.5</v>
      </c>
      <c r="L266" s="23">
        <v>9.9872658606422338</v>
      </c>
      <c r="M266" s="23">
        <v>2.685271145849466</v>
      </c>
    </row>
    <row r="267" spans="1:13" x14ac:dyDescent="0.4">
      <c r="A267" s="2">
        <v>2639.9999998044223</v>
      </c>
      <c r="B267" s="1">
        <v>3</v>
      </c>
      <c r="C267" s="25">
        <v>4.2213858999999996</v>
      </c>
      <c r="D267" s="24">
        <v>3185</v>
      </c>
      <c r="E267" s="23">
        <v>13.151400090183854</v>
      </c>
      <c r="F267" s="23">
        <v>3.5360103237926452</v>
      </c>
      <c r="G267" s="1"/>
      <c r="H267" s="2">
        <v>2640.000000000005</v>
      </c>
      <c r="I267" s="1">
        <v>19</v>
      </c>
      <c r="J267" s="25">
        <v>4.6977219999999997</v>
      </c>
      <c r="K267" s="24">
        <v>52.917000000000002</v>
      </c>
      <c r="L267" s="23">
        <v>10.761296792407549</v>
      </c>
      <c r="M267" s="23">
        <v>2.8933844529413766</v>
      </c>
    </row>
    <row r="268" spans="1:13" x14ac:dyDescent="0.4">
      <c r="A268" s="2">
        <v>2649.999999627471</v>
      </c>
      <c r="B268" s="1">
        <v>3</v>
      </c>
      <c r="C268" s="25">
        <v>4.2217859000000004</v>
      </c>
      <c r="D268" s="24">
        <v>3184.1669999999999</v>
      </c>
      <c r="E268" s="23">
        <v>12.871067887084978</v>
      </c>
      <c r="F268" s="23">
        <v>3.4606375454229088</v>
      </c>
      <c r="G268" s="1"/>
      <c r="H268" s="2">
        <v>2649.9999999999982</v>
      </c>
      <c r="I268" s="1">
        <v>19</v>
      </c>
      <c r="J268" s="25">
        <v>4.7050220000000005</v>
      </c>
      <c r="K268" s="24">
        <v>51.667000000000002</v>
      </c>
      <c r="L268" s="23">
        <v>11.21024455078744</v>
      </c>
      <c r="M268" s="23">
        <v>3.0140928108035747</v>
      </c>
    </row>
    <row r="269" spans="1:13" x14ac:dyDescent="0.4">
      <c r="A269" s="2">
        <v>2660.0000000791624</v>
      </c>
      <c r="B269" s="1">
        <v>3</v>
      </c>
      <c r="C269" s="25">
        <v>4.2229858999999994</v>
      </c>
      <c r="D269" s="24">
        <v>3208.3330000000001</v>
      </c>
      <c r="E269" s="23">
        <v>13.257510055398679</v>
      </c>
      <c r="F269" s="23">
        <v>3.564540056740011</v>
      </c>
      <c r="G269" s="1"/>
      <c r="H269" s="2">
        <v>2660.0000000000018</v>
      </c>
      <c r="I269" s="1">
        <v>19</v>
      </c>
      <c r="J269" s="25">
        <v>4.6978220000000004</v>
      </c>
      <c r="K269" s="24">
        <v>47.082999999999998</v>
      </c>
      <c r="L269" s="23">
        <v>11.102621163078799</v>
      </c>
      <c r="M269" s="23">
        <v>2.985156164711928</v>
      </c>
    </row>
    <row r="270" spans="1:13" x14ac:dyDescent="0.4">
      <c r="A270" s="2">
        <v>2669.9999999022111</v>
      </c>
      <c r="B270" s="1">
        <v>3</v>
      </c>
      <c r="C270" s="25">
        <v>4.2223858999999999</v>
      </c>
      <c r="D270" s="24">
        <v>3235</v>
      </c>
      <c r="E270" s="23">
        <v>13.433868186540883</v>
      </c>
      <c r="F270" s="23">
        <v>3.6119573787078112</v>
      </c>
      <c r="G270" s="1"/>
      <c r="H270" s="2">
        <v>2670.0000000000045</v>
      </c>
      <c r="I270" s="1">
        <v>19</v>
      </c>
      <c r="J270" s="25">
        <v>4.6900219999999999</v>
      </c>
      <c r="K270" s="24">
        <v>56.25</v>
      </c>
      <c r="L270" s="23">
        <v>10.506014522185355</v>
      </c>
      <c r="M270" s="23">
        <v>2.8247468374177891</v>
      </c>
    </row>
    <row r="271" spans="1:13" x14ac:dyDescent="0.4">
      <c r="A271" s="2">
        <v>2679.9999997252598</v>
      </c>
      <c r="B271" s="1">
        <v>3</v>
      </c>
      <c r="C271" s="25">
        <v>4.2215859</v>
      </c>
      <c r="D271" s="24">
        <v>3257.5</v>
      </c>
      <c r="E271" s="23">
        <v>13.37954075688592</v>
      </c>
      <c r="F271" s="23">
        <v>3.5973503900368149</v>
      </c>
      <c r="G271" s="1"/>
      <c r="H271" s="2">
        <v>2680.0000000000032</v>
      </c>
      <c r="I271" s="1">
        <v>19</v>
      </c>
      <c r="J271" s="25">
        <v>4.6994220000000002</v>
      </c>
      <c r="K271" s="24">
        <v>55.417000000000002</v>
      </c>
      <c r="L271" s="23">
        <v>9.8858616015963321</v>
      </c>
      <c r="M271" s="23">
        <v>2.6580066337515893</v>
      </c>
    </row>
    <row r="272" spans="1:13" x14ac:dyDescent="0.4">
      <c r="A272" s="2">
        <v>2690.0000001769513</v>
      </c>
      <c r="B272" s="1">
        <v>3</v>
      </c>
      <c r="C272" s="25">
        <v>4.2223858999999999</v>
      </c>
      <c r="D272" s="24">
        <v>3274.5830000000001</v>
      </c>
      <c r="E272" s="23">
        <v>13.615646336178028</v>
      </c>
      <c r="F272" s="23">
        <v>3.6608319783207182</v>
      </c>
      <c r="G272" s="1"/>
      <c r="H272" s="2">
        <v>2690.0000000000018</v>
      </c>
      <c r="I272" s="1">
        <v>19</v>
      </c>
      <c r="J272" s="25">
        <v>4.6918220000000002</v>
      </c>
      <c r="K272" s="24">
        <v>62.5</v>
      </c>
      <c r="L272" s="23">
        <v>10.536659436309469</v>
      </c>
      <c r="M272" s="23">
        <v>2.8329863200562575</v>
      </c>
    </row>
    <row r="273" spans="1:13" x14ac:dyDescent="0.4">
      <c r="A273" s="2">
        <v>2700</v>
      </c>
      <c r="B273" s="1">
        <v>3</v>
      </c>
      <c r="C273" s="25">
        <v>4.2243858999999997</v>
      </c>
      <c r="D273" s="24">
        <v>3347.9169999999999</v>
      </c>
      <c r="E273" s="23">
        <v>13.792813380086073</v>
      </c>
      <c r="F273" s="23">
        <v>3.7084667922567838</v>
      </c>
      <c r="G273" s="1"/>
      <c r="H273" s="2">
        <v>2700</v>
      </c>
      <c r="I273" s="1">
        <v>19</v>
      </c>
      <c r="J273" s="25">
        <v>4.7062220000000003</v>
      </c>
      <c r="K273" s="24">
        <v>71.25</v>
      </c>
      <c r="L273" s="23">
        <v>10.847844270041179</v>
      </c>
      <c r="M273" s="23">
        <v>2.9166544296976267</v>
      </c>
    </row>
    <row r="274" spans="1:13" x14ac:dyDescent="0.4">
      <c r="A274" s="2">
        <v>2709.9999998230487</v>
      </c>
      <c r="B274" s="1">
        <v>3</v>
      </c>
      <c r="C274" s="25">
        <v>4.2235858999999998</v>
      </c>
      <c r="D274" s="24">
        <v>3357.0830000000001</v>
      </c>
      <c r="E274" s="23">
        <v>13.490589028499228</v>
      </c>
      <c r="F274" s="23">
        <v>3.6272078829403318</v>
      </c>
      <c r="G274" s="1"/>
      <c r="H274" s="2">
        <v>2710.0000000000032</v>
      </c>
      <c r="I274" s="1">
        <v>19</v>
      </c>
      <c r="J274" s="25">
        <v>4.7027220000000005</v>
      </c>
      <c r="K274" s="24">
        <v>67.082999999999998</v>
      </c>
      <c r="L274" s="23">
        <v>11.063892549385292</v>
      </c>
      <c r="M274" s="23">
        <v>2.9747432218383691</v>
      </c>
    </row>
    <row r="275" spans="1:13" x14ac:dyDescent="0.4">
      <c r="A275" s="2">
        <v>2719.9999996460974</v>
      </c>
      <c r="B275" s="1">
        <v>3</v>
      </c>
      <c r="C275" s="25">
        <v>4.2239859000000006</v>
      </c>
      <c r="D275" s="24">
        <v>3365</v>
      </c>
      <c r="E275" s="23">
        <v>14.057997404048445</v>
      </c>
      <c r="F275" s="23">
        <v>3.7797666873254241</v>
      </c>
      <c r="G275" s="1"/>
      <c r="H275" s="2">
        <v>2720.0000000000064</v>
      </c>
      <c r="I275" s="1">
        <v>19</v>
      </c>
      <c r="J275" s="25">
        <v>4.6924220000000005</v>
      </c>
      <c r="K275" s="24">
        <v>70.417000000000002</v>
      </c>
      <c r="L275" s="23">
        <v>10.663096680761273</v>
      </c>
      <c r="M275" s="23">
        <v>2.8669814383423446</v>
      </c>
    </row>
    <row r="276" spans="1:13" x14ac:dyDescent="0.4">
      <c r="A276" s="2">
        <v>2730.0000000977889</v>
      </c>
      <c r="B276" s="1">
        <v>3</v>
      </c>
      <c r="C276" s="25">
        <v>4.2239859000000006</v>
      </c>
      <c r="D276" s="24">
        <v>3414.5830000000001</v>
      </c>
      <c r="E276" s="23">
        <v>13.866597131023802</v>
      </c>
      <c r="F276" s="23">
        <v>3.7283049922396656</v>
      </c>
      <c r="G276" s="1"/>
      <c r="H276" s="2">
        <v>2730</v>
      </c>
      <c r="I276" s="1">
        <v>19</v>
      </c>
      <c r="J276" s="25">
        <v>4.6996219999999997</v>
      </c>
      <c r="K276" s="24">
        <v>63.332999999999998</v>
      </c>
      <c r="L276" s="23">
        <v>10.792337320649349</v>
      </c>
      <c r="M276" s="23">
        <v>2.9017303041485727</v>
      </c>
    </row>
    <row r="277" spans="1:13" x14ac:dyDescent="0.4">
      <c r="A277" s="2">
        <v>2739.9999999208376</v>
      </c>
      <c r="B277" s="1">
        <v>3</v>
      </c>
      <c r="C277" s="25">
        <v>4.2273858999999998</v>
      </c>
      <c r="D277" s="24">
        <v>3440.8330000000001</v>
      </c>
      <c r="E277" s="23">
        <v>13.554638559523907</v>
      </c>
      <c r="F277" s="23">
        <v>3.6444288481139475</v>
      </c>
      <c r="G277" s="1"/>
      <c r="H277" s="2">
        <v>2740.0000000000032</v>
      </c>
      <c r="I277" s="1">
        <v>19</v>
      </c>
      <c r="J277" s="25">
        <v>4.7062220000000003</v>
      </c>
      <c r="K277" s="24">
        <v>64.167000000000002</v>
      </c>
      <c r="L277" s="23">
        <v>11.664754727736181</v>
      </c>
      <c r="M277" s="23">
        <v>3.1362967333470881</v>
      </c>
    </row>
    <row r="278" spans="1:13" x14ac:dyDescent="0.4">
      <c r="A278" s="2">
        <v>2749.9999997438863</v>
      </c>
      <c r="B278" s="1">
        <v>3</v>
      </c>
      <c r="C278" s="25">
        <v>4.2257859</v>
      </c>
      <c r="D278" s="24">
        <v>3492.9169999999999</v>
      </c>
      <c r="E278" s="23">
        <v>14.028691736691034</v>
      </c>
      <c r="F278" s="23">
        <v>3.7718872872911433</v>
      </c>
      <c r="G278" s="1"/>
      <c r="H278" s="2">
        <v>2750.0000000000018</v>
      </c>
      <c r="I278" s="1">
        <v>19</v>
      </c>
      <c r="J278" s="25">
        <v>4.705222</v>
      </c>
      <c r="K278" s="24">
        <v>69.582999999999998</v>
      </c>
      <c r="L278" s="23">
        <v>12.104853714616587</v>
      </c>
      <c r="M278" s="23">
        <v>3.2546259264693727</v>
      </c>
    </row>
    <row r="279" spans="1:13" x14ac:dyDescent="0.4">
      <c r="A279" s="2">
        <v>2760.0000001955777</v>
      </c>
      <c r="B279" s="1">
        <v>3</v>
      </c>
      <c r="C279" s="25">
        <v>4.2277859000000007</v>
      </c>
      <c r="D279" s="24">
        <v>3530</v>
      </c>
      <c r="E279" s="23">
        <v>14.09429547089516</v>
      </c>
      <c r="F279" s="23">
        <v>3.7895261302914633</v>
      </c>
      <c r="G279" s="1"/>
      <c r="H279" s="2">
        <v>2760.0000000000045</v>
      </c>
      <c r="I279" s="1">
        <v>19</v>
      </c>
      <c r="J279" s="25">
        <v>4.7091219999999998</v>
      </c>
      <c r="K279" s="24">
        <v>64.167000000000002</v>
      </c>
      <c r="L279" s="23">
        <v>11.844924029434221</v>
      </c>
      <c r="M279" s="23">
        <v>3.1847387628242605</v>
      </c>
    </row>
    <row r="280" spans="1:13" x14ac:dyDescent="0.4">
      <c r="A280" s="2">
        <v>2770.0000000186265</v>
      </c>
      <c r="B280" s="1">
        <v>3</v>
      </c>
      <c r="C280" s="25">
        <v>4.2257859</v>
      </c>
      <c r="D280" s="24">
        <v>3107.9169999999999</v>
      </c>
      <c r="E280" s="23">
        <v>14.014537278105957</v>
      </c>
      <c r="F280" s="23">
        <v>3.7680815851346185</v>
      </c>
      <c r="G280" s="1"/>
      <c r="H280" s="2">
        <v>2769.9999999999982</v>
      </c>
      <c r="I280" s="1">
        <v>19</v>
      </c>
      <c r="J280" s="25">
        <v>4.6989220000000005</v>
      </c>
      <c r="K280" s="24">
        <v>58.75</v>
      </c>
      <c r="L280" s="23">
        <v>10.964154353571807</v>
      </c>
      <c r="M280" s="23">
        <v>2.9479266633233423</v>
      </c>
    </row>
    <row r="281" spans="1:13" x14ac:dyDescent="0.4">
      <c r="A281" s="2">
        <v>2779.9999998416752</v>
      </c>
      <c r="B281" s="1">
        <v>3</v>
      </c>
      <c r="C281" s="25">
        <v>4.2257859</v>
      </c>
      <c r="D281" s="24">
        <v>3085.8330000000001</v>
      </c>
      <c r="E281" s="23">
        <v>14.271062602873895</v>
      </c>
      <c r="F281" s="23">
        <v>3.8370534201083526</v>
      </c>
      <c r="G281" s="1"/>
      <c r="H281" s="2">
        <v>2780.0000000000014</v>
      </c>
      <c r="I281" s="1">
        <v>19</v>
      </c>
      <c r="J281" s="25">
        <v>4.6918220000000002</v>
      </c>
      <c r="K281" s="24">
        <v>57.082999999999998</v>
      </c>
      <c r="L281" s="23">
        <v>10.286513610541157</v>
      </c>
      <c r="M281" s="23">
        <v>2.7657297377680643</v>
      </c>
    </row>
    <row r="282" spans="1:13" x14ac:dyDescent="0.4">
      <c r="A282" s="2">
        <v>2789.9999996647239</v>
      </c>
      <c r="B282" s="1">
        <v>3</v>
      </c>
      <c r="C282" s="25">
        <v>4.2273858999999998</v>
      </c>
      <c r="D282" s="24">
        <v>3040</v>
      </c>
      <c r="E282" s="23">
        <v>14.127724472613453</v>
      </c>
      <c r="F282" s="23">
        <v>3.7985141691602822</v>
      </c>
      <c r="G282" s="1"/>
      <c r="H282" s="2">
        <v>2790.0000000000045</v>
      </c>
      <c r="I282" s="1">
        <v>19</v>
      </c>
      <c r="J282" s="25">
        <v>4.6927219999999998</v>
      </c>
      <c r="K282" s="24">
        <v>55.417000000000002</v>
      </c>
      <c r="L282" s="23">
        <v>10.385840778699873</v>
      </c>
      <c r="M282" s="23">
        <v>2.7924357834844038</v>
      </c>
    </row>
    <row r="283" spans="1:13" x14ac:dyDescent="0.4">
      <c r="A283" s="2">
        <v>2800.0000001164153</v>
      </c>
      <c r="B283" s="1">
        <v>3</v>
      </c>
      <c r="C283" s="25">
        <v>4.2239859000000006</v>
      </c>
      <c r="D283" s="24">
        <v>2638.75</v>
      </c>
      <c r="E283" s="23">
        <v>14.043285492471163</v>
      </c>
      <c r="F283" s="23">
        <v>3.7758111030634254</v>
      </c>
      <c r="G283" s="1"/>
      <c r="H283" s="2">
        <v>2800.0000000000027</v>
      </c>
      <c r="I283" s="1">
        <v>19</v>
      </c>
      <c r="J283" s="25">
        <v>4.705222</v>
      </c>
      <c r="K283" s="24">
        <v>71.667000000000002</v>
      </c>
      <c r="L283" s="23">
        <v>11.216873772951157</v>
      </c>
      <c r="M283" s="23">
        <v>3.0158752064305703</v>
      </c>
    </row>
    <row r="284" spans="1:13" x14ac:dyDescent="0.4">
      <c r="A284" s="2">
        <v>2809.999999939464</v>
      </c>
      <c r="B284" s="1">
        <v>3</v>
      </c>
      <c r="C284" s="25">
        <v>4.2245859000000001</v>
      </c>
      <c r="D284" s="24">
        <v>2695</v>
      </c>
      <c r="E284" s="23">
        <v>14.005248414659555</v>
      </c>
      <c r="F284" s="23">
        <v>3.7655840930944144</v>
      </c>
      <c r="G284" s="1"/>
      <c r="H284" s="2">
        <v>2810.0000000000014</v>
      </c>
      <c r="I284" s="1">
        <v>19</v>
      </c>
      <c r="J284" s="25">
        <v>4.7041219999999999</v>
      </c>
      <c r="K284" s="24">
        <v>60.417000000000002</v>
      </c>
      <c r="L284" s="23">
        <v>11.530649949215436</v>
      </c>
      <c r="M284" s="23">
        <v>3.1002400490345767</v>
      </c>
    </row>
    <row r="285" spans="1:13" x14ac:dyDescent="0.4">
      <c r="A285" s="2">
        <v>2819.9999997625127</v>
      </c>
      <c r="B285" s="1">
        <v>3</v>
      </c>
      <c r="C285" s="25">
        <v>4.2239859000000006</v>
      </c>
      <c r="D285" s="24">
        <v>2699.5830000000001</v>
      </c>
      <c r="E285" s="23">
        <v>14.088730029880351</v>
      </c>
      <c r="F285" s="23">
        <v>3.7880297529666249</v>
      </c>
      <c r="G285" s="1"/>
      <c r="H285" s="2">
        <v>2819.9999999999995</v>
      </c>
      <c r="I285" s="1">
        <v>19</v>
      </c>
      <c r="J285" s="25">
        <v>4.6948220000000003</v>
      </c>
      <c r="K285" s="24">
        <v>58.332999999999998</v>
      </c>
      <c r="L285" s="23">
        <v>11.718287810231352</v>
      </c>
      <c r="M285" s="23">
        <v>3.1506901462969874</v>
      </c>
    </row>
    <row r="286" spans="1:13" x14ac:dyDescent="0.4">
      <c r="A286" s="2">
        <v>2829.9999995855615</v>
      </c>
      <c r="B286" s="1">
        <v>3</v>
      </c>
      <c r="C286" s="25">
        <v>4.2251858999999996</v>
      </c>
      <c r="D286" s="24">
        <v>2692.5</v>
      </c>
      <c r="E286" s="23">
        <v>14.433266275431006</v>
      </c>
      <c r="F286" s="23">
        <v>3.8806650399196232</v>
      </c>
      <c r="G286" s="1"/>
      <c r="H286" s="2">
        <v>2830.0000000000027</v>
      </c>
      <c r="I286" s="1">
        <v>19</v>
      </c>
      <c r="J286" s="25">
        <v>4.7068219999999998</v>
      </c>
      <c r="K286" s="24">
        <v>50.832999999999998</v>
      </c>
      <c r="L286" s="23">
        <v>11.169208110227801</v>
      </c>
      <c r="M286" s="23">
        <v>3.0030593636819338</v>
      </c>
    </row>
    <row r="287" spans="1:13" x14ac:dyDescent="0.4">
      <c r="A287" s="2">
        <v>2840.0000000372529</v>
      </c>
      <c r="B287" s="1">
        <v>3</v>
      </c>
      <c r="C287" s="25">
        <v>4.2245859000000001</v>
      </c>
      <c r="D287" s="24">
        <v>2736.25</v>
      </c>
      <c r="E287" s="23">
        <v>14.141582026887381</v>
      </c>
      <c r="F287" s="23">
        <v>3.8022400428040855</v>
      </c>
      <c r="G287" s="1"/>
      <c r="H287" s="2">
        <v>2840.0000000000059</v>
      </c>
      <c r="I287" s="1">
        <v>19</v>
      </c>
      <c r="J287" s="25">
        <v>4.699122</v>
      </c>
      <c r="K287" s="24">
        <v>67.082999999999998</v>
      </c>
      <c r="L287" s="23">
        <v>10.724104861650625</v>
      </c>
      <c r="M287" s="23">
        <v>2.8833846772356377</v>
      </c>
    </row>
    <row r="288" spans="1:13" x14ac:dyDescent="0.4">
      <c r="A288" s="2">
        <v>2849.9999998603016</v>
      </c>
      <c r="B288" s="1">
        <v>3</v>
      </c>
      <c r="C288" s="25">
        <v>4.2249859000000001</v>
      </c>
      <c r="D288" s="24">
        <v>2742.0830000000001</v>
      </c>
      <c r="E288" s="23">
        <v>14.598420813283838</v>
      </c>
      <c r="F288" s="23">
        <v>3.9250700573979298</v>
      </c>
      <c r="G288" s="1"/>
      <c r="H288" s="2">
        <v>2850.0000000000041</v>
      </c>
      <c r="I288" s="1">
        <v>19</v>
      </c>
      <c r="J288" s="25">
        <v>4.6927219999999998</v>
      </c>
      <c r="K288" s="24">
        <v>56.25</v>
      </c>
      <c r="L288" s="23">
        <v>10.284041839690003</v>
      </c>
      <c r="M288" s="23">
        <v>2.7650651539832367</v>
      </c>
    </row>
    <row r="289" spans="1:13" x14ac:dyDescent="0.4">
      <c r="A289" s="2">
        <v>2859.9999996833503</v>
      </c>
      <c r="B289" s="1">
        <v>3</v>
      </c>
      <c r="C289" s="25">
        <v>4.2257859</v>
      </c>
      <c r="D289" s="24">
        <v>2762.0830000000001</v>
      </c>
      <c r="E289" s="23">
        <v>14.093259335442141</v>
      </c>
      <c r="F289" s="23">
        <v>3.7892475450736458</v>
      </c>
      <c r="G289" s="1"/>
      <c r="H289" s="2">
        <v>2860.0000000000027</v>
      </c>
      <c r="I289" s="1">
        <v>19</v>
      </c>
      <c r="J289" s="25">
        <v>4.7040220000000001</v>
      </c>
      <c r="K289" s="24">
        <v>62.5</v>
      </c>
      <c r="L289" s="23">
        <v>10.641310813827999</v>
      </c>
      <c r="M289" s="23">
        <v>2.8611238832637551</v>
      </c>
    </row>
    <row r="290" spans="1:13" x14ac:dyDescent="0.4">
      <c r="A290" s="2">
        <v>2870.0000001350418</v>
      </c>
      <c r="B290" s="1">
        <v>3</v>
      </c>
      <c r="C290" s="25">
        <v>4.2227858999999999</v>
      </c>
      <c r="D290" s="24">
        <v>2765</v>
      </c>
      <c r="E290" s="23">
        <v>14.229929237246857</v>
      </c>
      <c r="F290" s="23">
        <v>3.8259939127926175</v>
      </c>
      <c r="G290" s="1"/>
      <c r="H290" s="2">
        <v>2870.0000000000009</v>
      </c>
      <c r="I290" s="1">
        <v>19</v>
      </c>
      <c r="J290" s="25">
        <v>4.7095219999999998</v>
      </c>
      <c r="K290" s="24">
        <v>62.5</v>
      </c>
      <c r="L290" s="23">
        <v>11.390252243884852</v>
      </c>
      <c r="M290" s="23">
        <v>3.0624913886576284</v>
      </c>
    </row>
    <row r="291" spans="1:13" x14ac:dyDescent="0.4">
      <c r="A291" s="2">
        <v>2879.9999999580905</v>
      </c>
      <c r="B291" s="1">
        <v>3</v>
      </c>
      <c r="C291" s="25">
        <v>4.2239859000000006</v>
      </c>
      <c r="D291" s="24">
        <v>2766.6669999999999</v>
      </c>
      <c r="E291" s="23">
        <v>14.317940158029588</v>
      </c>
      <c r="F291" s="23">
        <v>3.8496573647718861</v>
      </c>
      <c r="G291" s="1"/>
      <c r="H291" s="2">
        <v>2880.0000000000041</v>
      </c>
      <c r="I291" s="1">
        <v>19</v>
      </c>
      <c r="J291" s="25">
        <v>4.6966220000000005</v>
      </c>
      <c r="K291" s="24">
        <v>57.5</v>
      </c>
      <c r="L291" s="23">
        <v>10.980541278844338</v>
      </c>
      <c r="M291" s="23">
        <v>2.9523326076746317</v>
      </c>
    </row>
    <row r="292" spans="1:13" x14ac:dyDescent="0.4">
      <c r="A292" s="2">
        <v>2891.0000000149012</v>
      </c>
      <c r="B292" s="1">
        <v>3</v>
      </c>
      <c r="C292" s="25">
        <v>4.2249859000000001</v>
      </c>
      <c r="D292" s="24">
        <v>2777.0830000000001</v>
      </c>
      <c r="E292" s="23">
        <v>14.663545865027276</v>
      </c>
      <c r="F292" s="23">
        <v>3.9425801972859418</v>
      </c>
      <c r="G292" s="1"/>
      <c r="H292" s="2">
        <v>2890.0000000000073</v>
      </c>
      <c r="I292" s="1">
        <v>19</v>
      </c>
      <c r="J292" s="25">
        <v>4.6941220000000001</v>
      </c>
      <c r="K292" s="24">
        <v>64.582999999999998</v>
      </c>
      <c r="L292" s="23">
        <v>10.707396120407516</v>
      </c>
      <c r="M292" s="23">
        <v>2.8788922063862943</v>
      </c>
    </row>
    <row r="293" spans="1:13" x14ac:dyDescent="0.4">
      <c r="A293" s="2">
        <v>2899.9999996041879</v>
      </c>
      <c r="B293" s="1">
        <v>3</v>
      </c>
      <c r="C293" s="25">
        <v>4.2245859000000001</v>
      </c>
      <c r="D293" s="24">
        <v>2805.4169999999999</v>
      </c>
      <c r="E293" s="23">
        <v>14.802018400149169</v>
      </c>
      <c r="F293" s="23">
        <v>3.9798112381177249</v>
      </c>
      <c r="G293" s="1"/>
      <c r="H293" s="2">
        <v>2900.0000000000009</v>
      </c>
      <c r="I293" s="1">
        <v>19</v>
      </c>
      <c r="J293" s="25">
        <v>4.7012220000000005</v>
      </c>
      <c r="K293" s="24">
        <v>66.667000000000002</v>
      </c>
      <c r="L293" s="23">
        <v>10.057681904056953</v>
      </c>
      <c r="M293" s="23">
        <v>2.7042038720054387</v>
      </c>
    </row>
    <row r="294" spans="1:13" x14ac:dyDescent="0.4">
      <c r="A294" s="2">
        <v>2910.0000000558794</v>
      </c>
      <c r="B294" s="1">
        <v>3</v>
      </c>
      <c r="C294" s="25">
        <v>4.2271859000000003</v>
      </c>
      <c r="D294" s="24">
        <v>2854.1669999999999</v>
      </c>
      <c r="E294" s="23">
        <v>14.364523838509935</v>
      </c>
      <c r="F294" s="23">
        <v>3.862182295499355</v>
      </c>
      <c r="G294" s="1"/>
      <c r="H294" s="2">
        <v>2910.0000000000041</v>
      </c>
      <c r="I294" s="1">
        <v>19</v>
      </c>
      <c r="J294" s="25">
        <v>4.6948220000000003</v>
      </c>
      <c r="K294" s="24">
        <v>49.167000000000002</v>
      </c>
      <c r="L294" s="23">
        <v>10.832030448100953</v>
      </c>
      <c r="M294" s="23">
        <v>2.9124025753508795</v>
      </c>
    </row>
    <row r="295" spans="1:13" x14ac:dyDescent="0.4">
      <c r="A295" s="2">
        <v>2919.9999998789281</v>
      </c>
      <c r="B295" s="1">
        <v>3</v>
      </c>
      <c r="C295" s="25">
        <v>4.2251858999999996</v>
      </c>
      <c r="D295" s="24">
        <v>2905.4169999999999</v>
      </c>
      <c r="E295" s="23">
        <v>14.527136511903596</v>
      </c>
      <c r="F295" s="23">
        <v>3.9059038831597181</v>
      </c>
      <c r="G295" s="1"/>
      <c r="H295" s="2">
        <v>2920.0000000000027</v>
      </c>
      <c r="I295" s="1">
        <v>19</v>
      </c>
      <c r="J295" s="25">
        <v>4.7048220000000001</v>
      </c>
      <c r="K295" s="24">
        <v>50.832999999999998</v>
      </c>
      <c r="L295" s="23">
        <v>11.302439922059095</v>
      </c>
      <c r="M295" s="23">
        <v>3.0388813338799729</v>
      </c>
    </row>
    <row r="296" spans="1:13" x14ac:dyDescent="0.4">
      <c r="A296" s="2">
        <v>2929.9999997019768</v>
      </c>
      <c r="B296" s="1">
        <v>3</v>
      </c>
      <c r="C296" s="25">
        <v>4.2255859000000004</v>
      </c>
      <c r="D296" s="24">
        <v>2894.5830000000001</v>
      </c>
      <c r="E296" s="23">
        <v>14.434108514191035</v>
      </c>
      <c r="F296" s="23">
        <v>3.8808914922311737</v>
      </c>
      <c r="G296" s="1"/>
      <c r="H296" s="2">
        <v>2930.0000000000055</v>
      </c>
      <c r="I296" s="1">
        <v>19</v>
      </c>
      <c r="J296" s="25">
        <v>4.7077220000000004</v>
      </c>
      <c r="K296" s="24">
        <v>55.417000000000002</v>
      </c>
      <c r="L296" s="23">
        <v>12.144055944266871</v>
      </c>
      <c r="M296" s="23">
        <v>3.2651662102268828</v>
      </c>
    </row>
    <row r="297" spans="1:13" x14ac:dyDescent="0.4">
      <c r="A297" s="2">
        <v>2940.0000001536682</v>
      </c>
      <c r="B297" s="1">
        <v>3</v>
      </c>
      <c r="C297" s="25">
        <v>4.2257859</v>
      </c>
      <c r="D297" s="24">
        <v>2912.5</v>
      </c>
      <c r="E297" s="23">
        <v>14.620900711122367</v>
      </c>
      <c r="F297" s="23">
        <v>3.9311142162167449</v>
      </c>
      <c r="G297" s="1"/>
      <c r="H297" s="2">
        <v>2939.9999999999991</v>
      </c>
      <c r="I297" s="1">
        <v>19</v>
      </c>
      <c r="J297" s="25">
        <v>4.703722</v>
      </c>
      <c r="K297" s="24">
        <v>53.332999999999998</v>
      </c>
      <c r="L297" s="23">
        <v>11.894318343692074</v>
      </c>
      <c r="M297" s="23">
        <v>3.1980193872410307</v>
      </c>
    </row>
    <row r="298" spans="1:13" x14ac:dyDescent="0.4">
      <c r="A298" s="2">
        <v>2949.9999999767169</v>
      </c>
      <c r="B298" s="1">
        <v>3</v>
      </c>
      <c r="C298" s="25">
        <v>4.2269858999999999</v>
      </c>
      <c r="D298" s="24">
        <v>2917.5</v>
      </c>
      <c r="E298" s="23">
        <v>14.715988861197491</v>
      </c>
      <c r="F298" s="23">
        <v>3.9566805192742378</v>
      </c>
      <c r="G298" s="1"/>
      <c r="H298" s="2">
        <v>2950.0000000000023</v>
      </c>
      <c r="I298" s="1">
        <v>19</v>
      </c>
      <c r="J298" s="25">
        <v>4.6914220000000002</v>
      </c>
      <c r="K298" s="24">
        <v>61.25</v>
      </c>
      <c r="L298" s="23">
        <v>10.946987409909003</v>
      </c>
      <c r="M298" s="23">
        <v>2.9433109958200054</v>
      </c>
    </row>
    <row r="299" spans="1:13" x14ac:dyDescent="0.4">
      <c r="A299" s="2">
        <v>2959.9999997997656</v>
      </c>
      <c r="B299" s="1">
        <v>3</v>
      </c>
      <c r="C299" s="25">
        <v>4.2273858999999998</v>
      </c>
      <c r="D299" s="24">
        <v>2937.9169999999999</v>
      </c>
      <c r="E299" s="23">
        <v>14.908231372982145</v>
      </c>
      <c r="F299" s="23">
        <v>4.0083686666715437</v>
      </c>
      <c r="G299" s="1"/>
      <c r="H299" s="2">
        <v>2960.0000000000055</v>
      </c>
      <c r="I299" s="1">
        <v>19</v>
      </c>
      <c r="J299" s="25">
        <v>4.695322</v>
      </c>
      <c r="K299" s="24">
        <v>49.167000000000002</v>
      </c>
      <c r="L299" s="23">
        <v>10.500769715895146</v>
      </c>
      <c r="M299" s="23">
        <v>2.8233366689899952</v>
      </c>
    </row>
    <row r="300" spans="1:13" x14ac:dyDescent="0.4">
      <c r="A300" s="2">
        <v>2969.9999996228144</v>
      </c>
      <c r="B300" s="1">
        <v>3</v>
      </c>
      <c r="C300" s="25">
        <v>4.2269858999999999</v>
      </c>
      <c r="D300" s="24">
        <v>2943.3330000000001</v>
      </c>
      <c r="E300" s="23">
        <v>15.05930719314561</v>
      </c>
      <c r="F300" s="23">
        <v>4.0489883464098382</v>
      </c>
      <c r="G300" s="1"/>
      <c r="H300" s="2">
        <v>2970.0000000000036</v>
      </c>
      <c r="I300" s="1">
        <v>19</v>
      </c>
      <c r="J300" s="25">
        <v>4.7018219999999999</v>
      </c>
      <c r="K300" s="24">
        <v>65.832999999999998</v>
      </c>
      <c r="L300" s="23">
        <v>9.9964060881151156</v>
      </c>
      <c r="M300" s="23">
        <v>2.6877286742102728</v>
      </c>
    </row>
    <row r="301" spans="1:13" x14ac:dyDescent="0.4">
      <c r="A301" s="2">
        <v>2980.0000000745058</v>
      </c>
      <c r="B301" s="1">
        <v>3</v>
      </c>
      <c r="C301" s="25">
        <v>4.2263859000000004</v>
      </c>
      <c r="D301" s="24">
        <v>2948.3330000000001</v>
      </c>
      <c r="E301" s="23">
        <v>14.690888328368429</v>
      </c>
      <c r="F301" s="23">
        <v>3.9499317516443559</v>
      </c>
      <c r="G301" s="1"/>
      <c r="H301" s="2">
        <v>2980.0000000000023</v>
      </c>
      <c r="I301" s="1">
        <v>19</v>
      </c>
      <c r="J301" s="25">
        <v>4.6904219999999999</v>
      </c>
      <c r="K301" s="24">
        <v>57.917000000000002</v>
      </c>
      <c r="L301" s="23">
        <v>10.368213297232948</v>
      </c>
      <c r="M301" s="23">
        <v>2.7876962914134387</v>
      </c>
    </row>
    <row r="302" spans="1:13" x14ac:dyDescent="0.4">
      <c r="A302" s="2">
        <v>2989.9999998975545</v>
      </c>
      <c r="B302" s="1">
        <v>3</v>
      </c>
      <c r="C302" s="25">
        <v>4.2253859</v>
      </c>
      <c r="D302" s="24">
        <v>2522.5</v>
      </c>
      <c r="E302" s="23">
        <v>14.487142289347592</v>
      </c>
      <c r="F302" s="23">
        <v>3.895150656668219</v>
      </c>
      <c r="G302" s="1"/>
      <c r="H302" s="2">
        <v>2990.0000000000005</v>
      </c>
      <c r="I302" s="1">
        <v>19</v>
      </c>
      <c r="J302" s="25">
        <v>4.6987220000000001</v>
      </c>
      <c r="K302" s="24">
        <v>62.5</v>
      </c>
      <c r="L302" s="23">
        <v>10.84804044233093</v>
      </c>
      <c r="M302" s="23">
        <v>2.9167071744424482</v>
      </c>
    </row>
    <row r="303" spans="1:13" x14ac:dyDescent="0.4">
      <c r="A303" s="2">
        <v>2999.9999997206032</v>
      </c>
      <c r="B303" s="1">
        <v>3</v>
      </c>
      <c r="C303" s="25">
        <v>4.2245859000000001</v>
      </c>
      <c r="D303" s="24">
        <v>2374.5830000000001</v>
      </c>
      <c r="E303" s="23">
        <v>14.912030536309594</v>
      </c>
      <c r="F303" s="23">
        <v>4.0093901458034624</v>
      </c>
      <c r="G303" s="1"/>
      <c r="H303" s="2">
        <v>3000.0000000000036</v>
      </c>
      <c r="I303" s="1">
        <v>19</v>
      </c>
      <c r="J303" s="25">
        <v>4.7048220000000001</v>
      </c>
      <c r="K303" s="24">
        <v>51.25</v>
      </c>
      <c r="L303" s="23">
        <v>11.390448416174616</v>
      </c>
      <c r="M303" s="23">
        <v>3.0625441334024512</v>
      </c>
    </row>
    <row r="304" spans="1:13" x14ac:dyDescent="0.4">
      <c r="A304" s="2">
        <v>3010.0000001722947</v>
      </c>
      <c r="B304" s="1">
        <v>3</v>
      </c>
      <c r="C304" s="25">
        <v>4.2249859000000001</v>
      </c>
      <c r="D304" s="24">
        <v>2332.9169999999999</v>
      </c>
      <c r="E304" s="23">
        <v>14.822541153243156</v>
      </c>
      <c r="F304" s="23">
        <v>3.9853291804140101</v>
      </c>
      <c r="G304" s="1"/>
      <c r="H304" s="2">
        <v>3010.0000000000068</v>
      </c>
      <c r="I304" s="1">
        <v>19</v>
      </c>
      <c r="J304" s="25">
        <v>4.6998220000000002</v>
      </c>
      <c r="K304" s="24">
        <v>51.25</v>
      </c>
      <c r="L304" s="23">
        <v>11.566478949635325</v>
      </c>
      <c r="M304" s="23">
        <v>3.1098733743464932</v>
      </c>
    </row>
    <row r="305" spans="1:13" x14ac:dyDescent="0.4">
      <c r="A305" s="2">
        <v>3019.9999999953434</v>
      </c>
      <c r="B305" s="1">
        <v>3</v>
      </c>
      <c r="C305" s="25">
        <v>4.2237859000000002</v>
      </c>
      <c r="D305" s="24">
        <v>2337.9169999999999</v>
      </c>
      <c r="E305" s="23">
        <v>14.790033160816382</v>
      </c>
      <c r="F305" s="23">
        <v>3.9765887728499014</v>
      </c>
      <c r="G305" s="1"/>
      <c r="H305" s="2">
        <v>3020.0000000000005</v>
      </c>
      <c r="I305" s="1">
        <v>19</v>
      </c>
      <c r="J305" s="25">
        <v>4.6958219999999997</v>
      </c>
      <c r="K305" s="24">
        <v>58.75</v>
      </c>
      <c r="L305" s="23">
        <v>10.693114777711889</v>
      </c>
      <c r="M305" s="23">
        <v>2.8750523889628203</v>
      </c>
    </row>
    <row r="306" spans="1:13" x14ac:dyDescent="0.4">
      <c r="A306" s="2">
        <v>3029.9999998183921</v>
      </c>
      <c r="B306" s="1">
        <v>3</v>
      </c>
      <c r="C306" s="25">
        <v>4.2247859000000005</v>
      </c>
      <c r="D306" s="24">
        <v>2341.6669999999999</v>
      </c>
      <c r="E306" s="23">
        <v>14.858439308160708</v>
      </c>
      <c r="F306" s="23">
        <v>3.9949810992609094</v>
      </c>
      <c r="G306" s="1"/>
      <c r="H306" s="2">
        <v>3030.0000000000036</v>
      </c>
      <c r="I306" s="1">
        <v>19</v>
      </c>
      <c r="J306" s="25">
        <v>4.6867220000000005</v>
      </c>
      <c r="K306" s="24">
        <v>53.75</v>
      </c>
      <c r="L306" s="23">
        <v>10.692091879343785</v>
      </c>
      <c r="M306" s="23">
        <v>2.8747773627933633</v>
      </c>
    </row>
    <row r="307" spans="1:13" x14ac:dyDescent="0.4">
      <c r="A307" s="2">
        <v>3039.9999996414408</v>
      </c>
      <c r="B307" s="1">
        <v>3</v>
      </c>
      <c r="C307" s="25">
        <v>4.2235858999999998</v>
      </c>
      <c r="D307" s="24">
        <v>2357.9169999999999</v>
      </c>
      <c r="E307" s="23">
        <v>14.87137585314324</v>
      </c>
      <c r="F307" s="23">
        <v>3.998459341600034</v>
      </c>
      <c r="G307" s="1"/>
      <c r="H307" s="2">
        <v>3040.0000000000018</v>
      </c>
      <c r="I307" s="1">
        <v>19</v>
      </c>
      <c r="J307" s="25">
        <v>4.6980219999999999</v>
      </c>
      <c r="K307" s="24">
        <v>52.917000000000002</v>
      </c>
      <c r="L307" s="23">
        <v>10.093151255278892</v>
      </c>
      <c r="M307" s="23">
        <v>2.7137404986184954</v>
      </c>
    </row>
    <row r="308" spans="1:13" x14ac:dyDescent="0.4">
      <c r="A308" s="2">
        <v>3050.0000000931323</v>
      </c>
      <c r="B308" s="1">
        <v>3</v>
      </c>
      <c r="C308" s="25">
        <v>4.2243858999999997</v>
      </c>
      <c r="D308" s="24">
        <v>2380</v>
      </c>
      <c r="E308" s="23">
        <v>14.676255187322656</v>
      </c>
      <c r="F308" s="23">
        <v>3.9459973463755214</v>
      </c>
      <c r="G308" s="1"/>
      <c r="H308" s="2">
        <v>3050.000000000005</v>
      </c>
      <c r="I308" s="1">
        <v>19</v>
      </c>
      <c r="J308" s="25">
        <v>4.6875220000000004</v>
      </c>
      <c r="K308" s="24">
        <v>58.332999999999998</v>
      </c>
      <c r="L308" s="23">
        <v>10.833177121842358</v>
      </c>
      <c r="M308" s="23">
        <v>2.9127108809426661</v>
      </c>
    </row>
    <row r="309" spans="1:13" x14ac:dyDescent="0.4">
      <c r="A309" s="2">
        <v>3059.999999916181</v>
      </c>
      <c r="B309" s="1">
        <v>3</v>
      </c>
      <c r="C309" s="25">
        <v>4.2249859000000001</v>
      </c>
      <c r="D309" s="24">
        <v>2378.3330000000001</v>
      </c>
      <c r="E309" s="23">
        <v>15.09365720415531</v>
      </c>
      <c r="F309" s="23">
        <v>4.0582240165833392</v>
      </c>
      <c r="G309" s="1"/>
      <c r="H309" s="2">
        <v>3059.9999999999986</v>
      </c>
      <c r="I309" s="1">
        <v>19</v>
      </c>
      <c r="J309" s="25">
        <v>4.7018219999999999</v>
      </c>
      <c r="K309" s="24">
        <v>56.25</v>
      </c>
      <c r="L309" s="23">
        <v>11.144980832440636</v>
      </c>
      <c r="M309" s="23">
        <v>2.9965453876956998</v>
      </c>
    </row>
    <row r="310" spans="1:13" x14ac:dyDescent="0.4">
      <c r="A310" s="2">
        <v>3069.9999997392297</v>
      </c>
      <c r="B310" s="1">
        <v>3</v>
      </c>
      <c r="C310" s="25">
        <v>4.2233859000000002</v>
      </c>
      <c r="D310" s="24">
        <v>2389.1669999999999</v>
      </c>
      <c r="E310" s="23">
        <v>14.851213626712658</v>
      </c>
      <c r="F310" s="23">
        <v>3.9930383339263038</v>
      </c>
      <c r="G310" s="1"/>
      <c r="H310" s="2">
        <v>3070.0000000000018</v>
      </c>
      <c r="I310" s="1">
        <v>19</v>
      </c>
      <c r="J310" s="25">
        <v>4.7032220000000002</v>
      </c>
      <c r="K310" s="24">
        <v>59.582999999999998</v>
      </c>
      <c r="L310" s="23">
        <v>11.511669346025968</v>
      </c>
      <c r="M310" s="23">
        <v>3.0951367438070325</v>
      </c>
    </row>
    <row r="311" spans="1:13" x14ac:dyDescent="0.4">
      <c r="A311" s="2">
        <v>3080.0000001909211</v>
      </c>
      <c r="B311" s="1">
        <v>3</v>
      </c>
      <c r="C311" s="25">
        <v>4.2245859000000001</v>
      </c>
      <c r="D311" s="24">
        <v>2396.25</v>
      </c>
      <c r="E311" s="23">
        <v>14.994291208292056</v>
      </c>
      <c r="F311" s="23">
        <v>4.0315075312816226</v>
      </c>
      <c r="G311" s="1"/>
      <c r="H311" s="2">
        <v>3080.000000000005</v>
      </c>
      <c r="I311" s="1">
        <v>19</v>
      </c>
      <c r="J311" s="25">
        <v>4.6908219999999998</v>
      </c>
      <c r="K311" s="24">
        <v>66.667000000000002</v>
      </c>
      <c r="L311" s="23">
        <v>10.732455729195555</v>
      </c>
      <c r="M311" s="23">
        <v>2.8856299707898607</v>
      </c>
    </row>
    <row r="312" spans="1:13" x14ac:dyDescent="0.4">
      <c r="A312" s="2">
        <v>3090.0000000139698</v>
      </c>
      <c r="B312" s="1">
        <v>3</v>
      </c>
      <c r="C312" s="25">
        <v>4.2237859000000002</v>
      </c>
      <c r="D312" s="24">
        <v>2406.25</v>
      </c>
      <c r="E312" s="23">
        <v>14.863229162403675</v>
      </c>
      <c r="F312" s="23">
        <v>3.9962689449607169</v>
      </c>
      <c r="G312" s="1"/>
      <c r="H312" s="2">
        <v>3090.0000000000036</v>
      </c>
      <c r="I312" s="1">
        <v>19</v>
      </c>
      <c r="J312" s="25">
        <v>4.6943220000000005</v>
      </c>
      <c r="K312" s="24">
        <v>53.75</v>
      </c>
      <c r="L312" s="23">
        <v>10.324961978106375</v>
      </c>
      <c r="M312" s="23">
        <v>2.7760673310061463</v>
      </c>
    </row>
    <row r="313" spans="1:13" x14ac:dyDescent="0.4">
      <c r="A313" s="2">
        <v>3099.9999998370185</v>
      </c>
      <c r="B313" s="1">
        <v>3</v>
      </c>
      <c r="C313" s="25">
        <v>4.2239859000000006</v>
      </c>
      <c r="D313" s="24">
        <v>2419.5830000000001</v>
      </c>
      <c r="E313" s="23">
        <v>14.862159700956644</v>
      </c>
      <c r="F313" s="23">
        <v>3.9959813993996627</v>
      </c>
      <c r="G313" s="1"/>
      <c r="H313" s="2">
        <v>3100.0000000000018</v>
      </c>
      <c r="I313" s="1">
        <v>19</v>
      </c>
      <c r="J313" s="25">
        <v>4.7018219999999999</v>
      </c>
      <c r="K313" s="24">
        <v>53.332999999999998</v>
      </c>
      <c r="L313" s="23">
        <v>10.989156044826732</v>
      </c>
      <c r="M313" s="23">
        <v>2.9546488554689283</v>
      </c>
    </row>
    <row r="314" spans="1:13" x14ac:dyDescent="0.4">
      <c r="A314" s="2">
        <v>3109.9999996600673</v>
      </c>
      <c r="B314" s="1">
        <v>3</v>
      </c>
      <c r="C314" s="25">
        <v>4.2245859000000001</v>
      </c>
      <c r="D314" s="24">
        <v>2424.5830000000001</v>
      </c>
      <c r="E314" s="23">
        <v>15.056871365940397</v>
      </c>
      <c r="F314" s="23">
        <v>4.0483334267750051</v>
      </c>
      <c r="G314" s="1"/>
      <c r="H314" s="2">
        <v>3110</v>
      </c>
      <c r="I314" s="1">
        <v>19</v>
      </c>
      <c r="J314" s="25">
        <v>4.6997220000000004</v>
      </c>
      <c r="K314" s="24">
        <v>48.75</v>
      </c>
      <c r="L314" s="23">
        <v>11.801151452509147</v>
      </c>
      <c r="M314" s="23">
        <v>3.1729696520950075</v>
      </c>
    </row>
    <row r="315" spans="1:13" x14ac:dyDescent="0.4">
      <c r="A315" s="2">
        <v>3120.0000001117587</v>
      </c>
      <c r="B315" s="1">
        <v>3</v>
      </c>
      <c r="C315" s="25">
        <v>4.2235858999999998</v>
      </c>
      <c r="D315" s="24">
        <v>2432.5</v>
      </c>
      <c r="E315" s="23">
        <v>15.207616955798681</v>
      </c>
      <c r="F315" s="23">
        <v>4.088864317657336</v>
      </c>
      <c r="G315" s="1"/>
      <c r="H315" s="2">
        <v>3120.0000000000036</v>
      </c>
      <c r="I315" s="1">
        <v>19</v>
      </c>
      <c r="J315" s="25">
        <v>4.7009220000000003</v>
      </c>
      <c r="K315" s="24">
        <v>62.917000000000002</v>
      </c>
      <c r="L315" s="23">
        <v>11.930312222250674</v>
      </c>
      <c r="M315" s="23">
        <v>3.2076970432551271</v>
      </c>
    </row>
    <row r="316" spans="1:13" x14ac:dyDescent="0.4">
      <c r="A316" s="2">
        <v>3129.9999999348074</v>
      </c>
      <c r="B316" s="1">
        <v>3</v>
      </c>
      <c r="C316" s="25">
        <v>4.2239859000000006</v>
      </c>
      <c r="D316" s="24">
        <v>2444.5830000000001</v>
      </c>
      <c r="E316" s="23">
        <v>14.951497602231639</v>
      </c>
      <c r="F316" s="23">
        <v>4.0200016359560831</v>
      </c>
      <c r="G316" s="1"/>
      <c r="H316" s="2">
        <v>3130.0000000000064</v>
      </c>
      <c r="I316" s="1">
        <v>19</v>
      </c>
      <c r="J316" s="25">
        <v>4.6936220000000004</v>
      </c>
      <c r="K316" s="24">
        <v>55.832999999999998</v>
      </c>
      <c r="L316" s="23">
        <v>10.971446357828848</v>
      </c>
      <c r="M316" s="23">
        <v>2.9498872608382243</v>
      </c>
    </row>
    <row r="317" spans="1:13" x14ac:dyDescent="0.4">
      <c r="A317" s="2">
        <v>3139.9999997578561</v>
      </c>
      <c r="B317" s="1">
        <v>3</v>
      </c>
      <c r="C317" s="25">
        <v>4.2247859000000005</v>
      </c>
      <c r="D317" s="24">
        <v>2431.6669999999999</v>
      </c>
      <c r="E317" s="23">
        <v>15.333001464146745</v>
      </c>
      <c r="F317" s="23">
        <v>4.122576387317002</v>
      </c>
      <c r="G317" s="1"/>
      <c r="H317" s="2">
        <v>3140</v>
      </c>
      <c r="I317" s="1">
        <v>19</v>
      </c>
      <c r="J317" s="25">
        <v>4.6865220000000001</v>
      </c>
      <c r="K317" s="24">
        <v>58.332999999999998</v>
      </c>
      <c r="L317" s="23">
        <v>10.090317499845378</v>
      </c>
      <c r="M317" s="23">
        <v>2.7129785882211772</v>
      </c>
    </row>
    <row r="318" spans="1:13" x14ac:dyDescent="0.4">
      <c r="A318" s="2">
        <v>3149.9999995809048</v>
      </c>
      <c r="B318" s="1">
        <v>3</v>
      </c>
      <c r="C318" s="25">
        <v>4.2235858999999998</v>
      </c>
      <c r="D318" s="24">
        <v>2447.0830000000001</v>
      </c>
      <c r="E318" s="23">
        <v>15.253061493208003</v>
      </c>
      <c r="F318" s="23">
        <v>4.101082967560572</v>
      </c>
      <c r="G318" s="1"/>
      <c r="H318" s="2">
        <v>3150.0000000000036</v>
      </c>
      <c r="I318" s="1">
        <v>19</v>
      </c>
      <c r="J318" s="25">
        <v>4.6908219999999998</v>
      </c>
      <c r="K318" s="24">
        <v>55</v>
      </c>
      <c r="L318" s="23">
        <v>10.316613445945832</v>
      </c>
      <c r="M318" s="23">
        <v>2.7738226653655471</v>
      </c>
    </row>
    <row r="319" spans="1:13" x14ac:dyDescent="0.4">
      <c r="A319" s="2">
        <v>3160.0000000325963</v>
      </c>
      <c r="B319" s="1">
        <v>3</v>
      </c>
      <c r="C319" s="25">
        <v>4.2233859000000002</v>
      </c>
      <c r="D319" s="24">
        <v>2456.25</v>
      </c>
      <c r="E319" s="23">
        <v>15.08042375486175</v>
      </c>
      <c r="F319" s="23">
        <v>4.0546659457315277</v>
      </c>
      <c r="G319" s="1"/>
      <c r="H319" s="2">
        <v>3160.0000000000018</v>
      </c>
      <c r="I319" s="1">
        <v>19</v>
      </c>
      <c r="J319" s="25">
        <v>4.7018219999999999</v>
      </c>
      <c r="K319" s="24">
        <v>47.5</v>
      </c>
      <c r="L319" s="23">
        <v>11.216869102182386</v>
      </c>
      <c r="M319" s="23">
        <v>3.0158739506033214</v>
      </c>
    </row>
    <row r="320" spans="1:13" x14ac:dyDescent="0.4">
      <c r="A320" s="2">
        <v>3169.999999855645</v>
      </c>
      <c r="B320" s="1">
        <v>3</v>
      </c>
      <c r="C320" s="25">
        <v>4.2231858999999998</v>
      </c>
      <c r="D320" s="24">
        <v>2454.5830000000001</v>
      </c>
      <c r="E320" s="23">
        <v>15.053741752130813</v>
      </c>
      <c r="F320" s="23">
        <v>4.0474919690850042</v>
      </c>
      <c r="G320" s="1"/>
      <c r="H320" s="2">
        <v>3170.000000000005</v>
      </c>
      <c r="I320" s="1">
        <v>19</v>
      </c>
      <c r="J320" s="25">
        <v>4.6960220000000001</v>
      </c>
      <c r="K320" s="24">
        <v>50.417000000000002</v>
      </c>
      <c r="L320" s="23">
        <v>11.406252429500421</v>
      </c>
      <c r="M320" s="23">
        <v>3.0667933505119751</v>
      </c>
    </row>
    <row r="321" spans="1:13" x14ac:dyDescent="0.4">
      <c r="A321" s="2">
        <v>3180.9999999124557</v>
      </c>
      <c r="B321" s="1">
        <v>3</v>
      </c>
      <c r="C321" s="25">
        <v>4.2245859000000001</v>
      </c>
      <c r="D321" s="24">
        <v>2466.6669999999999</v>
      </c>
      <c r="E321" s="23">
        <v>15.247714185972848</v>
      </c>
      <c r="F321" s="23">
        <v>4.0996452397552927</v>
      </c>
      <c r="G321" s="1"/>
      <c r="H321" s="2">
        <v>3179.9999999999986</v>
      </c>
      <c r="I321" s="1">
        <v>19</v>
      </c>
      <c r="J321" s="25">
        <v>4.6883220000000003</v>
      </c>
      <c r="K321" s="24">
        <v>51.667000000000002</v>
      </c>
      <c r="L321" s="23">
        <v>11.25825538332548</v>
      </c>
      <c r="M321" s="23">
        <v>3.0270014591865784</v>
      </c>
    </row>
    <row r="322" spans="1:13" x14ac:dyDescent="0.4">
      <c r="A322" s="2">
        <v>3190.0000001303852</v>
      </c>
      <c r="B322" s="1">
        <v>3</v>
      </c>
      <c r="C322" s="25">
        <v>4.2247859000000005</v>
      </c>
      <c r="D322" s="24">
        <v>2479.5830000000001</v>
      </c>
      <c r="E322" s="23">
        <v>15.069956363078456</v>
      </c>
      <c r="F322" s="23">
        <v>4.0518515833704773</v>
      </c>
      <c r="G322" s="1"/>
      <c r="H322" s="2">
        <v>3190.0000000000009</v>
      </c>
      <c r="I322" s="1">
        <v>19</v>
      </c>
      <c r="J322" s="25">
        <v>4.6964220000000001</v>
      </c>
      <c r="K322" s="24">
        <v>55.417000000000002</v>
      </c>
      <c r="L322" s="23">
        <v>10.522362212999939</v>
      </c>
      <c r="M322" s="23">
        <v>2.8291422328201157</v>
      </c>
    </row>
    <row r="323" spans="1:13" x14ac:dyDescent="0.4">
      <c r="A323" s="2">
        <v>3199.9999999534339</v>
      </c>
      <c r="B323" s="1">
        <v>3</v>
      </c>
      <c r="C323" s="25">
        <v>4.2237859000000002</v>
      </c>
      <c r="D323" s="24">
        <v>2481.6669999999999</v>
      </c>
      <c r="E323" s="23">
        <v>15.509511077080367</v>
      </c>
      <c r="F323" s="23">
        <v>4.1700344381178285</v>
      </c>
      <c r="G323" s="1"/>
      <c r="H323" s="2">
        <v>3200.0000000000045</v>
      </c>
      <c r="I323" s="1">
        <v>19</v>
      </c>
      <c r="J323" s="25">
        <v>4.6889219999999998</v>
      </c>
      <c r="K323" s="24">
        <v>61.25</v>
      </c>
      <c r="L323" s="23">
        <v>11.147915943557168</v>
      </c>
      <c r="M323" s="23">
        <v>2.997334549544505</v>
      </c>
    </row>
    <row r="324" spans="1:13" x14ac:dyDescent="0.4">
      <c r="A324" s="2">
        <v>3209.9999997764826</v>
      </c>
      <c r="B324" s="1">
        <v>3</v>
      </c>
      <c r="C324" s="25">
        <v>4.2249859000000001</v>
      </c>
      <c r="D324" s="24">
        <v>2477.5</v>
      </c>
      <c r="E324" s="23">
        <v>15.310700314822087</v>
      </c>
      <c r="F324" s="23">
        <v>4.1165802885211562</v>
      </c>
      <c r="G324" s="1"/>
      <c r="H324" s="2">
        <v>3210.0000000000027</v>
      </c>
      <c r="I324" s="1">
        <v>19</v>
      </c>
      <c r="J324" s="25">
        <v>4.7012220000000005</v>
      </c>
      <c r="K324" s="24">
        <v>57.5</v>
      </c>
      <c r="L324" s="23">
        <v>11.232289178312433</v>
      </c>
      <c r="M324" s="23">
        <v>3.0200199387122391</v>
      </c>
    </row>
    <row r="325" spans="1:13" x14ac:dyDescent="0.4">
      <c r="A325" s="2">
        <v>3219.9999995995313</v>
      </c>
      <c r="B325" s="1">
        <v>3</v>
      </c>
      <c r="C325" s="25">
        <v>4.2247859000000005</v>
      </c>
      <c r="D325" s="24">
        <v>2487.0830000000001</v>
      </c>
      <c r="E325" s="23">
        <v>15.201200187116502</v>
      </c>
      <c r="F325" s="23">
        <v>4.0871390442910034</v>
      </c>
      <c r="G325" s="1"/>
      <c r="H325" s="2">
        <v>3220.0000000000009</v>
      </c>
      <c r="I325" s="1">
        <v>19</v>
      </c>
      <c r="J325" s="25">
        <v>4.7011219999999998</v>
      </c>
      <c r="K325" s="24">
        <v>53.75</v>
      </c>
      <c r="L325" s="23">
        <v>11.844251905803322</v>
      </c>
      <c r="M325" s="23">
        <v>3.1845580492818679</v>
      </c>
    </row>
    <row r="326" spans="1:13" x14ac:dyDescent="0.4">
      <c r="A326" s="2">
        <v>3230.0000000512227</v>
      </c>
      <c r="B326" s="1">
        <v>3</v>
      </c>
      <c r="C326" s="25">
        <v>4.2251858999999996</v>
      </c>
      <c r="D326" s="24">
        <v>2479.5830000000001</v>
      </c>
      <c r="E326" s="23">
        <v>15.318259256211228</v>
      </c>
      <c r="F326" s="23">
        <v>4.1186126572884101</v>
      </c>
      <c r="G326" s="1"/>
      <c r="H326" s="2">
        <v>3229.9999999999995</v>
      </c>
      <c r="I326" s="1">
        <v>19</v>
      </c>
      <c r="J326" s="25">
        <v>4.6996219999999997</v>
      </c>
      <c r="K326" s="24">
        <v>53.332999999999998</v>
      </c>
      <c r="L326" s="23">
        <v>11.28688486071054</v>
      </c>
      <c r="M326" s="23">
        <v>3.0346990523632869</v>
      </c>
    </row>
    <row r="327" spans="1:13" x14ac:dyDescent="0.4">
      <c r="A327" s="2">
        <v>3239.9999998742715</v>
      </c>
      <c r="B327" s="1">
        <v>3</v>
      </c>
      <c r="C327" s="25">
        <v>4.2259858999999995</v>
      </c>
      <c r="D327" s="24">
        <v>2490.4169999999999</v>
      </c>
      <c r="E327" s="23">
        <v>15.379106462166398</v>
      </c>
      <c r="F327" s="23">
        <v>4.1349726149321606</v>
      </c>
      <c r="G327" s="1"/>
      <c r="H327" s="2">
        <v>3240.0000000000027</v>
      </c>
      <c r="I327" s="1">
        <v>19</v>
      </c>
      <c r="J327" s="25">
        <v>4.6865220000000001</v>
      </c>
      <c r="K327" s="24">
        <v>50.417000000000002</v>
      </c>
      <c r="L327" s="23">
        <v>10.58873850847584</v>
      </c>
      <c r="M327" s="23">
        <v>2.8469887939807847</v>
      </c>
    </row>
    <row r="328" spans="1:13" x14ac:dyDescent="0.4">
      <c r="A328" s="2">
        <v>3249.9999996973202</v>
      </c>
      <c r="B328" s="1">
        <v>3</v>
      </c>
      <c r="C328" s="25">
        <v>4.2251858999999996</v>
      </c>
      <c r="D328" s="24">
        <v>2482.5</v>
      </c>
      <c r="E328" s="23">
        <v>15.539398434516469</v>
      </c>
      <c r="F328" s="23">
        <v>4.1780702368708305</v>
      </c>
      <c r="G328" s="1"/>
      <c r="H328" s="2">
        <v>3250.0000000000059</v>
      </c>
      <c r="I328" s="1">
        <v>19</v>
      </c>
      <c r="J328" s="25">
        <v>4.6941220000000001</v>
      </c>
      <c r="K328" s="24">
        <v>55.832999999999998</v>
      </c>
      <c r="L328" s="23">
        <v>10.392304655647937</v>
      </c>
      <c r="M328" s="23">
        <v>2.7941737228264767</v>
      </c>
    </row>
    <row r="329" spans="1:13" x14ac:dyDescent="0.4">
      <c r="A329" s="2">
        <v>3260.0000001490116</v>
      </c>
      <c r="B329" s="1">
        <v>3</v>
      </c>
      <c r="C329" s="25">
        <v>4.2261858999999999</v>
      </c>
      <c r="D329" s="24">
        <v>2472.9169999999999</v>
      </c>
      <c r="E329" s="23">
        <v>15.465387460891746</v>
      </c>
      <c r="F329" s="23">
        <v>4.1581709436384475</v>
      </c>
      <c r="G329" s="1"/>
      <c r="H329" s="2">
        <v>3260.0000000000045</v>
      </c>
      <c r="I329" s="1">
        <v>19</v>
      </c>
      <c r="J329" s="25">
        <v>4.6980219999999999</v>
      </c>
      <c r="K329" s="24">
        <v>60.417000000000002</v>
      </c>
      <c r="L329" s="23">
        <v>10.35686332903882</v>
      </c>
      <c r="M329" s="23">
        <v>2.784644631176965</v>
      </c>
    </row>
    <row r="330" spans="1:13" x14ac:dyDescent="0.4">
      <c r="A330" s="2">
        <v>3269.9999999720603</v>
      </c>
      <c r="B330" s="1">
        <v>3</v>
      </c>
      <c r="C330" s="25">
        <v>4.2257859</v>
      </c>
      <c r="D330" s="24">
        <v>2482.0830000000001</v>
      </c>
      <c r="E330" s="23">
        <v>15.956800451349123</v>
      </c>
      <c r="F330" s="23">
        <v>4.2902969070786474</v>
      </c>
      <c r="G330" s="1"/>
      <c r="H330" s="2">
        <v>3270.0000000000027</v>
      </c>
      <c r="I330" s="1">
        <v>19</v>
      </c>
      <c r="J330" s="25">
        <v>4.6904219999999999</v>
      </c>
      <c r="K330" s="24">
        <v>45.832999999999998</v>
      </c>
      <c r="L330" s="23">
        <v>11.271972964226395</v>
      </c>
      <c r="M330" s="23">
        <v>3.030689698260022</v>
      </c>
    </row>
    <row r="331" spans="1:13" x14ac:dyDescent="0.4">
      <c r="A331" s="2">
        <v>3279.999999795109</v>
      </c>
      <c r="B331" s="1">
        <v>3</v>
      </c>
      <c r="C331" s="25">
        <v>4.2263859000000004</v>
      </c>
      <c r="D331" s="24">
        <v>2491.25</v>
      </c>
      <c r="E331" s="23">
        <v>15.499146692915231</v>
      </c>
      <c r="F331" s="23">
        <v>4.1672477713632343</v>
      </c>
      <c r="G331" s="1"/>
      <c r="H331" s="2">
        <v>3280.0000000000009</v>
      </c>
      <c r="I331" s="1">
        <v>19</v>
      </c>
      <c r="J331" s="25">
        <v>4.701022</v>
      </c>
      <c r="K331" s="24">
        <v>53.75</v>
      </c>
      <c r="L331" s="23">
        <v>11.063767839858212</v>
      </c>
      <c r="M331" s="23">
        <v>2.9747096912505819</v>
      </c>
    </row>
    <row r="332" spans="1:13" x14ac:dyDescent="0.4">
      <c r="A332" s="2">
        <v>3289.9999996181577</v>
      </c>
      <c r="B332" s="1">
        <v>3</v>
      </c>
      <c r="C332" s="25">
        <v>4.2247859000000005</v>
      </c>
      <c r="D332" s="24">
        <v>2491.25</v>
      </c>
      <c r="E332" s="23">
        <v>15.527382898825469</v>
      </c>
      <c r="F332" s="23">
        <v>4.1748396258364204</v>
      </c>
      <c r="G332" s="1"/>
      <c r="H332" s="2">
        <v>3290.0000000000045</v>
      </c>
      <c r="I332" s="1">
        <v>19</v>
      </c>
      <c r="J332" s="25">
        <v>4.6950219999999998</v>
      </c>
      <c r="K332" s="24">
        <v>54.582999999999998</v>
      </c>
      <c r="L332" s="23">
        <v>11.684970282197517</v>
      </c>
      <c r="M332" s="23">
        <v>3.1417320793016081</v>
      </c>
    </row>
    <row r="333" spans="1:13" x14ac:dyDescent="0.4">
      <c r="A333" s="2">
        <v>3300.0000000698492</v>
      </c>
      <c r="B333" s="1">
        <v>3</v>
      </c>
      <c r="C333" s="25">
        <v>4.2251858999999996</v>
      </c>
      <c r="D333" s="24">
        <v>2487.5</v>
      </c>
      <c r="E333" s="23">
        <v>15.61613305075003</v>
      </c>
      <c r="F333" s="23">
        <v>4.1987018345207776</v>
      </c>
      <c r="G333" s="1"/>
      <c r="H333" s="2">
        <v>3300.0000000000073</v>
      </c>
      <c r="I333" s="1">
        <v>19</v>
      </c>
      <c r="J333" s="25">
        <v>4.7005220000000003</v>
      </c>
      <c r="K333" s="24">
        <v>55.417000000000002</v>
      </c>
      <c r="L333" s="23">
        <v>11.543656172027513</v>
      </c>
      <c r="M333" s="23">
        <v>3.103737025616665</v>
      </c>
    </row>
    <row r="334" spans="1:13" x14ac:dyDescent="0.4">
      <c r="A334" s="2">
        <v>3309.9999998928979</v>
      </c>
      <c r="B334" s="1">
        <v>3</v>
      </c>
      <c r="C334" s="25">
        <v>4.2263859000000004</v>
      </c>
      <c r="D334" s="24">
        <v>2508.75</v>
      </c>
      <c r="E334" s="23">
        <v>15.252243491534648</v>
      </c>
      <c r="F334" s="23">
        <v>4.1008630318623167</v>
      </c>
      <c r="G334" s="1"/>
      <c r="H334" s="2">
        <v>3310.0000000000009</v>
      </c>
      <c r="I334" s="1">
        <v>19</v>
      </c>
      <c r="J334" s="25">
        <v>4.6968220000000001</v>
      </c>
      <c r="K334" s="24">
        <v>55.832999999999998</v>
      </c>
      <c r="L334" s="23">
        <v>11.492920880046059</v>
      </c>
      <c r="M334" s="23">
        <v>3.0900958531941978</v>
      </c>
    </row>
    <row r="335" spans="1:13" x14ac:dyDescent="0.4">
      <c r="A335" s="2">
        <v>3319.9999997159466</v>
      </c>
      <c r="B335" s="1">
        <v>3</v>
      </c>
      <c r="C335" s="25">
        <v>4.2263859000000004</v>
      </c>
      <c r="D335" s="24">
        <v>2530</v>
      </c>
      <c r="E335" s="23">
        <v>15.567810359304806</v>
      </c>
      <c r="F335" s="23">
        <v>4.1857093367903406</v>
      </c>
      <c r="G335" s="1"/>
      <c r="H335" s="2">
        <v>3320.0000000000045</v>
      </c>
      <c r="I335" s="1">
        <v>19</v>
      </c>
      <c r="J335" s="25">
        <v>4.6901219999999997</v>
      </c>
      <c r="K335" s="24">
        <v>56.667000000000002</v>
      </c>
      <c r="L335" s="23">
        <v>11.015647244253316</v>
      </c>
      <c r="M335" s="23">
        <v>2.9617715309270314</v>
      </c>
    </row>
    <row r="336" spans="1:13" x14ac:dyDescent="0.4">
      <c r="A336" s="2">
        <v>3330.0000001676381</v>
      </c>
      <c r="B336" s="1">
        <v>3</v>
      </c>
      <c r="C336" s="25">
        <v>4.2253859</v>
      </c>
      <c r="D336" s="24">
        <v>2537.9169999999999</v>
      </c>
      <c r="E336" s="23">
        <v>15.684720976243884</v>
      </c>
      <c r="F336" s="23">
        <v>4.2171430355313673</v>
      </c>
      <c r="G336" s="1"/>
      <c r="H336" s="2">
        <v>3330.0000000000027</v>
      </c>
      <c r="I336" s="1">
        <v>19</v>
      </c>
      <c r="J336" s="25">
        <v>4.6932220000000004</v>
      </c>
      <c r="K336" s="24">
        <v>55</v>
      </c>
      <c r="L336" s="23">
        <v>10.481451883198007</v>
      </c>
      <c r="M336" s="23">
        <v>2.8181426930344333</v>
      </c>
    </row>
    <row r="337" spans="1:13" x14ac:dyDescent="0.4">
      <c r="A337" s="2">
        <v>3339.9999999906868</v>
      </c>
      <c r="B337" s="1">
        <v>3</v>
      </c>
      <c r="C337" s="25">
        <v>4.2269858999999999</v>
      </c>
      <c r="D337" s="24">
        <v>2529.5830000000001</v>
      </c>
      <c r="E337" s="23">
        <v>15.557524745671151</v>
      </c>
      <c r="F337" s="23">
        <v>4.1829438490289057</v>
      </c>
      <c r="G337" s="1"/>
      <c r="H337" s="2">
        <v>3340.0000000000059</v>
      </c>
      <c r="I337" s="1">
        <v>19</v>
      </c>
      <c r="J337" s="25">
        <v>4.6843219999999999</v>
      </c>
      <c r="K337" s="24">
        <v>50</v>
      </c>
      <c r="L337" s="23">
        <v>10.147050526048309</v>
      </c>
      <c r="M337" s="23">
        <v>2.7282323684254077</v>
      </c>
    </row>
    <row r="338" spans="1:13" x14ac:dyDescent="0.4">
      <c r="A338" s="2">
        <v>3349.9999998137355</v>
      </c>
      <c r="B338" s="1">
        <v>3</v>
      </c>
      <c r="C338" s="25">
        <v>4.2275858999999993</v>
      </c>
      <c r="D338" s="24">
        <v>2549.1669999999999</v>
      </c>
      <c r="E338" s="23">
        <v>15.791161171764019</v>
      </c>
      <c r="F338" s="23">
        <v>4.2457615573347329</v>
      </c>
      <c r="G338" s="1"/>
      <c r="H338" s="2">
        <v>3349.9999999999995</v>
      </c>
      <c r="I338" s="1">
        <v>19</v>
      </c>
      <c r="J338" s="25">
        <v>4.6862219999999999</v>
      </c>
      <c r="K338" s="24">
        <v>47.082999999999998</v>
      </c>
      <c r="L338" s="23">
        <v>10.711090231454719</v>
      </c>
      <c r="M338" s="23">
        <v>2.87988544016449</v>
      </c>
    </row>
    <row r="339" spans="1:13" x14ac:dyDescent="0.4">
      <c r="A339" s="2">
        <v>3359.9999996367842</v>
      </c>
      <c r="B339" s="1">
        <v>3</v>
      </c>
      <c r="C339" s="25">
        <v>4.2279859000000002</v>
      </c>
      <c r="D339" s="24">
        <v>2550</v>
      </c>
      <c r="E339" s="23">
        <v>15.883449938334735</v>
      </c>
      <c r="F339" s="23">
        <v>4.2705751915581871</v>
      </c>
      <c r="G339" s="1"/>
      <c r="H339" s="2">
        <v>3360.0000000000027</v>
      </c>
      <c r="I339" s="1">
        <v>19</v>
      </c>
      <c r="J339" s="25">
        <v>4.7017220000000002</v>
      </c>
      <c r="K339" s="24">
        <v>52.5</v>
      </c>
      <c r="L339" s="23">
        <v>11.028897281196988</v>
      </c>
      <c r="M339" s="23">
        <v>2.9653340616919821</v>
      </c>
    </row>
    <row r="340" spans="1:13" x14ac:dyDescent="0.4">
      <c r="A340" s="2">
        <v>3370.0000000884756</v>
      </c>
      <c r="B340" s="1">
        <v>3</v>
      </c>
      <c r="C340" s="25">
        <v>4.2271859000000003</v>
      </c>
      <c r="D340" s="24">
        <v>2550.4169999999999</v>
      </c>
      <c r="E340" s="23">
        <v>15.445885695071503</v>
      </c>
      <c r="F340" s="23">
        <v>4.1529275136766417</v>
      </c>
      <c r="G340" s="1"/>
      <c r="H340" s="2">
        <v>3370.0000000000059</v>
      </c>
      <c r="I340" s="1">
        <v>19</v>
      </c>
      <c r="J340" s="25">
        <v>4.6938219999999999</v>
      </c>
      <c r="K340" s="24">
        <v>64.167000000000002</v>
      </c>
      <c r="L340" s="23">
        <v>10.902758965948596</v>
      </c>
      <c r="M340" s="23">
        <v>2.9314193163503792</v>
      </c>
    </row>
    <row r="341" spans="1:13" x14ac:dyDescent="0.4">
      <c r="A341" s="2">
        <v>3379.9999999115244</v>
      </c>
      <c r="B341" s="1">
        <v>3</v>
      </c>
      <c r="C341" s="25">
        <v>4.2279859000000002</v>
      </c>
      <c r="D341" s="24">
        <v>2559.1669999999999</v>
      </c>
      <c r="E341" s="23">
        <v>15.633008122308024</v>
      </c>
      <c r="F341" s="23">
        <v>4.2032390265181769</v>
      </c>
      <c r="G341" s="1"/>
      <c r="H341" s="2">
        <v>3380.0000000000036</v>
      </c>
      <c r="I341" s="1">
        <v>19</v>
      </c>
      <c r="J341" s="25">
        <v>4.6857220000000002</v>
      </c>
      <c r="K341" s="24">
        <v>50.832999999999998</v>
      </c>
      <c r="L341" s="23">
        <v>10.405742924574389</v>
      </c>
      <c r="M341" s="23">
        <v>2.7977868634299101</v>
      </c>
    </row>
    <row r="342" spans="1:13" x14ac:dyDescent="0.4">
      <c r="A342" s="2">
        <v>3389.9999997345731</v>
      </c>
      <c r="B342" s="1">
        <v>3</v>
      </c>
      <c r="C342" s="25">
        <v>4.2269858999999999</v>
      </c>
      <c r="D342" s="24">
        <v>2556.25</v>
      </c>
      <c r="E342" s="23">
        <v>15.717077486879365</v>
      </c>
      <c r="F342" s="23">
        <v>4.225842714262483</v>
      </c>
      <c r="G342" s="1"/>
      <c r="H342" s="2">
        <v>3390.0000000000018</v>
      </c>
      <c r="I342" s="1">
        <v>19</v>
      </c>
      <c r="J342" s="25">
        <v>4.7004220000000005</v>
      </c>
      <c r="K342" s="24">
        <v>53.75</v>
      </c>
      <c r="L342" s="23">
        <v>10.705041585853278</v>
      </c>
      <c r="M342" s="23">
        <v>2.8782591438656184</v>
      </c>
    </row>
    <row r="343" spans="1:13" x14ac:dyDescent="0.4">
      <c r="A343" s="2">
        <v>3400.0000001862645</v>
      </c>
      <c r="B343" s="1">
        <v>3</v>
      </c>
      <c r="C343" s="25">
        <v>4.2263859000000004</v>
      </c>
      <c r="D343" s="24">
        <v>2475.4169999999999</v>
      </c>
      <c r="E343" s="23">
        <v>16.047462303480742</v>
      </c>
      <c r="F343" s="23">
        <v>4.314673113635612</v>
      </c>
      <c r="G343" s="1"/>
      <c r="H343" s="2">
        <v>3400.0000000000005</v>
      </c>
      <c r="I343" s="1">
        <v>19</v>
      </c>
      <c r="J343" s="25">
        <v>4.6931219999999998</v>
      </c>
      <c r="K343" s="24">
        <v>61.667000000000002</v>
      </c>
      <c r="L343" s="23">
        <v>11.728154342253287</v>
      </c>
      <c r="M343" s="23">
        <v>3.1533429557963832</v>
      </c>
    </row>
    <row r="344" spans="1:13" x14ac:dyDescent="0.4">
      <c r="A344" s="2">
        <v>3410.0000000093132</v>
      </c>
      <c r="B344" s="1">
        <v>3</v>
      </c>
      <c r="C344" s="25">
        <v>4.2257859</v>
      </c>
      <c r="D344" s="24">
        <v>1877.5</v>
      </c>
      <c r="E344" s="23">
        <v>15.737091261154447</v>
      </c>
      <c r="F344" s="23">
        <v>4.2312238076798732</v>
      </c>
      <c r="G344" s="1"/>
      <c r="H344" s="2">
        <v>3410.0000000000036</v>
      </c>
      <c r="I344" s="1">
        <v>19</v>
      </c>
      <c r="J344" s="25">
        <v>4.7022219999999999</v>
      </c>
      <c r="K344" s="24">
        <v>53.75</v>
      </c>
      <c r="L344" s="23">
        <v>12.291232803439833</v>
      </c>
      <c r="M344" s="23">
        <v>3.3047375782858173</v>
      </c>
    </row>
    <row r="345" spans="1:13" x14ac:dyDescent="0.4">
      <c r="A345" s="2">
        <v>3419.9999998323619</v>
      </c>
      <c r="B345" s="1">
        <v>3</v>
      </c>
      <c r="C345" s="25">
        <v>4.2231858999999998</v>
      </c>
      <c r="D345" s="24">
        <v>1486.25</v>
      </c>
      <c r="E345" s="23">
        <v>16.097851206560115</v>
      </c>
      <c r="F345" s="23">
        <v>4.3282211526482977</v>
      </c>
      <c r="G345" s="1"/>
      <c r="H345" s="2">
        <v>3420.0000000000068</v>
      </c>
      <c r="I345" s="1">
        <v>19</v>
      </c>
      <c r="J345" s="25">
        <v>4.7003219999999999</v>
      </c>
      <c r="K345" s="24">
        <v>65.832999999999998</v>
      </c>
      <c r="L345" s="23">
        <v>11.503779016285117</v>
      </c>
      <c r="M345" s="23">
        <v>3.0930152748204258</v>
      </c>
    </row>
    <row r="346" spans="1:13" x14ac:dyDescent="0.4">
      <c r="A346" s="2">
        <v>3429.9999996554106</v>
      </c>
      <c r="B346" s="1">
        <v>3</v>
      </c>
      <c r="C346" s="25">
        <v>4.2219859</v>
      </c>
      <c r="D346" s="24">
        <v>1497.5</v>
      </c>
      <c r="E346" s="23">
        <v>15.975447859866151</v>
      </c>
      <c r="F346" s="23">
        <v>4.2953106264222951</v>
      </c>
      <c r="G346" s="1"/>
      <c r="H346" s="2">
        <v>3430.0000000000005</v>
      </c>
      <c r="I346" s="1">
        <v>19</v>
      </c>
      <c r="J346" s="25">
        <v>4.6882219999999997</v>
      </c>
      <c r="K346" s="24">
        <v>55.832999999999998</v>
      </c>
      <c r="L346" s="23">
        <v>10.570922327949278</v>
      </c>
      <c r="M346" s="23">
        <v>2.842198566488618</v>
      </c>
    </row>
    <row r="347" spans="1:13" x14ac:dyDescent="0.4">
      <c r="A347" s="2">
        <v>3440.0000001071021</v>
      </c>
      <c r="B347" s="1">
        <v>3</v>
      </c>
      <c r="C347" s="25">
        <v>4.2211859</v>
      </c>
      <c r="D347" s="24">
        <v>1499.1669999999999</v>
      </c>
      <c r="E347" s="23">
        <v>15.816634349799797</v>
      </c>
      <c r="F347" s="23">
        <v>4.2526105178938103</v>
      </c>
      <c r="G347" s="1"/>
      <c r="H347" s="2">
        <v>3440.0000000000036</v>
      </c>
      <c r="I347" s="1">
        <v>19</v>
      </c>
      <c r="J347" s="25">
        <v>4.6853220000000002</v>
      </c>
      <c r="K347" s="24">
        <v>55</v>
      </c>
      <c r="L347" s="23">
        <v>10.67036626532807</v>
      </c>
      <c r="M347" s="23">
        <v>2.8689360078863939</v>
      </c>
    </row>
    <row r="348" spans="1:13" x14ac:dyDescent="0.4">
      <c r="A348" s="2">
        <v>3449.9999999301508</v>
      </c>
      <c r="B348" s="1">
        <v>3</v>
      </c>
      <c r="C348" s="25">
        <v>4.2223858999999999</v>
      </c>
      <c r="D348" s="24">
        <v>1507.9169999999999</v>
      </c>
      <c r="E348" s="23">
        <v>16.10157159935606</v>
      </c>
      <c r="F348" s="23">
        <v>4.3292214527870501</v>
      </c>
      <c r="G348" s="1"/>
      <c r="H348" s="2">
        <v>3450.0000000000018</v>
      </c>
      <c r="I348" s="1">
        <v>19</v>
      </c>
      <c r="J348" s="25">
        <v>4.7008220000000005</v>
      </c>
      <c r="K348" s="24">
        <v>57.917000000000002</v>
      </c>
      <c r="L348" s="23">
        <v>11.131227286619888</v>
      </c>
      <c r="M348" s="23">
        <v>2.9928474787523607</v>
      </c>
    </row>
    <row r="349" spans="1:13" x14ac:dyDescent="0.4">
      <c r="A349" s="2">
        <v>3459.9999997531995</v>
      </c>
      <c r="B349" s="1">
        <v>3</v>
      </c>
      <c r="C349" s="25">
        <v>4.2199859000000002</v>
      </c>
      <c r="D349" s="24">
        <v>1511.6669999999999</v>
      </c>
      <c r="E349" s="23">
        <v>15.623022442621297</v>
      </c>
      <c r="F349" s="23">
        <v>4.200554181846111</v>
      </c>
      <c r="G349" s="1"/>
      <c r="H349" s="2">
        <v>3460.0000000000055</v>
      </c>
      <c r="I349" s="1">
        <v>19</v>
      </c>
      <c r="J349" s="25">
        <v>4.6862219999999999</v>
      </c>
      <c r="K349" s="24">
        <v>47.917000000000002</v>
      </c>
      <c r="L349" s="23">
        <v>11.14708081009498</v>
      </c>
      <c r="M349" s="23">
        <v>2.9971100076308077</v>
      </c>
    </row>
    <row r="350" spans="1:13" x14ac:dyDescent="0.4">
      <c r="A350" s="2">
        <v>3470.9999998100102</v>
      </c>
      <c r="B350" s="1">
        <v>3</v>
      </c>
      <c r="C350" s="25">
        <v>4.2193858999999998</v>
      </c>
      <c r="D350" s="24">
        <v>1517.0830000000001</v>
      </c>
      <c r="E350" s="23">
        <v>15.971100332454021</v>
      </c>
      <c r="F350" s="23">
        <v>4.2941417089148937</v>
      </c>
      <c r="G350" s="1"/>
      <c r="H350" s="2">
        <v>3469.9999999999991</v>
      </c>
      <c r="I350" s="1">
        <v>19</v>
      </c>
      <c r="J350" s="25">
        <v>4.6847219999999998</v>
      </c>
      <c r="K350" s="24">
        <v>60</v>
      </c>
      <c r="L350" s="23">
        <v>10.253049887443744</v>
      </c>
      <c r="M350" s="23">
        <v>2.7567323633795144</v>
      </c>
    </row>
    <row r="351" spans="1:13" x14ac:dyDescent="0.4">
      <c r="A351" s="2">
        <v>3480.0000000279397</v>
      </c>
      <c r="B351" s="1">
        <v>3</v>
      </c>
      <c r="C351" s="25">
        <v>4.2185858999999999</v>
      </c>
      <c r="D351" s="24">
        <v>1527.0830000000001</v>
      </c>
      <c r="E351" s="23">
        <v>15.842583180660462</v>
      </c>
      <c r="F351" s="23">
        <v>4.2595873669885425</v>
      </c>
      <c r="G351" s="1"/>
      <c r="H351" s="2">
        <v>3480.0000000000018</v>
      </c>
      <c r="I351" s="1">
        <v>19</v>
      </c>
      <c r="J351" s="25">
        <v>4.685022</v>
      </c>
      <c r="K351" s="24">
        <v>58.332999999999998</v>
      </c>
      <c r="L351" s="23">
        <v>9.6651191996040104</v>
      </c>
      <c r="M351" s="23">
        <v>2.5986557352167456</v>
      </c>
    </row>
    <row r="352" spans="1:13" x14ac:dyDescent="0.4">
      <c r="A352" s="2">
        <v>3489.9999998509884</v>
      </c>
      <c r="B352" s="1">
        <v>3</v>
      </c>
      <c r="C352" s="25">
        <v>4.2191858999999994</v>
      </c>
      <c r="D352" s="24">
        <v>1523.75</v>
      </c>
      <c r="E352" s="23">
        <v>16.365028730896817</v>
      </c>
      <c r="F352" s="23">
        <v>4.4000570391593525</v>
      </c>
      <c r="G352" s="1"/>
      <c r="H352" s="2">
        <v>3490.0000000000055</v>
      </c>
      <c r="I352" s="1">
        <v>19</v>
      </c>
      <c r="J352" s="25">
        <v>4.6839219999999999</v>
      </c>
      <c r="K352" s="24">
        <v>50.417000000000002</v>
      </c>
      <c r="L352" s="23">
        <v>10.148017375190703</v>
      </c>
      <c r="M352" s="23">
        <v>2.7284923246677555</v>
      </c>
    </row>
    <row r="353" spans="1:13" x14ac:dyDescent="0.4">
      <c r="A353" s="2">
        <v>3499.9999996740371</v>
      </c>
      <c r="B353" s="1">
        <v>3</v>
      </c>
      <c r="C353" s="25">
        <v>4.2173859</v>
      </c>
      <c r="D353" s="24">
        <v>1530.8330000000001</v>
      </c>
      <c r="E353" s="23">
        <v>15.946408800461642</v>
      </c>
      <c r="F353" s="23">
        <v>4.2875029091341412</v>
      </c>
      <c r="G353" s="1"/>
      <c r="H353" s="2">
        <v>3500.0000000000036</v>
      </c>
      <c r="I353" s="1">
        <v>19</v>
      </c>
      <c r="J353" s="25">
        <v>4.6926220000000001</v>
      </c>
      <c r="K353" s="24">
        <v>62.082999999999998</v>
      </c>
      <c r="L353" s="23">
        <v>11.041696121874125</v>
      </c>
      <c r="M353" s="23">
        <v>2.9687752795438147</v>
      </c>
    </row>
    <row r="354" spans="1:13" x14ac:dyDescent="0.4">
      <c r="A354" s="2">
        <v>3510.0000001257285</v>
      </c>
      <c r="B354" s="1">
        <v>3</v>
      </c>
      <c r="C354" s="25">
        <v>4.2179859000000004</v>
      </c>
      <c r="D354" s="24">
        <v>1537.0830000000001</v>
      </c>
      <c r="E354" s="23">
        <v>16.17650661190811</v>
      </c>
      <c r="F354" s="23">
        <v>4.3493691919008022</v>
      </c>
      <c r="G354" s="1"/>
      <c r="H354" s="2">
        <v>3510.0000000000018</v>
      </c>
      <c r="I354" s="1">
        <v>19</v>
      </c>
      <c r="J354" s="25">
        <v>4.6994220000000002</v>
      </c>
      <c r="K354" s="24">
        <v>50.832999999999998</v>
      </c>
      <c r="L354" s="23">
        <v>11.944933129838349</v>
      </c>
      <c r="M354" s="23">
        <v>3.2116281593202403</v>
      </c>
    </row>
    <row r="355" spans="1:13" x14ac:dyDescent="0.4">
      <c r="A355" s="2">
        <v>3519.9999999487773</v>
      </c>
      <c r="B355" s="1">
        <v>3</v>
      </c>
      <c r="C355" s="25">
        <v>4.2175858999999996</v>
      </c>
      <c r="D355" s="24">
        <v>1538.75</v>
      </c>
      <c r="E355" s="23">
        <v>16.062986157459761</v>
      </c>
      <c r="F355" s="23">
        <v>4.3188470044425546</v>
      </c>
      <c r="G355" s="1"/>
      <c r="H355" s="2">
        <v>3520.0000000000005</v>
      </c>
      <c r="I355" s="1">
        <v>19</v>
      </c>
      <c r="J355" s="25">
        <v>4.6967220000000003</v>
      </c>
      <c r="K355" s="24">
        <v>50.832999999999998</v>
      </c>
      <c r="L355" s="23">
        <v>11.94975102785984</v>
      </c>
      <c r="M355" s="23">
        <v>3.212923545136666</v>
      </c>
    </row>
    <row r="356" spans="1:13" x14ac:dyDescent="0.4">
      <c r="A356" s="2">
        <v>3529.999999771826</v>
      </c>
      <c r="B356" s="1">
        <v>3</v>
      </c>
      <c r="C356" s="25">
        <v>4.2153858999999994</v>
      </c>
      <c r="D356" s="24">
        <v>1510.8330000000001</v>
      </c>
      <c r="E356" s="23">
        <v>16.095424468262408</v>
      </c>
      <c r="F356" s="23">
        <v>4.3275686767434509</v>
      </c>
      <c r="G356" s="1"/>
      <c r="H356" s="2">
        <v>3530.0000000000036</v>
      </c>
      <c r="I356" s="1">
        <v>19</v>
      </c>
      <c r="J356" s="25">
        <v>4.6819220000000001</v>
      </c>
      <c r="K356" s="24">
        <v>49.167000000000002</v>
      </c>
      <c r="L356" s="23">
        <v>11.114427932461899</v>
      </c>
      <c r="M356" s="23">
        <v>2.988330644854194</v>
      </c>
    </row>
    <row r="357" spans="1:13" x14ac:dyDescent="0.4">
      <c r="A357" s="2">
        <v>3539.9999995948747</v>
      </c>
      <c r="B357" s="1">
        <v>3</v>
      </c>
      <c r="C357" s="25">
        <v>4.2173859</v>
      </c>
      <c r="D357" s="24">
        <v>1506.6669999999999</v>
      </c>
      <c r="E357" s="23">
        <v>15.988872176216884</v>
      </c>
      <c r="F357" s="23">
        <v>4.2989200156037164</v>
      </c>
      <c r="G357" s="1"/>
      <c r="H357" s="2">
        <v>3540.0000000000068</v>
      </c>
      <c r="I357" s="1">
        <v>19</v>
      </c>
      <c r="J357" s="25">
        <v>4.6872220000000002</v>
      </c>
      <c r="K357" s="24">
        <v>59.582999999999998</v>
      </c>
      <c r="L357" s="23">
        <v>10.901432000531335</v>
      </c>
      <c r="M357" s="23">
        <v>2.9310625358264373</v>
      </c>
    </row>
    <row r="358" spans="1:13" x14ac:dyDescent="0.4">
      <c r="A358" s="2">
        <v>3550.0000000465661</v>
      </c>
      <c r="B358" s="1">
        <v>3</v>
      </c>
      <c r="C358" s="25">
        <v>4.2159858999999997</v>
      </c>
      <c r="D358" s="24">
        <v>1515</v>
      </c>
      <c r="E358" s="23">
        <v>16.050310161158404</v>
      </c>
      <c r="F358" s="23">
        <v>4.3154388156962167</v>
      </c>
      <c r="G358" s="1"/>
      <c r="H358" s="2">
        <v>3550.0000000000005</v>
      </c>
      <c r="I358" s="1">
        <v>19</v>
      </c>
      <c r="J358" s="25">
        <v>4.6922220000000001</v>
      </c>
      <c r="K358" s="24">
        <v>45.832999999999998</v>
      </c>
      <c r="L358" s="23">
        <v>10.370566430556506</v>
      </c>
      <c r="M358" s="23">
        <v>2.7883289771859272</v>
      </c>
    </row>
    <row r="359" spans="1:13" x14ac:dyDescent="0.4">
      <c r="A359" s="2">
        <v>3559.9999998696148</v>
      </c>
      <c r="B359" s="1">
        <v>3</v>
      </c>
      <c r="C359" s="25">
        <v>4.2161859000000002</v>
      </c>
      <c r="D359" s="24">
        <v>1540.8330000000001</v>
      </c>
      <c r="E359" s="23">
        <v>16.24716074903623</v>
      </c>
      <c r="F359" s="23">
        <v>4.3683659341936742</v>
      </c>
      <c r="G359" s="1"/>
      <c r="H359" s="2">
        <v>3560.0000000000036</v>
      </c>
      <c r="I359" s="1">
        <v>19</v>
      </c>
      <c r="J359" s="25">
        <v>4.6813219999999998</v>
      </c>
      <c r="K359" s="24">
        <v>54.167000000000002</v>
      </c>
      <c r="L359" s="23">
        <v>11.049494437469573</v>
      </c>
      <c r="M359" s="23">
        <v>2.9708720087334535</v>
      </c>
    </row>
    <row r="360" spans="1:13" x14ac:dyDescent="0.4">
      <c r="A360" s="2">
        <v>3569.9999996926636</v>
      </c>
      <c r="B360" s="1">
        <v>3</v>
      </c>
      <c r="C360" s="25">
        <v>4.2155859000000007</v>
      </c>
      <c r="D360" s="24">
        <v>1544.5830000000001</v>
      </c>
      <c r="E360" s="23">
        <v>16.136260929578444</v>
      </c>
      <c r="F360" s="23">
        <v>4.3385483555465028</v>
      </c>
      <c r="G360" s="1"/>
      <c r="H360" s="2">
        <v>3570.0000000000014</v>
      </c>
      <c r="I360" s="1">
        <v>19</v>
      </c>
      <c r="J360" s="25">
        <v>4.6968220000000001</v>
      </c>
      <c r="K360" s="24">
        <v>47.917000000000002</v>
      </c>
      <c r="L360" s="23">
        <v>10.63457322982798</v>
      </c>
      <c r="M360" s="23">
        <v>2.8593123524443653</v>
      </c>
    </row>
    <row r="361" spans="1:13" x14ac:dyDescent="0.4">
      <c r="A361" s="2">
        <v>3580.000000144355</v>
      </c>
      <c r="B361" s="1">
        <v>3</v>
      </c>
      <c r="C361" s="25">
        <v>4.2145858999999994</v>
      </c>
      <c r="D361" s="24">
        <v>1545.4169999999999</v>
      </c>
      <c r="E361" s="23">
        <v>16.192578829971939</v>
      </c>
      <c r="F361" s="23">
        <v>4.353690521083263</v>
      </c>
      <c r="G361" s="1"/>
      <c r="H361" s="2">
        <v>3580.0000000000045</v>
      </c>
      <c r="I361" s="1">
        <v>19</v>
      </c>
      <c r="J361" s="25">
        <v>4.6842220000000001</v>
      </c>
      <c r="K361" s="24">
        <v>56.25</v>
      </c>
      <c r="L361" s="23">
        <v>10.642887665376279</v>
      </c>
      <c r="M361" s="23">
        <v>2.8615478505459895</v>
      </c>
    </row>
    <row r="362" spans="1:13" x14ac:dyDescent="0.4">
      <c r="A362" s="2">
        <v>3589.9999999674037</v>
      </c>
      <c r="B362" s="1">
        <v>3</v>
      </c>
      <c r="C362" s="25">
        <v>4.2155859000000007</v>
      </c>
      <c r="D362" s="24">
        <v>1554.5830000000001</v>
      </c>
      <c r="E362" s="23">
        <v>16.507888178696724</v>
      </c>
      <c r="F362" s="23">
        <v>4.4384675869951549</v>
      </c>
      <c r="G362" s="1"/>
      <c r="H362" s="2">
        <v>3589.9999999999982</v>
      </c>
      <c r="I362" s="1">
        <v>19</v>
      </c>
      <c r="J362" s="25">
        <v>4.6788220000000003</v>
      </c>
      <c r="K362" s="24">
        <v>55.832999999999998</v>
      </c>
      <c r="L362" s="23">
        <v>10.541431560796624</v>
      </c>
      <c r="M362" s="23">
        <v>2.8342693987655423</v>
      </c>
    </row>
    <row r="363" spans="1:13" x14ac:dyDescent="0.4">
      <c r="A363" s="2">
        <v>3599.9999997904524</v>
      </c>
      <c r="B363" s="1">
        <v>3</v>
      </c>
      <c r="C363" s="25">
        <v>4.2143858999999999</v>
      </c>
      <c r="D363" s="24">
        <v>1565</v>
      </c>
      <c r="E363" s="23">
        <v>16.103752937151651</v>
      </c>
      <c r="F363" s="23">
        <v>4.329807947982391</v>
      </c>
      <c r="G363" s="1"/>
      <c r="H363" s="2">
        <v>3600.0000000000014</v>
      </c>
      <c r="I363" s="1">
        <v>19</v>
      </c>
      <c r="J363" s="25">
        <v>4.6951220000000005</v>
      </c>
      <c r="K363" s="24">
        <v>57.917000000000002</v>
      </c>
      <c r="L363" s="23">
        <v>10.850483254415494</v>
      </c>
      <c r="M363" s="23">
        <v>2.9173639720982774</v>
      </c>
    </row>
    <row r="364" spans="1:13" x14ac:dyDescent="0.4">
      <c r="A364" s="2">
        <v>3609.9999996135011</v>
      </c>
      <c r="B364" s="1">
        <v>3</v>
      </c>
      <c r="C364" s="25">
        <v>4.2159858999999997</v>
      </c>
      <c r="D364" s="24">
        <v>1797.0830000000001</v>
      </c>
      <c r="E364" s="23">
        <v>16.335580670655624</v>
      </c>
      <c r="F364" s="23">
        <v>4.3921393540220679</v>
      </c>
      <c r="G364" s="1"/>
      <c r="H364" s="2">
        <v>3610.0000000000045</v>
      </c>
      <c r="I364" s="1">
        <v>19</v>
      </c>
      <c r="J364" s="25">
        <v>4.6914220000000002</v>
      </c>
      <c r="K364" s="24">
        <v>49.582999999999998</v>
      </c>
      <c r="L364" s="23">
        <v>11.750185424548738</v>
      </c>
      <c r="M364" s="23">
        <v>3.1592664418059972</v>
      </c>
    </row>
    <row r="365" spans="1:13" x14ac:dyDescent="0.4">
      <c r="A365" s="2">
        <v>3620.0000000651926</v>
      </c>
      <c r="B365" s="1">
        <v>4</v>
      </c>
      <c r="C365" s="25">
        <v>4.2213858999999996</v>
      </c>
      <c r="D365" s="24">
        <v>2906.6669999999999</v>
      </c>
      <c r="E365" s="23">
        <v>16.283607268038583</v>
      </c>
      <c r="F365" s="23">
        <v>4.3781652914160913</v>
      </c>
      <c r="G365" s="1"/>
      <c r="H365" s="2">
        <v>3620.0000000000027</v>
      </c>
      <c r="I365" s="1">
        <v>19</v>
      </c>
      <c r="J365" s="25">
        <v>4.6948220000000003</v>
      </c>
      <c r="K365" s="24">
        <v>53.332999999999998</v>
      </c>
      <c r="L365" s="23">
        <v>11.567252896026137</v>
      </c>
      <c r="M365" s="23">
        <v>3.1100814649231023</v>
      </c>
    </row>
    <row r="366" spans="1:13" x14ac:dyDescent="0.4">
      <c r="A366" s="2">
        <v>3629.9999998882413</v>
      </c>
      <c r="B366" s="1">
        <v>4</v>
      </c>
      <c r="C366" s="25">
        <v>4.2249859000000001</v>
      </c>
      <c r="D366" s="24">
        <v>3730.4169999999999</v>
      </c>
      <c r="E366" s="23">
        <v>16.428999491389998</v>
      </c>
      <c r="F366" s="23">
        <v>4.4172568253398055</v>
      </c>
      <c r="G366" s="1"/>
      <c r="H366" s="2">
        <v>3630.0000000000014</v>
      </c>
      <c r="I366" s="1">
        <v>19</v>
      </c>
      <c r="J366" s="25">
        <v>4.6941220000000001</v>
      </c>
      <c r="K366" s="24">
        <v>53.332999999999998</v>
      </c>
      <c r="L366" s="23">
        <v>11.847662034107266</v>
      </c>
      <c r="M366" s="23">
        <v>3.1854749287627979</v>
      </c>
    </row>
    <row r="367" spans="1:13" x14ac:dyDescent="0.4">
      <c r="A367" s="2">
        <v>3639.99999971129</v>
      </c>
      <c r="B367" s="1">
        <v>4</v>
      </c>
      <c r="C367" s="25">
        <v>4.2269858999999999</v>
      </c>
      <c r="D367" s="24">
        <v>3731.6669999999999</v>
      </c>
      <c r="E367" s="23">
        <v>16.446613794089835</v>
      </c>
      <c r="F367" s="23">
        <v>4.4219927740422955</v>
      </c>
      <c r="G367" s="1"/>
      <c r="H367" s="2">
        <v>3640</v>
      </c>
      <c r="I367" s="1">
        <v>19</v>
      </c>
      <c r="J367" s="25">
        <v>4.694922</v>
      </c>
      <c r="K367" s="24">
        <v>47.082999999999998</v>
      </c>
      <c r="L367" s="23">
        <v>11.860934490741172</v>
      </c>
      <c r="M367" s="23">
        <v>3.18904348749858</v>
      </c>
    </row>
    <row r="368" spans="1:13" x14ac:dyDescent="0.4">
      <c r="A368" s="2">
        <v>3650.0000001629815</v>
      </c>
      <c r="B368" s="1">
        <v>4</v>
      </c>
      <c r="C368" s="25">
        <v>4.2283859000000001</v>
      </c>
      <c r="D368" s="24">
        <v>3781.6669999999999</v>
      </c>
      <c r="E368" s="23">
        <v>16.511887297988647</v>
      </c>
      <c r="F368" s="23">
        <v>4.4395428281866138</v>
      </c>
      <c r="G368" s="1"/>
      <c r="H368" s="2">
        <v>3650.0000000000027</v>
      </c>
      <c r="I368" s="2">
        <v>20</v>
      </c>
      <c r="J368" s="25">
        <v>4.6980219999999999</v>
      </c>
      <c r="K368" s="24">
        <v>161.25</v>
      </c>
      <c r="L368" s="23">
        <v>12.300926517015965</v>
      </c>
      <c r="M368" s="23">
        <v>3.3073439221766607</v>
      </c>
    </row>
    <row r="369" spans="1:13" x14ac:dyDescent="0.4">
      <c r="A369" s="2">
        <v>3659.9999999860302</v>
      </c>
      <c r="B369" s="1">
        <v>4</v>
      </c>
      <c r="C369" s="25">
        <v>4.2323859000000006</v>
      </c>
      <c r="D369" s="24">
        <v>3795</v>
      </c>
      <c r="E369" s="23">
        <v>16.624407972614087</v>
      </c>
      <c r="F369" s="23">
        <v>4.4697962053470146</v>
      </c>
      <c r="G369" s="1"/>
      <c r="H369" s="2">
        <v>3660.0000000000064</v>
      </c>
      <c r="I369" s="2">
        <v>20</v>
      </c>
      <c r="J369" s="25">
        <v>4.8225220000000002</v>
      </c>
      <c r="K369" s="24">
        <v>405</v>
      </c>
      <c r="L369" s="23">
        <v>11.747364747267914</v>
      </c>
      <c r="M369" s="23">
        <v>3.1585080477250109</v>
      </c>
    </row>
    <row r="370" spans="1:13" x14ac:dyDescent="0.4">
      <c r="A370" s="2">
        <v>3669.9999998090789</v>
      </c>
      <c r="B370" s="1">
        <v>4</v>
      </c>
      <c r="C370" s="25">
        <v>4.2323859000000006</v>
      </c>
      <c r="D370" s="24">
        <v>3817.5</v>
      </c>
      <c r="E370" s="23">
        <v>16.325976725083098</v>
      </c>
      <c r="F370" s="23">
        <v>4.3895571460091771</v>
      </c>
      <c r="G370" s="1"/>
      <c r="H370" s="2">
        <v>3670</v>
      </c>
      <c r="I370" s="2">
        <v>20</v>
      </c>
      <c r="J370" s="25">
        <v>4.8751220000000002</v>
      </c>
      <c r="K370" s="24">
        <v>253.75</v>
      </c>
      <c r="L370" s="23">
        <v>10.960470518215942</v>
      </c>
      <c r="M370" s="23">
        <v>2.9469361923651047</v>
      </c>
    </row>
    <row r="371" spans="1:13" x14ac:dyDescent="0.4">
      <c r="A371" s="2">
        <v>3679.9999996321276</v>
      </c>
      <c r="B371" s="1">
        <v>4</v>
      </c>
      <c r="C371" s="25">
        <v>4.2339859000000004</v>
      </c>
      <c r="D371" s="24">
        <v>3837.5</v>
      </c>
      <c r="E371" s="23">
        <v>16.240686417273412</v>
      </c>
      <c r="F371" s="23">
        <v>4.3666251838708199</v>
      </c>
      <c r="G371" s="1"/>
      <c r="H371" s="2">
        <v>3680.0000000000027</v>
      </c>
      <c r="I371" s="2">
        <v>20</v>
      </c>
      <c r="J371" s="25">
        <v>4.888522</v>
      </c>
      <c r="K371" s="24">
        <v>201.25</v>
      </c>
      <c r="L371" s="23">
        <v>10.537178825800456</v>
      </c>
      <c r="M371" s="23">
        <v>2.833125968047316</v>
      </c>
    </row>
    <row r="372" spans="1:13" x14ac:dyDescent="0.4">
      <c r="A372" s="2">
        <v>3690.000000083819</v>
      </c>
      <c r="B372" s="1">
        <v>4</v>
      </c>
      <c r="C372" s="25">
        <v>4.2353858999999998</v>
      </c>
      <c r="D372" s="24">
        <v>3862.5</v>
      </c>
      <c r="E372" s="23">
        <v>16.522566764279869</v>
      </c>
      <c r="F372" s="23">
        <v>4.4424142109138822</v>
      </c>
      <c r="G372" s="1"/>
      <c r="H372" s="2">
        <v>3690.0000000000014</v>
      </c>
      <c r="I372" s="2">
        <v>20</v>
      </c>
      <c r="J372" s="25">
        <v>4.8994220000000004</v>
      </c>
      <c r="K372" s="24">
        <v>179.583</v>
      </c>
      <c r="L372" s="23">
        <v>10.427306929989479</v>
      </c>
      <c r="M372" s="23">
        <v>2.8035847667137577</v>
      </c>
    </row>
    <row r="373" spans="1:13" x14ac:dyDescent="0.4">
      <c r="A373" s="2">
        <v>3699.9999999068677</v>
      </c>
      <c r="B373" s="1">
        <v>4</v>
      </c>
      <c r="C373" s="25">
        <v>4.2373858999999996</v>
      </c>
      <c r="D373" s="24">
        <v>3868.75</v>
      </c>
      <c r="E373" s="23">
        <v>16.370012481832692</v>
      </c>
      <c r="F373" s="23">
        <v>4.4013970177654036</v>
      </c>
      <c r="G373" s="1"/>
      <c r="H373" s="2">
        <v>3700.0000000000045</v>
      </c>
      <c r="I373" s="2">
        <v>20</v>
      </c>
      <c r="J373" s="25">
        <v>4.8928219999999998</v>
      </c>
      <c r="K373" s="24">
        <v>167.083</v>
      </c>
      <c r="L373" s="23">
        <v>11.28347613363729</v>
      </c>
      <c r="M373" s="23">
        <v>3.0337825496305477</v>
      </c>
    </row>
    <row r="374" spans="1:13" x14ac:dyDescent="0.4">
      <c r="A374" s="2">
        <v>3709.9999997299165</v>
      </c>
      <c r="B374" s="1">
        <v>4</v>
      </c>
      <c r="C374" s="25">
        <v>4.2387858999999999</v>
      </c>
      <c r="D374" s="24">
        <v>3878.75</v>
      </c>
      <c r="E374" s="23">
        <v>16.675111957819542</v>
      </c>
      <c r="F374" s="23">
        <v>4.4834289603323754</v>
      </c>
      <c r="G374" s="1"/>
      <c r="H374" s="2">
        <v>3710.0000000000077</v>
      </c>
      <c r="I374" s="2">
        <v>20</v>
      </c>
      <c r="J374" s="25">
        <v>4.9064220000000001</v>
      </c>
      <c r="K374" s="24">
        <v>159.583</v>
      </c>
      <c r="L374" s="23">
        <v>11.636015020207319</v>
      </c>
      <c r="M374" s="23">
        <v>3.1285695026470877</v>
      </c>
    </row>
    <row r="375" spans="1:13" x14ac:dyDescent="0.4">
      <c r="A375" s="2">
        <v>3720.0000001816079</v>
      </c>
      <c r="B375" s="1">
        <v>4</v>
      </c>
      <c r="C375" s="25">
        <v>4.2407859000000006</v>
      </c>
      <c r="D375" s="24">
        <v>3912.5</v>
      </c>
      <c r="E375" s="23">
        <v>16.634678438068629</v>
      </c>
      <c r="F375" s="23">
        <v>4.4725576202251567</v>
      </c>
      <c r="G375" s="1"/>
      <c r="H375" s="2">
        <v>3720.0000000000014</v>
      </c>
      <c r="I375" s="2">
        <v>20</v>
      </c>
      <c r="J375" s="25">
        <v>4.9033220000000002</v>
      </c>
      <c r="K375" s="24">
        <v>157.083</v>
      </c>
      <c r="L375" s="23">
        <v>11.524116010735314</v>
      </c>
      <c r="M375" s="23">
        <v>3.0984832722836377</v>
      </c>
    </row>
    <row r="376" spans="1:13" x14ac:dyDescent="0.4">
      <c r="A376" s="2">
        <v>3730.0000000046566</v>
      </c>
      <c r="B376" s="1">
        <v>4</v>
      </c>
      <c r="C376" s="25">
        <v>4.2421859</v>
      </c>
      <c r="D376" s="24">
        <v>3997.5</v>
      </c>
      <c r="E376" s="23">
        <v>16.866024459475994</v>
      </c>
      <c r="F376" s="23">
        <v>4.5347595085758403</v>
      </c>
      <c r="G376" s="1"/>
      <c r="H376" s="2">
        <v>3730.0000000000045</v>
      </c>
      <c r="I376" s="2">
        <v>20</v>
      </c>
      <c r="J376" s="25">
        <v>4.888522</v>
      </c>
      <c r="K376" s="24">
        <v>148.75</v>
      </c>
      <c r="L376" s="23">
        <v>11.241696573760903</v>
      </c>
      <c r="M376" s="23">
        <v>3.0225493003921891</v>
      </c>
    </row>
    <row r="377" spans="1:13" x14ac:dyDescent="0.4">
      <c r="A377" s="2">
        <v>3739.9999998277053</v>
      </c>
      <c r="B377" s="1">
        <v>4</v>
      </c>
      <c r="C377" s="25">
        <v>4.2437859000000007</v>
      </c>
      <c r="D377" s="24">
        <v>4272.5</v>
      </c>
      <c r="E377" s="23">
        <v>16.646945433533318</v>
      </c>
      <c r="F377" s="23">
        <v>4.4758558411223692</v>
      </c>
      <c r="G377" s="1"/>
      <c r="H377" s="2">
        <v>3740.0000000000027</v>
      </c>
      <c r="I377" s="2">
        <v>20</v>
      </c>
      <c r="J377" s="25">
        <v>4.8981219999999999</v>
      </c>
      <c r="K377" s="24">
        <v>145.833</v>
      </c>
      <c r="L377" s="23">
        <v>11.546972884955355</v>
      </c>
      <c r="M377" s="23">
        <v>3.1046287885524348</v>
      </c>
    </row>
    <row r="378" spans="1:13" x14ac:dyDescent="0.4">
      <c r="A378" s="2">
        <v>3749.999999650754</v>
      </c>
      <c r="B378" s="1">
        <v>4</v>
      </c>
      <c r="C378" s="25">
        <v>4.2463858999999999</v>
      </c>
      <c r="D378" s="24">
        <v>4452.5</v>
      </c>
      <c r="E378" s="23">
        <v>16.849213010270425</v>
      </c>
      <c r="F378" s="23">
        <v>4.5302394226883171</v>
      </c>
      <c r="G378" s="1"/>
      <c r="H378" s="2">
        <v>3750.0000000000014</v>
      </c>
      <c r="I378" s="2">
        <v>20</v>
      </c>
      <c r="J378" s="25">
        <v>4.9028220000000005</v>
      </c>
      <c r="K378" s="24">
        <v>142.917</v>
      </c>
      <c r="L378" s="23">
        <v>11.635594183938048</v>
      </c>
      <c r="M378" s="23">
        <v>3.1284563526111557</v>
      </c>
    </row>
    <row r="379" spans="1:13" x14ac:dyDescent="0.4">
      <c r="A379" s="2">
        <v>3760.0000001024455</v>
      </c>
      <c r="B379" s="1">
        <v>4</v>
      </c>
      <c r="C379" s="25">
        <v>4.2491859000000005</v>
      </c>
      <c r="D379" s="24">
        <v>4612.0829999999996</v>
      </c>
      <c r="E379" s="23">
        <v>17.450347291848821</v>
      </c>
      <c r="F379" s="23">
        <v>4.6918660944548805</v>
      </c>
      <c r="G379" s="1"/>
      <c r="H379" s="2">
        <v>3759.9999999999991</v>
      </c>
      <c r="I379" s="2">
        <v>20</v>
      </c>
      <c r="J379" s="25">
        <v>4.8845220000000005</v>
      </c>
      <c r="K379" s="24">
        <v>127.5</v>
      </c>
      <c r="L379" s="23">
        <v>11.295604718991022</v>
      </c>
      <c r="M379" s="23">
        <v>3.0370435562708824</v>
      </c>
    </row>
    <row r="380" spans="1:13" x14ac:dyDescent="0.4">
      <c r="A380" s="2">
        <v>3769.9999999254942</v>
      </c>
      <c r="B380" s="1">
        <v>4</v>
      </c>
      <c r="C380" s="25">
        <v>4.2491859000000005</v>
      </c>
      <c r="D380" s="24">
        <v>4763.75</v>
      </c>
      <c r="E380" s="23">
        <v>17.01856359374408</v>
      </c>
      <c r="F380" s="23">
        <v>4.5757726288410305</v>
      </c>
      <c r="G380" s="1"/>
      <c r="H380" s="2">
        <v>3770.0000000000023</v>
      </c>
      <c r="I380" s="2">
        <v>20</v>
      </c>
      <c r="J380" s="25">
        <v>4.8858220000000001</v>
      </c>
      <c r="K380" s="24">
        <v>136.667</v>
      </c>
      <c r="L380" s="23">
        <v>11.084840947471934</v>
      </c>
      <c r="M380" s="23">
        <v>2.9803756070896217</v>
      </c>
    </row>
    <row r="381" spans="1:13" x14ac:dyDescent="0.4">
      <c r="A381" s="2">
        <v>3779.9999997485429</v>
      </c>
      <c r="B381" s="1">
        <v>4</v>
      </c>
      <c r="C381" s="25">
        <v>4.2535859</v>
      </c>
      <c r="D381" s="24">
        <v>4972.0829999999996</v>
      </c>
      <c r="E381" s="23">
        <v>17.125406730829184</v>
      </c>
      <c r="F381" s="23">
        <v>4.6044994893401885</v>
      </c>
      <c r="G381" s="1"/>
      <c r="H381" s="2">
        <v>3780.0000000000055</v>
      </c>
      <c r="I381" s="2">
        <v>20</v>
      </c>
      <c r="J381" s="25">
        <v>4.9004219999999998</v>
      </c>
      <c r="K381" s="24">
        <v>130.417</v>
      </c>
      <c r="L381" s="23">
        <v>12.149646387448493</v>
      </c>
      <c r="M381" s="23">
        <v>3.2666693098717303</v>
      </c>
    </row>
    <row r="382" spans="1:13" x14ac:dyDescent="0.4">
      <c r="A382" s="2">
        <v>3789.9999995715916</v>
      </c>
      <c r="B382" s="1">
        <v>4</v>
      </c>
      <c r="C382" s="25">
        <v>4.2553859000000003</v>
      </c>
      <c r="D382" s="24">
        <v>5124.5829999999996</v>
      </c>
      <c r="E382" s="23">
        <v>17.063817264096233</v>
      </c>
      <c r="F382" s="23">
        <v>4.5879399604146585</v>
      </c>
      <c r="G382" s="1"/>
      <c r="H382" s="2">
        <v>3790.0000000000036</v>
      </c>
      <c r="I382" s="2">
        <v>20</v>
      </c>
      <c r="J382" s="25">
        <v>4.8979220000000003</v>
      </c>
      <c r="K382" s="24">
        <v>123.75</v>
      </c>
      <c r="L382" s="23">
        <v>12.031088729969294</v>
      </c>
      <c r="M382" s="23">
        <v>3.2347927721695555</v>
      </c>
    </row>
    <row r="383" spans="1:13" x14ac:dyDescent="0.4">
      <c r="A383" s="2">
        <v>3800.0000000232831</v>
      </c>
      <c r="B383" s="1">
        <v>4</v>
      </c>
      <c r="C383" s="25">
        <v>4.2595858999999994</v>
      </c>
      <c r="D383" s="24">
        <v>5230</v>
      </c>
      <c r="E383" s="23">
        <v>17.061160273475728</v>
      </c>
      <c r="F383" s="23">
        <v>4.5872255766836592</v>
      </c>
      <c r="G383" s="1"/>
      <c r="H383" s="2">
        <v>3800.0000000000023</v>
      </c>
      <c r="I383" s="2">
        <v>20</v>
      </c>
      <c r="J383" s="25">
        <v>4.8831220000000002</v>
      </c>
      <c r="K383" s="24">
        <v>128.75</v>
      </c>
      <c r="L383" s="23">
        <v>11.725195410215816</v>
      </c>
      <c r="M383" s="23">
        <v>3.1525473892285536</v>
      </c>
    </row>
    <row r="384" spans="1:13" x14ac:dyDescent="0.4">
      <c r="A384" s="2">
        <v>3809.9999998463318</v>
      </c>
      <c r="B384" s="1">
        <v>4</v>
      </c>
      <c r="C384" s="25">
        <v>4.2607859000000001</v>
      </c>
      <c r="D384" s="24">
        <v>5393.3329999999996</v>
      </c>
      <c r="E384" s="23">
        <v>17.203680402062943</v>
      </c>
      <c r="F384" s="23">
        <v>4.6255448919335072</v>
      </c>
      <c r="G384" s="1"/>
      <c r="H384" s="2">
        <v>3810.0000000000009</v>
      </c>
      <c r="I384" s="2">
        <v>20</v>
      </c>
      <c r="J384" s="25">
        <v>4.8954219999999999</v>
      </c>
      <c r="K384" s="24">
        <v>115.417</v>
      </c>
      <c r="L384" s="23">
        <v>11.672127536293564</v>
      </c>
      <c r="M384" s="23">
        <v>3.1382790566735377</v>
      </c>
    </row>
    <row r="385" spans="1:13" x14ac:dyDescent="0.4">
      <c r="A385" s="2">
        <v>3819.9999996693805</v>
      </c>
      <c r="B385" s="1">
        <v>4</v>
      </c>
      <c r="C385" s="25">
        <v>4.2643859000000006</v>
      </c>
      <c r="D385" s="24">
        <v>5642.0829999999996</v>
      </c>
      <c r="E385" s="23">
        <v>17.400600671564774</v>
      </c>
      <c r="F385" s="23">
        <v>4.6784907456941447</v>
      </c>
      <c r="G385" s="1"/>
      <c r="H385" s="2">
        <v>3820.0000000000036</v>
      </c>
      <c r="I385" s="2">
        <v>20</v>
      </c>
      <c r="J385" s="25">
        <v>4.9012219999999997</v>
      </c>
      <c r="K385" s="24">
        <v>130.417</v>
      </c>
      <c r="L385" s="23">
        <v>11.614288939114733</v>
      </c>
      <c r="M385" s="23">
        <v>3.1227280221573968</v>
      </c>
    </row>
    <row r="386" spans="1:13" x14ac:dyDescent="0.4">
      <c r="A386" s="2">
        <v>3830.0000001210719</v>
      </c>
      <c r="B386" s="1">
        <v>4</v>
      </c>
      <c r="C386" s="25">
        <v>4.2683859000000002</v>
      </c>
      <c r="D386" s="24">
        <v>5886.6670000000004</v>
      </c>
      <c r="E386" s="23">
        <v>17.404539198140345</v>
      </c>
      <c r="F386" s="23">
        <v>4.6795496953524509</v>
      </c>
      <c r="G386" s="1"/>
      <c r="H386" s="2">
        <v>3830.0000000000073</v>
      </c>
      <c r="I386" s="2">
        <v>20</v>
      </c>
      <c r="J386" s="25">
        <v>4.8822220000000005</v>
      </c>
      <c r="K386" s="24">
        <v>112.917</v>
      </c>
      <c r="L386" s="23">
        <v>11.768207585979647</v>
      </c>
      <c r="M386" s="23">
        <v>3.1641120512802545</v>
      </c>
    </row>
    <row r="387" spans="1:13" x14ac:dyDescent="0.4">
      <c r="A387" s="2">
        <v>3839.9999999441206</v>
      </c>
      <c r="B387" s="1">
        <v>4</v>
      </c>
      <c r="C387" s="25">
        <v>4.2707858999999999</v>
      </c>
      <c r="D387" s="24">
        <v>5943.3329999999996</v>
      </c>
      <c r="E387" s="23">
        <v>17.342722508720374</v>
      </c>
      <c r="F387" s="23">
        <v>4.6629290731774118</v>
      </c>
      <c r="G387" s="1"/>
      <c r="H387" s="2">
        <v>3841.0000000000027</v>
      </c>
      <c r="I387" s="2">
        <v>20</v>
      </c>
      <c r="J387" s="25">
        <v>4.8970219999999998</v>
      </c>
      <c r="K387" s="24">
        <v>120</v>
      </c>
      <c r="L387" s="23">
        <v>10.718938991353246</v>
      </c>
      <c r="M387" s="23">
        <v>2.881995732288511</v>
      </c>
    </row>
    <row r="388" spans="1:13" x14ac:dyDescent="0.4">
      <c r="A388" s="2">
        <v>3849.9999997671694</v>
      </c>
      <c r="B388" s="1">
        <v>4</v>
      </c>
      <c r="C388" s="25">
        <v>4.2673858999999998</v>
      </c>
      <c r="D388" s="24">
        <v>4867.9170000000004</v>
      </c>
      <c r="E388" s="23">
        <v>17.172484241949348</v>
      </c>
      <c r="F388" s="23">
        <v>4.6171571960632614</v>
      </c>
      <c r="G388" s="1"/>
      <c r="H388" s="2">
        <v>3850.0000000000036</v>
      </c>
      <c r="I388" s="2">
        <v>20</v>
      </c>
      <c r="J388" s="25">
        <v>4.8846220000000002</v>
      </c>
      <c r="K388" s="24">
        <v>120.833</v>
      </c>
      <c r="L388" s="23">
        <v>11.496920459373072</v>
      </c>
      <c r="M388" s="23">
        <v>3.0911712180750599</v>
      </c>
    </row>
    <row r="389" spans="1:13" x14ac:dyDescent="0.4">
      <c r="A389" s="2">
        <v>3859.9999995902181</v>
      </c>
      <c r="B389" s="1">
        <v>4</v>
      </c>
      <c r="C389" s="25">
        <v>4.2673858999999998</v>
      </c>
      <c r="D389" s="24">
        <v>4469.5829999999996</v>
      </c>
      <c r="E389" s="23">
        <v>17.298759463230557</v>
      </c>
      <c r="F389" s="23">
        <v>4.6511087512610123</v>
      </c>
      <c r="G389" s="1"/>
      <c r="H389" s="2">
        <v>3860.0000000000023</v>
      </c>
      <c r="I389" s="2">
        <v>20</v>
      </c>
      <c r="J389" s="25">
        <v>4.9023219999999998</v>
      </c>
      <c r="K389" s="24">
        <v>120.417</v>
      </c>
      <c r="L389" s="23">
        <v>11.933722350554588</v>
      </c>
      <c r="M389" s="23">
        <v>3.2086139227360508</v>
      </c>
    </row>
    <row r="390" spans="1:13" x14ac:dyDescent="0.4">
      <c r="A390" s="2">
        <v>3870.0000000419095</v>
      </c>
      <c r="B390" s="1">
        <v>4</v>
      </c>
      <c r="C390" s="25">
        <v>4.2677858999999998</v>
      </c>
      <c r="D390" s="24">
        <v>4550.4170000000004</v>
      </c>
      <c r="E390" s="23">
        <v>17.396574285550304</v>
      </c>
      <c r="F390" s="23">
        <v>4.6774081733127169</v>
      </c>
      <c r="G390" s="1"/>
      <c r="H390" s="2">
        <v>3870.0000000000055</v>
      </c>
      <c r="I390" s="2">
        <v>20</v>
      </c>
      <c r="J390" s="25">
        <v>4.898822</v>
      </c>
      <c r="K390" s="24">
        <v>115.833</v>
      </c>
      <c r="L390" s="23">
        <v>12.230316636695878</v>
      </c>
      <c r="M390" s="23">
        <v>3.2883590791894912</v>
      </c>
    </row>
    <row r="391" spans="1:13" x14ac:dyDescent="0.4">
      <c r="A391" s="2">
        <v>3879.9999998649582</v>
      </c>
      <c r="B391" s="1">
        <v>4</v>
      </c>
      <c r="C391" s="25">
        <v>4.2643859000000006</v>
      </c>
      <c r="D391" s="24">
        <v>3952.9169999999999</v>
      </c>
      <c r="E391" s="23">
        <v>17.482303890555045</v>
      </c>
      <c r="F391" s="23">
        <v>4.7004582490668314</v>
      </c>
      <c r="G391" s="1"/>
      <c r="H391" s="2">
        <v>3879.9999999999991</v>
      </c>
      <c r="I391" s="2">
        <v>20</v>
      </c>
      <c r="J391" s="25">
        <v>4.8837219999999997</v>
      </c>
      <c r="K391" s="24">
        <v>120</v>
      </c>
      <c r="L391" s="23">
        <v>11.919350394944217</v>
      </c>
      <c r="M391" s="23">
        <v>3.2047497422637905</v>
      </c>
    </row>
    <row r="392" spans="1:13" x14ac:dyDescent="0.4">
      <c r="A392" s="2">
        <v>3889.9999996880069</v>
      </c>
      <c r="B392" s="1">
        <v>4</v>
      </c>
      <c r="C392" s="25">
        <v>4.2663858999999995</v>
      </c>
      <c r="D392" s="24">
        <v>4025</v>
      </c>
      <c r="E392" s="23">
        <v>17.880173845209196</v>
      </c>
      <c r="F392" s="23">
        <v>4.8074333435462471</v>
      </c>
      <c r="G392" s="1"/>
      <c r="H392" s="2">
        <v>3890.0000000000023</v>
      </c>
      <c r="I392" s="2">
        <v>20</v>
      </c>
      <c r="J392" s="25">
        <v>4.8938220000000001</v>
      </c>
      <c r="K392" s="24">
        <v>117.917</v>
      </c>
      <c r="L392" s="23">
        <v>11.959154219616444</v>
      </c>
      <c r="M392" s="23">
        <v>3.2154517765720994</v>
      </c>
    </row>
    <row r="393" spans="1:13" x14ac:dyDescent="0.4">
      <c r="A393" s="2">
        <v>3900.0000001396984</v>
      </c>
      <c r="B393" s="1">
        <v>4</v>
      </c>
      <c r="C393" s="25">
        <v>4.2669858999999999</v>
      </c>
      <c r="D393" s="24">
        <v>4204.5829999999996</v>
      </c>
      <c r="E393" s="23">
        <v>17.612369186256309</v>
      </c>
      <c r="F393" s="23">
        <v>4.7354288396665423</v>
      </c>
      <c r="G393" s="1"/>
      <c r="H393" s="2">
        <v>3900.0000000000055</v>
      </c>
      <c r="I393" s="2">
        <v>20</v>
      </c>
      <c r="J393" s="25">
        <v>4.8985219999999998</v>
      </c>
      <c r="K393" s="24">
        <v>114.167</v>
      </c>
      <c r="L393" s="23">
        <v>11.828320847566117</v>
      </c>
      <c r="M393" s="23">
        <v>3.1802746736709513</v>
      </c>
    </row>
    <row r="394" spans="1:13" x14ac:dyDescent="0.4">
      <c r="A394" s="2">
        <v>3909.9999999627471</v>
      </c>
      <c r="B394" s="1">
        <v>4</v>
      </c>
      <c r="C394" s="25">
        <v>4.2657859</v>
      </c>
      <c r="D394" s="24">
        <v>3992.9169999999999</v>
      </c>
      <c r="E394" s="23">
        <v>17.541493885712754</v>
      </c>
      <c r="F394" s="23">
        <v>4.7163726332774623</v>
      </c>
      <c r="G394" s="1"/>
      <c r="H394" s="2">
        <v>3910.0000000000036</v>
      </c>
      <c r="I394" s="2">
        <v>20</v>
      </c>
      <c r="J394" s="25">
        <v>4.8852219999999997</v>
      </c>
      <c r="K394" s="24">
        <v>125.417</v>
      </c>
      <c r="L394" s="23">
        <v>11.778801823781238</v>
      </c>
      <c r="M394" s="23">
        <v>3.1669605186664076</v>
      </c>
    </row>
    <row r="395" spans="1:13" x14ac:dyDescent="0.4">
      <c r="A395" s="2">
        <v>3919.9999997857958</v>
      </c>
      <c r="B395" s="1">
        <v>4</v>
      </c>
      <c r="C395" s="25">
        <v>4.2667859000000004</v>
      </c>
      <c r="D395" s="24">
        <v>4007.0830000000001</v>
      </c>
      <c r="E395" s="23">
        <v>17.914851056888416</v>
      </c>
      <c r="F395" s="23">
        <v>4.8167569879990983</v>
      </c>
      <c r="G395" s="1"/>
      <c r="H395" s="2">
        <v>3920.0000000000023</v>
      </c>
      <c r="I395" s="2">
        <v>20</v>
      </c>
      <c r="J395" s="25">
        <v>4.8893219999999999</v>
      </c>
      <c r="K395" s="24">
        <v>117.083</v>
      </c>
      <c r="L395" s="23">
        <v>10.917075806487137</v>
      </c>
      <c r="M395" s="23">
        <v>2.9352686780610124</v>
      </c>
    </row>
    <row r="396" spans="1:13" x14ac:dyDescent="0.4">
      <c r="A396" s="2">
        <v>3929.9999996088445</v>
      </c>
      <c r="B396" s="1">
        <v>4</v>
      </c>
      <c r="C396" s="25">
        <v>4.2659859000000004</v>
      </c>
      <c r="D396" s="24">
        <v>4115</v>
      </c>
      <c r="E396" s="23">
        <v>17.870145750620956</v>
      </c>
      <c r="F396" s="23">
        <v>4.804737094800954</v>
      </c>
      <c r="G396" s="1"/>
      <c r="H396" s="2">
        <v>3930.0000000000009</v>
      </c>
      <c r="I396" s="2">
        <v>20</v>
      </c>
      <c r="J396" s="25">
        <v>4.892722</v>
      </c>
      <c r="K396" s="24">
        <v>110.833</v>
      </c>
      <c r="L396" s="23">
        <v>11.900419301904048</v>
      </c>
      <c r="M396" s="23">
        <v>3.1996597488051712</v>
      </c>
    </row>
    <row r="397" spans="1:13" x14ac:dyDescent="0.4">
      <c r="A397" s="2">
        <v>3940.000000060536</v>
      </c>
      <c r="B397" s="1">
        <v>4</v>
      </c>
      <c r="C397" s="25">
        <v>4.2675859000000003</v>
      </c>
      <c r="D397" s="24">
        <v>3668.3330000000001</v>
      </c>
      <c r="E397" s="23">
        <v>17.796465007301403</v>
      </c>
      <c r="F397" s="23">
        <v>4.7849265904245319</v>
      </c>
      <c r="G397" s="1"/>
      <c r="H397" s="2">
        <v>3940.0000000000036</v>
      </c>
      <c r="I397" s="2">
        <v>20</v>
      </c>
      <c r="J397" s="25">
        <v>4.902622</v>
      </c>
      <c r="K397" s="24">
        <v>121.667</v>
      </c>
      <c r="L397" s="23">
        <v>11.462681855731024</v>
      </c>
      <c r="M397" s="23">
        <v>3.081965501944433</v>
      </c>
    </row>
    <row r="398" spans="1:13" x14ac:dyDescent="0.4">
      <c r="A398" s="2">
        <v>3949.9999998835847</v>
      </c>
      <c r="B398" s="1">
        <v>4</v>
      </c>
      <c r="C398" s="25">
        <v>4.2663858999999995</v>
      </c>
      <c r="D398" s="24">
        <v>3812.5</v>
      </c>
      <c r="E398" s="23">
        <v>18.268936714566639</v>
      </c>
      <c r="F398" s="23">
        <v>4.9119598205850847</v>
      </c>
      <c r="G398" s="1"/>
      <c r="H398" s="2">
        <v>3950.0000000000073</v>
      </c>
      <c r="I398" s="2">
        <v>20</v>
      </c>
      <c r="J398" s="25">
        <v>4.8830220000000004</v>
      </c>
      <c r="K398" s="24">
        <v>111.25</v>
      </c>
      <c r="L398" s="23">
        <v>12.050961917077284</v>
      </c>
      <c r="M398" s="23">
        <v>3.2401360659860803</v>
      </c>
    </row>
    <row r="399" spans="1:13" x14ac:dyDescent="0.4">
      <c r="A399" s="2">
        <v>3959.9999997066334</v>
      </c>
      <c r="B399" s="1">
        <v>4</v>
      </c>
      <c r="C399" s="25">
        <v>4.2667859000000004</v>
      </c>
      <c r="D399" s="24">
        <v>3996.6669999999999</v>
      </c>
      <c r="E399" s="23">
        <v>18.282939691360298</v>
      </c>
      <c r="F399" s="23">
        <v>4.9157247939085833</v>
      </c>
      <c r="G399" s="1"/>
      <c r="H399" s="2">
        <v>3960</v>
      </c>
      <c r="I399" s="2">
        <v>20</v>
      </c>
      <c r="J399" s="25">
        <v>4.9018220000000001</v>
      </c>
      <c r="K399" s="24">
        <v>113.333</v>
      </c>
      <c r="L399" s="23">
        <v>11.536926528334517</v>
      </c>
      <c r="M399" s="23">
        <v>3.1019276297036296</v>
      </c>
    </row>
    <row r="400" spans="1:13" x14ac:dyDescent="0.4">
      <c r="A400" s="2">
        <v>3970.0000001583248</v>
      </c>
      <c r="B400" s="1">
        <v>4</v>
      </c>
      <c r="C400" s="25">
        <v>4.2669858999999999</v>
      </c>
      <c r="D400" s="24">
        <v>3918.75</v>
      </c>
      <c r="E400" s="23">
        <v>18.150068952883018</v>
      </c>
      <c r="F400" s="23">
        <v>4.8799999053215259</v>
      </c>
      <c r="G400" s="1"/>
      <c r="H400" s="2">
        <v>3970.0000000000032</v>
      </c>
      <c r="I400" s="2">
        <v>20</v>
      </c>
      <c r="J400" s="25">
        <v>4.8891220000000004</v>
      </c>
      <c r="K400" s="24">
        <v>117.5</v>
      </c>
      <c r="L400" s="23">
        <v>11.605385986697124</v>
      </c>
      <c r="M400" s="23">
        <v>3.1203342898212938</v>
      </c>
    </row>
    <row r="401" spans="1:13" x14ac:dyDescent="0.4">
      <c r="A401" s="2">
        <v>3979.9999999813735</v>
      </c>
      <c r="B401" s="1">
        <v>4</v>
      </c>
      <c r="C401" s="25">
        <v>4.2663858999999995</v>
      </c>
      <c r="D401" s="24">
        <v>3830.4169999999999</v>
      </c>
      <c r="E401" s="23">
        <v>18.100198117530063</v>
      </c>
      <c r="F401" s="23">
        <v>4.866591158917724</v>
      </c>
      <c r="G401" s="1"/>
      <c r="H401" s="2">
        <v>3980.0000000000018</v>
      </c>
      <c r="I401" s="2">
        <v>20</v>
      </c>
      <c r="J401" s="25">
        <v>4.8836219999999999</v>
      </c>
      <c r="K401" s="24">
        <v>105.833</v>
      </c>
      <c r="L401" s="23">
        <v>10.736580485126511</v>
      </c>
      <c r="M401" s="23">
        <v>2.8867389918412303</v>
      </c>
    </row>
    <row r="402" spans="1:13" x14ac:dyDescent="0.4">
      <c r="A402" s="2">
        <v>3989.9999998044223</v>
      </c>
      <c r="B402" s="1">
        <v>4</v>
      </c>
      <c r="C402" s="25">
        <v>4.2663858999999995</v>
      </c>
      <c r="D402" s="24">
        <v>3210</v>
      </c>
      <c r="E402" s="23">
        <v>18.096659502883789</v>
      </c>
      <c r="F402" s="23">
        <v>4.8656397333785923</v>
      </c>
      <c r="G402" s="1"/>
      <c r="H402" s="2">
        <v>3990.0000000000045</v>
      </c>
      <c r="I402" s="2">
        <v>20</v>
      </c>
      <c r="J402" s="25">
        <v>4.880522</v>
      </c>
      <c r="K402" s="24">
        <v>108.75</v>
      </c>
      <c r="L402" s="23">
        <v>10.119667209780076</v>
      </c>
      <c r="M402" s="23">
        <v>2.7208698299610483</v>
      </c>
    </row>
    <row r="403" spans="1:13" x14ac:dyDescent="0.4">
      <c r="A403" s="2">
        <v>3999.999999627471</v>
      </c>
      <c r="B403" s="1">
        <v>4</v>
      </c>
      <c r="C403" s="25">
        <v>4.2647858999999997</v>
      </c>
      <c r="D403" s="24">
        <v>3287.9169999999999</v>
      </c>
      <c r="E403" s="23">
        <v>18.208707554320128</v>
      </c>
      <c r="F403" s="23">
        <v>4.895766036579988</v>
      </c>
      <c r="G403" s="1"/>
      <c r="H403" s="2">
        <v>3999.9999999999982</v>
      </c>
      <c r="I403" s="2">
        <v>20</v>
      </c>
      <c r="J403" s="25">
        <v>4.8807220000000004</v>
      </c>
      <c r="K403" s="24">
        <v>112.917</v>
      </c>
      <c r="L403" s="23">
        <v>11.129519653545067</v>
      </c>
      <c r="M403" s="23">
        <v>2.992388348306902</v>
      </c>
    </row>
    <row r="404" spans="1:13" x14ac:dyDescent="0.4">
      <c r="A404" s="2">
        <v>4010.0000000791624</v>
      </c>
      <c r="B404" s="1">
        <v>4</v>
      </c>
      <c r="C404" s="25">
        <v>4.2643859000000006</v>
      </c>
      <c r="D404" s="24">
        <v>3341.25</v>
      </c>
      <c r="E404" s="23">
        <v>18.506732830650243</v>
      </c>
      <c r="F404" s="23">
        <v>4.9758959426453497</v>
      </c>
      <c r="G404" s="1"/>
      <c r="H404" s="2">
        <v>4010.0000000000018</v>
      </c>
      <c r="I404" s="2">
        <v>20</v>
      </c>
      <c r="J404" s="25">
        <v>4.8959220000000006</v>
      </c>
      <c r="K404" s="24">
        <v>108.75</v>
      </c>
      <c r="L404" s="23">
        <v>11.013017134339716</v>
      </c>
      <c r="M404" s="23">
        <v>2.9610643745981671</v>
      </c>
    </row>
    <row r="405" spans="1:13" x14ac:dyDescent="0.4">
      <c r="A405" s="2">
        <v>4019.9999999022111</v>
      </c>
      <c r="B405" s="1">
        <v>4</v>
      </c>
      <c r="C405" s="25">
        <v>4.2643859000000006</v>
      </c>
      <c r="D405" s="24">
        <v>3419.1669999999999</v>
      </c>
      <c r="E405" s="23">
        <v>18.701114265328965</v>
      </c>
      <c r="F405" s="23">
        <v>5.0281591811647708</v>
      </c>
      <c r="G405" s="1"/>
      <c r="H405" s="2">
        <v>4020.0000000000045</v>
      </c>
      <c r="I405" s="2">
        <v>20</v>
      </c>
      <c r="J405" s="25">
        <v>4.8810219999999997</v>
      </c>
      <c r="K405" s="24">
        <v>121.667</v>
      </c>
      <c r="L405" s="23">
        <v>10.934850884248261</v>
      </c>
      <c r="M405" s="23">
        <v>2.9400478542733199</v>
      </c>
    </row>
    <row r="406" spans="1:13" x14ac:dyDescent="0.4">
      <c r="A406" s="2">
        <v>4029.9999997252598</v>
      </c>
      <c r="B406" s="1">
        <v>4</v>
      </c>
      <c r="C406" s="25">
        <v>4.2653859000000001</v>
      </c>
      <c r="D406" s="24">
        <v>3478.3330000000001</v>
      </c>
      <c r="E406" s="23">
        <v>18.615493727214101</v>
      </c>
      <c r="F406" s="23">
        <v>5.0051384301704482</v>
      </c>
      <c r="G406" s="1"/>
      <c r="H406" s="2">
        <v>4030.0000000000032</v>
      </c>
      <c r="I406" s="2">
        <v>20</v>
      </c>
      <c r="J406" s="25">
        <v>4.8863219999999998</v>
      </c>
      <c r="K406" s="24">
        <v>117.5</v>
      </c>
      <c r="L406" s="23">
        <v>11.018399728309591</v>
      </c>
      <c r="M406" s="23">
        <v>2.9625115899300507</v>
      </c>
    </row>
    <row r="407" spans="1:13" x14ac:dyDescent="0.4">
      <c r="A407" s="2">
        <v>4040.0000001769513</v>
      </c>
      <c r="B407" s="1">
        <v>4</v>
      </c>
      <c r="C407" s="25">
        <v>4.2651859000000005</v>
      </c>
      <c r="D407" s="24">
        <v>3577.5</v>
      </c>
      <c r="E407" s="23">
        <v>18.404488680751069</v>
      </c>
      <c r="F407" s="23">
        <v>4.9484056095164295</v>
      </c>
      <c r="G407" s="1"/>
      <c r="H407" s="2">
        <v>4040.0000000000018</v>
      </c>
      <c r="I407" s="2">
        <v>20</v>
      </c>
      <c r="J407" s="25">
        <v>4.901122</v>
      </c>
      <c r="K407" s="24">
        <v>100.417</v>
      </c>
      <c r="L407" s="23">
        <v>11.650387909971455</v>
      </c>
      <c r="M407" s="23">
        <v>3.1324339342848009</v>
      </c>
    </row>
    <row r="408" spans="1:13" x14ac:dyDescent="0.4">
      <c r="A408" s="2">
        <v>4050</v>
      </c>
      <c r="B408" s="1">
        <v>4</v>
      </c>
      <c r="C408" s="25">
        <v>4.2657859</v>
      </c>
      <c r="D408" s="24">
        <v>3619.1669999999999</v>
      </c>
      <c r="E408" s="23">
        <v>18.602738960381217</v>
      </c>
      <c r="F408" s="23">
        <v>5.0017090624309395</v>
      </c>
      <c r="G408" s="1"/>
      <c r="H408" s="2">
        <v>4050</v>
      </c>
      <c r="I408" s="2">
        <v>20</v>
      </c>
      <c r="J408" s="25">
        <v>4.8907220000000002</v>
      </c>
      <c r="K408" s="24">
        <v>104.583</v>
      </c>
      <c r="L408" s="23">
        <v>12.15561562998024</v>
      </c>
      <c r="M408" s="23">
        <v>3.2682742571072132</v>
      </c>
    </row>
    <row r="409" spans="1:13" x14ac:dyDescent="0.4">
      <c r="A409" s="2">
        <v>4059.9999998230487</v>
      </c>
      <c r="B409" s="1">
        <v>4</v>
      </c>
      <c r="C409" s="25">
        <v>4.2669858999999999</v>
      </c>
      <c r="D409" s="24">
        <v>3657.0830000000001</v>
      </c>
      <c r="E409" s="23">
        <v>18.77158056503583</v>
      </c>
      <c r="F409" s="23">
        <v>5.04710541970472</v>
      </c>
      <c r="G409" s="1"/>
      <c r="H409" s="2">
        <v>4060.0000000000032</v>
      </c>
      <c r="I409" s="2">
        <v>20</v>
      </c>
      <c r="J409" s="25">
        <v>4.8863219999999998</v>
      </c>
      <c r="K409" s="24">
        <v>107.917</v>
      </c>
      <c r="L409" s="23">
        <v>10.944559544284559</v>
      </c>
      <c r="M409" s="23">
        <v>2.9426582168113868</v>
      </c>
    </row>
    <row r="410" spans="1:13" x14ac:dyDescent="0.4">
      <c r="A410" s="2">
        <v>4069.9999996460974</v>
      </c>
      <c r="B410" s="1">
        <v>4</v>
      </c>
      <c r="C410" s="25">
        <v>4.2657859</v>
      </c>
      <c r="D410" s="24">
        <v>3701.6669999999999</v>
      </c>
      <c r="E410" s="23">
        <v>18.592123116442412</v>
      </c>
      <c r="F410" s="23">
        <v>4.9988547858135464</v>
      </c>
      <c r="G410" s="1"/>
      <c r="H410" s="2">
        <v>4070.0000000000064</v>
      </c>
      <c r="I410" s="2">
        <v>20</v>
      </c>
      <c r="J410" s="25">
        <v>4.8812220000000002</v>
      </c>
      <c r="K410" s="24">
        <v>104.167</v>
      </c>
      <c r="L410" s="23">
        <v>11.02701542844574</v>
      </c>
      <c r="M410" s="23">
        <v>2.964828088889798</v>
      </c>
    </row>
    <row r="411" spans="1:13" x14ac:dyDescent="0.4">
      <c r="A411" s="2">
        <v>4080.0000000977889</v>
      </c>
      <c r="B411" s="1">
        <v>4</v>
      </c>
      <c r="C411" s="25">
        <v>4.2677858999999998</v>
      </c>
      <c r="D411" s="24">
        <v>3733.75</v>
      </c>
      <c r="E411" s="23">
        <v>18.753148260662613</v>
      </c>
      <c r="F411" s="23">
        <v>5.0421495353039694</v>
      </c>
      <c r="G411" s="1"/>
      <c r="H411" s="2">
        <v>4080</v>
      </c>
      <c r="I411" s="2">
        <v>20</v>
      </c>
      <c r="J411" s="25">
        <v>4.8995220000000002</v>
      </c>
      <c r="K411" s="24">
        <v>116.25</v>
      </c>
      <c r="L411" s="23">
        <v>11.439777806746019</v>
      </c>
      <c r="M411" s="23">
        <v>3.0758073018203196</v>
      </c>
    </row>
    <row r="412" spans="1:13" x14ac:dyDescent="0.4">
      <c r="A412" s="2">
        <v>4089.9999999208376</v>
      </c>
      <c r="B412" s="1">
        <v>4</v>
      </c>
      <c r="C412" s="25">
        <v>4.2675859000000003</v>
      </c>
      <c r="D412" s="24">
        <v>3747.5</v>
      </c>
      <c r="E412" s="23">
        <v>19.004659538136377</v>
      </c>
      <c r="F412" s="23">
        <v>5.10977324590504</v>
      </c>
      <c r="G412" s="1"/>
      <c r="H412" s="2">
        <v>4090.0000000000032</v>
      </c>
      <c r="I412" s="2">
        <v>20</v>
      </c>
      <c r="J412" s="25">
        <v>4.8941220000000003</v>
      </c>
      <c r="K412" s="24">
        <v>105.833</v>
      </c>
      <c r="L412" s="23">
        <v>11.550766483378107</v>
      </c>
      <c r="M412" s="23">
        <v>3.1056487714512282</v>
      </c>
    </row>
    <row r="413" spans="1:13" x14ac:dyDescent="0.4">
      <c r="A413" s="2">
        <v>4099.9999997438863</v>
      </c>
      <c r="B413" s="1">
        <v>4</v>
      </c>
      <c r="C413" s="25">
        <v>4.2689859000000006</v>
      </c>
      <c r="D413" s="24">
        <v>3782.5</v>
      </c>
      <c r="E413" s="23">
        <v>18.753808721272971</v>
      </c>
      <c r="F413" s="23">
        <v>5.0423271130159009</v>
      </c>
      <c r="G413" s="1"/>
      <c r="H413" s="2">
        <v>4100.0000000000018</v>
      </c>
      <c r="I413" s="2">
        <v>20</v>
      </c>
      <c r="J413" s="25">
        <v>4.8996219999999999</v>
      </c>
      <c r="K413" s="24">
        <v>106.667</v>
      </c>
      <c r="L413" s="23">
        <v>11.600413019151331</v>
      </c>
      <c r="M413" s="23">
        <v>3.1189972105399071</v>
      </c>
    </row>
    <row r="414" spans="1:13" x14ac:dyDescent="0.4">
      <c r="A414" s="2">
        <v>4110.0000001955777</v>
      </c>
      <c r="B414" s="1">
        <v>4</v>
      </c>
      <c r="C414" s="25">
        <v>4.2653859000000001</v>
      </c>
      <c r="D414" s="24">
        <v>3160.8330000000001</v>
      </c>
      <c r="E414" s="23">
        <v>18.927958247896967</v>
      </c>
      <c r="F414" s="23">
        <v>5.0891506085983709</v>
      </c>
      <c r="G414" s="1"/>
      <c r="H414" s="2">
        <v>4110.0000000000045</v>
      </c>
      <c r="I414" s="2">
        <v>20</v>
      </c>
      <c r="J414" s="25">
        <v>4.8815220000000004</v>
      </c>
      <c r="K414" s="24">
        <v>114.167</v>
      </c>
      <c r="L414" s="23">
        <v>11.820362324600714</v>
      </c>
      <c r="M414" s="23">
        <v>3.1781348696063771</v>
      </c>
    </row>
    <row r="415" spans="1:13" x14ac:dyDescent="0.4">
      <c r="A415" s="2">
        <v>4120.0000000186265</v>
      </c>
      <c r="B415" s="1">
        <v>4</v>
      </c>
      <c r="C415" s="25">
        <v>4.2673858999999998</v>
      </c>
      <c r="D415" s="24">
        <v>3150.4169999999999</v>
      </c>
      <c r="E415" s="23">
        <v>19.109221359443477</v>
      </c>
      <c r="F415" s="23">
        <v>5.1378867301790416</v>
      </c>
      <c r="G415" s="1"/>
      <c r="H415" s="2">
        <v>4119.9999999999982</v>
      </c>
      <c r="I415" s="2">
        <v>20</v>
      </c>
      <c r="J415" s="25">
        <v>4.8883220000000005</v>
      </c>
      <c r="K415" s="24">
        <v>106.25</v>
      </c>
      <c r="L415" s="23">
        <v>11.846803079724204</v>
      </c>
      <c r="M415" s="23">
        <v>3.185243982130094</v>
      </c>
    </row>
    <row r="416" spans="1:13" x14ac:dyDescent="0.4">
      <c r="A416" s="2">
        <v>4129.9999998416752</v>
      </c>
      <c r="B416" s="1">
        <v>4</v>
      </c>
      <c r="C416" s="25">
        <v>4.2647858999999997</v>
      </c>
      <c r="D416" s="24">
        <v>3170.8330000000001</v>
      </c>
      <c r="E416" s="23">
        <v>19.236675109061594</v>
      </c>
      <c r="F416" s="23">
        <v>5.172155155697638</v>
      </c>
      <c r="G416" s="1"/>
      <c r="H416" s="2">
        <v>4131.0000000000027</v>
      </c>
      <c r="I416" s="2">
        <v>20</v>
      </c>
      <c r="J416" s="25">
        <v>4.8963220000000005</v>
      </c>
      <c r="K416" s="24">
        <v>108.333</v>
      </c>
      <c r="L416" s="23">
        <v>11.382929879630606</v>
      </c>
      <c r="M416" s="23">
        <v>3.060522628265574</v>
      </c>
    </row>
    <row r="417" spans="1:13" x14ac:dyDescent="0.4">
      <c r="A417" s="2">
        <v>4139.9999996647239</v>
      </c>
      <c r="B417" s="1">
        <v>4</v>
      </c>
      <c r="C417" s="25">
        <v>4.2669858999999999</v>
      </c>
      <c r="D417" s="24">
        <v>3198.3330000000001</v>
      </c>
      <c r="E417" s="23">
        <v>19.354724869071859</v>
      </c>
      <c r="F417" s="23">
        <v>5.2038951352629406</v>
      </c>
      <c r="G417" s="1"/>
      <c r="H417" s="2">
        <v>4140.0000000000045</v>
      </c>
      <c r="I417" s="2">
        <v>20</v>
      </c>
      <c r="J417" s="25">
        <v>4.8996219999999999</v>
      </c>
      <c r="K417" s="24">
        <v>106.25</v>
      </c>
      <c r="L417" s="23">
        <v>10.474781558268766</v>
      </c>
      <c r="M417" s="23">
        <v>2.8163492461275563</v>
      </c>
    </row>
    <row r="418" spans="1:13" x14ac:dyDescent="0.4">
      <c r="A418" s="2">
        <v>4150.0000001164153</v>
      </c>
      <c r="B418" s="1">
        <v>4</v>
      </c>
      <c r="C418" s="25">
        <v>4.2665858999999999</v>
      </c>
      <c r="D418" s="24">
        <v>3210</v>
      </c>
      <c r="E418" s="23">
        <v>19.356306338973724</v>
      </c>
      <c r="F418" s="23">
        <v>5.2043203442795773</v>
      </c>
      <c r="G418" s="1"/>
      <c r="H418" s="2">
        <v>4150.0000000000036</v>
      </c>
      <c r="I418" s="2">
        <v>20</v>
      </c>
      <c r="J418" s="25">
        <v>4.8918220000000003</v>
      </c>
      <c r="K418" s="24">
        <v>118.333</v>
      </c>
      <c r="L418" s="23">
        <v>11.548282568528048</v>
      </c>
      <c r="M418" s="23">
        <v>3.1049809225155252</v>
      </c>
    </row>
    <row r="419" spans="1:13" x14ac:dyDescent="0.4">
      <c r="A419" s="2">
        <v>4159.999999939464</v>
      </c>
      <c r="B419" s="1">
        <v>4</v>
      </c>
      <c r="C419" s="25">
        <v>4.2653859000000001</v>
      </c>
      <c r="D419" s="24">
        <v>3221.25</v>
      </c>
      <c r="E419" s="23">
        <v>19.274815194491364</v>
      </c>
      <c r="F419" s="23">
        <v>5.1824098612731033</v>
      </c>
      <c r="G419" s="1"/>
      <c r="H419" s="2">
        <v>4160.0000000000055</v>
      </c>
      <c r="I419" s="2">
        <v>20</v>
      </c>
      <c r="J419" s="25">
        <v>4.8880220000000003</v>
      </c>
      <c r="K419" s="24">
        <v>112.083</v>
      </c>
      <c r="L419" s="23">
        <v>11.619783164459067</v>
      </c>
      <c r="M419" s="23">
        <v>3.1242052517607535</v>
      </c>
    </row>
    <row r="420" spans="1:13" x14ac:dyDescent="0.4">
      <c r="A420" s="2">
        <v>4169.9999997625127</v>
      </c>
      <c r="B420" s="1">
        <v>4</v>
      </c>
      <c r="C420" s="25">
        <v>4.2657859</v>
      </c>
      <c r="D420" s="24">
        <v>3244.1669999999999</v>
      </c>
      <c r="E420" s="23">
        <v>19.120200759681623</v>
      </c>
      <c r="F420" s="23">
        <v>5.1408387559956772</v>
      </c>
      <c r="G420" s="1"/>
      <c r="H420" s="2">
        <v>4169.9999999999991</v>
      </c>
      <c r="I420" s="2">
        <v>20</v>
      </c>
      <c r="J420" s="25">
        <v>4.8955219999999997</v>
      </c>
      <c r="K420" s="24">
        <v>86.667000000000002</v>
      </c>
      <c r="L420" s="23">
        <v>11.610225370255105</v>
      </c>
      <c r="M420" s="23">
        <v>3.1216354524431029</v>
      </c>
    </row>
    <row r="421" spans="1:13" x14ac:dyDescent="0.4">
      <c r="A421" s="2">
        <v>4179.9999995855615</v>
      </c>
      <c r="B421" s="1">
        <v>4</v>
      </c>
      <c r="C421" s="25">
        <v>4.2653859000000001</v>
      </c>
      <c r="D421" s="24">
        <v>3273.75</v>
      </c>
      <c r="E421" s="23">
        <v>19.29250826772271</v>
      </c>
      <c r="F421" s="23">
        <v>5.1871669889687606</v>
      </c>
      <c r="G421" s="1"/>
      <c r="H421" s="2">
        <v>4180.0000000000027</v>
      </c>
      <c r="I421" s="2">
        <v>20</v>
      </c>
      <c r="J421" s="25">
        <v>4.8789220000000002</v>
      </c>
      <c r="K421" s="24">
        <v>106.25</v>
      </c>
      <c r="L421" s="23">
        <v>10.505764168977421</v>
      </c>
      <c r="M421" s="23">
        <v>2.8246795250767631</v>
      </c>
    </row>
    <row r="422" spans="1:13" x14ac:dyDescent="0.4">
      <c r="A422" s="2">
        <v>4190.0000000372529</v>
      </c>
      <c r="B422" s="1">
        <v>4</v>
      </c>
      <c r="C422" s="25">
        <v>4.2673858999999998</v>
      </c>
      <c r="D422" s="24">
        <v>3304.1669999999999</v>
      </c>
      <c r="E422" s="23">
        <v>19.466136696984488</v>
      </c>
      <c r="F422" s="23">
        <v>5.2338503773656955</v>
      </c>
      <c r="G422" s="1"/>
      <c r="H422" s="2">
        <v>4190.0000000000055</v>
      </c>
      <c r="I422" s="2">
        <v>20</v>
      </c>
      <c r="J422" s="25">
        <v>4.8896220000000001</v>
      </c>
      <c r="K422" s="24">
        <v>101.667</v>
      </c>
      <c r="L422" s="23">
        <v>11.245791436771528</v>
      </c>
      <c r="M422" s="23">
        <v>3.0236502841491104</v>
      </c>
    </row>
    <row r="423" spans="1:13" x14ac:dyDescent="0.4">
      <c r="A423" s="2">
        <v>4199.9999998603016</v>
      </c>
      <c r="B423" s="1">
        <v>4</v>
      </c>
      <c r="C423" s="25">
        <v>4.2669858999999999</v>
      </c>
      <c r="D423" s="24">
        <v>3336.25</v>
      </c>
      <c r="E423" s="23">
        <v>19.140541734626083</v>
      </c>
      <c r="F423" s="23">
        <v>5.1463078236923803</v>
      </c>
      <c r="G423" s="1"/>
      <c r="H423" s="2">
        <v>4199.9999999999991</v>
      </c>
      <c r="I423" s="2">
        <v>20</v>
      </c>
      <c r="J423" s="25">
        <v>4.8943219999999998</v>
      </c>
      <c r="K423" s="24">
        <v>96.667000000000002</v>
      </c>
      <c r="L423" s="23">
        <v>12.275992084831833</v>
      </c>
      <c r="M423" s="23">
        <v>3.3006398139435915</v>
      </c>
    </row>
    <row r="424" spans="1:13" x14ac:dyDescent="0.4">
      <c r="A424" s="2">
        <v>4209.9999996833503</v>
      </c>
      <c r="B424" s="1">
        <v>4</v>
      </c>
      <c r="C424" s="25">
        <v>4.2653859000000001</v>
      </c>
      <c r="D424" s="24">
        <v>3388.75</v>
      </c>
      <c r="E424" s="23">
        <v>19.844362492934501</v>
      </c>
      <c r="F424" s="23">
        <v>5.3355437567802708</v>
      </c>
      <c r="G424" s="1"/>
      <c r="H424" s="2">
        <v>4210.0000000000027</v>
      </c>
      <c r="I424" s="2">
        <v>20</v>
      </c>
      <c r="J424" s="25">
        <v>4.8947219999999998</v>
      </c>
      <c r="K424" s="24">
        <v>97.082999999999998</v>
      </c>
      <c r="L424" s="23">
        <v>12.901615409844243</v>
      </c>
      <c r="M424" s="23">
        <v>3.4688508424941222</v>
      </c>
    </row>
    <row r="425" spans="1:13" x14ac:dyDescent="0.4">
      <c r="A425" s="2">
        <v>4220.0000001350418</v>
      </c>
      <c r="B425" s="1">
        <v>4</v>
      </c>
      <c r="C425" s="25">
        <v>4.2679859000000002</v>
      </c>
      <c r="D425" s="24">
        <v>3415</v>
      </c>
      <c r="E425" s="23">
        <v>19.897693172402214</v>
      </c>
      <c r="F425" s="23">
        <v>5.349882749730039</v>
      </c>
      <c r="G425" s="1"/>
      <c r="H425" s="2">
        <v>4220.0000000000009</v>
      </c>
      <c r="I425" s="2">
        <v>20</v>
      </c>
      <c r="J425" s="25">
        <v>4.8844219999999998</v>
      </c>
      <c r="K425" s="24">
        <v>99.167000000000002</v>
      </c>
      <c r="L425" s="23">
        <v>11.859517379485984</v>
      </c>
      <c r="M425" s="23">
        <v>3.1886624695085595</v>
      </c>
    </row>
    <row r="426" spans="1:13" x14ac:dyDescent="0.4">
      <c r="A426" s="2">
        <v>4229.9999999580905</v>
      </c>
      <c r="B426" s="1">
        <v>4</v>
      </c>
      <c r="C426" s="25">
        <v>4.2693858999999996</v>
      </c>
      <c r="D426" s="24">
        <v>3429.1669999999999</v>
      </c>
      <c r="E426" s="23">
        <v>19.268137877127991</v>
      </c>
      <c r="F426" s="23">
        <v>5.1806145343139827</v>
      </c>
      <c r="G426" s="1"/>
      <c r="H426" s="2">
        <v>4230.0000000000036</v>
      </c>
      <c r="I426" s="2">
        <v>20</v>
      </c>
      <c r="J426" s="25">
        <v>4.8785220000000002</v>
      </c>
      <c r="K426" s="24">
        <v>105.833</v>
      </c>
      <c r="L426" s="23">
        <v>11.172824686512891</v>
      </c>
      <c r="M426" s="23">
        <v>3.0040317507276608</v>
      </c>
    </row>
    <row r="427" spans="1:13" x14ac:dyDescent="0.4">
      <c r="A427" s="2">
        <v>4239.9999997811392</v>
      </c>
      <c r="B427" s="1">
        <v>4</v>
      </c>
      <c r="C427" s="25">
        <v>4.2679859000000002</v>
      </c>
      <c r="D427" s="24">
        <v>3436.25</v>
      </c>
      <c r="E427" s="23">
        <v>19.845171405700363</v>
      </c>
      <c r="F427" s="23">
        <v>5.3357612487485415</v>
      </c>
      <c r="G427" s="1"/>
      <c r="H427" s="2">
        <v>4240.0000000000073</v>
      </c>
      <c r="I427" s="2">
        <v>20</v>
      </c>
      <c r="J427" s="25">
        <v>4.8883220000000005</v>
      </c>
      <c r="K427" s="24">
        <v>115</v>
      </c>
      <c r="L427" s="23">
        <v>11.43179873239791</v>
      </c>
      <c r="M427" s="23">
        <v>3.0736619721158207</v>
      </c>
    </row>
    <row r="428" spans="1:13" x14ac:dyDescent="0.4">
      <c r="A428" s="2">
        <v>4249.9999996041879</v>
      </c>
      <c r="B428" s="1">
        <v>4</v>
      </c>
      <c r="C428" s="25">
        <v>4.2683859000000002</v>
      </c>
      <c r="D428" s="24">
        <v>3464.5830000000001</v>
      </c>
      <c r="E428" s="23">
        <v>19.682922288605887</v>
      </c>
      <c r="F428" s="23">
        <v>5.2921374102873786</v>
      </c>
      <c r="G428" s="1"/>
      <c r="H428" s="2">
        <v>4250.0000000000009</v>
      </c>
      <c r="I428" s="2">
        <v>20</v>
      </c>
      <c r="J428" s="25">
        <v>4.8947219999999998</v>
      </c>
      <c r="K428" s="24">
        <v>93.75</v>
      </c>
      <c r="L428" s="23">
        <v>12.291295858818648</v>
      </c>
      <c r="M428" s="23">
        <v>3.3047545319537868</v>
      </c>
    </row>
    <row r="429" spans="1:13" x14ac:dyDescent="0.4">
      <c r="A429" s="2">
        <v>4260.0000000558794</v>
      </c>
      <c r="B429" s="1">
        <v>4</v>
      </c>
      <c r="C429" s="25">
        <v>4.2669858999999999</v>
      </c>
      <c r="D429" s="24">
        <v>3195.8330000000001</v>
      </c>
      <c r="E429" s="23">
        <v>19.539920447922199</v>
      </c>
      <c r="F429" s="23">
        <v>5.2536885773485738</v>
      </c>
      <c r="G429" s="1"/>
      <c r="H429" s="2">
        <v>4260.0000000000036</v>
      </c>
      <c r="I429" s="2">
        <v>20</v>
      </c>
      <c r="J429" s="25">
        <v>4.8895220000000004</v>
      </c>
      <c r="K429" s="24">
        <v>103.333</v>
      </c>
      <c r="L429" s="23">
        <v>12.113168150164864</v>
      </c>
      <c r="M429" s="23">
        <v>3.2568614245709893</v>
      </c>
    </row>
    <row r="430" spans="1:13" x14ac:dyDescent="0.4">
      <c r="A430" s="2">
        <v>4269.9999998789281</v>
      </c>
      <c r="B430" s="1">
        <v>4</v>
      </c>
      <c r="C430" s="25">
        <v>4.2663858999999995</v>
      </c>
      <c r="D430" s="24">
        <v>3165.4169999999999</v>
      </c>
      <c r="E430" s="23">
        <v>19.887998337754919</v>
      </c>
      <c r="F430" s="23">
        <v>5.3472761044173556</v>
      </c>
      <c r="G430" s="1"/>
      <c r="H430" s="2">
        <v>4270.0000000000027</v>
      </c>
      <c r="I430" s="2">
        <v>20</v>
      </c>
      <c r="J430" s="25">
        <v>4.8794219999999999</v>
      </c>
      <c r="K430" s="24">
        <v>104.167</v>
      </c>
      <c r="L430" s="23">
        <v>11.249816705326925</v>
      </c>
      <c r="M430" s="23">
        <v>3.0247325560798792</v>
      </c>
    </row>
    <row r="431" spans="1:13" x14ac:dyDescent="0.4">
      <c r="A431" s="2">
        <v>4279.9999997019768</v>
      </c>
      <c r="B431" s="1">
        <v>4</v>
      </c>
      <c r="C431" s="25">
        <v>4.2673858999999998</v>
      </c>
      <c r="D431" s="24">
        <v>3141.25</v>
      </c>
      <c r="E431" s="23">
        <v>19.695346825133583</v>
      </c>
      <c r="F431" s="23">
        <v>5.2954779891709221</v>
      </c>
      <c r="G431" s="1"/>
      <c r="H431" s="2">
        <v>4280.0000000000055</v>
      </c>
      <c r="I431" s="2">
        <v>20</v>
      </c>
      <c r="J431" s="25">
        <v>4.8897219999999999</v>
      </c>
      <c r="K431" s="24">
        <v>97.917000000000002</v>
      </c>
      <c r="L431" s="23">
        <v>10.359807314616084</v>
      </c>
      <c r="M431" s="23">
        <v>2.785436179097561</v>
      </c>
    </row>
    <row r="432" spans="1:13" x14ac:dyDescent="0.4">
      <c r="A432" s="2">
        <v>4290.0000001536682</v>
      </c>
      <c r="B432" s="1">
        <v>4</v>
      </c>
      <c r="C432" s="25">
        <v>4.2657859</v>
      </c>
      <c r="D432" s="24">
        <v>2932.9169999999999</v>
      </c>
      <c r="E432" s="23">
        <v>19.966390164785942</v>
      </c>
      <c r="F432" s="23">
        <v>5.3683532755004224</v>
      </c>
      <c r="G432" s="1"/>
      <c r="H432" s="2">
        <v>4289.9999999999991</v>
      </c>
      <c r="I432" s="2">
        <v>20</v>
      </c>
      <c r="J432" s="25">
        <v>4.876722</v>
      </c>
      <c r="K432" s="24">
        <v>95</v>
      </c>
      <c r="L432" s="23">
        <v>10.917367729537379</v>
      </c>
      <c r="M432" s="23">
        <v>2.9353471672646205</v>
      </c>
    </row>
    <row r="433" spans="1:13" x14ac:dyDescent="0.4">
      <c r="A433" s="2">
        <v>4299.9999999767169</v>
      </c>
      <c r="B433" s="1">
        <v>4</v>
      </c>
      <c r="C433" s="25">
        <v>4.2647858999999997</v>
      </c>
      <c r="D433" s="24">
        <v>2942.9169999999999</v>
      </c>
      <c r="E433" s="23">
        <v>19.961121628082282</v>
      </c>
      <c r="F433" s="23">
        <v>5.366936726688305</v>
      </c>
      <c r="G433" s="1"/>
      <c r="H433" s="2">
        <v>4300.0000000000027</v>
      </c>
      <c r="I433" s="2">
        <v>20</v>
      </c>
      <c r="J433" s="25">
        <v>4.892722</v>
      </c>
      <c r="K433" s="24">
        <v>112.5</v>
      </c>
      <c r="L433" s="23">
        <v>11.359043567966083</v>
      </c>
      <c r="M433" s="23">
        <v>3.0541003276691447</v>
      </c>
    </row>
    <row r="434" spans="1:13" x14ac:dyDescent="0.4">
      <c r="A434" s="2">
        <v>4309.9999997997656</v>
      </c>
      <c r="B434" s="1">
        <v>4</v>
      </c>
      <c r="C434" s="25">
        <v>4.2669858999999999</v>
      </c>
      <c r="D434" s="24">
        <v>2961.6669999999999</v>
      </c>
      <c r="E434" s="23">
        <v>19.804516722533993</v>
      </c>
      <c r="F434" s="23">
        <v>5.3248304445451096</v>
      </c>
      <c r="G434" s="1"/>
      <c r="H434" s="2">
        <v>4310.0000000000055</v>
      </c>
      <c r="I434" s="2">
        <v>20</v>
      </c>
      <c r="J434" s="25">
        <v>4.8800220000000003</v>
      </c>
      <c r="K434" s="24">
        <v>102.5</v>
      </c>
      <c r="L434" s="23">
        <v>11.745842543714655</v>
      </c>
      <c r="M434" s="23">
        <v>3.1580987736216963</v>
      </c>
    </row>
    <row r="435" spans="1:13" x14ac:dyDescent="0.4">
      <c r="A435" s="2">
        <v>4319.9999996228144</v>
      </c>
      <c r="B435" s="1">
        <v>4</v>
      </c>
      <c r="C435" s="25">
        <v>4.2653859000000001</v>
      </c>
      <c r="D435" s="24">
        <v>2980</v>
      </c>
      <c r="E435" s="23">
        <v>19.950836014448658</v>
      </c>
      <c r="F435" s="23">
        <v>5.364171238926879</v>
      </c>
      <c r="G435" s="1"/>
      <c r="H435" s="2">
        <v>4320.0000000000036</v>
      </c>
      <c r="I435" s="2">
        <v>20</v>
      </c>
      <c r="J435" s="25">
        <v>4.8896220000000001</v>
      </c>
      <c r="K435" s="24">
        <v>97.917000000000002</v>
      </c>
      <c r="L435" s="23">
        <v>11.608303348892209</v>
      </c>
      <c r="M435" s="23">
        <v>3.1211186795265213</v>
      </c>
    </row>
    <row r="436" spans="1:13" x14ac:dyDescent="0.4">
      <c r="A436" s="2">
        <v>4330.0000000745058</v>
      </c>
      <c r="B436" s="1">
        <v>4</v>
      </c>
      <c r="C436" s="25">
        <v>4.2659859000000004</v>
      </c>
      <c r="D436" s="24">
        <v>2991.25</v>
      </c>
      <c r="E436" s="23">
        <v>19.968859317985181</v>
      </c>
      <c r="F436" s="23">
        <v>5.369017155478498</v>
      </c>
      <c r="G436" s="1"/>
      <c r="H436" s="2">
        <v>4330.0000000000027</v>
      </c>
      <c r="I436" s="2">
        <v>20</v>
      </c>
      <c r="J436" s="25">
        <v>4.8835220000000001</v>
      </c>
      <c r="K436" s="24">
        <v>95.832999999999998</v>
      </c>
      <c r="L436" s="23">
        <v>11.087952613649275</v>
      </c>
      <c r="M436" s="23">
        <v>2.9812122392087752</v>
      </c>
    </row>
    <row r="437" spans="1:13" x14ac:dyDescent="0.4">
      <c r="A437" s="2">
        <v>4339.9999998975545</v>
      </c>
      <c r="B437" s="1">
        <v>4</v>
      </c>
      <c r="C437" s="25">
        <v>4.2653859000000001</v>
      </c>
      <c r="D437" s="24">
        <v>3017.0830000000001</v>
      </c>
      <c r="E437" s="23">
        <v>19.894775633100533</v>
      </c>
      <c r="F437" s="23">
        <v>5.349098312406249</v>
      </c>
      <c r="G437" s="1"/>
      <c r="H437" s="2">
        <v>4340.0000000000009</v>
      </c>
      <c r="I437" s="2">
        <v>20</v>
      </c>
      <c r="J437" s="25">
        <v>4.8730219999999997</v>
      </c>
      <c r="K437" s="24">
        <v>92.917000000000002</v>
      </c>
      <c r="L437" s="23">
        <v>10.636008090004635</v>
      </c>
      <c r="M437" s="23">
        <v>2.8596981425779675</v>
      </c>
    </row>
    <row r="438" spans="1:13" x14ac:dyDescent="0.4">
      <c r="A438" s="2">
        <v>4349.9999997206032</v>
      </c>
      <c r="B438" s="1">
        <v>4</v>
      </c>
      <c r="C438" s="25">
        <v>4.2643859000000006</v>
      </c>
      <c r="D438" s="24">
        <v>3107.5</v>
      </c>
      <c r="E438" s="23">
        <v>20.022302093978574</v>
      </c>
      <c r="F438" s="23">
        <v>5.3833862877647114</v>
      </c>
      <c r="G438" s="1"/>
      <c r="H438" s="2">
        <v>4350.0000000000036</v>
      </c>
      <c r="I438" s="2">
        <v>20</v>
      </c>
      <c r="J438" s="25">
        <v>4.8738220000000005</v>
      </c>
      <c r="K438" s="24">
        <v>107.083</v>
      </c>
      <c r="L438" s="23">
        <v>10.58989499083177</v>
      </c>
      <c r="M438" s="23">
        <v>2.8472997368098225</v>
      </c>
    </row>
    <row r="439" spans="1:13" x14ac:dyDescent="0.4">
      <c r="A439" s="2">
        <v>4360.0000001722947</v>
      </c>
      <c r="B439" s="1">
        <v>4</v>
      </c>
      <c r="C439" s="25">
        <v>4.2651859000000005</v>
      </c>
      <c r="D439" s="24">
        <v>3130</v>
      </c>
      <c r="E439" s="23">
        <v>19.874613406669944</v>
      </c>
      <c r="F439" s="23">
        <v>5.343677304732517</v>
      </c>
      <c r="G439" s="1"/>
      <c r="H439" s="2">
        <v>4360.0000000000064</v>
      </c>
      <c r="I439" s="2">
        <v>20</v>
      </c>
      <c r="J439" s="25">
        <v>4.8874219999999999</v>
      </c>
      <c r="K439" s="24">
        <v>98.75</v>
      </c>
      <c r="L439" s="23">
        <v>11.693606533716416</v>
      </c>
      <c r="M439" s="23">
        <v>3.1440541039012935</v>
      </c>
    </row>
    <row r="440" spans="1:13" x14ac:dyDescent="0.4">
      <c r="A440" s="2">
        <v>4369.9999999953434</v>
      </c>
      <c r="B440" s="1">
        <v>4</v>
      </c>
      <c r="C440" s="25">
        <v>4.2665858999999999</v>
      </c>
      <c r="D440" s="24">
        <v>3132.9169999999999</v>
      </c>
      <c r="E440" s="23">
        <v>19.93380340182765</v>
      </c>
      <c r="F440" s="23">
        <v>5.3595916889431461</v>
      </c>
      <c r="G440" s="1"/>
      <c r="H440" s="2">
        <v>4370</v>
      </c>
      <c r="I440" s="2">
        <v>20</v>
      </c>
      <c r="J440" s="25">
        <v>4.884722</v>
      </c>
      <c r="K440" s="24">
        <v>103.75</v>
      </c>
      <c r="L440" s="23">
        <v>11.975857823013879</v>
      </c>
      <c r="M440" s="23">
        <v>3.2199428660114622</v>
      </c>
    </row>
    <row r="441" spans="1:13" x14ac:dyDescent="0.4">
      <c r="A441" s="2">
        <v>4379.9999998183921</v>
      </c>
      <c r="B441" s="1">
        <v>4</v>
      </c>
      <c r="C441" s="25">
        <v>4.2657859</v>
      </c>
      <c r="D441" s="24">
        <v>3138.75</v>
      </c>
      <c r="E441" s="23">
        <v>19.990603014317646</v>
      </c>
      <c r="F441" s="23">
        <v>5.3748633721688694</v>
      </c>
      <c r="G441" s="1"/>
      <c r="H441" s="2">
        <v>4380.0000000000036</v>
      </c>
      <c r="I441" s="2">
        <v>20</v>
      </c>
      <c r="J441" s="25">
        <v>4.8749219999999998</v>
      </c>
      <c r="K441" s="24">
        <v>95</v>
      </c>
      <c r="L441" s="23">
        <v>11.22931810227613</v>
      </c>
      <c r="M441" s="23">
        <v>3.0192211069935553</v>
      </c>
    </row>
    <row r="442" spans="1:13" x14ac:dyDescent="0.4">
      <c r="A442" s="2">
        <v>4389.9999996414408</v>
      </c>
      <c r="B442" s="1">
        <v>4</v>
      </c>
      <c r="C442" s="25">
        <v>4.2667859000000004</v>
      </c>
      <c r="D442" s="24">
        <v>3150.4169999999999</v>
      </c>
      <c r="E442" s="23">
        <v>20.215023288223914</v>
      </c>
      <c r="F442" s="23">
        <v>5.435203138274324</v>
      </c>
      <c r="G442" s="1"/>
      <c r="H442" s="2">
        <v>4390.0000000000018</v>
      </c>
      <c r="I442" s="2">
        <v>20</v>
      </c>
      <c r="J442" s="25">
        <v>4.8765220000000005</v>
      </c>
      <c r="K442" s="24">
        <v>98.332999999999998</v>
      </c>
      <c r="L442" s="23">
        <v>11.05210399600047</v>
      </c>
      <c r="M442" s="23">
        <v>2.9715736394223926</v>
      </c>
    </row>
    <row r="443" spans="1:13" x14ac:dyDescent="0.4">
      <c r="A443" s="2">
        <v>4400.0000000931323</v>
      </c>
      <c r="B443" s="1">
        <v>4</v>
      </c>
      <c r="C443" s="25">
        <v>4.2667859000000004</v>
      </c>
      <c r="D443" s="24">
        <v>3179.5830000000001</v>
      </c>
      <c r="E443" s="23">
        <v>19.943349784319423</v>
      </c>
      <c r="F443" s="23">
        <v>5.3621584199994832</v>
      </c>
      <c r="G443" s="1"/>
      <c r="H443" s="2">
        <v>4400.0000000000055</v>
      </c>
      <c r="I443" s="2">
        <v>20</v>
      </c>
      <c r="J443" s="25">
        <v>4.8914220000000004</v>
      </c>
      <c r="K443" s="24">
        <v>100.833</v>
      </c>
      <c r="L443" s="23">
        <v>11.473720283645935</v>
      </c>
      <c r="M443" s="23">
        <v>3.084933398502816</v>
      </c>
    </row>
    <row r="444" spans="1:13" x14ac:dyDescent="0.4">
      <c r="A444" s="2">
        <v>4409.999999916181</v>
      </c>
      <c r="B444" s="1">
        <v>4</v>
      </c>
      <c r="C444" s="25">
        <v>4.2657859</v>
      </c>
      <c r="D444" s="24">
        <v>3189.5830000000001</v>
      </c>
      <c r="E444" s="23">
        <v>20.42481042108427</v>
      </c>
      <c r="F444" s="23">
        <v>5.4916084991109058</v>
      </c>
      <c r="G444" s="1"/>
      <c r="H444" s="2">
        <v>4409.9999999999982</v>
      </c>
      <c r="I444" s="2">
        <v>20</v>
      </c>
      <c r="J444" s="25">
        <v>4.8831220000000002</v>
      </c>
      <c r="K444" s="24">
        <v>92.917000000000002</v>
      </c>
      <c r="L444" s="23">
        <v>11.572165610654402</v>
      </c>
      <c r="M444" s="23">
        <v>3.1114023440328737</v>
      </c>
    </row>
    <row r="445" spans="1:13" x14ac:dyDescent="0.4">
      <c r="A445" s="2">
        <v>4419.9999997392297</v>
      </c>
      <c r="B445" s="1">
        <v>4</v>
      </c>
      <c r="C445" s="25">
        <v>4.2667859000000004</v>
      </c>
      <c r="D445" s="24">
        <v>3201.6669999999999</v>
      </c>
      <c r="E445" s="23">
        <v>20.218004449877846</v>
      </c>
      <c r="F445" s="23">
        <v>5.4360046817079457</v>
      </c>
      <c r="G445" s="1"/>
      <c r="H445" s="2">
        <v>4421.0000000000036</v>
      </c>
      <c r="I445" s="2">
        <v>20</v>
      </c>
      <c r="J445" s="25">
        <v>4.8732220000000002</v>
      </c>
      <c r="K445" s="24">
        <v>97.5</v>
      </c>
      <c r="L445" s="23">
        <v>10.941522610408109</v>
      </c>
      <c r="M445" s="23">
        <v>2.9418416779283669</v>
      </c>
    </row>
    <row r="446" spans="1:13" x14ac:dyDescent="0.4">
      <c r="A446" s="2">
        <v>4430.0000001909211</v>
      </c>
      <c r="B446" s="1">
        <v>4</v>
      </c>
      <c r="C446" s="25">
        <v>4.2677858999999998</v>
      </c>
      <c r="D446" s="24">
        <v>3217.5</v>
      </c>
      <c r="E446" s="23">
        <v>20.258659133044187</v>
      </c>
      <c r="F446" s="23">
        <v>5.4469354859113706</v>
      </c>
      <c r="G446" s="1"/>
      <c r="H446" s="2">
        <v>4430.0000000000055</v>
      </c>
      <c r="I446" s="2">
        <v>20</v>
      </c>
      <c r="J446" s="25">
        <v>4.8753219999999997</v>
      </c>
      <c r="K446" s="24">
        <v>96.25</v>
      </c>
      <c r="L446" s="23">
        <v>11.255410885123668</v>
      </c>
      <c r="M446" s="23">
        <v>3.0262366603865543</v>
      </c>
    </row>
    <row r="447" spans="1:13" x14ac:dyDescent="0.4">
      <c r="A447" s="2">
        <v>4440.0000000139698</v>
      </c>
      <c r="B447" s="1">
        <v>4</v>
      </c>
      <c r="C447" s="25">
        <v>4.2677858999999998</v>
      </c>
      <c r="D447" s="24">
        <v>3221.6669999999999</v>
      </c>
      <c r="E447" s="23">
        <v>20.609054694284854</v>
      </c>
      <c r="F447" s="23">
        <v>5.5411461641252346</v>
      </c>
      <c r="G447" s="1"/>
      <c r="H447" s="2">
        <v>4440.0000000000036</v>
      </c>
      <c r="I447" s="2">
        <v>20</v>
      </c>
      <c r="J447" s="25">
        <v>4.8884220000000003</v>
      </c>
      <c r="K447" s="24">
        <v>100</v>
      </c>
      <c r="L447" s="23">
        <v>12.266342276482417</v>
      </c>
      <c r="M447" s="23">
        <v>3.2980452748289593</v>
      </c>
    </row>
    <row r="448" spans="1:13" x14ac:dyDescent="0.4">
      <c r="A448" s="2">
        <v>4449.9999998370185</v>
      </c>
      <c r="B448" s="1">
        <v>4</v>
      </c>
      <c r="C448" s="25">
        <v>4.2677858999999998</v>
      </c>
      <c r="D448" s="24">
        <v>3224.5830000000001</v>
      </c>
      <c r="E448" s="23">
        <v>20.504011160881138</v>
      </c>
      <c r="F448" s="23">
        <v>5.5129031621622406</v>
      </c>
      <c r="G448" s="1"/>
      <c r="H448" s="2">
        <v>4450.0000000000018</v>
      </c>
      <c r="I448" s="2">
        <v>20</v>
      </c>
      <c r="J448" s="25">
        <v>4.8865220000000003</v>
      </c>
      <c r="K448" s="24">
        <v>103.333</v>
      </c>
      <c r="L448" s="23">
        <v>12.100167999352287</v>
      </c>
      <c r="M448" s="23">
        <v>3.2533660805643501</v>
      </c>
    </row>
    <row r="449" spans="1:13" x14ac:dyDescent="0.4">
      <c r="A449" s="2">
        <v>4459.9999996600673</v>
      </c>
      <c r="B449" s="1">
        <v>4</v>
      </c>
      <c r="C449" s="25">
        <v>4.2675859000000003</v>
      </c>
      <c r="D449" s="24">
        <v>3220.4169999999999</v>
      </c>
      <c r="E449" s="23">
        <v>20.380356574590479</v>
      </c>
      <c r="F449" s="23">
        <v>5.4796562157755639</v>
      </c>
      <c r="G449" s="1"/>
      <c r="H449" s="2">
        <v>4460</v>
      </c>
      <c r="I449" s="2">
        <v>20</v>
      </c>
      <c r="J449" s="25">
        <v>4.8704220000000005</v>
      </c>
      <c r="K449" s="24">
        <v>92.082999999999998</v>
      </c>
      <c r="L449" s="23">
        <v>11.897018515137736</v>
      </c>
      <c r="M449" s="23">
        <v>3.1987453809787629</v>
      </c>
    </row>
    <row r="450" spans="1:13" x14ac:dyDescent="0.4">
      <c r="A450" s="2">
        <v>4470.0000001117587</v>
      </c>
      <c r="B450" s="1">
        <v>4</v>
      </c>
      <c r="C450" s="25">
        <v>4.2677858999999998</v>
      </c>
      <c r="D450" s="24">
        <v>2954.1669999999999</v>
      </c>
      <c r="E450" s="23">
        <v>20.435347494491566</v>
      </c>
      <c r="F450" s="23">
        <v>5.4944415967351325</v>
      </c>
      <c r="G450" s="1"/>
      <c r="H450" s="2">
        <v>4470.0000000000036</v>
      </c>
      <c r="I450" s="2">
        <v>20</v>
      </c>
      <c r="J450" s="25">
        <v>4.8862220000000001</v>
      </c>
      <c r="K450" s="24">
        <v>95.832999999999998</v>
      </c>
      <c r="L450" s="23">
        <v>11.74439040169343</v>
      </c>
      <c r="M450" s="23">
        <v>3.1577083369272407</v>
      </c>
    </row>
    <row r="451" spans="1:13" x14ac:dyDescent="0.4">
      <c r="A451" s="2">
        <v>4479.9999999348074</v>
      </c>
      <c r="B451" s="1">
        <v>4</v>
      </c>
      <c r="C451" s="25">
        <v>4.2673858999999998</v>
      </c>
      <c r="D451" s="24">
        <v>2946.25</v>
      </c>
      <c r="E451" s="23">
        <v>20.294075575865264</v>
      </c>
      <c r="F451" s="23">
        <v>5.4564578870693126</v>
      </c>
      <c r="G451" s="1"/>
      <c r="H451" s="2">
        <v>4480.0000000000064</v>
      </c>
      <c r="I451" s="2">
        <v>20</v>
      </c>
      <c r="J451" s="25">
        <v>4.8854220000000002</v>
      </c>
      <c r="K451" s="24">
        <v>100.417</v>
      </c>
      <c r="L451" s="23">
        <v>11.656848984458252</v>
      </c>
      <c r="M451" s="23">
        <v>3.1341711201305236</v>
      </c>
    </row>
    <row r="452" spans="1:13" x14ac:dyDescent="0.4">
      <c r="A452" s="2">
        <v>4489.9999997578561</v>
      </c>
      <c r="B452" s="1">
        <v>4</v>
      </c>
      <c r="C452" s="25">
        <v>4.2673858999999998</v>
      </c>
      <c r="D452" s="24">
        <v>2949.1669999999999</v>
      </c>
      <c r="E452" s="23">
        <v>20.745976055863245</v>
      </c>
      <c r="F452" s="23">
        <v>5.5779601417070062</v>
      </c>
      <c r="G452" s="1"/>
      <c r="H452" s="2">
        <v>4490</v>
      </c>
      <c r="I452" s="2">
        <v>20</v>
      </c>
      <c r="J452" s="25">
        <v>4.8736220000000001</v>
      </c>
      <c r="K452" s="24">
        <v>100</v>
      </c>
      <c r="L452" s="23">
        <v>10.932203492490048</v>
      </c>
      <c r="M452" s="23">
        <v>2.939336051383592</v>
      </c>
    </row>
    <row r="453" spans="1:13" x14ac:dyDescent="0.4">
      <c r="A453" s="2">
        <v>4499.9999995809048</v>
      </c>
      <c r="B453" s="1">
        <v>4</v>
      </c>
      <c r="C453" s="25">
        <v>4.2693858999999996</v>
      </c>
      <c r="D453" s="24">
        <v>2965.4169999999999</v>
      </c>
      <c r="E453" s="23">
        <v>20.763590358563086</v>
      </c>
      <c r="F453" s="23">
        <v>5.5826960904094971</v>
      </c>
      <c r="G453" s="1"/>
      <c r="H453" s="2">
        <v>4500.0000000000036</v>
      </c>
      <c r="I453" s="2">
        <v>20</v>
      </c>
      <c r="J453" s="25">
        <v>4.8742220000000005</v>
      </c>
      <c r="K453" s="24">
        <v>97.082999999999998</v>
      </c>
      <c r="L453" s="23">
        <v>11.038219668653189</v>
      </c>
      <c r="M453" s="23">
        <v>2.9678405673158306</v>
      </c>
    </row>
    <row r="454" spans="1:13" x14ac:dyDescent="0.4">
      <c r="A454" s="2">
        <v>4510.0000000325963</v>
      </c>
      <c r="B454" s="1">
        <v>4</v>
      </c>
      <c r="C454" s="25">
        <v>4.2677858999999998</v>
      </c>
      <c r="D454" s="24">
        <v>2967.0830000000001</v>
      </c>
      <c r="E454" s="23">
        <v>20.760972753208335</v>
      </c>
      <c r="F454" s="23">
        <v>5.5819922961750787</v>
      </c>
      <c r="G454" s="1"/>
      <c r="H454" s="2">
        <v>4510.0000000000018</v>
      </c>
      <c r="I454" s="2">
        <v>20</v>
      </c>
      <c r="J454" s="25">
        <v>4.8900220000000001</v>
      </c>
      <c r="K454" s="24">
        <v>93.332999999999998</v>
      </c>
      <c r="L454" s="23">
        <v>11.244011406780276</v>
      </c>
      <c r="M454" s="23">
        <v>3.0231716883811641</v>
      </c>
    </row>
    <row r="455" spans="1:13" x14ac:dyDescent="0.4">
      <c r="A455" s="2">
        <v>4519.999999855645</v>
      </c>
      <c r="B455" s="1">
        <v>4</v>
      </c>
      <c r="C455" s="25">
        <v>4.2673858999999998</v>
      </c>
      <c r="D455" s="24">
        <v>2975.8330000000001</v>
      </c>
      <c r="E455" s="23">
        <v>20.721205753339344</v>
      </c>
      <c r="F455" s="23">
        <v>5.5713001629330847</v>
      </c>
      <c r="G455" s="1"/>
      <c r="H455" s="2">
        <v>4520.0000000000055</v>
      </c>
      <c r="I455" s="2">
        <v>20</v>
      </c>
      <c r="J455" s="25">
        <v>4.8749219999999998</v>
      </c>
      <c r="K455" s="24">
        <v>96.667000000000002</v>
      </c>
      <c r="L455" s="23">
        <v>11.162670435132634</v>
      </c>
      <c r="M455" s="23">
        <v>3.0013015822691882</v>
      </c>
    </row>
    <row r="456" spans="1:13" x14ac:dyDescent="0.4">
      <c r="A456" s="2">
        <v>4529.9999996786937</v>
      </c>
      <c r="B456" s="1">
        <v>4</v>
      </c>
      <c r="C456" s="25">
        <v>4.2673858999999998</v>
      </c>
      <c r="D456" s="24">
        <v>2986.25</v>
      </c>
      <c r="E456" s="23">
        <v>20.780804749333754</v>
      </c>
      <c r="F456" s="23">
        <v>5.5873245149928472</v>
      </c>
      <c r="G456" s="1"/>
      <c r="H456" s="2">
        <v>4529.9999999999982</v>
      </c>
      <c r="I456" s="2">
        <v>20</v>
      </c>
      <c r="J456" s="25">
        <v>4.8731220000000004</v>
      </c>
      <c r="K456" s="24">
        <v>99.582999999999998</v>
      </c>
      <c r="L456" s="23">
        <v>10.757300482618696</v>
      </c>
      <c r="M456" s="23">
        <v>2.8923099671395942</v>
      </c>
    </row>
    <row r="457" spans="1:13" x14ac:dyDescent="0.4">
      <c r="A457" s="2">
        <v>4540.0000001303852</v>
      </c>
      <c r="B457" s="1">
        <v>4</v>
      </c>
      <c r="C457" s="25">
        <v>4.2675859000000003</v>
      </c>
      <c r="D457" s="24">
        <v>2981.25</v>
      </c>
      <c r="E457" s="23">
        <v>20.71361651559198</v>
      </c>
      <c r="F457" s="23">
        <v>5.5692596483992443</v>
      </c>
      <c r="G457" s="1"/>
      <c r="H457" s="2">
        <v>4540.0000000000009</v>
      </c>
      <c r="I457" s="2">
        <v>20</v>
      </c>
      <c r="J457" s="25">
        <v>4.8803220000000005</v>
      </c>
      <c r="K457" s="24">
        <v>97.5</v>
      </c>
      <c r="L457" s="23">
        <v>10.622372247557765</v>
      </c>
      <c r="M457" s="23">
        <v>2.8560318804815279</v>
      </c>
    </row>
    <row r="458" spans="1:13" x14ac:dyDescent="0.4">
      <c r="A458" s="2">
        <v>4549.9999999534339</v>
      </c>
      <c r="B458" s="1">
        <v>4</v>
      </c>
      <c r="C458" s="25">
        <v>4.2689859000000006</v>
      </c>
      <c r="D458" s="24">
        <v>2996.6669999999999</v>
      </c>
      <c r="E458" s="23">
        <v>20.882818646910117</v>
      </c>
      <c r="F458" s="23">
        <v>5.6147529402956105</v>
      </c>
      <c r="G458" s="1"/>
      <c r="H458" s="2">
        <v>4550.0000000000045</v>
      </c>
      <c r="I458" s="2">
        <v>20</v>
      </c>
      <c r="J458" s="25">
        <v>4.8715219999999997</v>
      </c>
      <c r="K458" s="24">
        <v>100</v>
      </c>
      <c r="L458" s="23">
        <v>10.698587517519709</v>
      </c>
      <c r="M458" s="23">
        <v>2.876523841760787</v>
      </c>
    </row>
    <row r="459" spans="1:13" x14ac:dyDescent="0.4">
      <c r="A459" s="2">
        <v>4559.9999997764826</v>
      </c>
      <c r="B459" s="1">
        <v>4</v>
      </c>
      <c r="C459" s="25">
        <v>4.2683859000000002</v>
      </c>
      <c r="D459" s="24">
        <v>3009.5830000000001</v>
      </c>
      <c r="E459" s="23">
        <v>20.893104260543755</v>
      </c>
      <c r="F459" s="23">
        <v>5.6175184280570418</v>
      </c>
      <c r="G459" s="1"/>
      <c r="H459" s="2">
        <v>4560.0000000000027</v>
      </c>
      <c r="I459" s="2">
        <v>20</v>
      </c>
      <c r="J459" s="25">
        <v>4.8740220000000001</v>
      </c>
      <c r="K459" s="24">
        <v>97.917000000000002</v>
      </c>
      <c r="L459" s="23">
        <v>10.05441096466339</v>
      </c>
      <c r="M459" s="23">
        <v>2.7033244161767951</v>
      </c>
    </row>
    <row r="460" spans="1:13" x14ac:dyDescent="0.4">
      <c r="A460" s="2">
        <v>4569.9999995995313</v>
      </c>
      <c r="B460" s="1">
        <v>4</v>
      </c>
      <c r="C460" s="25">
        <v>4.2679859000000002</v>
      </c>
      <c r="D460" s="24">
        <v>3010.4169999999999</v>
      </c>
      <c r="E460" s="23">
        <v>20.96843918502498</v>
      </c>
      <c r="F460" s="23">
        <v>5.6377736912899312</v>
      </c>
      <c r="G460" s="1"/>
      <c r="H460" s="2">
        <v>4570.0000000000009</v>
      </c>
      <c r="I460" s="2">
        <v>20</v>
      </c>
      <c r="J460" s="25">
        <v>4.8721220000000001</v>
      </c>
      <c r="K460" s="24">
        <v>87.5</v>
      </c>
      <c r="L460" s="23">
        <v>10.152240217266595</v>
      </c>
      <c r="M460" s="23">
        <v>2.7296277180915514</v>
      </c>
    </row>
    <row r="461" spans="1:13" x14ac:dyDescent="0.4">
      <c r="A461" s="2">
        <v>4580.0000000512227</v>
      </c>
      <c r="B461" s="1">
        <v>4</v>
      </c>
      <c r="C461" s="25">
        <v>4.2667859000000004</v>
      </c>
      <c r="D461" s="24">
        <v>3019.1669999999999</v>
      </c>
      <c r="E461" s="23">
        <v>21.286884206831047</v>
      </c>
      <c r="F461" s="23">
        <v>5.7233938440451615</v>
      </c>
      <c r="G461" s="1"/>
      <c r="H461" s="2">
        <v>4580</v>
      </c>
      <c r="I461" s="2">
        <v>20</v>
      </c>
      <c r="J461" s="25">
        <v>4.8881220000000001</v>
      </c>
      <c r="K461" s="24">
        <v>95.832999999999998</v>
      </c>
      <c r="L461" s="23">
        <v>11.136476296601987</v>
      </c>
      <c r="M461" s="23">
        <v>2.9942587774246787</v>
      </c>
    </row>
    <row r="462" spans="1:13" x14ac:dyDescent="0.4">
      <c r="A462" s="2">
        <v>4589.9999998742715</v>
      </c>
      <c r="B462" s="1">
        <v>4</v>
      </c>
      <c r="C462" s="25">
        <v>4.2687859000000001</v>
      </c>
      <c r="D462" s="24">
        <v>3100</v>
      </c>
      <c r="E462" s="23">
        <v>21.293882665592083</v>
      </c>
      <c r="F462" s="23">
        <v>5.7252755161302575</v>
      </c>
      <c r="G462" s="1"/>
      <c r="H462" s="2">
        <v>4590.0000000000027</v>
      </c>
      <c r="I462" s="2">
        <v>20</v>
      </c>
      <c r="J462" s="25">
        <v>4.8891220000000004</v>
      </c>
      <c r="K462" s="24">
        <v>96.667000000000002</v>
      </c>
      <c r="L462" s="23">
        <v>11.215436577390106</v>
      </c>
      <c r="M462" s="23">
        <v>3.0154887883833408</v>
      </c>
    </row>
    <row r="463" spans="1:13" x14ac:dyDescent="0.4">
      <c r="A463" s="2">
        <v>4599.9999996973202</v>
      </c>
      <c r="B463" s="1">
        <v>4</v>
      </c>
      <c r="C463" s="25">
        <v>4.2689859000000006</v>
      </c>
      <c r="D463" s="24">
        <v>3116.6669999999999</v>
      </c>
      <c r="E463" s="23">
        <v>21.18224361499243</v>
      </c>
      <c r="F463" s="23">
        <v>5.6952591807779909</v>
      </c>
      <c r="G463" s="1"/>
      <c r="H463" s="2">
        <v>4600.0000000000055</v>
      </c>
      <c r="I463" s="2">
        <v>20</v>
      </c>
      <c r="J463" s="25">
        <v>4.8709220000000002</v>
      </c>
      <c r="K463" s="24">
        <v>98.332999999999998</v>
      </c>
      <c r="L463" s="23">
        <v>11.741104048762789</v>
      </c>
      <c r="M463" s="23">
        <v>3.1568247368686397</v>
      </c>
    </row>
    <row r="464" spans="1:13" x14ac:dyDescent="0.4">
      <c r="A464" s="2">
        <v>4610.0000001490116</v>
      </c>
      <c r="B464" s="1">
        <v>4</v>
      </c>
      <c r="C464" s="25">
        <v>4.2695859</v>
      </c>
      <c r="D464" s="24">
        <v>3119.5830000000001</v>
      </c>
      <c r="E464" s="23">
        <v>21.245711455938267</v>
      </c>
      <c r="F464" s="23">
        <v>5.712323747232845</v>
      </c>
      <c r="G464" s="1"/>
      <c r="H464" s="2">
        <v>4610</v>
      </c>
      <c r="I464" s="2">
        <v>20</v>
      </c>
      <c r="J464" s="25">
        <v>4.8848219999999998</v>
      </c>
      <c r="K464" s="24">
        <v>98.75</v>
      </c>
      <c r="L464" s="23">
        <v>11.745838807099592</v>
      </c>
      <c r="M464" s="23">
        <v>3.1580977689598835</v>
      </c>
    </row>
    <row r="465" spans="1:13" x14ac:dyDescent="0.4">
      <c r="A465" s="2">
        <v>4619.9999999720603</v>
      </c>
      <c r="B465" s="1">
        <v>4</v>
      </c>
      <c r="C465" s="25">
        <v>4.2693858999999996</v>
      </c>
      <c r="D465" s="24">
        <v>3132.5</v>
      </c>
      <c r="E465" s="23">
        <v>21.318983198421137</v>
      </c>
      <c r="F465" s="23">
        <v>5.7320242837601372</v>
      </c>
      <c r="G465" s="1"/>
      <c r="H465" s="2">
        <v>4620.0000000000027</v>
      </c>
      <c r="I465" s="2">
        <v>20</v>
      </c>
      <c r="J465" s="25">
        <v>4.886622</v>
      </c>
      <c r="K465" s="24">
        <v>89.167000000000002</v>
      </c>
      <c r="L465" s="23">
        <v>11.791188702649874</v>
      </c>
      <c r="M465" s="23">
        <v>3.1702909725541093</v>
      </c>
    </row>
    <row r="466" spans="1:13" x14ac:dyDescent="0.4">
      <c r="A466" s="2">
        <v>4629.999999795109</v>
      </c>
      <c r="B466" s="1">
        <v>4</v>
      </c>
      <c r="C466" s="25">
        <v>4.2695859</v>
      </c>
      <c r="D466" s="24">
        <v>3140</v>
      </c>
      <c r="E466" s="23">
        <v>21.019482489443128</v>
      </c>
      <c r="F466" s="23">
        <v>5.6514976788612454</v>
      </c>
      <c r="G466" s="1"/>
      <c r="H466" s="2">
        <v>4630.0000000000009</v>
      </c>
      <c r="I466" s="2">
        <v>20</v>
      </c>
      <c r="J466" s="25">
        <v>4.8704220000000005</v>
      </c>
      <c r="K466" s="24">
        <v>97.082999999999998</v>
      </c>
      <c r="L466" s="23">
        <v>11.16757988022267</v>
      </c>
      <c r="M466" s="23">
        <v>3.0026215822998616</v>
      </c>
    </row>
    <row r="467" spans="1:13" x14ac:dyDescent="0.4">
      <c r="A467" s="2">
        <v>4639.9999996181577</v>
      </c>
      <c r="B467" s="1">
        <v>4</v>
      </c>
      <c r="C467" s="25">
        <v>4.2693858999999996</v>
      </c>
      <c r="D467" s="24">
        <v>3147.5</v>
      </c>
      <c r="E467" s="23">
        <v>21.169488848159556</v>
      </c>
      <c r="F467" s="23">
        <v>5.6918298130384839</v>
      </c>
      <c r="G467" s="1"/>
      <c r="H467" s="2">
        <v>4640.0000000000045</v>
      </c>
      <c r="I467" s="2">
        <v>20</v>
      </c>
      <c r="J467" s="25">
        <v>4.868322</v>
      </c>
      <c r="K467" s="24">
        <v>88.332999999999998</v>
      </c>
      <c r="L467" s="23">
        <v>10.704335832686967</v>
      </c>
      <c r="M467" s="23">
        <v>2.878069388366963</v>
      </c>
    </row>
    <row r="468" spans="1:13" x14ac:dyDescent="0.4">
      <c r="A468" s="2">
        <v>4650.0000000698492</v>
      </c>
      <c r="B468" s="1">
        <v>4</v>
      </c>
      <c r="C468" s="25">
        <v>4.2707858999999999</v>
      </c>
      <c r="D468" s="24">
        <v>3160.4169999999999</v>
      </c>
      <c r="E468" s="23">
        <v>20.859039035301748</v>
      </c>
      <c r="F468" s="23">
        <v>5.6083593280895823</v>
      </c>
      <c r="G468" s="1"/>
      <c r="H468" s="2">
        <v>4650.0000000000073</v>
      </c>
      <c r="I468" s="2">
        <v>20</v>
      </c>
      <c r="J468" s="25">
        <v>4.8772219999999997</v>
      </c>
      <c r="K468" s="24">
        <v>84.167000000000002</v>
      </c>
      <c r="L468" s="23">
        <v>11.195497532442033</v>
      </c>
      <c r="M468" s="23">
        <v>3.0101277874024976</v>
      </c>
    </row>
    <row r="469" spans="1:13" x14ac:dyDescent="0.4">
      <c r="A469" s="2">
        <v>4659.9999998928979</v>
      </c>
      <c r="B469" s="1">
        <v>4</v>
      </c>
      <c r="C469" s="25">
        <v>4.2687859000000001</v>
      </c>
      <c r="D469" s="24">
        <v>2835</v>
      </c>
      <c r="E469" s="23">
        <v>21.579153175089314</v>
      </c>
      <c r="F469" s="23">
        <v>5.8019760544561096</v>
      </c>
      <c r="G469" s="1"/>
      <c r="H469" s="2">
        <v>4660.0000000000009</v>
      </c>
      <c r="I469" s="2">
        <v>20</v>
      </c>
      <c r="J469" s="25">
        <v>4.8755220000000001</v>
      </c>
      <c r="K469" s="24">
        <v>90.832999999999998</v>
      </c>
      <c r="L469" s="23">
        <v>12.088768053931981</v>
      </c>
      <c r="M469" s="23">
        <v>3.2503009829762264</v>
      </c>
    </row>
    <row r="470" spans="1:13" x14ac:dyDescent="0.4">
      <c r="A470" s="2">
        <v>4669.9999997159466</v>
      </c>
      <c r="B470" s="1">
        <v>4</v>
      </c>
      <c r="C470" s="25">
        <v>4.2695859</v>
      </c>
      <c r="D470" s="24">
        <v>2856.6669999999999</v>
      </c>
      <c r="E470" s="23">
        <v>21.526449630237916</v>
      </c>
      <c r="F470" s="23">
        <v>5.7878056788750261</v>
      </c>
      <c r="G470" s="1"/>
      <c r="H470" s="2">
        <v>4670.0000000000045</v>
      </c>
      <c r="I470" s="2">
        <v>20</v>
      </c>
      <c r="J470" s="25">
        <v>4.8821219999999999</v>
      </c>
      <c r="K470" s="24">
        <v>87.082999999999998</v>
      </c>
      <c r="L470" s="23">
        <v>11.509472216380523</v>
      </c>
      <c r="M470" s="23">
        <v>3.0945460026649689</v>
      </c>
    </row>
    <row r="471" spans="1:13" x14ac:dyDescent="0.4">
      <c r="A471" s="2">
        <v>4680.0000001676381</v>
      </c>
      <c r="B471" s="1">
        <v>4</v>
      </c>
      <c r="C471" s="25">
        <v>4.2693858999999996</v>
      </c>
      <c r="D471" s="24">
        <v>2870</v>
      </c>
      <c r="E471" s="23">
        <v>21.272981208019623</v>
      </c>
      <c r="F471" s="23">
        <v>5.7196557517514304</v>
      </c>
      <c r="G471" s="1"/>
      <c r="H471" s="2">
        <v>4680.0000000000027</v>
      </c>
      <c r="I471" s="2">
        <v>20</v>
      </c>
      <c r="J471" s="25">
        <v>4.8678220000000003</v>
      </c>
      <c r="K471" s="24">
        <v>100.833</v>
      </c>
      <c r="L471" s="23">
        <v>10.95008833331808</v>
      </c>
      <c r="M471" s="23">
        <v>2.9441447395364611</v>
      </c>
    </row>
    <row r="472" spans="1:13" x14ac:dyDescent="0.4">
      <c r="A472" s="2">
        <v>4689.9999999906868</v>
      </c>
      <c r="B472" s="1">
        <v>4</v>
      </c>
      <c r="C472" s="25">
        <v>4.2691859000000001</v>
      </c>
      <c r="D472" s="24">
        <v>2884.1669999999999</v>
      </c>
      <c r="E472" s="23">
        <v>21.434597131226191</v>
      </c>
      <c r="F472" s="23">
        <v>5.7631093436906049</v>
      </c>
      <c r="G472" s="1"/>
      <c r="H472" s="2">
        <v>4690.0000000000055</v>
      </c>
      <c r="I472" s="2">
        <v>20</v>
      </c>
      <c r="J472" s="25">
        <v>4.8734219999999997</v>
      </c>
      <c r="K472" s="24">
        <v>84.167000000000002</v>
      </c>
      <c r="L472" s="23">
        <v>11.006023592209216</v>
      </c>
      <c r="M472" s="23">
        <v>2.9591840244450465</v>
      </c>
    </row>
    <row r="473" spans="1:13" x14ac:dyDescent="0.4">
      <c r="A473" s="2">
        <v>4699.9999998137355</v>
      </c>
      <c r="B473" s="1">
        <v>4</v>
      </c>
      <c r="C473" s="25">
        <v>4.2687859000000001</v>
      </c>
      <c r="D473" s="24">
        <v>2882.5</v>
      </c>
      <c r="E473" s="23">
        <v>21.682645534949383</v>
      </c>
      <c r="F473" s="23">
        <v>5.829801993169057</v>
      </c>
      <c r="G473" s="1"/>
      <c r="H473" s="2">
        <v>4700</v>
      </c>
      <c r="I473" s="2">
        <v>20</v>
      </c>
      <c r="J473" s="25">
        <v>4.8825219999999998</v>
      </c>
      <c r="K473" s="24">
        <v>88.75</v>
      </c>
      <c r="L473" s="23">
        <v>11.182176499812561</v>
      </c>
      <c r="M473" s="23">
        <v>3.0065461680632333</v>
      </c>
    </row>
    <row r="474" spans="1:13" x14ac:dyDescent="0.4">
      <c r="A474" s="2">
        <v>4709.9999996367842</v>
      </c>
      <c r="B474" s="1">
        <v>4</v>
      </c>
      <c r="C474" s="25">
        <v>4.2691859000000001</v>
      </c>
      <c r="D474" s="24">
        <v>2894.5830000000001</v>
      </c>
      <c r="E474" s="23">
        <v>21.413922896340765</v>
      </c>
      <c r="F474" s="23">
        <v>5.7575506725612913</v>
      </c>
      <c r="G474" s="1"/>
      <c r="H474" s="2">
        <v>4711.0000000000045</v>
      </c>
      <c r="I474" s="2">
        <v>20</v>
      </c>
      <c r="J474" s="25">
        <v>4.8707219999999998</v>
      </c>
      <c r="K474" s="24">
        <v>95.832999999999998</v>
      </c>
      <c r="L474" s="23">
        <v>11.116652152566488</v>
      </c>
      <c r="M474" s="23">
        <v>2.9889286697943733</v>
      </c>
    </row>
    <row r="475" spans="1:13" x14ac:dyDescent="0.4">
      <c r="A475" s="2">
        <v>4720.0000000884756</v>
      </c>
      <c r="B475" s="1">
        <v>4</v>
      </c>
      <c r="C475" s="25">
        <v>4.2689859000000006</v>
      </c>
      <c r="D475" s="24">
        <v>2906.6669999999999</v>
      </c>
      <c r="E475" s="23">
        <v>21.44274382196577</v>
      </c>
      <c r="F475" s="23">
        <v>5.7652997403299242</v>
      </c>
      <c r="G475" s="1"/>
      <c r="H475" s="2">
        <v>4720.0000000000055</v>
      </c>
      <c r="I475" s="2">
        <v>20</v>
      </c>
      <c r="J475" s="25">
        <v>4.866822</v>
      </c>
      <c r="K475" s="24">
        <v>90</v>
      </c>
      <c r="L475" s="23">
        <v>11.017082104429944</v>
      </c>
      <c r="M475" s="23">
        <v>2.9621573210606273</v>
      </c>
    </row>
    <row r="476" spans="1:13" x14ac:dyDescent="0.4">
      <c r="A476" s="2">
        <v>4729.9999999115244</v>
      </c>
      <c r="B476" s="1">
        <v>4</v>
      </c>
      <c r="C476" s="25">
        <v>4.2683859000000002</v>
      </c>
      <c r="D476" s="24">
        <v>2912.5</v>
      </c>
      <c r="E476" s="23">
        <v>21.44793964740963</v>
      </c>
      <c r="F476" s="23">
        <v>5.7666967393022102</v>
      </c>
      <c r="G476" s="1"/>
      <c r="H476" s="2">
        <v>4730.0000000000036</v>
      </c>
      <c r="I476" s="2">
        <v>20</v>
      </c>
      <c r="J476" s="25">
        <v>4.8834220000000004</v>
      </c>
      <c r="K476" s="24">
        <v>97.5</v>
      </c>
      <c r="L476" s="23">
        <v>11.558991240165355</v>
      </c>
      <c r="M476" s="23">
        <v>3.1078601576694989</v>
      </c>
    </row>
    <row r="477" spans="1:13" x14ac:dyDescent="0.4">
      <c r="A477" s="2">
        <v>4739.9999997345731</v>
      </c>
      <c r="B477" s="1">
        <v>4</v>
      </c>
      <c r="C477" s="25">
        <v>4.2687859000000001</v>
      </c>
      <c r="D477" s="24">
        <v>2920</v>
      </c>
      <c r="E477" s="23">
        <v>21.661413847071771</v>
      </c>
      <c r="F477" s="23">
        <v>5.8240934399342699</v>
      </c>
      <c r="G477" s="1"/>
      <c r="H477" s="2">
        <v>4740.0000000000018</v>
      </c>
      <c r="I477" s="2">
        <v>20</v>
      </c>
      <c r="J477" s="25">
        <v>4.8749219999999998</v>
      </c>
      <c r="K477" s="24">
        <v>92.917000000000002</v>
      </c>
      <c r="L477" s="23">
        <v>11.594465262156065</v>
      </c>
      <c r="M477" s="23">
        <v>3.117398040109804</v>
      </c>
    </row>
    <row r="478" spans="1:13" x14ac:dyDescent="0.4">
      <c r="A478" s="2">
        <v>4750.0000001862645</v>
      </c>
      <c r="B478" s="1">
        <v>4</v>
      </c>
      <c r="C478" s="25">
        <v>4.2713859000000003</v>
      </c>
      <c r="D478" s="24">
        <v>2922.9169999999999</v>
      </c>
      <c r="E478" s="23">
        <v>21.447603357832733</v>
      </c>
      <c r="F478" s="23">
        <v>5.76660632129291</v>
      </c>
      <c r="G478" s="1"/>
      <c r="H478" s="2">
        <v>4750</v>
      </c>
      <c r="I478" s="2">
        <v>20</v>
      </c>
      <c r="J478" s="25">
        <v>4.8671220000000002</v>
      </c>
      <c r="K478" s="24">
        <v>105.417</v>
      </c>
      <c r="L478" s="23">
        <v>11.159772223089607</v>
      </c>
      <c r="M478" s="23">
        <v>3.0005223414557083</v>
      </c>
    </row>
    <row r="479" spans="1:13" x14ac:dyDescent="0.4">
      <c r="A479" s="2">
        <v>4760.0000000093132</v>
      </c>
      <c r="B479" s="1">
        <v>4</v>
      </c>
      <c r="C479" s="25">
        <v>4.2689859000000006</v>
      </c>
      <c r="D479" s="24">
        <v>2937.5</v>
      </c>
      <c r="E479" s="23">
        <v>21.66034438562474</v>
      </c>
      <c r="F479" s="23">
        <v>5.8238058943732138</v>
      </c>
      <c r="G479" s="1"/>
      <c r="H479" s="2">
        <v>4760.0000000000036</v>
      </c>
      <c r="I479" s="2">
        <v>20</v>
      </c>
      <c r="J479" s="25">
        <v>4.8797220000000001</v>
      </c>
      <c r="K479" s="24">
        <v>98.75</v>
      </c>
      <c r="L479" s="23">
        <v>11.522508799189799</v>
      </c>
      <c r="M479" s="23">
        <v>3.0980511421242261</v>
      </c>
    </row>
    <row r="480" spans="1:13" x14ac:dyDescent="0.4">
      <c r="A480" s="2">
        <v>4769.9999998323619</v>
      </c>
      <c r="B480" s="1">
        <v>4</v>
      </c>
      <c r="C480" s="25">
        <v>4.2693858999999996</v>
      </c>
      <c r="D480" s="24">
        <v>2945.8330000000001</v>
      </c>
      <c r="E480" s="23">
        <v>21.864753914891701</v>
      </c>
      <c r="F480" s="23">
        <v>5.8787653816379253</v>
      </c>
      <c r="G480" s="1"/>
      <c r="H480" s="2">
        <v>4770.0000000000073</v>
      </c>
      <c r="I480" s="2">
        <v>20</v>
      </c>
      <c r="J480" s="25">
        <v>4.8843220000000001</v>
      </c>
      <c r="K480" s="24">
        <v>94.582999999999998</v>
      </c>
      <c r="L480" s="23">
        <v>11.530554665531884</v>
      </c>
      <c r="M480" s="23">
        <v>3.1002144301585322</v>
      </c>
    </row>
    <row r="481" spans="1:13" x14ac:dyDescent="0.4">
      <c r="A481" s="2">
        <v>4779.9999996554106</v>
      </c>
      <c r="B481" s="1">
        <v>4</v>
      </c>
      <c r="C481" s="25">
        <v>4.2703859</v>
      </c>
      <c r="D481" s="24">
        <v>2943.3330000000001</v>
      </c>
      <c r="E481" s="23">
        <v>21.677628458019402</v>
      </c>
      <c r="F481" s="23">
        <v>5.8284530542197412</v>
      </c>
      <c r="G481" s="1"/>
      <c r="H481" s="2">
        <v>4780</v>
      </c>
      <c r="I481" s="2">
        <v>20</v>
      </c>
      <c r="J481" s="25">
        <v>4.8677220000000005</v>
      </c>
      <c r="K481" s="24">
        <v>85.832999999999998</v>
      </c>
      <c r="L481" s="23">
        <v>11.563541970211284</v>
      </c>
      <c r="M481" s="23">
        <v>3.1090837101667894</v>
      </c>
    </row>
    <row r="482" spans="1:13" x14ac:dyDescent="0.4">
      <c r="A482" s="2">
        <v>4790.0000001071021</v>
      </c>
      <c r="B482" s="1">
        <v>4</v>
      </c>
      <c r="C482" s="25">
        <v>4.2693858999999996</v>
      </c>
      <c r="D482" s="24">
        <v>2965.8330000000001</v>
      </c>
      <c r="E482" s="23">
        <v>21.561232879170937</v>
      </c>
      <c r="F482" s="23">
        <v>5.797157833510945</v>
      </c>
      <c r="G482" s="1"/>
      <c r="H482" s="2">
        <v>4790.0000000000036</v>
      </c>
      <c r="I482" s="2">
        <v>20</v>
      </c>
      <c r="J482" s="25">
        <v>4.8764219999999998</v>
      </c>
      <c r="K482" s="24">
        <v>92.082999999999998</v>
      </c>
      <c r="L482" s="23">
        <v>10.454121346617299</v>
      </c>
      <c r="M482" s="23">
        <v>2.8107943454180986</v>
      </c>
    </row>
    <row r="483" spans="1:13" x14ac:dyDescent="0.4">
      <c r="A483" s="2">
        <v>4799.9999999301508</v>
      </c>
      <c r="B483" s="1">
        <v>4</v>
      </c>
      <c r="C483" s="25">
        <v>4.2687859000000001</v>
      </c>
      <c r="D483" s="24">
        <v>2971.6669999999999</v>
      </c>
      <c r="E483" s="23">
        <v>21.811344464892482</v>
      </c>
      <c r="F483" s="23">
        <v>5.8644052096949952</v>
      </c>
      <c r="G483" s="1"/>
      <c r="H483" s="2">
        <v>4800.0000000000018</v>
      </c>
      <c r="I483" s="2">
        <v>20</v>
      </c>
      <c r="J483" s="25">
        <v>4.8693220000000004</v>
      </c>
      <c r="K483" s="24">
        <v>91.667000000000002</v>
      </c>
      <c r="L483" s="23">
        <v>10.914306040586249</v>
      </c>
      <c r="M483" s="23">
        <v>2.9345239724971277</v>
      </c>
    </row>
    <row r="484" spans="1:13" x14ac:dyDescent="0.4">
      <c r="A484" s="2">
        <v>4809.9999997531995</v>
      </c>
      <c r="B484" s="1">
        <v>4</v>
      </c>
      <c r="C484" s="25">
        <v>4.2725859000000002</v>
      </c>
      <c r="D484" s="24">
        <v>3648.3330000000001</v>
      </c>
      <c r="E484" s="23">
        <v>21.837584140792714</v>
      </c>
      <c r="F484" s="23">
        <v>5.8714602581491446</v>
      </c>
      <c r="G484" s="1"/>
      <c r="H484" s="2">
        <v>4810.0000000000055</v>
      </c>
      <c r="I484" s="2">
        <v>20</v>
      </c>
      <c r="J484" s="25">
        <v>4.880922</v>
      </c>
      <c r="K484" s="24">
        <v>95.417000000000002</v>
      </c>
      <c r="L484" s="23">
        <v>11.348337698790059</v>
      </c>
      <c r="M484" s="23">
        <v>3.0512218460115257</v>
      </c>
    </row>
    <row r="485" spans="1:13" x14ac:dyDescent="0.4">
      <c r="A485" s="2">
        <v>4819.9999995762482</v>
      </c>
      <c r="B485" s="1">
        <v>5</v>
      </c>
      <c r="C485" s="25">
        <v>4.2723858999999997</v>
      </c>
      <c r="D485" s="24">
        <v>3674.5830000000001</v>
      </c>
      <c r="E485" s="23">
        <v>22.154220470009761</v>
      </c>
      <c r="F485" s="23">
        <v>5.9565941086381882</v>
      </c>
      <c r="G485" s="1"/>
      <c r="H485" s="2">
        <v>4819.9999999999991</v>
      </c>
      <c r="I485" s="2">
        <v>20</v>
      </c>
      <c r="J485" s="25">
        <v>4.8841220000000005</v>
      </c>
      <c r="K485" s="24">
        <v>95.417000000000002</v>
      </c>
      <c r="L485" s="23">
        <v>11.543481018197388</v>
      </c>
      <c r="M485" s="23">
        <v>3.1036899320945066</v>
      </c>
    </row>
    <row r="486" spans="1:13" x14ac:dyDescent="0.4">
      <c r="A486" s="2">
        <v>4830.0000000279397</v>
      </c>
      <c r="B486" s="1">
        <v>5</v>
      </c>
      <c r="C486" s="25">
        <v>4.2757858999999998</v>
      </c>
      <c r="D486" s="24">
        <v>3992.0830000000001</v>
      </c>
      <c r="E486" s="23">
        <v>22.231024767867321</v>
      </c>
      <c r="F486" s="23">
        <v>5.9772444415513108</v>
      </c>
      <c r="G486" s="1"/>
      <c r="H486" s="2">
        <v>4830.0000000000018</v>
      </c>
      <c r="I486" s="2">
        <v>20</v>
      </c>
      <c r="J486" s="25">
        <v>4.8704220000000005</v>
      </c>
      <c r="K486" s="24">
        <v>89.167000000000002</v>
      </c>
      <c r="L486" s="23">
        <v>11.358174804968524</v>
      </c>
      <c r="M486" s="23">
        <v>3.0538667437991958</v>
      </c>
    </row>
    <row r="487" spans="1:13" x14ac:dyDescent="0.4">
      <c r="A487" s="2">
        <v>4839.9999998509884</v>
      </c>
      <c r="B487" s="1">
        <v>5</v>
      </c>
      <c r="C487" s="25">
        <v>4.2797859000000003</v>
      </c>
      <c r="D487" s="24">
        <v>4016.6669999999999</v>
      </c>
      <c r="E487" s="23">
        <v>21.970367019830974</v>
      </c>
      <c r="F487" s="23">
        <v>5.9071615240130484</v>
      </c>
      <c r="G487" s="1"/>
      <c r="H487" s="2">
        <v>4840.0000000000055</v>
      </c>
      <c r="I487" s="2">
        <v>20</v>
      </c>
      <c r="J487" s="25">
        <v>4.8777220000000003</v>
      </c>
      <c r="K487" s="24">
        <v>84.167000000000002</v>
      </c>
      <c r="L487" s="23">
        <v>11.371641565584694</v>
      </c>
      <c r="M487" s="23">
        <v>3.0574875449489052</v>
      </c>
    </row>
    <row r="488" spans="1:13" x14ac:dyDescent="0.4">
      <c r="A488" s="2">
        <v>4849.9999996740371</v>
      </c>
      <c r="B488" s="1">
        <v>5</v>
      </c>
      <c r="C488" s="25">
        <v>4.2793858999999994</v>
      </c>
      <c r="D488" s="24">
        <v>4006.25</v>
      </c>
      <c r="E488" s="23">
        <v>22.161361321654713</v>
      </c>
      <c r="F488" s="23">
        <v>5.9585140658263258</v>
      </c>
      <c r="G488" s="1"/>
      <c r="H488" s="2">
        <v>4850.0000000000036</v>
      </c>
      <c r="I488" s="2">
        <v>20</v>
      </c>
      <c r="J488" s="25">
        <v>4.8841220000000005</v>
      </c>
      <c r="K488" s="24">
        <v>87.082999999999998</v>
      </c>
      <c r="L488" s="23">
        <v>12.247750748334351</v>
      </c>
      <c r="M488" s="23">
        <v>3.2930465800119939</v>
      </c>
    </row>
    <row r="489" spans="1:13" x14ac:dyDescent="0.4">
      <c r="A489" s="2">
        <v>4860.0000001257285</v>
      </c>
      <c r="B489" s="1">
        <v>5</v>
      </c>
      <c r="C489" s="25">
        <v>4.2771859000000001</v>
      </c>
      <c r="D489" s="24">
        <v>4015.4169999999999</v>
      </c>
      <c r="E489" s="23">
        <v>21.990789794942735</v>
      </c>
      <c r="F489" s="23">
        <v>5.9126525852795648</v>
      </c>
      <c r="G489" s="1"/>
      <c r="H489" s="2">
        <v>4860.0000000000018</v>
      </c>
      <c r="I489" s="2">
        <v>20</v>
      </c>
      <c r="J489" s="25">
        <v>4.8864220000000005</v>
      </c>
      <c r="K489" s="24">
        <v>97.917000000000002</v>
      </c>
      <c r="L489" s="23">
        <v>11.970968929306574</v>
      </c>
      <c r="M489" s="23">
        <v>3.2186283916207188</v>
      </c>
    </row>
    <row r="490" spans="1:13" x14ac:dyDescent="0.4">
      <c r="A490" s="2">
        <v>4869.9999999487773</v>
      </c>
      <c r="B490" s="1">
        <v>5</v>
      </c>
      <c r="C490" s="25">
        <v>4.2797859000000003</v>
      </c>
      <c r="D490" s="24">
        <v>4041.25</v>
      </c>
      <c r="E490" s="23">
        <v>22.227886065150233</v>
      </c>
      <c r="F490" s="23">
        <v>5.9764005401313227</v>
      </c>
      <c r="G490" s="1"/>
      <c r="H490" s="2">
        <v>4870</v>
      </c>
      <c r="I490" s="2">
        <v>20</v>
      </c>
      <c r="J490" s="25">
        <v>4.8672219999999999</v>
      </c>
      <c r="K490" s="24">
        <v>93.75</v>
      </c>
      <c r="L490" s="23">
        <v>11.960359277967891</v>
      </c>
      <c r="M490" s="23">
        <v>3.2157757800046047</v>
      </c>
    </row>
    <row r="491" spans="1:13" x14ac:dyDescent="0.4">
      <c r="A491" s="2">
        <v>4879.999999771826</v>
      </c>
      <c r="B491" s="1">
        <v>5</v>
      </c>
      <c r="C491" s="25">
        <v>4.2831858999999994</v>
      </c>
      <c r="D491" s="24">
        <v>4052.9169999999999</v>
      </c>
      <c r="E491" s="23">
        <v>22.279920060483878</v>
      </c>
      <c r="F491" s="23">
        <v>5.9903908942705231</v>
      </c>
      <c r="G491" s="1"/>
      <c r="H491" s="2">
        <v>4880.0000000000036</v>
      </c>
      <c r="I491" s="2">
        <v>20</v>
      </c>
      <c r="J491" s="25">
        <v>4.8852219999999997</v>
      </c>
      <c r="K491" s="24">
        <v>95.832999999999998</v>
      </c>
      <c r="L491" s="23">
        <v>11.751564702576649</v>
      </c>
      <c r="M491" s="23">
        <v>3.1596372875952383</v>
      </c>
    </row>
    <row r="492" spans="1:13" x14ac:dyDescent="0.4">
      <c r="A492" s="2">
        <v>4889.9999995948747</v>
      </c>
      <c r="B492" s="1">
        <v>5</v>
      </c>
      <c r="C492" s="25">
        <v>4.2809859000000001</v>
      </c>
      <c r="D492" s="24">
        <v>4069.1669999999999</v>
      </c>
      <c r="E492" s="23">
        <v>22.259836604584816</v>
      </c>
      <c r="F492" s="23">
        <v>5.9849910655899574</v>
      </c>
      <c r="G492" s="1"/>
      <c r="H492" s="2">
        <v>4890.0000000000073</v>
      </c>
      <c r="I492" s="2">
        <v>20</v>
      </c>
      <c r="J492" s="25">
        <v>4.8784220000000005</v>
      </c>
      <c r="K492" s="24">
        <v>94.582999999999998</v>
      </c>
      <c r="L492" s="23">
        <v>11.72457840165684</v>
      </c>
      <c r="M492" s="23">
        <v>3.1523814944478112</v>
      </c>
    </row>
    <row r="493" spans="1:13" x14ac:dyDescent="0.4">
      <c r="A493" s="2">
        <v>4900.0000000465661</v>
      </c>
      <c r="B493" s="1">
        <v>5</v>
      </c>
      <c r="C493" s="25">
        <v>4.2845858999999997</v>
      </c>
      <c r="D493" s="24">
        <v>4071.6669999999999</v>
      </c>
      <c r="E493" s="23">
        <v>22.395170436989737</v>
      </c>
      <c r="F493" s="23">
        <v>6.0213782050017839</v>
      </c>
      <c r="G493" s="1"/>
      <c r="H493" s="2">
        <v>4900</v>
      </c>
      <c r="I493" s="2">
        <v>20</v>
      </c>
      <c r="J493" s="25">
        <v>4.8705220000000002</v>
      </c>
      <c r="K493" s="24">
        <v>86.25</v>
      </c>
      <c r="L493" s="23">
        <v>11.566790956991467</v>
      </c>
      <c r="M493" s="23">
        <v>3.1099572636073201</v>
      </c>
    </row>
    <row r="494" spans="1:13" x14ac:dyDescent="0.4">
      <c r="A494" s="2">
        <v>4909.9999998696148</v>
      </c>
      <c r="B494" s="1">
        <v>5</v>
      </c>
      <c r="C494" s="25">
        <v>4.2831858999999994</v>
      </c>
      <c r="D494" s="24">
        <v>4075.4169999999999</v>
      </c>
      <c r="E494" s="23">
        <v>21.997630712640746</v>
      </c>
      <c r="F494" s="23">
        <v>5.9144918993783282</v>
      </c>
      <c r="G494" s="1"/>
      <c r="H494" s="2">
        <v>4910.0000000000036</v>
      </c>
      <c r="I494" s="2">
        <v>20</v>
      </c>
      <c r="J494" s="25">
        <v>4.8815220000000004</v>
      </c>
      <c r="K494" s="24">
        <v>98.332999999999998</v>
      </c>
      <c r="L494" s="23">
        <v>11.400678801086398</v>
      </c>
      <c r="M494" s="23">
        <v>3.0652947718452315</v>
      </c>
    </row>
    <row r="495" spans="1:13" x14ac:dyDescent="0.4">
      <c r="A495" s="2">
        <v>4919.9999996926636</v>
      </c>
      <c r="B495" s="1">
        <v>5</v>
      </c>
      <c r="C495" s="25">
        <v>4.2851859000000001</v>
      </c>
      <c r="D495" s="24">
        <v>4091.6669999999999</v>
      </c>
      <c r="E495" s="23">
        <v>22.408103952336358</v>
      </c>
      <c r="F495" s="23">
        <v>6.0248556327642255</v>
      </c>
      <c r="G495" s="1"/>
      <c r="H495" s="2">
        <v>4920.0000000000018</v>
      </c>
      <c r="I495" s="2">
        <v>20</v>
      </c>
      <c r="J495" s="25">
        <v>4.8746220000000005</v>
      </c>
      <c r="K495" s="24">
        <v>82.5</v>
      </c>
      <c r="L495" s="23">
        <v>12.529760558884586</v>
      </c>
      <c r="M495" s="23">
        <v>3.3688704158529204</v>
      </c>
    </row>
    <row r="496" spans="1:13" x14ac:dyDescent="0.4">
      <c r="A496" s="2">
        <v>4930.000000144355</v>
      </c>
      <c r="B496" s="1">
        <v>5</v>
      </c>
      <c r="C496" s="25">
        <v>4.2825858999999999</v>
      </c>
      <c r="D496" s="24">
        <v>4051.6669999999999</v>
      </c>
      <c r="E496" s="23">
        <v>22.657736855597353</v>
      </c>
      <c r="F496" s="23">
        <v>6.0919743058360059</v>
      </c>
      <c r="G496" s="1"/>
      <c r="H496" s="2">
        <v>4930.0000000000045</v>
      </c>
      <c r="I496" s="2">
        <v>20</v>
      </c>
      <c r="J496" s="25">
        <v>4.8841220000000005</v>
      </c>
      <c r="K496" s="24">
        <v>93.75</v>
      </c>
      <c r="L496" s="23">
        <v>12.783979762126952</v>
      </c>
      <c r="M496" s="23">
        <v>3.4372222050926293</v>
      </c>
    </row>
    <row r="497" spans="1:13" x14ac:dyDescent="0.4">
      <c r="A497" s="2">
        <v>4939.9999999674037</v>
      </c>
      <c r="B497" s="1">
        <v>5</v>
      </c>
      <c r="C497" s="25">
        <v>4.2853858999999996</v>
      </c>
      <c r="D497" s="24">
        <v>4110.8329999999996</v>
      </c>
      <c r="E497" s="23">
        <v>22.893763664357806</v>
      </c>
      <c r="F497" s="23">
        <v>6.1554347151267033</v>
      </c>
      <c r="G497" s="1"/>
      <c r="H497" s="2">
        <v>4939.9999999999982</v>
      </c>
      <c r="I497" s="2">
        <v>20</v>
      </c>
      <c r="J497" s="25">
        <v>4.8746220000000005</v>
      </c>
      <c r="K497" s="24">
        <v>85.832999999999998</v>
      </c>
      <c r="L497" s="23">
        <v>12.031057435818314</v>
      </c>
      <c r="M497" s="23">
        <v>3.2347843581269302</v>
      </c>
    </row>
    <row r="498" spans="1:13" x14ac:dyDescent="0.4">
      <c r="A498" s="2">
        <v>4949.9999997904524</v>
      </c>
      <c r="B498" s="1">
        <v>5</v>
      </c>
      <c r="C498" s="25">
        <v>4.2867858999999999</v>
      </c>
      <c r="D498" s="24">
        <v>4215.8329999999996</v>
      </c>
      <c r="E498" s="23">
        <v>22.486898720932473</v>
      </c>
      <c r="F498" s="23">
        <v>6.0460411425431166</v>
      </c>
      <c r="G498" s="1"/>
      <c r="H498" s="2">
        <v>4950.0000000000018</v>
      </c>
      <c r="I498" s="2">
        <v>20</v>
      </c>
      <c r="J498" s="25">
        <v>4.8654219999999997</v>
      </c>
      <c r="K498" s="24">
        <v>85</v>
      </c>
      <c r="L498" s="23">
        <v>11.118911403437034</v>
      </c>
      <c r="M498" s="23">
        <v>2.9895361134389686</v>
      </c>
    </row>
    <row r="499" spans="1:13" x14ac:dyDescent="0.4">
      <c r="A499" s="2">
        <v>4959.9999996135011</v>
      </c>
      <c r="B499" s="1">
        <v>5</v>
      </c>
      <c r="C499" s="25">
        <v>4.2883858999999998</v>
      </c>
      <c r="D499" s="24">
        <v>4235</v>
      </c>
      <c r="E499" s="23">
        <v>22.747035371606604</v>
      </c>
      <c r="F499" s="23">
        <v>6.1159839528958475</v>
      </c>
      <c r="G499" s="1"/>
      <c r="H499" s="2">
        <v>4960.0000000000045</v>
      </c>
      <c r="I499" s="2">
        <v>20</v>
      </c>
      <c r="J499" s="25">
        <v>4.8699219999999999</v>
      </c>
      <c r="K499" s="24">
        <v>87.082999999999998</v>
      </c>
      <c r="L499" s="23">
        <v>11.046507013742429</v>
      </c>
      <c r="M499" s="23">
        <v>2.9700687816193598</v>
      </c>
    </row>
    <row r="500" spans="1:13" x14ac:dyDescent="0.4">
      <c r="A500" s="2">
        <v>4970.0000000651926</v>
      </c>
      <c r="B500" s="1">
        <v>5</v>
      </c>
      <c r="C500" s="25">
        <v>4.2895859000000005</v>
      </c>
      <c r="D500" s="24">
        <v>4702.9170000000004</v>
      </c>
      <c r="E500" s="23">
        <v>22.868881265308392</v>
      </c>
      <c r="F500" s="23">
        <v>6.1487445970163792</v>
      </c>
      <c r="G500" s="1"/>
      <c r="H500" s="2">
        <v>4970.0000000000027</v>
      </c>
      <c r="I500" s="2">
        <v>20</v>
      </c>
      <c r="J500" s="25">
        <v>4.8802219999999998</v>
      </c>
      <c r="K500" s="24">
        <v>89.582999999999998</v>
      </c>
      <c r="L500" s="23">
        <v>11.127384645124684</v>
      </c>
      <c r="M500" s="23">
        <v>2.9918143096673586</v>
      </c>
    </row>
    <row r="501" spans="1:13" x14ac:dyDescent="0.4">
      <c r="A501" s="2">
        <v>4979.9999998882413</v>
      </c>
      <c r="B501" s="1">
        <v>5</v>
      </c>
      <c r="C501" s="25">
        <v>4.2923859000000002</v>
      </c>
      <c r="D501" s="24">
        <v>4832.5</v>
      </c>
      <c r="E501" s="23">
        <v>22.931200874275557</v>
      </c>
      <c r="F501" s="23">
        <v>6.1655004389169763</v>
      </c>
      <c r="G501" s="1"/>
      <c r="H501" s="2">
        <v>4980.0000000000018</v>
      </c>
      <c r="I501" s="2">
        <v>20</v>
      </c>
      <c r="J501" s="25">
        <v>4.8601220000000005</v>
      </c>
      <c r="K501" s="24">
        <v>85.832999999999998</v>
      </c>
      <c r="L501" s="23">
        <v>11.3018163744237</v>
      </c>
      <c r="M501" s="23">
        <v>3.0387136809410453</v>
      </c>
    </row>
    <row r="502" spans="1:13" x14ac:dyDescent="0.4">
      <c r="A502" s="2">
        <v>4989.99999971129</v>
      </c>
      <c r="B502" s="1">
        <v>5</v>
      </c>
      <c r="C502" s="25">
        <v>4.2935859000000001</v>
      </c>
      <c r="D502" s="24">
        <v>4850.4170000000004</v>
      </c>
      <c r="E502" s="23">
        <v>22.567311315060298</v>
      </c>
      <c r="F502" s="23">
        <v>6.06766163625855</v>
      </c>
      <c r="G502" s="1"/>
      <c r="H502" s="2">
        <v>4990</v>
      </c>
      <c r="I502" s="2">
        <v>20</v>
      </c>
      <c r="J502" s="25">
        <v>4.8701220000000003</v>
      </c>
      <c r="K502" s="24">
        <v>86.667000000000002</v>
      </c>
      <c r="L502" s="23">
        <v>10.870306931374161</v>
      </c>
      <c r="M502" s="23">
        <v>2.9226939541458696</v>
      </c>
    </row>
    <row r="503" spans="1:13" x14ac:dyDescent="0.4">
      <c r="A503" s="2">
        <v>5000.0000001629815</v>
      </c>
      <c r="B503" s="1">
        <v>5</v>
      </c>
      <c r="C503" s="25">
        <v>4.2969859000000001</v>
      </c>
      <c r="D503" s="24">
        <v>4872.0829999999996</v>
      </c>
      <c r="E503" s="23">
        <v>22.785975280894718</v>
      </c>
      <c r="F503" s="23">
        <v>6.1264537067095937</v>
      </c>
      <c r="G503" s="1"/>
      <c r="H503" s="2">
        <v>5000.0000000000027</v>
      </c>
      <c r="I503" s="2">
        <v>20</v>
      </c>
      <c r="J503" s="25">
        <v>4.8701220000000003</v>
      </c>
      <c r="K503" s="24">
        <v>85</v>
      </c>
      <c r="L503" s="23">
        <v>11.305232574727107</v>
      </c>
      <c r="M503" s="23">
        <v>3.0396321929974164</v>
      </c>
    </row>
    <row r="504" spans="1:13" x14ac:dyDescent="0.4">
      <c r="A504" s="2">
        <v>5009.9999999860302</v>
      </c>
      <c r="B504" s="1">
        <v>5</v>
      </c>
      <c r="C504" s="25">
        <v>4.2967858999999997</v>
      </c>
      <c r="D504" s="24">
        <v>4892.9170000000004</v>
      </c>
      <c r="E504" s="23">
        <v>22.772890283756666</v>
      </c>
      <c r="F504" s="23">
        <v>6.1229355501141232</v>
      </c>
      <c r="G504" s="1"/>
      <c r="H504" s="2">
        <v>5010.0000000000064</v>
      </c>
      <c r="I504" s="2">
        <v>20</v>
      </c>
      <c r="J504" s="25">
        <v>4.8764219999999998</v>
      </c>
      <c r="K504" s="24">
        <v>91.25</v>
      </c>
      <c r="L504" s="23">
        <v>11.611320198462849</v>
      </c>
      <c r="M504" s="23">
        <v>3.1219298183523461</v>
      </c>
    </row>
    <row r="505" spans="1:13" x14ac:dyDescent="0.4">
      <c r="A505" s="2">
        <v>5019.9999998090789</v>
      </c>
      <c r="B505" s="1">
        <v>5</v>
      </c>
      <c r="C505" s="25">
        <v>4.2973859000000001</v>
      </c>
      <c r="D505" s="24">
        <v>4892.9170000000004</v>
      </c>
      <c r="E505" s="23">
        <v>23.124173528294563</v>
      </c>
      <c r="F505" s="23">
        <v>6.2173848992893861</v>
      </c>
      <c r="G505" s="1"/>
      <c r="H505" s="2">
        <v>5020</v>
      </c>
      <c r="I505" s="2">
        <v>20</v>
      </c>
      <c r="J505" s="25">
        <v>4.8719220000000005</v>
      </c>
      <c r="K505" s="24">
        <v>94.582999999999998</v>
      </c>
      <c r="L505" s="23">
        <v>10.928352443611052</v>
      </c>
      <c r="M505" s="23">
        <v>2.9383006218095407</v>
      </c>
    </row>
    <row r="506" spans="1:13" x14ac:dyDescent="0.4">
      <c r="A506" s="2">
        <v>5029.9999996321276</v>
      </c>
      <c r="B506" s="1">
        <v>5</v>
      </c>
      <c r="C506" s="25">
        <v>4.2989858999999999</v>
      </c>
      <c r="D506" s="24">
        <v>4910</v>
      </c>
      <c r="E506" s="23">
        <v>23.30801183029439</v>
      </c>
      <c r="F506" s="23">
        <v>6.2668134110312756</v>
      </c>
      <c r="G506" s="1"/>
      <c r="H506" s="2">
        <v>5030.0000000000027</v>
      </c>
      <c r="I506" s="2">
        <v>20</v>
      </c>
      <c r="J506" s="25">
        <v>4.8614220000000001</v>
      </c>
      <c r="K506" s="24">
        <v>91.667000000000002</v>
      </c>
      <c r="L506" s="23">
        <v>11.503486159081113</v>
      </c>
      <c r="M506" s="23">
        <v>3.0929365344513648</v>
      </c>
    </row>
    <row r="507" spans="1:13" x14ac:dyDescent="0.4">
      <c r="A507" s="2">
        <v>5040.000000083819</v>
      </c>
      <c r="B507" s="1">
        <v>5</v>
      </c>
      <c r="C507" s="25">
        <v>4.3007859000000002</v>
      </c>
      <c r="D507" s="24">
        <v>4940.8329999999996</v>
      </c>
      <c r="E507" s="23">
        <v>23.090408236999501</v>
      </c>
      <c r="F507" s="23">
        <v>6.2083064424113008</v>
      </c>
      <c r="G507" s="1"/>
      <c r="H507" s="2">
        <v>5040.0000000000018</v>
      </c>
      <c r="I507" s="2">
        <v>20</v>
      </c>
      <c r="J507" s="25">
        <v>4.880922</v>
      </c>
      <c r="K507" s="24">
        <v>83.75</v>
      </c>
      <c r="L507" s="23">
        <v>11.75810891674816</v>
      </c>
      <c r="M507" s="23">
        <v>3.1613968271661497</v>
      </c>
    </row>
    <row r="508" spans="1:13" x14ac:dyDescent="0.4">
      <c r="A508" s="2">
        <v>5049.9999999068677</v>
      </c>
      <c r="B508" s="1">
        <v>5</v>
      </c>
      <c r="C508" s="25">
        <v>4.3009859000000006</v>
      </c>
      <c r="D508" s="24">
        <v>4937.9170000000004</v>
      </c>
      <c r="E508" s="23">
        <v>23.015585320972992</v>
      </c>
      <c r="F508" s="23">
        <v>6.1881888426339584</v>
      </c>
      <c r="G508" s="1"/>
      <c r="H508" s="2">
        <v>5050.0000000000045</v>
      </c>
      <c r="I508" s="2">
        <v>20</v>
      </c>
      <c r="J508" s="25">
        <v>4.8794219999999999</v>
      </c>
      <c r="K508" s="24">
        <v>85</v>
      </c>
      <c r="L508" s="23">
        <v>11.987583321019835</v>
      </c>
      <c r="M508" s="23">
        <v>3.223095494759455</v>
      </c>
    </row>
    <row r="509" spans="1:13" x14ac:dyDescent="0.4">
      <c r="A509" s="2">
        <v>5059.9999997299165</v>
      </c>
      <c r="B509" s="1">
        <v>5</v>
      </c>
      <c r="C509" s="25">
        <v>4.3037858999999994</v>
      </c>
      <c r="D509" s="24">
        <v>4938.3329999999996</v>
      </c>
      <c r="E509" s="23">
        <v>23.230937894848147</v>
      </c>
      <c r="F509" s="23">
        <v>6.2460905807953777</v>
      </c>
      <c r="G509" s="1"/>
      <c r="H509" s="2">
        <v>5059.9999999999982</v>
      </c>
      <c r="I509" s="2">
        <v>20</v>
      </c>
      <c r="J509" s="25">
        <v>4.8643220000000005</v>
      </c>
      <c r="K509" s="24">
        <v>92.5</v>
      </c>
      <c r="L509" s="23">
        <v>11.837982332837504</v>
      </c>
      <c r="M509" s="23">
        <v>3.182872352353717</v>
      </c>
    </row>
    <row r="510" spans="1:13" x14ac:dyDescent="0.4">
      <c r="A510" s="2">
        <v>5070.0000001816079</v>
      </c>
      <c r="B510" s="1">
        <v>5</v>
      </c>
      <c r="C510" s="25">
        <v>4.3039858999999998</v>
      </c>
      <c r="D510" s="24">
        <v>4941.25</v>
      </c>
      <c r="E510" s="23">
        <v>23.024313701791399</v>
      </c>
      <c r="F510" s="23">
        <v>6.1905356379920375</v>
      </c>
      <c r="G510" s="1"/>
      <c r="H510" s="2">
        <v>5070.0000000000018</v>
      </c>
      <c r="I510" s="2">
        <v>20</v>
      </c>
      <c r="J510" s="25">
        <v>4.8797220000000001</v>
      </c>
      <c r="K510" s="24">
        <v>98.75</v>
      </c>
      <c r="L510" s="23">
        <v>10.941562779019819</v>
      </c>
      <c r="M510" s="23">
        <v>2.9418524780427813</v>
      </c>
    </row>
    <row r="511" spans="1:13" x14ac:dyDescent="0.4">
      <c r="A511" s="2">
        <v>5080.0000000046566</v>
      </c>
      <c r="B511" s="1">
        <v>5</v>
      </c>
      <c r="C511" s="25">
        <v>4.3047859000000006</v>
      </c>
      <c r="D511" s="24">
        <v>4993.75</v>
      </c>
      <c r="E511" s="23">
        <v>23.556305634519543</v>
      </c>
      <c r="F511" s="23">
        <v>6.3335720412191892</v>
      </c>
      <c r="G511" s="1"/>
      <c r="H511" s="2">
        <v>5080.0000000000045</v>
      </c>
      <c r="I511" s="2">
        <v>20</v>
      </c>
      <c r="J511" s="25">
        <v>4.8678220000000003</v>
      </c>
      <c r="K511" s="24">
        <v>87.082999999999998</v>
      </c>
      <c r="L511" s="23">
        <v>11.524402795939858</v>
      </c>
      <c r="M511" s="23">
        <v>3.0985603800772581</v>
      </c>
    </row>
    <row r="512" spans="1:13" x14ac:dyDescent="0.4">
      <c r="A512" s="2">
        <v>5089.9999998277053</v>
      </c>
      <c r="B512" s="1">
        <v>5</v>
      </c>
      <c r="C512" s="25">
        <v>4.3065859</v>
      </c>
      <c r="D512" s="24">
        <v>4992.5</v>
      </c>
      <c r="E512" s="23">
        <v>23.152827823949028</v>
      </c>
      <c r="F512" s="23">
        <v>6.2250891653417018</v>
      </c>
      <c r="G512" s="1"/>
      <c r="H512" s="2">
        <v>5090.0000000000027</v>
      </c>
      <c r="I512" s="2">
        <v>20</v>
      </c>
      <c r="J512" s="25">
        <v>4.8797220000000001</v>
      </c>
      <c r="K512" s="24">
        <v>102.917</v>
      </c>
      <c r="L512" s="23">
        <v>10.967967102146634</v>
      </c>
      <c r="M512" s="23">
        <v>2.9489517951138868</v>
      </c>
    </row>
    <row r="513" spans="1:13" x14ac:dyDescent="0.4">
      <c r="A513" s="2">
        <v>5099.999999650754</v>
      </c>
      <c r="B513" s="1">
        <v>5</v>
      </c>
      <c r="C513" s="25">
        <v>4.3075858999999994</v>
      </c>
      <c r="D513" s="24">
        <v>5014.5829999999996</v>
      </c>
      <c r="E513" s="23">
        <v>23.46105994338139</v>
      </c>
      <c r="F513" s="23">
        <v>6.3079633801753623</v>
      </c>
      <c r="G513" s="1"/>
      <c r="H513" s="2">
        <v>5100.0000000000064</v>
      </c>
      <c r="I513" s="2">
        <v>20</v>
      </c>
      <c r="J513" s="25">
        <v>4.8688219999999998</v>
      </c>
      <c r="K513" s="24">
        <v>86.667000000000002</v>
      </c>
      <c r="L513" s="23">
        <v>10.879048275191133</v>
      </c>
      <c r="M513" s="23">
        <v>2.925044234858849</v>
      </c>
    </row>
    <row r="514" spans="1:13" x14ac:dyDescent="0.4">
      <c r="A514" s="2">
        <v>5110.0000001024455</v>
      </c>
      <c r="B514" s="1">
        <v>5</v>
      </c>
      <c r="C514" s="25">
        <v>4.3071859000000003</v>
      </c>
      <c r="D514" s="24">
        <v>5006.25</v>
      </c>
      <c r="E514" s="23">
        <v>23.563152611489269</v>
      </c>
      <c r="F514" s="23">
        <v>6.3354129844712919</v>
      </c>
      <c r="G514" s="1"/>
      <c r="H514" s="2">
        <v>5109.9999999999991</v>
      </c>
      <c r="I514" s="2">
        <v>20</v>
      </c>
      <c r="J514" s="25">
        <v>4.8635219999999997</v>
      </c>
      <c r="K514" s="24">
        <v>87.5</v>
      </c>
      <c r="L514" s="23">
        <v>11.03180249939315</v>
      </c>
      <c r="M514" s="23">
        <v>2.9661151862463306</v>
      </c>
    </row>
    <row r="515" spans="1:13" x14ac:dyDescent="0.4">
      <c r="A515" s="2">
        <v>5119.9999999254942</v>
      </c>
      <c r="B515" s="1">
        <v>5</v>
      </c>
      <c r="C515" s="25">
        <v>4.3077858999999998</v>
      </c>
      <c r="D515" s="24">
        <v>5018.3329999999996</v>
      </c>
      <c r="E515" s="23">
        <v>24.050769468255115</v>
      </c>
      <c r="F515" s="23">
        <v>6.4665182833562591</v>
      </c>
      <c r="G515" s="1"/>
      <c r="H515" s="2">
        <v>5120.0000000000018</v>
      </c>
      <c r="I515" s="2">
        <v>20</v>
      </c>
      <c r="J515" s="25">
        <v>4.8794219999999999</v>
      </c>
      <c r="K515" s="24">
        <v>87.917000000000002</v>
      </c>
      <c r="L515" s="23">
        <v>11.609871793056605</v>
      </c>
      <c r="M515" s="23">
        <v>3.1215403863196807</v>
      </c>
    </row>
    <row r="516" spans="1:13" x14ac:dyDescent="0.4">
      <c r="A516" s="2">
        <v>5129.9999997485429</v>
      </c>
      <c r="B516" s="1">
        <v>5</v>
      </c>
      <c r="C516" s="25">
        <v>4.3063859000000004</v>
      </c>
      <c r="D516" s="24">
        <v>4486.6670000000004</v>
      </c>
      <c r="E516" s="23">
        <v>23.876913816306324</v>
      </c>
      <c r="F516" s="23">
        <v>6.4197738017098178</v>
      </c>
      <c r="G516" s="1"/>
      <c r="H516" s="2">
        <v>5130.0000000000055</v>
      </c>
      <c r="I516" s="2">
        <v>20</v>
      </c>
      <c r="J516" s="25">
        <v>4.8752219999999999</v>
      </c>
      <c r="K516" s="24">
        <v>86.667000000000002</v>
      </c>
      <c r="L516" s="23">
        <v>11.867768759655403</v>
      </c>
      <c r="M516" s="23">
        <v>3.1908810139421959</v>
      </c>
    </row>
    <row r="517" spans="1:13" x14ac:dyDescent="0.4">
      <c r="A517" s="2">
        <v>5139.9999995715916</v>
      </c>
      <c r="B517" s="1">
        <v>5</v>
      </c>
      <c r="C517" s="25">
        <v>4.3065859</v>
      </c>
      <c r="D517" s="24">
        <v>4263.75</v>
      </c>
      <c r="E517" s="23">
        <v>23.73398468688243</v>
      </c>
      <c r="F517" s="23">
        <v>6.3813445186108382</v>
      </c>
      <c r="G517" s="1"/>
      <c r="H517" s="2">
        <v>5140.0000000000036</v>
      </c>
      <c r="I517" s="2">
        <v>20</v>
      </c>
      <c r="J517" s="25">
        <v>4.8644220000000002</v>
      </c>
      <c r="K517" s="24">
        <v>89.167000000000002</v>
      </c>
      <c r="L517" s="23">
        <v>11.922363040822894</v>
      </c>
      <c r="M517" s="23">
        <v>3.2055597508450742</v>
      </c>
    </row>
    <row r="518" spans="1:13" x14ac:dyDescent="0.4">
      <c r="A518" s="2">
        <v>5150.0000000232831</v>
      </c>
      <c r="B518" s="1">
        <v>5</v>
      </c>
      <c r="C518" s="25">
        <v>4.3067858999999995</v>
      </c>
      <c r="D518" s="24">
        <v>4282.9170000000004</v>
      </c>
      <c r="E518" s="23">
        <v>23.90960358688276</v>
      </c>
      <c r="F518" s="23">
        <v>6.4285630838735432</v>
      </c>
      <c r="G518" s="1"/>
      <c r="H518" s="2">
        <v>5150.0000000000018</v>
      </c>
      <c r="I518" s="2">
        <v>20</v>
      </c>
      <c r="J518" s="25">
        <v>4.8693220000000004</v>
      </c>
      <c r="K518" s="24">
        <v>90.832999999999998</v>
      </c>
      <c r="L518" s="23">
        <v>11.017613637919901</v>
      </c>
      <c r="M518" s="23">
        <v>2.9623002342025773</v>
      </c>
    </row>
    <row r="519" spans="1:13" x14ac:dyDescent="0.4">
      <c r="A519" s="2">
        <v>5159.9999998463318</v>
      </c>
      <c r="B519" s="1">
        <v>5</v>
      </c>
      <c r="C519" s="25">
        <v>4.3069858999999999</v>
      </c>
      <c r="D519" s="24">
        <v>4327.5</v>
      </c>
      <c r="E519" s="23">
        <v>24.095838330821785</v>
      </c>
      <c r="F519" s="23">
        <v>6.4786359257536086</v>
      </c>
      <c r="G519" s="1"/>
      <c r="H519" s="2">
        <v>5160.0000000000009</v>
      </c>
      <c r="I519" s="2">
        <v>20</v>
      </c>
      <c r="J519" s="25">
        <v>4.8646219999999998</v>
      </c>
      <c r="K519" s="24">
        <v>84.167000000000002</v>
      </c>
      <c r="L519" s="23">
        <v>11.687386470899943</v>
      </c>
      <c r="M519" s="23">
        <v>3.1423817187420808</v>
      </c>
    </row>
    <row r="520" spans="1:13" x14ac:dyDescent="0.4">
      <c r="A520" s="2">
        <v>5169.9999996693805</v>
      </c>
      <c r="B520" s="1">
        <v>5</v>
      </c>
      <c r="C520" s="25">
        <v>4.3071859000000003</v>
      </c>
      <c r="D520" s="24">
        <v>4339.1670000000004</v>
      </c>
      <c r="E520" s="23">
        <v>24.153374144817843</v>
      </c>
      <c r="F520" s="23">
        <v>6.4941055511077739</v>
      </c>
      <c r="G520" s="1"/>
      <c r="H520" s="2">
        <v>5170.0000000000036</v>
      </c>
      <c r="I520" s="2">
        <v>20</v>
      </c>
      <c r="J520" s="25">
        <v>4.8773220000000004</v>
      </c>
      <c r="K520" s="24">
        <v>68.75</v>
      </c>
      <c r="L520" s="23">
        <v>10.903206892676966</v>
      </c>
      <c r="M520" s="23">
        <v>2.9315397501844171</v>
      </c>
    </row>
    <row r="521" spans="1:13" x14ac:dyDescent="0.4">
      <c r="A521" s="2">
        <v>5180.0000001210719</v>
      </c>
      <c r="B521" s="1">
        <v>5</v>
      </c>
      <c r="C521" s="25">
        <v>4.3067858999999995</v>
      </c>
      <c r="D521" s="24">
        <v>4340.8329999999996</v>
      </c>
      <c r="E521" s="23">
        <v>24.151974453065623</v>
      </c>
      <c r="F521" s="23">
        <v>6.4937292166907525</v>
      </c>
      <c r="G521" s="1"/>
      <c r="H521" s="2">
        <v>5180.0000000000073</v>
      </c>
      <c r="I521" s="2">
        <v>20</v>
      </c>
      <c r="J521" s="25">
        <v>4.8578220000000005</v>
      </c>
      <c r="K521" s="24">
        <v>92.917000000000002</v>
      </c>
      <c r="L521" s="23">
        <v>11.612296856219777</v>
      </c>
      <c r="M521" s="23">
        <v>3.1221924118319477</v>
      </c>
    </row>
    <row r="522" spans="1:13" x14ac:dyDescent="0.4">
      <c r="A522" s="2">
        <v>5189.9999999441206</v>
      </c>
      <c r="B522" s="1">
        <v>5</v>
      </c>
      <c r="C522" s="25">
        <v>4.3057859000000001</v>
      </c>
      <c r="D522" s="24">
        <v>4342.9170000000004</v>
      </c>
      <c r="E522" s="23">
        <v>24.326932892455485</v>
      </c>
      <c r="F522" s="23">
        <v>6.5407702042414977</v>
      </c>
      <c r="G522" s="1"/>
      <c r="H522" s="2">
        <v>5190.0000000000009</v>
      </c>
      <c r="I522" s="2">
        <v>20</v>
      </c>
      <c r="J522" s="25">
        <v>4.871022</v>
      </c>
      <c r="K522" s="24">
        <v>89.167000000000002</v>
      </c>
      <c r="L522" s="23">
        <v>11.914675422448116</v>
      </c>
      <c r="M522" s="23">
        <v>3.2034927847614476</v>
      </c>
    </row>
    <row r="523" spans="1:13" x14ac:dyDescent="0.4">
      <c r="A523" s="2">
        <v>5199.9999997671694</v>
      </c>
      <c r="B523" s="1">
        <v>5</v>
      </c>
      <c r="C523" s="25">
        <v>4.3083859000000002</v>
      </c>
      <c r="D523" s="24">
        <v>4351.25</v>
      </c>
      <c r="E523" s="23">
        <v>24.328735525772796</v>
      </c>
      <c r="F523" s="23">
        <v>6.5412548773543433</v>
      </c>
      <c r="G523" s="1"/>
      <c r="H523" s="2">
        <v>5200.0000000000036</v>
      </c>
      <c r="I523" s="2">
        <v>20</v>
      </c>
      <c r="J523" s="25">
        <v>4.8780220000000005</v>
      </c>
      <c r="K523" s="24">
        <v>89.167000000000002</v>
      </c>
      <c r="L523" s="23">
        <v>11.942289941772053</v>
      </c>
      <c r="M523" s="23">
        <v>3.2109174866750414</v>
      </c>
    </row>
    <row r="524" spans="1:13" x14ac:dyDescent="0.4">
      <c r="A524" s="2">
        <v>5209.9999995902181</v>
      </c>
      <c r="B524" s="1">
        <v>5</v>
      </c>
      <c r="C524" s="25">
        <v>4.3077858999999998</v>
      </c>
      <c r="D524" s="24">
        <v>4361.6670000000004</v>
      </c>
      <c r="E524" s="23">
        <v>24.149608307484556</v>
      </c>
      <c r="F524" s="23">
        <v>6.4930930323191332</v>
      </c>
      <c r="G524" s="1"/>
      <c r="H524" s="2">
        <v>5210.0000000000018</v>
      </c>
      <c r="I524" s="2">
        <v>20</v>
      </c>
      <c r="J524" s="25">
        <v>4.8608219999999998</v>
      </c>
      <c r="K524" s="24">
        <v>82.917000000000002</v>
      </c>
      <c r="L524" s="23">
        <v>12.098960605616384</v>
      </c>
      <c r="M524" s="23">
        <v>3.2530414492182009</v>
      </c>
    </row>
    <row r="525" spans="1:13" x14ac:dyDescent="0.4">
      <c r="A525" s="2">
        <v>5220.0000000419095</v>
      </c>
      <c r="B525" s="1">
        <v>5</v>
      </c>
      <c r="C525" s="25">
        <v>4.3099859</v>
      </c>
      <c r="D525" s="24">
        <v>5055.4170000000004</v>
      </c>
      <c r="E525" s="23">
        <v>24.343398963176789</v>
      </c>
      <c r="F525" s="23">
        <v>6.5451974283897671</v>
      </c>
      <c r="G525" s="1"/>
      <c r="H525" s="2">
        <v>5220.0000000000055</v>
      </c>
      <c r="I525" s="2">
        <v>20</v>
      </c>
      <c r="J525" s="25">
        <v>4.870622</v>
      </c>
      <c r="K525" s="24">
        <v>77.5</v>
      </c>
      <c r="L525" s="23">
        <v>10.866543692948632</v>
      </c>
      <c r="M525" s="23">
        <v>2.92168213412425</v>
      </c>
    </row>
    <row r="526" spans="1:13" x14ac:dyDescent="0.4">
      <c r="A526" s="2">
        <v>5229.9999998649582</v>
      </c>
      <c r="B526" s="1">
        <v>5</v>
      </c>
      <c r="C526" s="25">
        <v>4.3111858999999999</v>
      </c>
      <c r="D526" s="24">
        <v>4648.3329999999996</v>
      </c>
      <c r="E526" s="23">
        <v>24.716680393456723</v>
      </c>
      <c r="F526" s="23">
        <v>6.6455614186948857</v>
      </c>
      <c r="G526" s="1"/>
      <c r="H526" s="2">
        <v>5229.9999999999991</v>
      </c>
      <c r="I526" s="2">
        <v>20</v>
      </c>
      <c r="J526" s="25">
        <v>4.8602220000000003</v>
      </c>
      <c r="K526" s="24">
        <v>78.75</v>
      </c>
      <c r="L526" s="23">
        <v>10.991582042143637</v>
      </c>
      <c r="M526" s="23">
        <v>2.9553011321466385</v>
      </c>
    </row>
    <row r="527" spans="1:13" x14ac:dyDescent="0.4">
      <c r="A527" s="2">
        <v>5239.9999996880069</v>
      </c>
      <c r="B527" s="1">
        <v>5</v>
      </c>
      <c r="C527" s="25">
        <v>4.3123859000000007</v>
      </c>
      <c r="D527" s="24">
        <v>4732.0829999999996</v>
      </c>
      <c r="E527" s="23">
        <v>24.703743848474204</v>
      </c>
      <c r="F527" s="23">
        <v>6.6420831763557633</v>
      </c>
      <c r="G527" s="1"/>
      <c r="H527" s="2">
        <v>5240.0000000000018</v>
      </c>
      <c r="I527" s="2">
        <v>20</v>
      </c>
      <c r="J527" s="25">
        <v>4.8696219999999997</v>
      </c>
      <c r="K527" s="24">
        <v>86.25</v>
      </c>
      <c r="L527" s="23">
        <v>11.20371201353794</v>
      </c>
      <c r="M527" s="23">
        <v>3.0123364108008079</v>
      </c>
    </row>
    <row r="528" spans="1:13" x14ac:dyDescent="0.4">
      <c r="A528" s="2">
        <v>5250.0000001396984</v>
      </c>
      <c r="B528" s="1">
        <v>5</v>
      </c>
      <c r="C528" s="25">
        <v>4.3113858999999994</v>
      </c>
      <c r="D528" s="24">
        <v>4082.9169999999999</v>
      </c>
      <c r="E528" s="23">
        <v>24.555064470250166</v>
      </c>
      <c r="F528" s="23">
        <v>6.6021078267557112</v>
      </c>
      <c r="G528" s="1"/>
      <c r="H528" s="2">
        <v>5250.0000000000055</v>
      </c>
      <c r="I528" s="2">
        <v>20</v>
      </c>
      <c r="J528" s="25">
        <v>4.8797220000000001</v>
      </c>
      <c r="K528" s="24">
        <v>87.917000000000002</v>
      </c>
      <c r="L528" s="23">
        <v>11.705491772015501</v>
      </c>
      <c r="M528" s="23">
        <v>3.1472496819415103</v>
      </c>
    </row>
    <row r="529" spans="1:13" x14ac:dyDescent="0.4">
      <c r="A529" s="2">
        <v>5259.9999999627471</v>
      </c>
      <c r="B529" s="1">
        <v>5</v>
      </c>
      <c r="C529" s="25">
        <v>4.3097858999999996</v>
      </c>
      <c r="D529" s="24">
        <v>4125</v>
      </c>
      <c r="E529" s="23">
        <v>24.699396321062057</v>
      </c>
      <c r="F529" s="23">
        <v>6.6409142588483583</v>
      </c>
      <c r="G529" s="1"/>
      <c r="H529" s="2">
        <v>5260.0000000000036</v>
      </c>
      <c r="I529" s="2">
        <v>20</v>
      </c>
      <c r="J529" s="25">
        <v>4.8704220000000005</v>
      </c>
      <c r="K529" s="24">
        <v>92.917000000000002</v>
      </c>
      <c r="L529" s="23">
        <v>11.325742387623061</v>
      </c>
      <c r="M529" s="23">
        <v>3.0451466560691678</v>
      </c>
    </row>
    <row r="530" spans="1:13" x14ac:dyDescent="0.4">
      <c r="A530" s="2">
        <v>5269.9999997857958</v>
      </c>
      <c r="B530" s="1">
        <v>5</v>
      </c>
      <c r="C530" s="25">
        <v>4.3081858999999998</v>
      </c>
      <c r="D530" s="24">
        <v>3773.75</v>
      </c>
      <c r="E530" s="23">
        <v>24.953304040475249</v>
      </c>
      <c r="F530" s="23">
        <v>6.709182299587674</v>
      </c>
      <c r="G530" s="1"/>
      <c r="H530" s="2">
        <v>5270.0000000000018</v>
      </c>
      <c r="I530" s="2">
        <v>20</v>
      </c>
      <c r="J530" s="25">
        <v>4.862622</v>
      </c>
      <c r="K530" s="24">
        <v>88.75</v>
      </c>
      <c r="L530" s="23">
        <v>11.149945859679471</v>
      </c>
      <c r="M530" s="23">
        <v>2.9978803320707517</v>
      </c>
    </row>
    <row r="531" spans="1:13" x14ac:dyDescent="0.4">
      <c r="A531" s="2">
        <v>5280.9999998426065</v>
      </c>
      <c r="B531" s="1">
        <v>5</v>
      </c>
      <c r="C531" s="25">
        <v>4.3085859000000006</v>
      </c>
      <c r="D531" s="24">
        <v>3890.4169999999999</v>
      </c>
      <c r="E531" s="23">
        <v>24.93701065899613</v>
      </c>
      <c r="F531" s="23">
        <v>6.7048015063090407</v>
      </c>
      <c r="G531" s="1"/>
      <c r="H531" s="2">
        <v>5280.0000000000009</v>
      </c>
      <c r="I531" s="2">
        <v>20</v>
      </c>
      <c r="J531" s="25">
        <v>4.8789220000000002</v>
      </c>
      <c r="K531" s="24">
        <v>96.667000000000002</v>
      </c>
      <c r="L531" s="23">
        <v>11.057439415205486</v>
      </c>
      <c r="M531" s="23">
        <v>2.9730081708989902</v>
      </c>
    </row>
    <row r="532" spans="1:13" x14ac:dyDescent="0.4">
      <c r="A532" s="2">
        <v>5290.000000060536</v>
      </c>
      <c r="B532" s="1">
        <v>5</v>
      </c>
      <c r="C532" s="25">
        <v>4.3091859000000001</v>
      </c>
      <c r="D532" s="24">
        <v>3970</v>
      </c>
      <c r="E532" s="23">
        <v>25.006998276242321</v>
      </c>
      <c r="F532" s="23">
        <v>6.7236190417366872</v>
      </c>
      <c r="G532" s="1"/>
      <c r="H532" s="2">
        <v>5290.0000000000036</v>
      </c>
      <c r="I532" s="2">
        <v>20</v>
      </c>
      <c r="J532" s="25">
        <v>4.8726219999999998</v>
      </c>
      <c r="K532" s="24">
        <v>90.417000000000002</v>
      </c>
      <c r="L532" s="23">
        <v>11.530195950487721</v>
      </c>
      <c r="M532" s="23">
        <v>3.1001179826251311</v>
      </c>
    </row>
    <row r="533" spans="1:13" x14ac:dyDescent="0.4">
      <c r="A533" s="2">
        <v>5299.9999998835847</v>
      </c>
      <c r="B533" s="1">
        <v>5</v>
      </c>
      <c r="C533" s="25">
        <v>4.3093859000000005</v>
      </c>
      <c r="D533" s="24">
        <v>4041.6669999999999</v>
      </c>
      <c r="E533" s="23">
        <v>24.912058578322565</v>
      </c>
      <c r="F533" s="23">
        <v>6.6980926529355012</v>
      </c>
      <c r="G533" s="1"/>
      <c r="H533" s="2">
        <v>5300.0000000000073</v>
      </c>
      <c r="I533" s="2">
        <v>20</v>
      </c>
      <c r="J533" s="25">
        <v>4.8690220000000002</v>
      </c>
      <c r="K533" s="24">
        <v>79.582999999999998</v>
      </c>
      <c r="L533" s="23">
        <v>10.7117035033987</v>
      </c>
      <c r="M533" s="23">
        <v>2.880050330283439</v>
      </c>
    </row>
    <row r="534" spans="1:13" x14ac:dyDescent="0.4">
      <c r="A534" s="2">
        <v>5309.9999997066334</v>
      </c>
      <c r="B534" s="1">
        <v>5</v>
      </c>
      <c r="C534" s="25">
        <v>4.3085859000000006</v>
      </c>
      <c r="D534" s="24">
        <v>4060.4169999999999</v>
      </c>
      <c r="E534" s="23">
        <v>25.159701010845005</v>
      </c>
      <c r="F534" s="23">
        <v>6.7646761491415095</v>
      </c>
      <c r="G534" s="1"/>
      <c r="H534" s="2">
        <v>5310</v>
      </c>
      <c r="I534" s="2">
        <v>20</v>
      </c>
      <c r="J534" s="25">
        <v>4.8665219999999998</v>
      </c>
      <c r="K534" s="24">
        <v>96.25</v>
      </c>
      <c r="L534" s="23">
        <v>11.312234991318263</v>
      </c>
      <c r="M534" s="23">
        <v>3.0415149292223078</v>
      </c>
    </row>
    <row r="535" spans="1:13" x14ac:dyDescent="0.4">
      <c r="A535" s="2">
        <v>5320.0000001583248</v>
      </c>
      <c r="B535" s="1">
        <v>5</v>
      </c>
      <c r="C535" s="25">
        <v>4.3071859000000003</v>
      </c>
      <c r="D535" s="24">
        <v>3743.3330000000001</v>
      </c>
      <c r="E535" s="23">
        <v>25.103492177341373</v>
      </c>
      <c r="F535" s="23">
        <v>6.7495633083645377</v>
      </c>
      <c r="G535" s="1"/>
      <c r="H535" s="2">
        <v>5320.0000000000036</v>
      </c>
      <c r="I535" s="2">
        <v>20</v>
      </c>
      <c r="J535" s="25">
        <v>4.8795219999999997</v>
      </c>
      <c r="K535" s="24">
        <v>88.332999999999998</v>
      </c>
      <c r="L535" s="23">
        <v>11.213069898837045</v>
      </c>
      <c r="M535" s="23">
        <v>3.0148524607118121</v>
      </c>
    </row>
    <row r="536" spans="1:13" x14ac:dyDescent="0.4">
      <c r="A536" s="2">
        <v>5329.9999999813735</v>
      </c>
      <c r="B536" s="1">
        <v>5</v>
      </c>
      <c r="C536" s="25">
        <v>4.3057859000000001</v>
      </c>
      <c r="D536" s="24">
        <v>3495.8330000000001</v>
      </c>
      <c r="E536" s="23">
        <v>25.124575413063475</v>
      </c>
      <c r="F536" s="23">
        <v>6.7552319473429794</v>
      </c>
      <c r="G536" s="1"/>
      <c r="H536" s="2">
        <v>5330.0000000000018</v>
      </c>
      <c r="I536" s="2">
        <v>20</v>
      </c>
      <c r="J536" s="25">
        <v>4.8680219999999998</v>
      </c>
      <c r="K536" s="24">
        <v>82.917000000000002</v>
      </c>
      <c r="L536" s="23">
        <v>11.157544733446876</v>
      </c>
      <c r="M536" s="23">
        <v>2.9999234374364523</v>
      </c>
    </row>
    <row r="537" spans="1:13" x14ac:dyDescent="0.4">
      <c r="A537" s="2">
        <v>5339.9999998044223</v>
      </c>
      <c r="B537" s="1">
        <v>5</v>
      </c>
      <c r="C537" s="25">
        <v>4.3061859</v>
      </c>
      <c r="D537" s="24">
        <v>3515.4169999999999</v>
      </c>
      <c r="E537" s="23">
        <v>25.174958256871133</v>
      </c>
      <c r="F537" s="23">
        <v>6.7687783572023301</v>
      </c>
      <c r="G537" s="1"/>
      <c r="H537" s="2">
        <v>5340.0000000000045</v>
      </c>
      <c r="I537" s="2">
        <v>20</v>
      </c>
      <c r="J537" s="25">
        <v>4.8631219999999997</v>
      </c>
      <c r="K537" s="24">
        <v>98.332999999999998</v>
      </c>
      <c r="L537" s="23">
        <v>11.067089223554834</v>
      </c>
      <c r="M537" s="23">
        <v>2.9756027100136042</v>
      </c>
    </row>
    <row r="538" spans="1:13" x14ac:dyDescent="0.4">
      <c r="A538" s="2">
        <v>5349.999999627471</v>
      </c>
      <c r="B538" s="1">
        <v>5</v>
      </c>
      <c r="C538" s="25">
        <v>4.3053859000000001</v>
      </c>
      <c r="D538" s="24">
        <v>3515.4169999999999</v>
      </c>
      <c r="E538" s="23">
        <v>25.606923733125672</v>
      </c>
      <c r="F538" s="23">
        <v>6.8849206974158355</v>
      </c>
      <c r="G538" s="1"/>
      <c r="H538" s="2">
        <v>5349.9999999999982</v>
      </c>
      <c r="I538" s="2">
        <v>20</v>
      </c>
      <c r="J538" s="25">
        <v>4.8794219999999999</v>
      </c>
      <c r="K538" s="24">
        <v>83.332999999999998</v>
      </c>
      <c r="L538" s="23">
        <v>11.726538256247037</v>
      </c>
      <c r="M538" s="23">
        <v>3.1529084395651794</v>
      </c>
    </row>
    <row r="539" spans="1:13" x14ac:dyDescent="0.4">
      <c r="A539" s="2">
        <v>5360.0000000791624</v>
      </c>
      <c r="B539" s="1">
        <v>5</v>
      </c>
      <c r="C539" s="25">
        <v>4.3063859000000004</v>
      </c>
      <c r="D539" s="24">
        <v>3530.8330000000001</v>
      </c>
      <c r="E539" s="23">
        <v>25.280919769930591</v>
      </c>
      <c r="F539" s="23">
        <v>6.7972681758933895</v>
      </c>
      <c r="G539" s="1"/>
      <c r="H539" s="2">
        <v>5360.0000000000018</v>
      </c>
      <c r="I539" s="2">
        <v>20</v>
      </c>
      <c r="J539" s="25">
        <v>4.8768219999999998</v>
      </c>
      <c r="K539" s="24">
        <v>85.417000000000002</v>
      </c>
      <c r="L539" s="23">
        <v>12.789426345629549</v>
      </c>
      <c r="M539" s="23">
        <v>3.4386866252579753</v>
      </c>
    </row>
    <row r="540" spans="1:13" x14ac:dyDescent="0.4">
      <c r="A540" s="2">
        <v>5369.9999999022111</v>
      </c>
      <c r="B540" s="1">
        <v>5</v>
      </c>
      <c r="C540" s="25">
        <v>4.3047859000000006</v>
      </c>
      <c r="D540" s="24">
        <v>3588.75</v>
      </c>
      <c r="E540" s="23">
        <v>25.59188159124324</v>
      </c>
      <c r="F540" s="23">
        <v>6.8808763242978781</v>
      </c>
      <c r="G540" s="1"/>
      <c r="H540" s="2">
        <v>5370.0000000000045</v>
      </c>
      <c r="I540" s="2">
        <v>20</v>
      </c>
      <c r="J540" s="25">
        <v>4.8806219999999998</v>
      </c>
      <c r="K540" s="24">
        <v>96.667000000000002</v>
      </c>
      <c r="L540" s="23">
        <v>12.541538369501191</v>
      </c>
      <c r="M540" s="23">
        <v>3.3720371098662119</v>
      </c>
    </row>
    <row r="541" spans="1:13" x14ac:dyDescent="0.4">
      <c r="A541" s="2">
        <v>5379.9999997252598</v>
      </c>
      <c r="B541" s="1">
        <v>5</v>
      </c>
      <c r="C541" s="25">
        <v>4.3043858999999998</v>
      </c>
      <c r="D541" s="24">
        <v>3591.6669999999999</v>
      </c>
      <c r="E541" s="23">
        <v>25.461225516555601</v>
      </c>
      <c r="F541" s="23">
        <v>6.8457468912494104</v>
      </c>
      <c r="G541" s="1"/>
      <c r="H541" s="2">
        <v>5380.0000000000036</v>
      </c>
      <c r="I541" s="2">
        <v>20</v>
      </c>
      <c r="J541" s="25">
        <v>4.8716220000000003</v>
      </c>
      <c r="K541" s="24">
        <v>87.5</v>
      </c>
      <c r="L541" s="23">
        <v>11.589219054635288</v>
      </c>
      <c r="M541" s="23">
        <v>3.1159874949338531</v>
      </c>
    </row>
    <row r="542" spans="1:13" x14ac:dyDescent="0.4">
      <c r="A542" s="2">
        <v>5390.0000001769513</v>
      </c>
      <c r="B542" s="1">
        <v>5</v>
      </c>
      <c r="C542" s="25">
        <v>4.3049859000000001</v>
      </c>
      <c r="D542" s="24">
        <v>3592.0830000000001</v>
      </c>
      <c r="E542" s="23">
        <v>25.405495365512643</v>
      </c>
      <c r="F542" s="23">
        <v>6.8307627535847457</v>
      </c>
      <c r="G542" s="1"/>
      <c r="H542" s="2">
        <v>5390.0000000000018</v>
      </c>
      <c r="I542" s="2">
        <v>20</v>
      </c>
      <c r="J542" s="25">
        <v>4.8636220000000003</v>
      </c>
      <c r="K542" s="24">
        <v>89.167000000000002</v>
      </c>
      <c r="L542" s="23">
        <v>10.998293002761459</v>
      </c>
      <c r="M542" s="23">
        <v>2.9571055047506558</v>
      </c>
    </row>
    <row r="543" spans="1:13" x14ac:dyDescent="0.4">
      <c r="A543" s="2">
        <v>5400</v>
      </c>
      <c r="B543" s="1">
        <v>5</v>
      </c>
      <c r="C543" s="25">
        <v>4.3039858999999998</v>
      </c>
      <c r="D543" s="24">
        <v>3592.5</v>
      </c>
      <c r="E543" s="23">
        <v>25.355776011951129</v>
      </c>
      <c r="F543" s="23">
        <v>6.8173947360139753</v>
      </c>
      <c r="G543" s="1"/>
      <c r="H543" s="2">
        <v>5400</v>
      </c>
      <c r="I543" s="2">
        <v>20</v>
      </c>
      <c r="J543" s="25">
        <v>4.8796220000000003</v>
      </c>
      <c r="K543" s="24">
        <v>87.082999999999998</v>
      </c>
      <c r="L543" s="23">
        <v>11.263927564961211</v>
      </c>
      <c r="M543" s="23">
        <v>3.0285265358084468</v>
      </c>
    </row>
    <row r="544" spans="1:13" x14ac:dyDescent="0.4">
      <c r="A544" s="2">
        <v>5409.9999998230487</v>
      </c>
      <c r="B544" s="1">
        <v>5</v>
      </c>
      <c r="C544" s="25">
        <v>4.3057859000000001</v>
      </c>
      <c r="D544" s="24">
        <v>3590.4169999999999</v>
      </c>
      <c r="E544" s="23">
        <v>25.488567979896896</v>
      </c>
      <c r="F544" s="23">
        <v>6.8530984456078654</v>
      </c>
      <c r="G544" s="1"/>
      <c r="H544" s="2">
        <v>5410.0000000000036</v>
      </c>
      <c r="I544" s="2">
        <v>20</v>
      </c>
      <c r="J544" s="25">
        <v>4.876722</v>
      </c>
      <c r="K544" s="24">
        <v>87.082999999999998</v>
      </c>
      <c r="L544" s="23">
        <v>11.312475535911705</v>
      </c>
      <c r="M544" s="23">
        <v>3.0415796043260919</v>
      </c>
    </row>
    <row r="545" spans="1:13" x14ac:dyDescent="0.4">
      <c r="A545" s="2">
        <v>5419.9999996460974</v>
      </c>
      <c r="B545" s="1">
        <v>5</v>
      </c>
      <c r="C545" s="25">
        <v>4.3043858999999998</v>
      </c>
      <c r="D545" s="24">
        <v>3643.75</v>
      </c>
      <c r="E545" s="23">
        <v>25.574776267362299</v>
      </c>
      <c r="F545" s="23">
        <v>6.8762772244742809</v>
      </c>
      <c r="G545" s="1"/>
      <c r="H545" s="2">
        <v>5420.0000000000064</v>
      </c>
      <c r="I545" s="2">
        <v>20</v>
      </c>
      <c r="J545" s="25">
        <v>4.8648220000000002</v>
      </c>
      <c r="K545" s="24">
        <v>71.667000000000002</v>
      </c>
      <c r="L545" s="23">
        <v>11.75837374933934</v>
      </c>
      <c r="M545" s="23">
        <v>3.1614680325716633</v>
      </c>
    </row>
    <row r="546" spans="1:13" x14ac:dyDescent="0.4">
      <c r="A546" s="2">
        <v>5430.0000000977889</v>
      </c>
      <c r="B546" s="1">
        <v>5</v>
      </c>
      <c r="C546" s="25">
        <v>4.3037858999999994</v>
      </c>
      <c r="D546" s="24">
        <v>3629.5830000000001</v>
      </c>
      <c r="E546" s="23">
        <v>25.619890574466439</v>
      </c>
      <c r="F546" s="23">
        <v>6.8884070855215516</v>
      </c>
      <c r="G546" s="1"/>
      <c r="H546" s="2">
        <v>5430</v>
      </c>
      <c r="I546" s="2">
        <v>20</v>
      </c>
      <c r="J546" s="25">
        <v>4.8843220000000001</v>
      </c>
      <c r="K546" s="24">
        <v>80.832999999999998</v>
      </c>
      <c r="L546" s="23">
        <v>11.273108428122677</v>
      </c>
      <c r="M546" s="23">
        <v>3.0309949898663922</v>
      </c>
    </row>
    <row r="547" spans="1:13" x14ac:dyDescent="0.4">
      <c r="A547" s="2">
        <v>5439.9999999208376</v>
      </c>
      <c r="B547" s="1">
        <v>5</v>
      </c>
      <c r="C547" s="25">
        <v>4.3047859000000006</v>
      </c>
      <c r="D547" s="24">
        <v>3640.8330000000001</v>
      </c>
      <c r="E547" s="23">
        <v>25.921045464606141</v>
      </c>
      <c r="F547" s="23">
        <v>6.9693784492769177</v>
      </c>
      <c r="G547" s="1"/>
      <c r="H547" s="2">
        <v>5440.0000000000036</v>
      </c>
      <c r="I547" s="2">
        <v>20</v>
      </c>
      <c r="J547" s="25">
        <v>4.8764219999999998</v>
      </c>
      <c r="K547" s="24">
        <v>83.75</v>
      </c>
      <c r="L547" s="23">
        <v>12.294877871414569</v>
      </c>
      <c r="M547" s="23">
        <v>3.3057176258778003</v>
      </c>
    </row>
    <row r="548" spans="1:13" x14ac:dyDescent="0.4">
      <c r="A548" s="2">
        <v>5449.9999997438863</v>
      </c>
      <c r="B548" s="1">
        <v>5</v>
      </c>
      <c r="C548" s="25">
        <v>4.3067858999999995</v>
      </c>
      <c r="D548" s="24">
        <v>3641.25</v>
      </c>
      <c r="E548" s="23">
        <v>26.179043192386207</v>
      </c>
      <c r="F548" s="23">
        <v>7.0387461685075312</v>
      </c>
      <c r="G548" s="1"/>
      <c r="H548" s="2">
        <v>5450.0000000000018</v>
      </c>
      <c r="I548" s="2">
        <v>21</v>
      </c>
      <c r="J548" s="25">
        <v>4.888922</v>
      </c>
      <c r="K548" s="24">
        <v>175.833</v>
      </c>
      <c r="L548" s="23">
        <v>12.174705996236638</v>
      </c>
      <c r="M548" s="23">
        <v>3.2734070742753256</v>
      </c>
    </row>
    <row r="549" spans="1:13" x14ac:dyDescent="0.4">
      <c r="A549" s="2">
        <v>5460.0000001955777</v>
      </c>
      <c r="B549" s="1">
        <v>5</v>
      </c>
      <c r="C549" s="25">
        <v>4.3047859000000006</v>
      </c>
      <c r="D549" s="24">
        <v>3643.75</v>
      </c>
      <c r="E549" s="23">
        <v>26.077059591168084</v>
      </c>
      <c r="F549" s="23">
        <v>7.0113258889713634</v>
      </c>
      <c r="G549" s="1"/>
      <c r="H549" s="2">
        <v>5460.0000000000045</v>
      </c>
      <c r="I549" s="2">
        <v>21</v>
      </c>
      <c r="J549" s="25">
        <v>4.9968219999999999</v>
      </c>
      <c r="K549" s="24">
        <v>541.25</v>
      </c>
      <c r="L549" s="23">
        <v>11.975539276581403</v>
      </c>
      <c r="M549" s="23">
        <v>3.2198572185924705</v>
      </c>
    </row>
    <row r="550" spans="1:13" x14ac:dyDescent="0.4">
      <c r="A550" s="2">
        <v>5470.0000000186265</v>
      </c>
      <c r="B550" s="1">
        <v>5</v>
      </c>
      <c r="C550" s="25">
        <v>4.3067858999999995</v>
      </c>
      <c r="D550" s="24">
        <v>3648.75</v>
      </c>
      <c r="E550" s="23">
        <v>26.03563235086569</v>
      </c>
      <c r="F550" s="23">
        <v>7.000187367719561</v>
      </c>
      <c r="G550" s="1"/>
      <c r="H550" s="2">
        <v>5469.9999999999982</v>
      </c>
      <c r="I550" s="2">
        <v>21</v>
      </c>
      <c r="J550" s="25">
        <v>5.0807219999999997</v>
      </c>
      <c r="K550" s="24">
        <v>481.25</v>
      </c>
      <c r="L550" s="23">
        <v>12.556730045036689</v>
      </c>
      <c r="M550" s="23">
        <v>3.3761216880222151</v>
      </c>
    </row>
    <row r="551" spans="1:13" x14ac:dyDescent="0.4">
      <c r="A551" s="2">
        <v>5479.9999998416752</v>
      </c>
      <c r="B551" s="1">
        <v>5</v>
      </c>
      <c r="C551" s="25">
        <v>4.3043858999999998</v>
      </c>
      <c r="D551" s="24">
        <v>3655.4169999999999</v>
      </c>
      <c r="E551" s="23">
        <v>26.357391794266821</v>
      </c>
      <c r="F551" s="23">
        <v>7.0866986673410635</v>
      </c>
      <c r="G551" s="1"/>
      <c r="H551" s="2">
        <v>5480.0000000000018</v>
      </c>
      <c r="I551" s="2">
        <v>21</v>
      </c>
      <c r="J551" s="25">
        <v>5.1246220000000005</v>
      </c>
      <c r="K551" s="24">
        <v>422.08300000000003</v>
      </c>
      <c r="L551" s="23">
        <v>13.183431383489131</v>
      </c>
      <c r="M551" s="23">
        <v>3.5446225615038558</v>
      </c>
    </row>
    <row r="552" spans="1:13" x14ac:dyDescent="0.4">
      <c r="A552" s="2">
        <v>5489.9999996647239</v>
      </c>
      <c r="B552" s="1">
        <v>5</v>
      </c>
      <c r="C552" s="25">
        <v>4.3063859000000004</v>
      </c>
      <c r="D552" s="24">
        <v>3683.75</v>
      </c>
      <c r="E552" s="23">
        <v>25.950857081146669</v>
      </c>
      <c r="F552" s="23">
        <v>6.9773938836134421</v>
      </c>
      <c r="G552" s="1"/>
      <c r="H552" s="2">
        <v>5490.0000000000045</v>
      </c>
      <c r="I552" s="2">
        <v>21</v>
      </c>
      <c r="J552" s="25">
        <v>5.1128220000000004</v>
      </c>
      <c r="K552" s="24">
        <v>384.16699999999997</v>
      </c>
      <c r="L552" s="23">
        <v>14.718433777443261</v>
      </c>
      <c r="M552" s="23">
        <v>3.9573378826748313</v>
      </c>
    </row>
    <row r="553" spans="1:13" x14ac:dyDescent="0.4">
      <c r="A553" s="2">
        <v>5500.0000001164153</v>
      </c>
      <c r="B553" s="1">
        <v>5</v>
      </c>
      <c r="C553" s="25">
        <v>4.3075858999999994</v>
      </c>
      <c r="D553" s="24">
        <v>3977.5</v>
      </c>
      <c r="E553" s="23">
        <v>26.403975474747178</v>
      </c>
      <c r="F553" s="23">
        <v>7.099223598068531</v>
      </c>
      <c r="G553" s="1"/>
      <c r="H553" s="2">
        <v>5500.0000000000036</v>
      </c>
      <c r="I553" s="2">
        <v>21</v>
      </c>
      <c r="J553" s="25">
        <v>5.1349220000000004</v>
      </c>
      <c r="K553" s="24">
        <v>373.75</v>
      </c>
      <c r="L553" s="23">
        <v>14.318641189958406</v>
      </c>
      <c r="M553" s="23">
        <v>3.8498458508737934</v>
      </c>
    </row>
    <row r="554" spans="1:13" x14ac:dyDescent="0.4">
      <c r="A554" s="2">
        <v>5509.999999939464</v>
      </c>
      <c r="B554" s="1">
        <v>5</v>
      </c>
      <c r="C554" s="25">
        <v>4.3079859000000003</v>
      </c>
      <c r="D554" s="24">
        <v>4048.75</v>
      </c>
      <c r="E554" s="23">
        <v>26.220058402215976</v>
      </c>
      <c r="F554" s="23">
        <v>7.0497739073335168</v>
      </c>
      <c r="G554" s="1"/>
      <c r="H554" s="2">
        <v>5510.0000000000009</v>
      </c>
      <c r="I554" s="2">
        <v>21</v>
      </c>
      <c r="J554" s="25">
        <v>5.1352219999999997</v>
      </c>
      <c r="K554" s="24">
        <v>332.5</v>
      </c>
      <c r="L554" s="23">
        <v>14.719785497935201</v>
      </c>
      <c r="M554" s="23">
        <v>3.9577013190832449</v>
      </c>
    </row>
    <row r="555" spans="1:13" x14ac:dyDescent="0.4">
      <c r="A555" s="2">
        <v>5519.9999997625127</v>
      </c>
      <c r="B555" s="1">
        <v>5</v>
      </c>
      <c r="C555" s="25">
        <v>4.3079859000000003</v>
      </c>
      <c r="D555" s="24">
        <v>4103.75</v>
      </c>
      <c r="E555" s="23">
        <v>26.195288099692082</v>
      </c>
      <c r="F555" s="23">
        <v>7.0431139285595972</v>
      </c>
      <c r="G555" s="1"/>
      <c r="H555" s="2">
        <v>5519.9999999999991</v>
      </c>
      <c r="I555" s="2">
        <v>21</v>
      </c>
      <c r="J555" s="25">
        <v>5.132822</v>
      </c>
      <c r="K555" s="24">
        <v>325.41699999999997</v>
      </c>
      <c r="L555" s="23">
        <v>13.619849804551853</v>
      </c>
      <c r="M555" s="23">
        <v>3.6619621627469883</v>
      </c>
    </row>
    <row r="556" spans="1:13" x14ac:dyDescent="0.4">
      <c r="A556" s="2">
        <v>5529.9999995855615</v>
      </c>
      <c r="B556" s="1">
        <v>5</v>
      </c>
      <c r="C556" s="25">
        <v>4.3097858999999996</v>
      </c>
      <c r="D556" s="24">
        <v>4324.1670000000004</v>
      </c>
      <c r="E556" s="23">
        <v>26.583611671854474</v>
      </c>
      <c r="F556" s="23">
        <v>7.1475222919826766</v>
      </c>
      <c r="G556" s="1"/>
      <c r="H556" s="2">
        <v>5530.0000000000027</v>
      </c>
      <c r="I556" s="2">
        <v>21</v>
      </c>
      <c r="J556" s="25">
        <v>5.116422</v>
      </c>
      <c r="K556" s="24">
        <v>303.75</v>
      </c>
      <c r="L556" s="23">
        <v>14.01173244506688</v>
      </c>
      <c r="M556" s="23">
        <v>3.7673274510869379</v>
      </c>
    </row>
    <row r="557" spans="1:13" x14ac:dyDescent="0.4">
      <c r="A557" s="2">
        <v>5540.0000000372529</v>
      </c>
      <c r="B557" s="1">
        <v>5</v>
      </c>
      <c r="C557" s="25">
        <v>4.3097858999999996</v>
      </c>
      <c r="D557" s="24">
        <v>3994.5830000000001</v>
      </c>
      <c r="E557" s="23">
        <v>26.308399553303857</v>
      </c>
      <c r="F557" s="23">
        <v>7.0735261481687424</v>
      </c>
      <c r="G557" s="1"/>
      <c r="H557" s="2">
        <v>5540.0000000000055</v>
      </c>
      <c r="I557" s="2">
        <v>21</v>
      </c>
      <c r="J557" s="25">
        <v>5.1397219999999999</v>
      </c>
      <c r="K557" s="24">
        <v>295</v>
      </c>
      <c r="L557" s="23">
        <v>13.625117030532342</v>
      </c>
      <c r="M557" s="23">
        <v>3.6633783591456255</v>
      </c>
    </row>
    <row r="558" spans="1:13" x14ac:dyDescent="0.4">
      <c r="A558" s="2">
        <v>5549.9999998603016</v>
      </c>
      <c r="B558" s="1">
        <v>5</v>
      </c>
      <c r="C558" s="25">
        <v>4.3097858999999996</v>
      </c>
      <c r="D558" s="24">
        <v>3711.6669999999999</v>
      </c>
      <c r="E558" s="23">
        <v>26.492165144043629</v>
      </c>
      <c r="F558" s="23">
        <v>7.122935110070733</v>
      </c>
      <c r="G558" s="1"/>
      <c r="H558" s="2">
        <v>5550.0000000000036</v>
      </c>
      <c r="I558" s="2">
        <v>21</v>
      </c>
      <c r="J558" s="25">
        <v>5.128622</v>
      </c>
      <c r="K558" s="24">
        <v>288.75</v>
      </c>
      <c r="L558" s="23">
        <v>13.878788352594034</v>
      </c>
      <c r="M558" s="23">
        <v>3.7315828398480093</v>
      </c>
    </row>
    <row r="559" spans="1:13" x14ac:dyDescent="0.4">
      <c r="A559" s="2">
        <v>5559.9999996833503</v>
      </c>
      <c r="B559" s="1">
        <v>5</v>
      </c>
      <c r="C559" s="25">
        <v>4.3087859000000002</v>
      </c>
      <c r="D559" s="24">
        <v>3705.4169999999999</v>
      </c>
      <c r="E559" s="23">
        <v>26.36626862724075</v>
      </c>
      <c r="F559" s="23">
        <v>7.089085376955488</v>
      </c>
      <c r="G559" s="1"/>
      <c r="H559" s="2">
        <v>5560.0000000000027</v>
      </c>
      <c r="I559" s="2">
        <v>21</v>
      </c>
      <c r="J559" s="25">
        <v>5.1276219999999997</v>
      </c>
      <c r="K559" s="24">
        <v>281.66699999999997</v>
      </c>
      <c r="L559" s="23">
        <v>14.243466567286088</v>
      </c>
      <c r="M559" s="23">
        <v>3.8296336879075894</v>
      </c>
    </row>
    <row r="560" spans="1:13" x14ac:dyDescent="0.4">
      <c r="A560" s="2">
        <v>5570.0000001350418</v>
      </c>
      <c r="B560" s="1">
        <v>5</v>
      </c>
      <c r="C560" s="25">
        <v>4.3097858999999996</v>
      </c>
      <c r="D560" s="24">
        <v>4008.75</v>
      </c>
      <c r="E560" s="23">
        <v>26.583054218862276</v>
      </c>
      <c r="F560" s="23">
        <v>7.1473724098772031</v>
      </c>
      <c r="G560" s="1"/>
      <c r="H560" s="2">
        <v>5570.0000000000009</v>
      </c>
      <c r="I560" s="2">
        <v>21</v>
      </c>
      <c r="J560" s="25">
        <v>5.1382219999999998</v>
      </c>
      <c r="K560" s="24">
        <v>263.75</v>
      </c>
      <c r="L560" s="23">
        <v>14.896231729819524</v>
      </c>
      <c r="M560" s="23">
        <v>4.0051423286532426</v>
      </c>
    </row>
    <row r="561" spans="1:13" x14ac:dyDescent="0.4">
      <c r="A561" s="2">
        <v>5579.9999999580905</v>
      </c>
      <c r="B561" s="1">
        <v>5</v>
      </c>
      <c r="C561" s="25">
        <v>4.3109859000000004</v>
      </c>
      <c r="D561" s="24">
        <v>3776.6669999999999</v>
      </c>
      <c r="E561" s="23">
        <v>26.252999632566077</v>
      </c>
      <c r="F561" s="23">
        <v>7.0586307993600421</v>
      </c>
      <c r="G561" s="1"/>
      <c r="H561" s="2">
        <v>5580.0000000000036</v>
      </c>
      <c r="I561" s="2">
        <v>21</v>
      </c>
      <c r="J561" s="25">
        <v>5.1428219999999998</v>
      </c>
      <c r="K561" s="24">
        <v>263.75</v>
      </c>
      <c r="L561" s="23">
        <v>14.864305623812399</v>
      </c>
      <c r="M561" s="23">
        <v>3.9965583725979497</v>
      </c>
    </row>
    <row r="562" spans="1:13" x14ac:dyDescent="0.4">
      <c r="A562" s="2">
        <v>5589.9999997811392</v>
      </c>
      <c r="B562" s="1">
        <v>5</v>
      </c>
      <c r="C562" s="25">
        <v>4.3095859000000001</v>
      </c>
      <c r="D562" s="24">
        <v>3507.0830000000001</v>
      </c>
      <c r="E562" s="23">
        <v>26.57704645101677</v>
      </c>
      <c r="F562" s="23">
        <v>7.1457571043599986</v>
      </c>
      <c r="G562" s="1"/>
      <c r="H562" s="2">
        <v>5590.0000000000073</v>
      </c>
      <c r="I562" s="2">
        <v>21</v>
      </c>
      <c r="J562" s="25">
        <v>5.1213220000000002</v>
      </c>
      <c r="K562" s="24">
        <v>257.5</v>
      </c>
      <c r="L562" s="23">
        <v>14.681587950654757</v>
      </c>
      <c r="M562" s="23">
        <v>3.947431163768905</v>
      </c>
    </row>
    <row r="563" spans="1:13" x14ac:dyDescent="0.4">
      <c r="A563" s="2">
        <v>5599.9999996041879</v>
      </c>
      <c r="B563" s="1">
        <v>5</v>
      </c>
      <c r="C563" s="25">
        <v>4.3083859000000002</v>
      </c>
      <c r="D563" s="24">
        <v>3687.0830000000001</v>
      </c>
      <c r="E563" s="23">
        <v>26.965148859763733</v>
      </c>
      <c r="F563" s="23">
        <v>7.2501060036868736</v>
      </c>
      <c r="G563" s="1"/>
      <c r="H563" s="2">
        <v>5600.0000000000009</v>
      </c>
      <c r="I563" s="2">
        <v>21</v>
      </c>
      <c r="J563" s="25">
        <v>5.1392220000000002</v>
      </c>
      <c r="K563" s="24">
        <v>248.75</v>
      </c>
      <c r="L563" s="23">
        <v>13.875069019395193</v>
      </c>
      <c r="M563" s="23">
        <v>3.7305828246025947</v>
      </c>
    </row>
    <row r="564" spans="1:13" x14ac:dyDescent="0.4">
      <c r="A564" s="2">
        <v>5610.0000000558794</v>
      </c>
      <c r="B564" s="1">
        <v>5</v>
      </c>
      <c r="C564" s="25">
        <v>4.3103859</v>
      </c>
      <c r="D564" s="24">
        <v>3940.8330000000001</v>
      </c>
      <c r="E564" s="23">
        <v>26.739398575729396</v>
      </c>
      <c r="F564" s="23">
        <v>7.1894086384276132</v>
      </c>
      <c r="G564" s="1"/>
      <c r="H564" s="2">
        <v>5610.0000000000036</v>
      </c>
      <c r="I564" s="2">
        <v>21</v>
      </c>
      <c r="J564" s="25">
        <v>5.1269220000000004</v>
      </c>
      <c r="K564" s="24">
        <v>245.833</v>
      </c>
      <c r="L564" s="23">
        <v>14.849387655328728</v>
      </c>
      <c r="M564" s="23">
        <v>3.9925473859192286</v>
      </c>
    </row>
    <row r="565" spans="1:13" x14ac:dyDescent="0.4">
      <c r="A565" s="2">
        <v>5619.9999998789281</v>
      </c>
      <c r="B565" s="1">
        <v>5</v>
      </c>
      <c r="C565" s="25">
        <v>4.3085859000000006</v>
      </c>
      <c r="D565" s="24">
        <v>3502.5</v>
      </c>
      <c r="E565" s="23">
        <v>26.929250704846329</v>
      </c>
      <c r="F565" s="23">
        <v>7.240454084840013</v>
      </c>
      <c r="G565" s="1"/>
      <c r="H565" s="2">
        <v>5620.0000000000027</v>
      </c>
      <c r="I565" s="2">
        <v>21</v>
      </c>
      <c r="J565" s="25">
        <v>5.1413219999999997</v>
      </c>
      <c r="K565" s="24">
        <v>239.167</v>
      </c>
      <c r="L565" s="23">
        <v>14.457633928032708</v>
      </c>
      <c r="M565" s="23">
        <v>3.8872167584115975</v>
      </c>
    </row>
    <row r="566" spans="1:13" x14ac:dyDescent="0.4">
      <c r="A566" s="2">
        <v>5629.9999997019768</v>
      </c>
      <c r="B566" s="1">
        <v>5</v>
      </c>
      <c r="C566" s="25">
        <v>4.3101859000000005</v>
      </c>
      <c r="D566" s="24">
        <v>3692.9169999999999</v>
      </c>
      <c r="E566" s="23">
        <v>27.08024775447814</v>
      </c>
      <c r="F566" s="23">
        <v>7.2810525855851038</v>
      </c>
      <c r="G566" s="1"/>
      <c r="H566" s="2">
        <v>5630.0000000000055</v>
      </c>
      <c r="I566" s="2">
        <v>21</v>
      </c>
      <c r="J566" s="25">
        <v>5.1279219999999999</v>
      </c>
      <c r="K566" s="24">
        <v>233.75</v>
      </c>
      <c r="L566" s="23">
        <v>14.936149521250494</v>
      </c>
      <c r="M566" s="23">
        <v>4.0158750051466194</v>
      </c>
    </row>
    <row r="567" spans="1:13" x14ac:dyDescent="0.4">
      <c r="A567" s="2">
        <v>5640.0000001536682</v>
      </c>
      <c r="B567" s="1">
        <v>5</v>
      </c>
      <c r="C567" s="25">
        <v>4.3123859000000007</v>
      </c>
      <c r="D567" s="24">
        <v>4006.25</v>
      </c>
      <c r="E567" s="23">
        <v>26.853985461988973</v>
      </c>
      <c r="F567" s="23">
        <v>7.2202175568702627</v>
      </c>
      <c r="G567" s="1"/>
      <c r="H567" s="2">
        <v>5639.9999999999991</v>
      </c>
      <c r="I567" s="2">
        <v>21</v>
      </c>
      <c r="J567" s="25">
        <v>5.1387220000000005</v>
      </c>
      <c r="K567" s="24">
        <v>224.167</v>
      </c>
      <c r="L567" s="23">
        <v>14.423753572357956</v>
      </c>
      <c r="M567" s="23">
        <v>3.878107364231651</v>
      </c>
    </row>
    <row r="568" spans="1:13" x14ac:dyDescent="0.4">
      <c r="A568" s="2">
        <v>5649.9999999767169</v>
      </c>
      <c r="B568" s="1">
        <v>5</v>
      </c>
      <c r="C568" s="25">
        <v>4.3083859000000002</v>
      </c>
      <c r="D568" s="24">
        <v>3170.4169999999999</v>
      </c>
      <c r="E568" s="23">
        <v>27.177223367673804</v>
      </c>
      <c r="F568" s="23">
        <v>7.3071263699019484</v>
      </c>
      <c r="G568" s="1"/>
      <c r="H568" s="2">
        <v>5651.0000000000045</v>
      </c>
      <c r="I568" s="2">
        <v>21</v>
      </c>
      <c r="J568" s="25">
        <v>5.1224220000000003</v>
      </c>
      <c r="K568" s="24">
        <v>230</v>
      </c>
      <c r="L568" s="23">
        <v>14.142262684221823</v>
      </c>
      <c r="M568" s="23">
        <v>3.8024230507990553</v>
      </c>
    </row>
    <row r="569" spans="1:13" x14ac:dyDescent="0.4">
      <c r="A569" s="2">
        <v>5659.9999997997656</v>
      </c>
      <c r="B569" s="1">
        <v>5</v>
      </c>
      <c r="C569" s="25">
        <v>4.3073858999999999</v>
      </c>
      <c r="D569" s="24">
        <v>3351.25</v>
      </c>
      <c r="E569" s="23">
        <v>26.910339718012295</v>
      </c>
      <c r="F569" s="23">
        <v>7.2353694973269196</v>
      </c>
      <c r="G569" s="1"/>
      <c r="H569" s="2">
        <v>5660.0000000000055</v>
      </c>
      <c r="I569" s="2">
        <v>21</v>
      </c>
      <c r="J569" s="25">
        <v>5.1288220000000004</v>
      </c>
      <c r="K569" s="24">
        <v>233.333</v>
      </c>
      <c r="L569" s="23">
        <v>13.311903681908936</v>
      </c>
      <c r="M569" s="23">
        <v>3.5791648437261778</v>
      </c>
    </row>
    <row r="570" spans="1:13" x14ac:dyDescent="0.4">
      <c r="A570" s="2">
        <v>5669.9999996228144</v>
      </c>
      <c r="B570" s="1">
        <v>5</v>
      </c>
      <c r="C570" s="25">
        <v>4.3071859000000003</v>
      </c>
      <c r="D570" s="24">
        <v>3510.8330000000001</v>
      </c>
      <c r="E570" s="23">
        <v>27.202763197697777</v>
      </c>
      <c r="F570" s="23">
        <v>7.3139932511475507</v>
      </c>
      <c r="G570" s="1"/>
      <c r="H570" s="2">
        <v>5670.0000000000036</v>
      </c>
      <c r="I570" s="2">
        <v>21</v>
      </c>
      <c r="J570" s="25">
        <v>5.1293220000000002</v>
      </c>
      <c r="K570" s="24">
        <v>223.75</v>
      </c>
      <c r="L570" s="23">
        <v>14.041233487910839</v>
      </c>
      <c r="M570" s="23">
        <v>3.7752593816299642</v>
      </c>
    </row>
    <row r="571" spans="1:13" x14ac:dyDescent="0.4">
      <c r="A571" s="2">
        <v>5680.0000000745058</v>
      </c>
      <c r="B571" s="1">
        <v>5</v>
      </c>
      <c r="C571" s="25">
        <v>4.3075858999999994</v>
      </c>
      <c r="D571" s="24">
        <v>3588.75</v>
      </c>
      <c r="E571" s="23">
        <v>27.079438841712282</v>
      </c>
      <c r="F571" s="23">
        <v>7.2808350936168313</v>
      </c>
      <c r="G571" s="1"/>
      <c r="H571" s="2">
        <v>5680.0000000000027</v>
      </c>
      <c r="I571" s="2">
        <v>21</v>
      </c>
      <c r="J571" s="25">
        <v>5.1443219999999998</v>
      </c>
      <c r="K571" s="24">
        <v>237.5</v>
      </c>
      <c r="L571" s="23">
        <v>14.866106672263234</v>
      </c>
      <c r="M571" s="23">
        <v>3.9970426195885471</v>
      </c>
    </row>
    <row r="572" spans="1:13" x14ac:dyDescent="0.4">
      <c r="A572" s="2">
        <v>5689.9999998975545</v>
      </c>
      <c r="B572" s="1">
        <v>5</v>
      </c>
      <c r="C572" s="25">
        <v>4.3087859000000002</v>
      </c>
      <c r="D572" s="24">
        <v>3685.4169999999999</v>
      </c>
      <c r="E572" s="23">
        <v>27.353760247329738</v>
      </c>
      <c r="F572" s="23">
        <v>7.3545917518926807</v>
      </c>
      <c r="G572" s="1"/>
      <c r="H572" s="2">
        <v>5690.0000000000009</v>
      </c>
      <c r="I572" s="2">
        <v>21</v>
      </c>
      <c r="J572" s="25">
        <v>5.143122</v>
      </c>
      <c r="K572" s="24">
        <v>225.417</v>
      </c>
      <c r="L572" s="23">
        <v>14.807517015460713</v>
      </c>
      <c r="M572" s="23">
        <v>3.9812896480493563</v>
      </c>
    </row>
    <row r="573" spans="1:13" x14ac:dyDescent="0.4">
      <c r="A573" s="2">
        <v>5699.9999997206032</v>
      </c>
      <c r="B573" s="1">
        <v>5</v>
      </c>
      <c r="C573" s="25">
        <v>4.3109859000000004</v>
      </c>
      <c r="D573" s="24">
        <v>3805.8330000000001</v>
      </c>
      <c r="E573" s="23">
        <v>27.391536776460164</v>
      </c>
      <c r="F573" s="23">
        <v>7.3647487082689027</v>
      </c>
      <c r="G573" s="1"/>
      <c r="H573" s="2">
        <v>5700.0000000000036</v>
      </c>
      <c r="I573" s="2">
        <v>21</v>
      </c>
      <c r="J573" s="25">
        <v>5.1308220000000002</v>
      </c>
      <c r="K573" s="24">
        <v>224.583</v>
      </c>
      <c r="L573" s="23">
        <v>14.900378905440707</v>
      </c>
      <c r="M573" s="23">
        <v>4.00625737767544</v>
      </c>
    </row>
    <row r="574" spans="1:13" x14ac:dyDescent="0.4">
      <c r="A574" s="2">
        <v>5710.0000001722947</v>
      </c>
      <c r="B574" s="1">
        <v>5</v>
      </c>
      <c r="C574" s="25">
        <v>4.3115858999999999</v>
      </c>
      <c r="D574" s="24">
        <v>3850.4169999999999</v>
      </c>
      <c r="E574" s="23">
        <v>27.420175923935499</v>
      </c>
      <c r="F574" s="23">
        <v>7.3724489014379166</v>
      </c>
      <c r="G574" s="1"/>
      <c r="H574" s="2">
        <v>5710.0000000000064</v>
      </c>
      <c r="I574" s="2">
        <v>21</v>
      </c>
      <c r="J574" s="25">
        <v>5.1508219999999998</v>
      </c>
      <c r="K574" s="24">
        <v>225.833</v>
      </c>
      <c r="L574" s="23">
        <v>13.85201317042414</v>
      </c>
      <c r="M574" s="23">
        <v>3.7243838100926272</v>
      </c>
    </row>
    <row r="575" spans="1:13" x14ac:dyDescent="0.4">
      <c r="A575" s="2">
        <v>5719.9999999953434</v>
      </c>
      <c r="B575" s="1">
        <v>5</v>
      </c>
      <c r="C575" s="25">
        <v>4.3067858999999995</v>
      </c>
      <c r="D575" s="24">
        <v>2560.8330000000001</v>
      </c>
      <c r="E575" s="23">
        <v>27.539155782144647</v>
      </c>
      <c r="F575" s="23">
        <v>7.4044389560378798</v>
      </c>
      <c r="G575" s="1"/>
      <c r="H575" s="2">
        <v>5720</v>
      </c>
      <c r="I575" s="2">
        <v>21</v>
      </c>
      <c r="J575" s="25">
        <v>5.1268219999999998</v>
      </c>
      <c r="K575" s="24">
        <v>211.25</v>
      </c>
      <c r="L575" s="23">
        <v>13.982477084662035</v>
      </c>
      <c r="M575" s="23">
        <v>3.7594615770576749</v>
      </c>
    </row>
    <row r="576" spans="1:13" x14ac:dyDescent="0.4">
      <c r="A576" s="2">
        <v>5729.9999998183921</v>
      </c>
      <c r="B576" s="1">
        <v>5</v>
      </c>
      <c r="C576" s="25">
        <v>4.3047859000000006</v>
      </c>
      <c r="D576" s="24">
        <v>2569.5830000000001</v>
      </c>
      <c r="E576" s="23">
        <v>27.732064813811391</v>
      </c>
      <c r="F576" s="23">
        <v>7.4563063103004561</v>
      </c>
      <c r="G576" s="1"/>
      <c r="H576" s="2">
        <v>5730.0000000000036</v>
      </c>
      <c r="I576" s="2">
        <v>21</v>
      </c>
      <c r="J576" s="25">
        <v>5.1300220000000003</v>
      </c>
      <c r="K576" s="24">
        <v>212.917</v>
      </c>
      <c r="L576" s="23">
        <v>13.963040614437285</v>
      </c>
      <c r="M576" s="23">
        <v>3.7542357030897708</v>
      </c>
    </row>
    <row r="577" spans="1:13" x14ac:dyDescent="0.4">
      <c r="A577" s="2">
        <v>5739.9999996414408</v>
      </c>
      <c r="B577" s="1">
        <v>5</v>
      </c>
      <c r="C577" s="25">
        <v>4.3041859000000002</v>
      </c>
      <c r="D577" s="24">
        <v>2693.75</v>
      </c>
      <c r="E577" s="23">
        <v>27.377242954627096</v>
      </c>
      <c r="F577" s="23">
        <v>7.3609055355860242</v>
      </c>
      <c r="G577" s="1"/>
      <c r="H577" s="2">
        <v>5740.0000000000018</v>
      </c>
      <c r="I577" s="2">
        <v>21</v>
      </c>
      <c r="J577" s="25">
        <v>5.1441220000000003</v>
      </c>
      <c r="K577" s="24">
        <v>203.333</v>
      </c>
      <c r="L577" s="23">
        <v>13.948857357886558</v>
      </c>
      <c r="M577" s="23">
        <v>3.7504222580387139</v>
      </c>
    </row>
    <row r="578" spans="1:13" x14ac:dyDescent="0.4">
      <c r="A578" s="2">
        <v>5750.0000000931323</v>
      </c>
      <c r="B578" s="1">
        <v>5</v>
      </c>
      <c r="C578" s="25">
        <v>4.3033859000000003</v>
      </c>
      <c r="D578" s="24">
        <v>2732.0830000000001</v>
      </c>
      <c r="E578" s="23">
        <v>27.555228000208515</v>
      </c>
      <c r="F578" s="23">
        <v>7.4087602852203522</v>
      </c>
      <c r="G578" s="1"/>
      <c r="H578" s="2">
        <v>5750.0000000000055</v>
      </c>
      <c r="I578" s="2">
        <v>21</v>
      </c>
      <c r="J578" s="25">
        <v>5.1298219999999999</v>
      </c>
      <c r="K578" s="24">
        <v>205.417</v>
      </c>
      <c r="L578" s="23">
        <v>15.131631004319257</v>
      </c>
      <c r="M578" s="23">
        <v>4.068434013123067</v>
      </c>
    </row>
    <row r="579" spans="1:13" x14ac:dyDescent="0.4">
      <c r="A579" s="2">
        <v>5759.999999916181</v>
      </c>
      <c r="B579" s="1">
        <v>5</v>
      </c>
      <c r="C579" s="25">
        <v>4.3037858999999994</v>
      </c>
      <c r="D579" s="24">
        <v>2809.5830000000001</v>
      </c>
      <c r="E579" s="23">
        <v>27.292031417348781</v>
      </c>
      <c r="F579" s="23">
        <v>7.3379947524407934</v>
      </c>
      <c r="G579" s="1"/>
      <c r="H579" s="2">
        <v>5759.9999999999982</v>
      </c>
      <c r="I579" s="2">
        <v>21</v>
      </c>
      <c r="J579" s="25">
        <v>5.1411220000000002</v>
      </c>
      <c r="K579" s="24">
        <v>206.667</v>
      </c>
      <c r="L579" s="23">
        <v>13.789485121365919</v>
      </c>
      <c r="M579" s="23">
        <v>3.7075719250096442</v>
      </c>
    </row>
    <row r="580" spans="1:13" x14ac:dyDescent="0.4">
      <c r="A580" s="2">
        <v>5769.9999997392297</v>
      </c>
      <c r="B580" s="1">
        <v>5</v>
      </c>
      <c r="C580" s="25">
        <v>4.3013858999999997</v>
      </c>
      <c r="D580" s="24">
        <v>2849.5830000000001</v>
      </c>
      <c r="E580" s="23">
        <v>27.696608985724541</v>
      </c>
      <c r="F580" s="23">
        <v>7.4467733196459243</v>
      </c>
      <c r="G580" s="1"/>
      <c r="H580" s="2">
        <v>5770.0000000000018</v>
      </c>
      <c r="I580" s="2">
        <v>21</v>
      </c>
      <c r="J580" s="25">
        <v>5.1278220000000001</v>
      </c>
      <c r="K580" s="24">
        <v>205</v>
      </c>
      <c r="L580" s="23">
        <v>15.04505643622656</v>
      </c>
      <c r="M580" s="23">
        <v>4.0451567525687215</v>
      </c>
    </row>
    <row r="581" spans="1:13" x14ac:dyDescent="0.4">
      <c r="A581" s="2">
        <v>5780.0000001909211</v>
      </c>
      <c r="B581" s="1">
        <v>5</v>
      </c>
      <c r="C581" s="25">
        <v>4.3019859</v>
      </c>
      <c r="D581" s="24">
        <v>2922.5</v>
      </c>
      <c r="E581" s="23">
        <v>27.255654579970557</v>
      </c>
      <c r="F581" s="23">
        <v>7.3282141304815926</v>
      </c>
      <c r="G581" s="1"/>
      <c r="H581" s="2">
        <v>5780.0000000000055</v>
      </c>
      <c r="I581" s="2">
        <v>21</v>
      </c>
      <c r="J581" s="25">
        <v>5.1471220000000004</v>
      </c>
      <c r="K581" s="24">
        <v>210.417</v>
      </c>
      <c r="L581" s="23">
        <v>13.934185538918911</v>
      </c>
      <c r="M581" s="23">
        <v>3.7464774534564906</v>
      </c>
    </row>
    <row r="582" spans="1:13" x14ac:dyDescent="0.4">
      <c r="A582" s="2">
        <v>5790.0000000139698</v>
      </c>
      <c r="B582" s="1">
        <v>5</v>
      </c>
      <c r="C582" s="25">
        <v>4.3025859000000004</v>
      </c>
      <c r="D582" s="24">
        <v>2935.4169999999999</v>
      </c>
      <c r="E582" s="23">
        <v>27.629163232937525</v>
      </c>
      <c r="F582" s="23">
        <v>7.4286392140362212</v>
      </c>
      <c r="G582" s="1"/>
      <c r="H582" s="2">
        <v>5790.0000000000036</v>
      </c>
      <c r="I582" s="2">
        <v>21</v>
      </c>
      <c r="J582" s="25">
        <v>5.1294219999999999</v>
      </c>
      <c r="K582" s="24">
        <v>213.75</v>
      </c>
      <c r="L582" s="23">
        <v>14.82755975147624</v>
      </c>
      <c r="M582" s="23">
        <v>3.9866785283953243</v>
      </c>
    </row>
    <row r="583" spans="1:13" x14ac:dyDescent="0.4">
      <c r="A583" s="2">
        <v>5799.9999998370185</v>
      </c>
      <c r="B583" s="1">
        <v>5</v>
      </c>
      <c r="C583" s="25">
        <v>4.3023859</v>
      </c>
      <c r="D583" s="24">
        <v>3000.8330000000001</v>
      </c>
      <c r="E583" s="23">
        <v>27.893277795452843</v>
      </c>
      <c r="F583" s="23">
        <v>7.499651563543801</v>
      </c>
      <c r="G583" s="1"/>
      <c r="H583" s="2">
        <v>5800.0000000000018</v>
      </c>
      <c r="I583" s="2">
        <v>21</v>
      </c>
      <c r="J583" s="25">
        <v>5.1386219999999998</v>
      </c>
      <c r="K583" s="24">
        <v>277.91699999999997</v>
      </c>
      <c r="L583" s="23">
        <v>13.541281401266394</v>
      </c>
      <c r="M583" s="23">
        <v>3.6408375156952544</v>
      </c>
    </row>
    <row r="584" spans="1:13" x14ac:dyDescent="0.4">
      <c r="A584" s="2">
        <v>5809.9999996600673</v>
      </c>
      <c r="B584" s="1">
        <v>5</v>
      </c>
      <c r="C584" s="25">
        <v>4.3025859000000004</v>
      </c>
      <c r="D584" s="24">
        <v>3009.5830000000001</v>
      </c>
      <c r="E584" s="23">
        <v>27.674607770346846</v>
      </c>
      <c r="F584" s="23">
        <v>7.440857863939458</v>
      </c>
      <c r="G584" s="1"/>
      <c r="H584" s="2">
        <v>5810</v>
      </c>
      <c r="I584" s="2">
        <v>21</v>
      </c>
      <c r="J584" s="25">
        <v>5.1457220000000001</v>
      </c>
      <c r="K584" s="24">
        <v>267.91699999999997</v>
      </c>
      <c r="L584" s="23">
        <v>14.691126594706628</v>
      </c>
      <c r="M584" s="23">
        <v>3.9499958141947999</v>
      </c>
    </row>
    <row r="585" spans="1:13" x14ac:dyDescent="0.4">
      <c r="A585" s="2">
        <v>5820.0000001117587</v>
      </c>
      <c r="B585" s="1">
        <v>5</v>
      </c>
      <c r="C585" s="25">
        <v>4.3013858999999997</v>
      </c>
      <c r="D585" s="24">
        <v>3063.75</v>
      </c>
      <c r="E585" s="23">
        <v>27.975359718921563</v>
      </c>
      <c r="F585" s="23">
        <v>7.5217208889990284</v>
      </c>
      <c r="G585" s="1"/>
      <c r="H585" s="2">
        <v>5820.0000000000036</v>
      </c>
      <c r="I585" s="2">
        <v>21</v>
      </c>
      <c r="J585" s="25">
        <v>5.1696220000000004</v>
      </c>
      <c r="K585" s="24">
        <v>269.58300000000003</v>
      </c>
      <c r="L585" s="23">
        <v>14.180704979787604</v>
      </c>
      <c r="M585" s="23">
        <v>3.8127590114617034</v>
      </c>
    </row>
    <row r="586" spans="1:13" x14ac:dyDescent="0.4">
      <c r="A586" s="2">
        <v>5829.9999999348074</v>
      </c>
      <c r="B586" s="1">
        <v>5</v>
      </c>
      <c r="C586" s="25">
        <v>4.3013858999999997</v>
      </c>
      <c r="D586" s="24">
        <v>3148.3330000000001</v>
      </c>
      <c r="E586" s="23">
        <v>27.540594859162599</v>
      </c>
      <c r="F586" s="23">
        <v>7.4048258799514786</v>
      </c>
      <c r="G586" s="1"/>
      <c r="H586" s="2">
        <v>5830.0000000000064</v>
      </c>
      <c r="I586" s="2">
        <v>21</v>
      </c>
      <c r="J586" s="25">
        <v>5.1402220000000005</v>
      </c>
      <c r="K586" s="24">
        <v>175</v>
      </c>
      <c r="L586" s="23">
        <v>15.001315153452417</v>
      </c>
      <c r="M586" s="23">
        <v>4.0333960558820809</v>
      </c>
    </row>
    <row r="587" spans="1:13" x14ac:dyDescent="0.4">
      <c r="A587" s="2">
        <v>5839.9999997578561</v>
      </c>
      <c r="B587" s="1">
        <v>5</v>
      </c>
      <c r="C587" s="25">
        <v>4.3019859</v>
      </c>
      <c r="D587" s="24">
        <v>3293.75</v>
      </c>
      <c r="E587" s="23">
        <v>27.604062700108461</v>
      </c>
      <c r="F587" s="23">
        <v>7.4218904464063371</v>
      </c>
      <c r="G587" s="1"/>
      <c r="H587" s="2">
        <v>5840</v>
      </c>
      <c r="I587" s="2">
        <v>21</v>
      </c>
      <c r="J587" s="25">
        <v>5.1479220000000003</v>
      </c>
      <c r="K587" s="24">
        <v>185</v>
      </c>
      <c r="L587" s="23">
        <v>14.722349750008721</v>
      </c>
      <c r="M587" s="23">
        <v>3.9583907682477895</v>
      </c>
    </row>
    <row r="588" spans="1:13" x14ac:dyDescent="0.4">
      <c r="A588" s="2">
        <v>5849.9999995809048</v>
      </c>
      <c r="B588" s="1">
        <v>5</v>
      </c>
      <c r="C588" s="25">
        <v>4.3025859000000004</v>
      </c>
      <c r="D588" s="24">
        <v>3377.9169999999999</v>
      </c>
      <c r="E588" s="23">
        <v>27.909343954244978</v>
      </c>
      <c r="F588" s="23">
        <v>7.5039712635729305</v>
      </c>
      <c r="G588" s="1"/>
      <c r="H588" s="2">
        <v>5850.0000000000036</v>
      </c>
      <c r="I588" s="2">
        <v>21</v>
      </c>
      <c r="J588" s="25">
        <v>5.1482220000000005</v>
      </c>
      <c r="K588" s="24">
        <v>197.917</v>
      </c>
      <c r="L588" s="23">
        <v>14.544429890566782</v>
      </c>
      <c r="M588" s="23">
        <v>3.9105535451779811</v>
      </c>
    </row>
    <row r="589" spans="1:13" x14ac:dyDescent="0.4">
      <c r="A589" s="2">
        <v>5860.0000000325963</v>
      </c>
      <c r="B589" s="1">
        <v>5</v>
      </c>
      <c r="C589" s="25">
        <v>4.3039858999999998</v>
      </c>
      <c r="D589" s="24">
        <v>3400.8330000000001</v>
      </c>
      <c r="E589" s="23">
        <v>27.933705255932168</v>
      </c>
      <c r="F589" s="23">
        <v>7.5105212744977177</v>
      </c>
      <c r="G589" s="1"/>
      <c r="H589" s="2">
        <v>5860.0000000000018</v>
      </c>
      <c r="I589" s="2">
        <v>21</v>
      </c>
      <c r="J589" s="25">
        <v>5.1380220000000003</v>
      </c>
      <c r="K589" s="24">
        <v>199.167</v>
      </c>
      <c r="L589" s="23">
        <v>13.793681340059605</v>
      </c>
      <c r="M589" s="23">
        <v>3.7087001602180654</v>
      </c>
    </row>
    <row r="590" spans="1:13" x14ac:dyDescent="0.4">
      <c r="A590" s="2">
        <v>5869.999999855645</v>
      </c>
      <c r="B590" s="1">
        <v>5</v>
      </c>
      <c r="C590" s="25">
        <v>4.3037858999999994</v>
      </c>
      <c r="D590" s="24">
        <v>3370.8330000000001</v>
      </c>
      <c r="E590" s="23">
        <v>27.913543029501586</v>
      </c>
      <c r="F590" s="23">
        <v>7.5051002668239848</v>
      </c>
      <c r="G590" s="1"/>
      <c r="H590" s="2">
        <v>5870.0000000000055</v>
      </c>
      <c r="I590" s="2">
        <v>21</v>
      </c>
      <c r="J590" s="25">
        <v>5.1325219999999998</v>
      </c>
      <c r="K590" s="24">
        <v>187.5</v>
      </c>
      <c r="L590" s="23">
        <v>13.977483098656663</v>
      </c>
      <c r="M590" s="23">
        <v>3.7581188465536401</v>
      </c>
    </row>
    <row r="591" spans="1:13" x14ac:dyDescent="0.4">
      <c r="A591" s="2">
        <v>5879.9999996786937</v>
      </c>
      <c r="B591" s="1">
        <v>5</v>
      </c>
      <c r="C591" s="25">
        <v>4.3059858999999996</v>
      </c>
      <c r="D591" s="24">
        <v>3452.0830000000001</v>
      </c>
      <c r="E591" s="23">
        <v>28.382545803744559</v>
      </c>
      <c r="F591" s="23">
        <v>7.631200806708585</v>
      </c>
      <c r="G591" s="1"/>
      <c r="H591" s="2">
        <v>5879.9999999999982</v>
      </c>
      <c r="I591" s="2">
        <v>21</v>
      </c>
      <c r="J591" s="25">
        <v>5.1519219999999999</v>
      </c>
      <c r="K591" s="24">
        <v>199.583</v>
      </c>
      <c r="L591" s="23">
        <v>14.126266702298242</v>
      </c>
      <c r="M591" s="23">
        <v>3.7981222191892567</v>
      </c>
    </row>
    <row r="592" spans="1:13" x14ac:dyDescent="0.4">
      <c r="A592" s="2">
        <v>5890.0000001303852</v>
      </c>
      <c r="B592" s="1">
        <v>5</v>
      </c>
      <c r="C592" s="25">
        <v>4.3053859000000001</v>
      </c>
      <c r="D592" s="24">
        <v>3466.25</v>
      </c>
      <c r="E592" s="23">
        <v>28.493778883143463</v>
      </c>
      <c r="F592" s="23">
        <v>7.6611079887884124</v>
      </c>
      <c r="G592" s="1"/>
      <c r="H592" s="2">
        <v>5890.0000000000009</v>
      </c>
      <c r="I592" s="2">
        <v>21</v>
      </c>
      <c r="J592" s="25">
        <v>5.1350220000000002</v>
      </c>
      <c r="K592" s="24">
        <v>184.583</v>
      </c>
      <c r="L592" s="23">
        <v>15.4164876484557</v>
      </c>
      <c r="M592" s="23">
        <v>4.1450232756776453</v>
      </c>
    </row>
    <row r="593" spans="1:13" x14ac:dyDescent="0.4">
      <c r="A593" s="2">
        <v>5899.9999999534339</v>
      </c>
      <c r="B593" s="1">
        <v>5</v>
      </c>
      <c r="C593" s="25">
        <v>4.3037858999999994</v>
      </c>
      <c r="D593" s="24">
        <v>3430.4169999999999</v>
      </c>
      <c r="E593" s="23">
        <v>28.274554434681061</v>
      </c>
      <c r="F593" s="23">
        <v>7.6021652216552473</v>
      </c>
      <c r="G593" s="1"/>
      <c r="H593" s="2">
        <v>5900.0000000000045</v>
      </c>
      <c r="I593" s="2">
        <v>21</v>
      </c>
      <c r="J593" s="25">
        <v>5.1506220000000003</v>
      </c>
      <c r="K593" s="24">
        <v>179.583</v>
      </c>
      <c r="L593" s="23">
        <v>14.307915703553427</v>
      </c>
      <c r="M593" s="23">
        <v>3.8469620947416976</v>
      </c>
    </row>
    <row r="594" spans="1:13" x14ac:dyDescent="0.4">
      <c r="A594" s="2">
        <v>5909.9999997764826</v>
      </c>
      <c r="B594" s="1">
        <v>5</v>
      </c>
      <c r="C594" s="25">
        <v>4.3061859</v>
      </c>
      <c r="D594" s="24">
        <v>3440.4169999999999</v>
      </c>
      <c r="E594" s="23">
        <v>28.516258780981854</v>
      </c>
      <c r="F594" s="23">
        <v>7.6671521476071902</v>
      </c>
      <c r="G594" s="1"/>
      <c r="H594" s="2">
        <v>5910.0000000000027</v>
      </c>
      <c r="I594" s="2">
        <v>21</v>
      </c>
      <c r="J594" s="25">
        <v>5.1296220000000003</v>
      </c>
      <c r="K594" s="24">
        <v>193.333</v>
      </c>
      <c r="L594" s="23">
        <v>15.349546657031258</v>
      </c>
      <c r="M594" s="23">
        <v>4.127024885001477</v>
      </c>
    </row>
    <row r="595" spans="1:13" x14ac:dyDescent="0.4">
      <c r="A595" s="2">
        <v>5919.9999995995313</v>
      </c>
      <c r="B595" s="1">
        <v>5</v>
      </c>
      <c r="C595" s="25">
        <v>4.3057859000000001</v>
      </c>
      <c r="D595" s="24">
        <v>3465.4169999999999</v>
      </c>
      <c r="E595" s="23">
        <v>28.498717189541942</v>
      </c>
      <c r="F595" s="23">
        <v>7.6624357487445627</v>
      </c>
      <c r="G595" s="1"/>
      <c r="H595" s="2">
        <v>5920.0000000000009</v>
      </c>
      <c r="I595" s="2">
        <v>21</v>
      </c>
      <c r="J595" s="25">
        <v>5.1516219999999997</v>
      </c>
      <c r="K595" s="24">
        <v>197.5</v>
      </c>
      <c r="L595" s="23">
        <v>15.177183611235606</v>
      </c>
      <c r="M595" s="23">
        <v>4.080681719620272</v>
      </c>
    </row>
    <row r="596" spans="1:13" x14ac:dyDescent="0.4">
      <c r="A596" s="2">
        <v>5930.0000000512227</v>
      </c>
      <c r="B596" s="1">
        <v>5</v>
      </c>
      <c r="C596" s="25">
        <v>4.3057859000000001</v>
      </c>
      <c r="D596" s="24">
        <v>3473.75</v>
      </c>
      <c r="E596" s="23">
        <v>28.407828114723301</v>
      </c>
      <c r="F596" s="23">
        <v>7.6379984489380934</v>
      </c>
      <c r="G596" s="1"/>
      <c r="H596" s="2">
        <v>5930</v>
      </c>
      <c r="I596" s="2">
        <v>21</v>
      </c>
      <c r="J596" s="25">
        <v>5.1363219999999998</v>
      </c>
      <c r="K596" s="24">
        <v>181.25</v>
      </c>
      <c r="L596" s="23">
        <v>15.122707967595769</v>
      </c>
      <c r="M596" s="23">
        <v>4.0660348807297506</v>
      </c>
    </row>
    <row r="597" spans="1:13" x14ac:dyDescent="0.4">
      <c r="A597" s="2">
        <v>5939.9999998742715</v>
      </c>
      <c r="B597" s="1">
        <v>5</v>
      </c>
      <c r="C597" s="25">
        <v>4.3073858999999999</v>
      </c>
      <c r="D597" s="24">
        <v>3483.75</v>
      </c>
      <c r="E597" s="23">
        <v>28.639655848227275</v>
      </c>
      <c r="F597" s="23">
        <v>7.7003298549777695</v>
      </c>
      <c r="G597" s="1"/>
      <c r="H597" s="2">
        <v>5941</v>
      </c>
      <c r="I597" s="2">
        <v>21</v>
      </c>
      <c r="J597" s="25">
        <v>5.1303220000000005</v>
      </c>
      <c r="K597" s="24">
        <v>185.833</v>
      </c>
      <c r="L597" s="23">
        <v>13.869819542336243</v>
      </c>
      <c r="M597" s="23">
        <v>3.72917140034756</v>
      </c>
    </row>
    <row r="598" spans="1:13" x14ac:dyDescent="0.4">
      <c r="A598" s="2">
        <v>5949.9999996973202</v>
      </c>
      <c r="B598" s="1">
        <v>5</v>
      </c>
      <c r="C598" s="25">
        <v>4.3063859000000004</v>
      </c>
      <c r="D598" s="24">
        <v>3487.5</v>
      </c>
      <c r="E598" s="23">
        <v>28.408158345028482</v>
      </c>
      <c r="F598" s="23">
        <v>7.638087237794057</v>
      </c>
      <c r="G598" s="1"/>
      <c r="H598" s="2">
        <v>5950.0000000000055</v>
      </c>
      <c r="I598" s="2">
        <v>21</v>
      </c>
      <c r="J598" s="25">
        <v>5.1311220000000004</v>
      </c>
      <c r="K598" s="24">
        <v>186.667</v>
      </c>
      <c r="L598" s="23">
        <v>13.698336936460166</v>
      </c>
      <c r="M598" s="23">
        <v>3.6830649584044499</v>
      </c>
    </row>
    <row r="599" spans="1:13" x14ac:dyDescent="0.4">
      <c r="A599" s="2">
        <v>5960.0000001490116</v>
      </c>
      <c r="B599" s="1">
        <v>5</v>
      </c>
      <c r="C599" s="25">
        <v>4.3059858999999996</v>
      </c>
      <c r="D599" s="24">
        <v>3494.5830000000001</v>
      </c>
      <c r="E599" s="23">
        <v>28.438048732100501</v>
      </c>
      <c r="F599" s="23">
        <v>7.646123851123745</v>
      </c>
      <c r="G599" s="1"/>
      <c r="H599" s="2">
        <v>5960</v>
      </c>
      <c r="I599" s="2">
        <v>21</v>
      </c>
      <c r="J599" s="25">
        <v>5.1479220000000003</v>
      </c>
      <c r="K599" s="24">
        <v>179.167</v>
      </c>
      <c r="L599" s="23">
        <v>14.821779675081102</v>
      </c>
      <c r="M599" s="23">
        <v>3.9851244421637921</v>
      </c>
    </row>
    <row r="600" spans="1:13" x14ac:dyDescent="0.4">
      <c r="A600" s="2">
        <v>5969.9999999720603</v>
      </c>
      <c r="B600" s="1">
        <v>5</v>
      </c>
      <c r="C600" s="25">
        <v>4.3079859000000003</v>
      </c>
      <c r="D600" s="24">
        <v>3501.25</v>
      </c>
      <c r="E600" s="23">
        <v>28.980323248826497</v>
      </c>
      <c r="F600" s="23">
        <v>7.7919249275356774</v>
      </c>
      <c r="G600" s="1"/>
      <c r="H600" s="2">
        <v>5970.0000000000027</v>
      </c>
      <c r="I600" s="2">
        <v>21</v>
      </c>
      <c r="J600" s="25">
        <v>5.1352219999999997</v>
      </c>
      <c r="K600" s="24">
        <v>185</v>
      </c>
      <c r="L600" s="23">
        <v>15.300275651069891</v>
      </c>
      <c r="M600" s="23">
        <v>4.1137774144243275</v>
      </c>
    </row>
    <row r="601" spans="1:13" x14ac:dyDescent="0.4">
      <c r="A601" s="2">
        <v>5979.999999795109</v>
      </c>
      <c r="B601" s="1">
        <v>5</v>
      </c>
      <c r="C601" s="25">
        <v>4.3085859000000006</v>
      </c>
      <c r="D601" s="24">
        <v>3502.0830000000001</v>
      </c>
      <c r="E601" s="23">
        <v>29.167957684517717</v>
      </c>
      <c r="F601" s="23">
        <v>7.8423741038327606</v>
      </c>
      <c r="G601" s="1"/>
      <c r="H601" s="2">
        <v>5980.0000000000009</v>
      </c>
      <c r="I601" s="2">
        <v>21</v>
      </c>
      <c r="J601" s="25">
        <v>5.1359219999999999</v>
      </c>
      <c r="K601" s="24">
        <v>179.583</v>
      </c>
      <c r="L601" s="23">
        <v>14.427519146167844</v>
      </c>
      <c r="M601" s="23">
        <v>3.8791198121668855</v>
      </c>
    </row>
    <row r="602" spans="1:13" x14ac:dyDescent="0.4">
      <c r="A602" s="2">
        <v>5989.9999996181577</v>
      </c>
      <c r="B602" s="1">
        <v>5</v>
      </c>
      <c r="C602" s="25">
        <v>4.3093859000000005</v>
      </c>
      <c r="D602" s="24">
        <v>3585</v>
      </c>
      <c r="E602" s="23">
        <v>28.997607321221167</v>
      </c>
      <c r="F602" s="23">
        <v>7.7965720873822066</v>
      </c>
      <c r="G602" s="1"/>
      <c r="H602" s="2">
        <v>5990.0000000000045</v>
      </c>
      <c r="I602" s="2">
        <v>21</v>
      </c>
      <c r="J602" s="25">
        <v>5.130922</v>
      </c>
      <c r="K602" s="24">
        <v>190.417</v>
      </c>
      <c r="L602" s="23">
        <v>14.576437735027904</v>
      </c>
      <c r="M602" s="23">
        <v>3.9191594782102617</v>
      </c>
    </row>
    <row r="603" spans="1:13" x14ac:dyDescent="0.4">
      <c r="A603" s="2">
        <v>6000.0000000698492</v>
      </c>
      <c r="B603" s="1">
        <v>5</v>
      </c>
      <c r="C603" s="25">
        <v>4.3079859000000003</v>
      </c>
      <c r="D603" s="24">
        <v>3537.5</v>
      </c>
      <c r="E603" s="23">
        <v>29.112560793415867</v>
      </c>
      <c r="F603" s="23">
        <v>7.8274795696007455</v>
      </c>
      <c r="G603" s="1"/>
      <c r="H603" s="2">
        <v>6000.0000000000073</v>
      </c>
      <c r="I603" s="2">
        <v>21</v>
      </c>
      <c r="J603" s="25">
        <v>5.1497219999999997</v>
      </c>
      <c r="K603" s="24">
        <v>192.083</v>
      </c>
      <c r="L603" s="23">
        <v>14.382200077691692</v>
      </c>
      <c r="M603" s="23">
        <v>3.8669348970325692</v>
      </c>
    </row>
    <row r="604" spans="1:13" x14ac:dyDescent="0.4">
      <c r="A604" s="2">
        <v>6009.9999998928979</v>
      </c>
      <c r="B604" s="1">
        <v>5</v>
      </c>
      <c r="C604" s="25">
        <v>4.3079859000000003</v>
      </c>
      <c r="D604" s="24">
        <v>3520.8330000000001</v>
      </c>
      <c r="E604" s="23">
        <v>28.781845746509308</v>
      </c>
      <c r="F604" s="23">
        <v>7.7385603813716521</v>
      </c>
      <c r="G604" s="1"/>
      <c r="H604" s="2">
        <v>6010.0000000000009</v>
      </c>
      <c r="I604" s="2">
        <v>21</v>
      </c>
      <c r="J604" s="25">
        <v>5.1297220000000001</v>
      </c>
      <c r="K604" s="24">
        <v>183.333</v>
      </c>
      <c r="L604" s="23">
        <v>14.341994099825479</v>
      </c>
      <c r="M604" s="23">
        <v>3.8561247359973776</v>
      </c>
    </row>
    <row r="605" spans="1:13" x14ac:dyDescent="0.4">
      <c r="A605" s="2">
        <v>6019.9999997159466</v>
      </c>
      <c r="B605" s="1">
        <v>6</v>
      </c>
      <c r="C605" s="25">
        <v>4.3075858999999994</v>
      </c>
      <c r="D605" s="24">
        <v>3393.3330000000001</v>
      </c>
      <c r="E605" s="23">
        <v>28.550678473615672</v>
      </c>
      <c r="F605" s="23">
        <v>7.6764065530439005</v>
      </c>
      <c r="G605" s="1"/>
      <c r="H605" s="2">
        <v>6020.0000000000045</v>
      </c>
      <c r="I605" s="2">
        <v>21</v>
      </c>
      <c r="J605" s="25">
        <v>5.1277220000000003</v>
      </c>
      <c r="K605" s="24">
        <v>195</v>
      </c>
      <c r="L605" s="23">
        <v>14.065606493684747</v>
      </c>
      <c r="M605" s="23">
        <v>3.7818125394266553</v>
      </c>
    </row>
    <row r="606" spans="1:13" x14ac:dyDescent="0.4">
      <c r="A606" s="2">
        <v>6030.0000001676381</v>
      </c>
      <c r="B606" s="1">
        <v>6</v>
      </c>
      <c r="C606" s="25">
        <v>4.3093859000000005</v>
      </c>
      <c r="D606" s="24">
        <v>4164.5829999999996</v>
      </c>
      <c r="E606" s="23">
        <v>28.937450872234578</v>
      </c>
      <c r="F606" s="23">
        <v>7.7803978532169724</v>
      </c>
      <c r="G606" s="1"/>
      <c r="H606" s="2">
        <v>6030.0000000000027</v>
      </c>
      <c r="I606" s="2">
        <v>21</v>
      </c>
      <c r="J606" s="25">
        <v>5.149222</v>
      </c>
      <c r="K606" s="24">
        <v>178.333</v>
      </c>
      <c r="L606" s="23">
        <v>14.250198079286607</v>
      </c>
      <c r="M606" s="23">
        <v>3.8314435861515288</v>
      </c>
    </row>
    <row r="607" spans="1:13" x14ac:dyDescent="0.4">
      <c r="A607" s="2">
        <v>6039.9999999906868</v>
      </c>
      <c r="B607" s="1">
        <v>6</v>
      </c>
      <c r="C607" s="25">
        <v>4.3113858999999994</v>
      </c>
      <c r="D607" s="24">
        <v>4266.6670000000004</v>
      </c>
      <c r="E607" s="23">
        <v>29.032357244160018</v>
      </c>
      <c r="F607" s="23">
        <v>7.8059152816748396</v>
      </c>
      <c r="G607" s="1"/>
      <c r="H607" s="2">
        <v>6040.0000000000055</v>
      </c>
      <c r="I607" s="2">
        <v>21</v>
      </c>
      <c r="J607" s="25">
        <v>5.1323220000000003</v>
      </c>
      <c r="K607" s="24">
        <v>180</v>
      </c>
      <c r="L607" s="23">
        <v>14.682728552396746</v>
      </c>
      <c r="M607" s="23">
        <v>3.9477378367852642</v>
      </c>
    </row>
    <row r="608" spans="1:13" x14ac:dyDescent="0.4">
      <c r="A608" s="2">
        <v>6049.9999998137355</v>
      </c>
      <c r="B608" s="1">
        <v>6</v>
      </c>
      <c r="C608" s="25">
        <v>4.3163859000000002</v>
      </c>
      <c r="D608" s="24">
        <v>4972.5</v>
      </c>
      <c r="E608" s="23">
        <v>29.382895198284611</v>
      </c>
      <c r="F608" s="23">
        <v>7.9001642449917506</v>
      </c>
      <c r="G608" s="1"/>
      <c r="H608" s="2">
        <v>6050</v>
      </c>
      <c r="I608" s="2">
        <v>21</v>
      </c>
      <c r="J608" s="25">
        <v>5.1384220000000003</v>
      </c>
      <c r="K608" s="24">
        <v>177.083</v>
      </c>
      <c r="L608" s="23">
        <v>14.84288314269209</v>
      </c>
      <c r="M608" s="23">
        <v>3.9907985208800176</v>
      </c>
    </row>
    <row r="609" spans="1:13" x14ac:dyDescent="0.4">
      <c r="A609" s="2">
        <v>6059.9999996367842</v>
      </c>
      <c r="B609" s="1">
        <v>6</v>
      </c>
      <c r="C609" s="25">
        <v>4.3169859000000006</v>
      </c>
      <c r="D609" s="24">
        <v>5062.0829999999996</v>
      </c>
      <c r="E609" s="23">
        <v>29.38676404323606</v>
      </c>
      <c r="F609" s="23">
        <v>7.9012044593868467</v>
      </c>
      <c r="G609" s="1"/>
      <c r="H609" s="2">
        <v>6060.0000000000027</v>
      </c>
      <c r="I609" s="2">
        <v>21</v>
      </c>
      <c r="J609" s="25">
        <v>5.1453220000000002</v>
      </c>
      <c r="K609" s="24">
        <v>195</v>
      </c>
      <c r="L609" s="23">
        <v>14.334258839608919</v>
      </c>
      <c r="M609" s="23">
        <v>3.8540449604757288</v>
      </c>
    </row>
    <row r="610" spans="1:13" x14ac:dyDescent="0.4">
      <c r="A610" s="2">
        <v>6070.0000000884756</v>
      </c>
      <c r="B610" s="1">
        <v>6</v>
      </c>
      <c r="C610" s="25">
        <v>4.3191858999999999</v>
      </c>
      <c r="D610" s="24">
        <v>5149.1670000000004</v>
      </c>
      <c r="E610" s="23">
        <v>29.229601684695574</v>
      </c>
      <c r="F610" s="23">
        <v>7.8589482951381786</v>
      </c>
      <c r="G610" s="1"/>
      <c r="H610" s="2">
        <v>6070.0000000000055</v>
      </c>
      <c r="I610" s="2">
        <v>21</v>
      </c>
      <c r="J610" s="25">
        <v>5.1283219999999998</v>
      </c>
      <c r="K610" s="24">
        <v>181.667</v>
      </c>
      <c r="L610" s="23">
        <v>15.182590493203351</v>
      </c>
      <c r="M610" s="23">
        <v>4.0821354652539208</v>
      </c>
    </row>
    <row r="611" spans="1:13" x14ac:dyDescent="0.4">
      <c r="A611" s="2">
        <v>6079.9999999115244</v>
      </c>
      <c r="B611" s="1">
        <v>6</v>
      </c>
      <c r="C611" s="25">
        <v>4.3213859000000001</v>
      </c>
      <c r="D611" s="24">
        <v>5184.1670000000004</v>
      </c>
      <c r="E611" s="23">
        <v>29.294135957452525</v>
      </c>
      <c r="F611" s="23">
        <v>7.8762995925774018</v>
      </c>
      <c r="G611" s="1"/>
      <c r="H611" s="2">
        <v>6080.0000000000036</v>
      </c>
      <c r="I611" s="2">
        <v>21</v>
      </c>
      <c r="J611" s="25">
        <v>5.1479220000000003</v>
      </c>
      <c r="K611" s="24">
        <v>180.833</v>
      </c>
      <c r="L611" s="23">
        <v>15.185658254153944</v>
      </c>
      <c r="M611" s="23">
        <v>4.0829602925968542</v>
      </c>
    </row>
    <row r="612" spans="1:13" x14ac:dyDescent="0.4">
      <c r="A612" s="2">
        <v>6089.9999997345731</v>
      </c>
      <c r="B612" s="1">
        <v>6</v>
      </c>
      <c r="C612" s="25">
        <v>4.3249858999999997</v>
      </c>
      <c r="D612" s="24">
        <v>5464.5829999999996</v>
      </c>
      <c r="E612" s="23">
        <v>29.262839819356696</v>
      </c>
      <c r="F612" s="23">
        <v>7.8678850156773876</v>
      </c>
      <c r="G612" s="1"/>
      <c r="H612" s="2">
        <v>6090.0000000000018</v>
      </c>
      <c r="I612" s="2">
        <v>21</v>
      </c>
      <c r="J612" s="25">
        <v>5.1477219999999999</v>
      </c>
      <c r="K612" s="24">
        <v>177.5</v>
      </c>
      <c r="L612" s="23">
        <v>15.420032294901166</v>
      </c>
      <c r="M612" s="23">
        <v>4.1459763229835911</v>
      </c>
    </row>
    <row r="613" spans="1:13" x14ac:dyDescent="0.4">
      <c r="A613" s="2">
        <v>6100.0000001862645</v>
      </c>
      <c r="B613" s="1">
        <v>6</v>
      </c>
      <c r="C613" s="25">
        <v>4.3271858999999999</v>
      </c>
      <c r="D613" s="24">
        <v>5557.9170000000004</v>
      </c>
      <c r="E613" s="23">
        <v>29.581354522786778</v>
      </c>
      <c r="F613" s="23">
        <v>7.9535239036957952</v>
      </c>
      <c r="G613" s="1"/>
      <c r="H613" s="2">
        <v>6100</v>
      </c>
      <c r="I613" s="2">
        <v>21</v>
      </c>
      <c r="J613" s="25">
        <v>5.128622</v>
      </c>
      <c r="K613" s="24">
        <v>180.833</v>
      </c>
      <c r="L613" s="23">
        <v>14.341250980508734</v>
      </c>
      <c r="M613" s="23">
        <v>3.8559249338806612</v>
      </c>
    </row>
    <row r="614" spans="1:13" x14ac:dyDescent="0.4">
      <c r="A614" s="2">
        <v>6110.0000000093132</v>
      </c>
      <c r="B614" s="1">
        <v>6</v>
      </c>
      <c r="C614" s="25">
        <v>4.3279858999999998</v>
      </c>
      <c r="D614" s="24">
        <v>5662.0829999999996</v>
      </c>
      <c r="E614" s="23">
        <v>29.302858278999345</v>
      </c>
      <c r="F614" s="23">
        <v>7.8786447587821797</v>
      </c>
      <c r="G614" s="1"/>
      <c r="H614" s="2">
        <v>6110.0000000000036</v>
      </c>
      <c r="I614" s="2">
        <v>21</v>
      </c>
      <c r="J614" s="25">
        <v>5.1315220000000004</v>
      </c>
      <c r="K614" s="24">
        <v>181.667</v>
      </c>
      <c r="L614" s="23">
        <v>14.331375106949201</v>
      </c>
      <c r="M614" s="23">
        <v>3.8532696127267512</v>
      </c>
    </row>
    <row r="615" spans="1:13" x14ac:dyDescent="0.4">
      <c r="A615" s="2">
        <v>6119.9999998323619</v>
      </c>
      <c r="B615" s="1">
        <v>6</v>
      </c>
      <c r="C615" s="25">
        <v>4.3299859000000005</v>
      </c>
      <c r="D615" s="24">
        <v>5690.4170000000004</v>
      </c>
      <c r="E615" s="23">
        <v>29.385597633442497</v>
      </c>
      <c r="F615" s="23">
        <v>7.9008908473726454</v>
      </c>
      <c r="G615" s="1"/>
      <c r="H615" s="2">
        <v>6120.0000000000073</v>
      </c>
      <c r="I615" s="2">
        <v>21</v>
      </c>
      <c r="J615" s="25">
        <v>5.1485219999999998</v>
      </c>
      <c r="K615" s="24">
        <v>175.833</v>
      </c>
      <c r="L615" s="23">
        <v>14.354490741761012</v>
      </c>
      <c r="M615" s="23">
        <v>3.8594847018256373</v>
      </c>
    </row>
    <row r="616" spans="1:13" x14ac:dyDescent="0.4">
      <c r="A616" s="2">
        <v>6129.9999996554106</v>
      </c>
      <c r="B616" s="1">
        <v>6</v>
      </c>
      <c r="C616" s="25">
        <v>4.3315859000000003</v>
      </c>
      <c r="D616" s="24">
        <v>5764.1670000000004</v>
      </c>
      <c r="E616" s="23">
        <v>29.506855777793856</v>
      </c>
      <c r="F616" s="23">
        <v>7.9334934636211143</v>
      </c>
      <c r="G616" s="1"/>
      <c r="H616" s="2">
        <v>6130</v>
      </c>
      <c r="I616" s="2">
        <v>21</v>
      </c>
      <c r="J616" s="25">
        <v>5.1268219999999998</v>
      </c>
      <c r="K616" s="24">
        <v>175.833</v>
      </c>
      <c r="L616" s="23">
        <v>14.314754176159584</v>
      </c>
      <c r="M616" s="23">
        <v>3.8488007514298475</v>
      </c>
    </row>
    <row r="617" spans="1:13" x14ac:dyDescent="0.4">
      <c r="A617" s="2">
        <v>6140.0000001071021</v>
      </c>
      <c r="B617" s="1">
        <v>6</v>
      </c>
      <c r="C617" s="25">
        <v>4.3365859000000002</v>
      </c>
      <c r="D617" s="24">
        <v>5850.4170000000004</v>
      </c>
      <c r="E617" s="23">
        <v>29.477695532956165</v>
      </c>
      <c r="F617" s="23">
        <v>7.925653163266527</v>
      </c>
      <c r="G617" s="1"/>
      <c r="H617" s="2">
        <v>6140.0000000000036</v>
      </c>
      <c r="I617" s="2">
        <v>21</v>
      </c>
      <c r="J617" s="25">
        <v>5.1318220000000005</v>
      </c>
      <c r="K617" s="24">
        <v>171.25</v>
      </c>
      <c r="L617" s="23">
        <v>14.27743566756809</v>
      </c>
      <c r="M617" s="23">
        <v>3.8387669428054285</v>
      </c>
    </row>
    <row r="618" spans="1:13" x14ac:dyDescent="0.4">
      <c r="A618" s="2">
        <v>6149.9999999301508</v>
      </c>
      <c r="B618" s="1">
        <v>6</v>
      </c>
      <c r="C618" s="25">
        <v>4.3359858999999998</v>
      </c>
      <c r="D618" s="24">
        <v>5861.6670000000004</v>
      </c>
      <c r="E618" s="23">
        <v>29.766174426794485</v>
      </c>
      <c r="F618" s="23">
        <v>8.0032163382755481</v>
      </c>
      <c r="G618" s="1"/>
      <c r="H618" s="2">
        <v>6150.0000000000027</v>
      </c>
      <c r="I618" s="2">
        <v>21</v>
      </c>
      <c r="J618" s="25">
        <v>5.1415220000000001</v>
      </c>
      <c r="K618" s="24">
        <v>170.417</v>
      </c>
      <c r="L618" s="23">
        <v>15.299462470221101</v>
      </c>
      <c r="M618" s="23">
        <v>4.1135587748987454</v>
      </c>
    </row>
    <row r="619" spans="1:13" x14ac:dyDescent="0.4">
      <c r="A619" s="2">
        <v>6159.9999997531995</v>
      </c>
      <c r="B619" s="1">
        <v>6</v>
      </c>
      <c r="C619" s="25">
        <v>4.3379858999999996</v>
      </c>
      <c r="D619" s="24">
        <v>5931.25</v>
      </c>
      <c r="E619" s="23">
        <v>29.557559762999308</v>
      </c>
      <c r="F619" s="23">
        <v>7.9471262186064733</v>
      </c>
      <c r="G619" s="1"/>
      <c r="H619" s="2">
        <v>6160.0000000000055</v>
      </c>
      <c r="I619" s="2">
        <v>21</v>
      </c>
      <c r="J619" s="25">
        <v>5.1470219999999998</v>
      </c>
      <c r="K619" s="24">
        <v>177.917</v>
      </c>
      <c r="L619" s="23">
        <v>16.015933182628284</v>
      </c>
      <c r="M619" s="23">
        <v>4.3061958947790702</v>
      </c>
    </row>
    <row r="620" spans="1:13" x14ac:dyDescent="0.4">
      <c r="A620" s="2">
        <v>6169.9999995762482</v>
      </c>
      <c r="B620" s="1">
        <v>6</v>
      </c>
      <c r="C620" s="25">
        <v>4.3387858999999995</v>
      </c>
      <c r="D620" s="24">
        <v>5960.8329999999996</v>
      </c>
      <c r="E620" s="23">
        <v>30.070307448952459</v>
      </c>
      <c r="F620" s="23">
        <v>8.0849884308879183</v>
      </c>
      <c r="G620" s="1"/>
      <c r="H620" s="2">
        <v>6169.9999999999982</v>
      </c>
      <c r="I620" s="2">
        <v>21</v>
      </c>
      <c r="J620" s="25">
        <v>5.1276219999999997</v>
      </c>
      <c r="K620" s="24">
        <v>165</v>
      </c>
      <c r="L620" s="23">
        <v>14.914700883824883</v>
      </c>
      <c r="M620" s="23">
        <v>4.0101081207960432</v>
      </c>
    </row>
    <row r="621" spans="1:13" x14ac:dyDescent="0.4">
      <c r="A621" s="2">
        <v>6180.0000000279397</v>
      </c>
      <c r="B621" s="1">
        <v>6</v>
      </c>
      <c r="C621" s="25">
        <v>4.3403858999999994</v>
      </c>
      <c r="D621" s="24">
        <v>5967.9170000000004</v>
      </c>
      <c r="E621" s="23">
        <v>30.421333174445106</v>
      </c>
      <c r="F621" s="23">
        <v>8.1793685410470829</v>
      </c>
      <c r="G621" s="1"/>
      <c r="H621" s="2">
        <v>6180.0000000000018</v>
      </c>
      <c r="I621" s="2">
        <v>21</v>
      </c>
      <c r="J621" s="25">
        <v>5.1254220000000004</v>
      </c>
      <c r="K621" s="24">
        <v>172.917</v>
      </c>
      <c r="L621" s="23">
        <v>14.634448683575636</v>
      </c>
      <c r="M621" s="23">
        <v>3.934756852752225</v>
      </c>
    </row>
    <row r="622" spans="1:13" x14ac:dyDescent="0.4">
      <c r="A622" s="2">
        <v>6189.9999998509884</v>
      </c>
      <c r="B622" s="1">
        <v>6</v>
      </c>
      <c r="C622" s="25">
        <v>4.3439858999999998</v>
      </c>
      <c r="D622" s="24">
        <v>5978.3329999999996</v>
      </c>
      <c r="E622" s="23">
        <v>30.074906436138253</v>
      </c>
      <c r="F622" s="23">
        <v>8.0862249582581178</v>
      </c>
      <c r="G622" s="1"/>
      <c r="H622" s="2">
        <v>6190.0000000000045</v>
      </c>
      <c r="I622" s="2">
        <v>21</v>
      </c>
      <c r="J622" s="25">
        <v>5.1451219999999998</v>
      </c>
      <c r="K622" s="24">
        <v>187.917</v>
      </c>
      <c r="L622" s="23">
        <v>14.577184590959721</v>
      </c>
      <c r="M622" s="23">
        <v>3.9193602849887945</v>
      </c>
    </row>
    <row r="623" spans="1:13" x14ac:dyDescent="0.4">
      <c r="A623" s="2">
        <v>6199.9999996740371</v>
      </c>
      <c r="B623" s="1">
        <v>6</v>
      </c>
      <c r="C623" s="25">
        <v>4.3453859000000001</v>
      </c>
      <c r="D623" s="24">
        <v>5997.9170000000004</v>
      </c>
      <c r="E623" s="23">
        <v>30.224985506114617</v>
      </c>
      <c r="F623" s="23">
        <v>8.1265766422752233</v>
      </c>
      <c r="G623" s="1"/>
      <c r="H623" s="2">
        <v>6200.0000000000036</v>
      </c>
      <c r="I623" s="2">
        <v>21</v>
      </c>
      <c r="J623" s="25">
        <v>5.1381220000000001</v>
      </c>
      <c r="K623" s="24">
        <v>170</v>
      </c>
      <c r="L623" s="23">
        <v>14.64782016050823</v>
      </c>
      <c r="M623" s="23">
        <v>3.9383520350258823</v>
      </c>
    </row>
    <row r="624" spans="1:13" x14ac:dyDescent="0.4">
      <c r="A624" s="2">
        <v>6210.0000001257285</v>
      </c>
      <c r="B624" s="1">
        <v>6</v>
      </c>
      <c r="C624" s="25">
        <v>4.3453859000000001</v>
      </c>
      <c r="D624" s="24">
        <v>6035</v>
      </c>
      <c r="E624" s="23">
        <v>30.283033328565374</v>
      </c>
      <c r="F624" s="23">
        <v>8.1421839310849347</v>
      </c>
      <c r="G624" s="1"/>
      <c r="H624" s="2">
        <v>6210.0000000000018</v>
      </c>
      <c r="I624" s="2">
        <v>21</v>
      </c>
      <c r="J624" s="25">
        <v>5.1241219999999998</v>
      </c>
      <c r="K624" s="24">
        <v>174.583</v>
      </c>
      <c r="L624" s="23">
        <v>14.649993002155899</v>
      </c>
      <c r="M624" s="23">
        <v>3.9389362458662061</v>
      </c>
    </row>
    <row r="625" spans="1:13" x14ac:dyDescent="0.4">
      <c r="A625" s="2">
        <v>6219.9999999487773</v>
      </c>
      <c r="B625" s="1">
        <v>6</v>
      </c>
      <c r="C625" s="25">
        <v>4.3475859000000003</v>
      </c>
      <c r="D625" s="24">
        <v>6068.3329999999996</v>
      </c>
      <c r="E625" s="23">
        <v>30.509665236625498</v>
      </c>
      <c r="F625" s="23">
        <v>8.2031183381523274</v>
      </c>
      <c r="G625" s="1"/>
      <c r="H625" s="2">
        <v>6220</v>
      </c>
      <c r="I625" s="2">
        <v>21</v>
      </c>
      <c r="J625" s="25">
        <v>5.1407220000000002</v>
      </c>
      <c r="K625" s="24">
        <v>172.083</v>
      </c>
      <c r="L625" s="23">
        <v>13.975609653289276</v>
      </c>
      <c r="M625" s="23">
        <v>3.7576151342405226</v>
      </c>
    </row>
    <row r="626" spans="1:13" x14ac:dyDescent="0.4">
      <c r="A626" s="2">
        <v>6229.999999771826</v>
      </c>
      <c r="B626" s="1">
        <v>6</v>
      </c>
      <c r="C626" s="25">
        <v>4.3487859000000002</v>
      </c>
      <c r="D626" s="24">
        <v>6062.5</v>
      </c>
      <c r="E626" s="23">
        <v>30.345683167837848</v>
      </c>
      <c r="F626" s="23">
        <v>8.1590285618415308</v>
      </c>
      <c r="G626" s="1"/>
      <c r="H626" s="2">
        <v>6230.0000000000036</v>
      </c>
      <c r="I626" s="2">
        <v>21</v>
      </c>
      <c r="J626" s="25">
        <v>5.1299220000000005</v>
      </c>
      <c r="K626" s="24">
        <v>166.667</v>
      </c>
      <c r="L626" s="23">
        <v>15.090280221019086</v>
      </c>
      <c r="M626" s="23">
        <v>4.0573160488269737</v>
      </c>
    </row>
    <row r="627" spans="1:13" x14ac:dyDescent="0.4">
      <c r="A627" s="2">
        <v>6239.9999995948747</v>
      </c>
      <c r="B627" s="1">
        <v>6</v>
      </c>
      <c r="C627" s="25">
        <v>4.3507859</v>
      </c>
      <c r="D627" s="24">
        <v>6099.5829999999996</v>
      </c>
      <c r="E627" s="23">
        <v>30.537004670330983</v>
      </c>
      <c r="F627" s="23">
        <v>8.210469077934123</v>
      </c>
      <c r="G627" s="1"/>
      <c r="H627" s="2">
        <v>6240.0000000000073</v>
      </c>
      <c r="I627" s="2">
        <v>21</v>
      </c>
      <c r="J627" s="25">
        <v>5.1415220000000001</v>
      </c>
      <c r="K627" s="24">
        <v>177.5</v>
      </c>
      <c r="L627" s="23">
        <v>14.157515079751828</v>
      </c>
      <c r="M627" s="23">
        <v>3.8065239547094234</v>
      </c>
    </row>
    <row r="628" spans="1:13" x14ac:dyDescent="0.4">
      <c r="A628" s="2">
        <v>6250.0000000465661</v>
      </c>
      <c r="B628" s="1">
        <v>6</v>
      </c>
      <c r="C628" s="25">
        <v>4.3501858999999996</v>
      </c>
      <c r="D628" s="24">
        <v>6060</v>
      </c>
      <c r="E628" s="23">
        <v>30.355332557947779</v>
      </c>
      <c r="F628" s="23">
        <v>8.1616229885043232</v>
      </c>
      <c r="G628" s="1"/>
      <c r="H628" s="2">
        <v>6250</v>
      </c>
      <c r="I628" s="2">
        <v>21</v>
      </c>
      <c r="J628" s="25">
        <v>5.1218219999999999</v>
      </c>
      <c r="K628" s="24">
        <v>163.75</v>
      </c>
      <c r="L628" s="23">
        <v>15.010879953809608</v>
      </c>
      <c r="M628" s="23">
        <v>4.0359677389406237</v>
      </c>
    </row>
    <row r="629" spans="1:13" x14ac:dyDescent="0.4">
      <c r="A629" s="2">
        <v>6259.9999998696148</v>
      </c>
      <c r="B629" s="1">
        <v>6</v>
      </c>
      <c r="C629" s="25">
        <v>4.3493858999999997</v>
      </c>
      <c r="D629" s="24">
        <v>5247.9170000000004</v>
      </c>
      <c r="E629" s="23">
        <v>30.446960863908142</v>
      </c>
      <c r="F629" s="23">
        <v>8.1862590450158503</v>
      </c>
      <c r="G629" s="1"/>
      <c r="H629" s="2">
        <v>6260.0000000000036</v>
      </c>
      <c r="I629" s="2">
        <v>21</v>
      </c>
      <c r="J629" s="25">
        <v>5.1434220000000002</v>
      </c>
      <c r="K629" s="24">
        <v>168.75</v>
      </c>
      <c r="L629" s="23">
        <v>14.675604228739756</v>
      </c>
      <c r="M629" s="23">
        <v>3.9458223234689331</v>
      </c>
    </row>
    <row r="630" spans="1:13" x14ac:dyDescent="0.4">
      <c r="A630" s="2">
        <v>6269.9999996926636</v>
      </c>
      <c r="B630" s="1">
        <v>6</v>
      </c>
      <c r="C630" s="25">
        <v>4.3505859000000004</v>
      </c>
      <c r="D630" s="24">
        <v>5290.8329999999996</v>
      </c>
      <c r="E630" s="23">
        <v>31.049016154778073</v>
      </c>
      <c r="F630" s="23">
        <v>8.3481333480871296</v>
      </c>
      <c r="G630" s="1"/>
      <c r="H630" s="2">
        <v>6270.0000000000018</v>
      </c>
      <c r="I630" s="2">
        <v>21</v>
      </c>
      <c r="J630" s="25">
        <v>5.1360220000000005</v>
      </c>
      <c r="K630" s="24">
        <v>172.5</v>
      </c>
      <c r="L630" s="23">
        <v>14.598557561930688</v>
      </c>
      <c r="M630" s="23">
        <v>3.9251068249377892</v>
      </c>
    </row>
    <row r="631" spans="1:13" x14ac:dyDescent="0.4">
      <c r="A631" s="2">
        <v>6280.000000144355</v>
      </c>
      <c r="B631" s="1">
        <v>6</v>
      </c>
      <c r="C631" s="25">
        <v>4.3487859000000002</v>
      </c>
      <c r="D631" s="24">
        <v>4892.9170000000004</v>
      </c>
      <c r="E631" s="23">
        <v>31.282761647760672</v>
      </c>
      <c r="F631" s="23">
        <v>8.4109803811527097</v>
      </c>
      <c r="G631" s="1"/>
      <c r="H631" s="2">
        <v>6280.0000000000045</v>
      </c>
      <c r="I631" s="2">
        <v>21</v>
      </c>
      <c r="J631" s="25">
        <v>5.1261220000000005</v>
      </c>
      <c r="K631" s="24">
        <v>172.917</v>
      </c>
      <c r="L631" s="23">
        <v>14.659800682490888</v>
      </c>
      <c r="M631" s="23">
        <v>3.9415732319421495</v>
      </c>
    </row>
    <row r="632" spans="1:13" x14ac:dyDescent="0.4">
      <c r="A632" s="2">
        <v>6289.9999999674037</v>
      </c>
      <c r="B632" s="1">
        <v>6</v>
      </c>
      <c r="C632" s="25">
        <v>4.3467859000000004</v>
      </c>
      <c r="D632" s="24">
        <v>4910.8329999999996</v>
      </c>
      <c r="E632" s="23">
        <v>31.070208457389928</v>
      </c>
      <c r="F632" s="23">
        <v>8.3538313118253296</v>
      </c>
      <c r="G632" s="1"/>
      <c r="H632" s="2">
        <v>6290.0000000000036</v>
      </c>
      <c r="I632" s="2">
        <v>21</v>
      </c>
      <c r="J632" s="25">
        <v>5.1418220000000003</v>
      </c>
      <c r="K632" s="24">
        <v>183.333</v>
      </c>
      <c r="L632" s="23">
        <v>13.727145771367407</v>
      </c>
      <c r="M632" s="23">
        <v>3.6908107753478849</v>
      </c>
    </row>
    <row r="633" spans="1:13" x14ac:dyDescent="0.4">
      <c r="A633" s="2">
        <v>6299.9999997904524</v>
      </c>
      <c r="B633" s="1">
        <v>6</v>
      </c>
      <c r="C633" s="25">
        <v>4.3467859000000004</v>
      </c>
      <c r="D633" s="24">
        <v>4456.25</v>
      </c>
      <c r="E633" s="23">
        <v>30.966716097529847</v>
      </c>
      <c r="F633" s="23">
        <v>8.3260053731123822</v>
      </c>
      <c r="G633" s="1"/>
      <c r="H633" s="2">
        <v>6300.0000000000018</v>
      </c>
      <c r="I633" s="2">
        <v>21</v>
      </c>
      <c r="J633" s="25">
        <v>5.1239220000000003</v>
      </c>
      <c r="K633" s="24">
        <v>170</v>
      </c>
      <c r="L633" s="23">
        <v>13.77483245255039</v>
      </c>
      <c r="M633" s="23">
        <v>3.7036322693191837</v>
      </c>
    </row>
    <row r="634" spans="1:13" x14ac:dyDescent="0.4">
      <c r="A634" s="2">
        <v>6309.9999996135011</v>
      </c>
      <c r="B634" s="1">
        <v>6</v>
      </c>
      <c r="C634" s="25">
        <v>4.3469859</v>
      </c>
      <c r="D634" s="24">
        <v>4446.25</v>
      </c>
      <c r="E634" s="23">
        <v>31.263520430621615</v>
      </c>
      <c r="F634" s="23">
        <v>8.4058070047836928</v>
      </c>
      <c r="G634" s="1"/>
      <c r="H634" s="2">
        <v>6310</v>
      </c>
      <c r="I634" s="2">
        <v>21</v>
      </c>
      <c r="J634" s="25">
        <v>5.122922</v>
      </c>
      <c r="K634" s="24">
        <v>172.5</v>
      </c>
      <c r="L634" s="23">
        <v>13.933610100202237</v>
      </c>
      <c r="M634" s="23">
        <v>3.7463227355383277</v>
      </c>
    </row>
    <row r="635" spans="1:13" x14ac:dyDescent="0.4">
      <c r="A635" s="2">
        <v>6320.0000000651926</v>
      </c>
      <c r="B635" s="1">
        <v>6</v>
      </c>
      <c r="C635" s="25">
        <v>4.3459859000000005</v>
      </c>
      <c r="D635" s="24">
        <v>4469.5829999999996</v>
      </c>
      <c r="E635" s="23">
        <v>31.435497708357531</v>
      </c>
      <c r="F635" s="23">
        <v>8.4520464489008145</v>
      </c>
      <c r="G635" s="1"/>
      <c r="H635" s="2">
        <v>6320.0000000000073</v>
      </c>
      <c r="I635" s="2">
        <v>21</v>
      </c>
      <c r="J635" s="25">
        <v>5.143122</v>
      </c>
      <c r="K635" s="24">
        <v>162.083</v>
      </c>
      <c r="L635" s="23">
        <v>14.039629078826666</v>
      </c>
      <c r="M635" s="23">
        <v>3.7748280049669223</v>
      </c>
    </row>
    <row r="636" spans="1:13" x14ac:dyDescent="0.4">
      <c r="A636" s="2">
        <v>6329.9999998882413</v>
      </c>
      <c r="B636" s="1">
        <v>6</v>
      </c>
      <c r="C636" s="25">
        <v>4.3467859000000004</v>
      </c>
      <c r="D636" s="24">
        <v>4507.0829999999996</v>
      </c>
      <c r="E636" s="23">
        <v>31.240377042536945</v>
      </c>
      <c r="F636" s="23">
        <v>8.3995844536763009</v>
      </c>
      <c r="G636" s="1"/>
      <c r="H636" s="2">
        <v>6329.9999999999973</v>
      </c>
      <c r="I636" s="2">
        <v>21</v>
      </c>
      <c r="J636" s="25">
        <v>5.1231220000000004</v>
      </c>
      <c r="K636" s="24">
        <v>169.167</v>
      </c>
      <c r="L636" s="23">
        <v>14.705818497980124</v>
      </c>
      <c r="M636" s="23">
        <v>3.9539460188342281</v>
      </c>
    </row>
    <row r="637" spans="1:13" x14ac:dyDescent="0.4">
      <c r="A637" s="2">
        <v>6339.99999971129</v>
      </c>
      <c r="B637" s="1">
        <v>6</v>
      </c>
      <c r="C637" s="25">
        <v>4.3443858999999998</v>
      </c>
      <c r="D637" s="24">
        <v>4533.75</v>
      </c>
      <c r="E637" s="23">
        <v>31.380358336300912</v>
      </c>
      <c r="F637" s="23">
        <v>8.4372211536848969</v>
      </c>
      <c r="G637" s="1"/>
      <c r="H637" s="2">
        <v>6340.0000000000045</v>
      </c>
      <c r="I637" s="2">
        <v>21</v>
      </c>
      <c r="J637" s="25">
        <v>5.1430220000000002</v>
      </c>
      <c r="K637" s="24">
        <v>170.833</v>
      </c>
      <c r="L637" s="23">
        <v>14.459252816500252</v>
      </c>
      <c r="M637" s="23">
        <v>3.8876520281391582</v>
      </c>
    </row>
    <row r="638" spans="1:13" x14ac:dyDescent="0.4">
      <c r="A638" s="2">
        <v>6350.0000001629815</v>
      </c>
      <c r="B638" s="1">
        <v>6</v>
      </c>
      <c r="C638" s="25">
        <v>4.3445859000000002</v>
      </c>
      <c r="D638" s="24">
        <v>4550</v>
      </c>
      <c r="E638" s="23">
        <v>31.546912565905949</v>
      </c>
      <c r="F638" s="23">
        <v>8.4820025055802208</v>
      </c>
      <c r="G638" s="1"/>
      <c r="H638" s="2">
        <v>6350.0000000000036</v>
      </c>
      <c r="I638" s="2">
        <v>21</v>
      </c>
      <c r="J638" s="25">
        <v>5.137022</v>
      </c>
      <c r="K638" s="24">
        <v>175</v>
      </c>
      <c r="L638" s="23">
        <v>14.455763752203536</v>
      </c>
      <c r="M638" s="23">
        <v>3.8867139251775762</v>
      </c>
    </row>
    <row r="639" spans="1:13" x14ac:dyDescent="0.4">
      <c r="A639" s="2">
        <v>6359.9999999860302</v>
      </c>
      <c r="B639" s="1">
        <v>6</v>
      </c>
      <c r="C639" s="25">
        <v>4.3473858999999999</v>
      </c>
      <c r="D639" s="24">
        <v>4560.4170000000004</v>
      </c>
      <c r="E639" s="23">
        <v>31.737494837257223</v>
      </c>
      <c r="F639" s="23">
        <v>8.5332442649677205</v>
      </c>
      <c r="G639" s="1"/>
      <c r="H639" s="2">
        <v>6360.0000000000018</v>
      </c>
      <c r="I639" s="2">
        <v>21</v>
      </c>
      <c r="J639" s="25">
        <v>5.122922</v>
      </c>
      <c r="K639" s="24">
        <v>172.5</v>
      </c>
      <c r="L639" s="23">
        <v>14.95563783700899</v>
      </c>
      <c r="M639" s="23">
        <v>4.0211148187970922</v>
      </c>
    </row>
    <row r="640" spans="1:13" x14ac:dyDescent="0.4">
      <c r="A640" s="2">
        <v>6369.9999998090789</v>
      </c>
      <c r="B640" s="1">
        <v>6</v>
      </c>
      <c r="C640" s="25">
        <v>4.3445859000000002</v>
      </c>
      <c r="D640" s="24">
        <v>4562.0829999999996</v>
      </c>
      <c r="E640" s="23">
        <v>31.929155658963037</v>
      </c>
      <c r="F640" s="23">
        <v>8.5847760136462661</v>
      </c>
      <c r="G640" s="1"/>
      <c r="H640" s="2">
        <v>6369.9999999999991</v>
      </c>
      <c r="I640" s="2">
        <v>21</v>
      </c>
      <c r="J640" s="25">
        <v>5.1436219999999997</v>
      </c>
      <c r="K640" s="24">
        <v>177.5</v>
      </c>
      <c r="L640" s="23">
        <v>14.193323995865793</v>
      </c>
      <c r="M640" s="23">
        <v>3.8161518799641145</v>
      </c>
    </row>
    <row r="641" spans="1:13" x14ac:dyDescent="0.4">
      <c r="A641" s="2">
        <v>6379.9999996321276</v>
      </c>
      <c r="B641" s="1">
        <v>6</v>
      </c>
      <c r="C641" s="25">
        <v>4.3457859000000001</v>
      </c>
      <c r="D641" s="24">
        <v>4565.8329999999996</v>
      </c>
      <c r="E641" s="23">
        <v>31.902064655395417</v>
      </c>
      <c r="F641" s="23">
        <v>8.5774920691506136</v>
      </c>
      <c r="G641" s="1"/>
      <c r="H641" s="2">
        <v>6379.9999999999982</v>
      </c>
      <c r="I641" s="2">
        <v>21</v>
      </c>
      <c r="J641" s="25">
        <v>5.1257219999999997</v>
      </c>
      <c r="K641" s="24">
        <v>172.083</v>
      </c>
      <c r="L641" s="23">
        <v>14.736594193630735</v>
      </c>
      <c r="M641" s="23">
        <v>3.9622206646359106</v>
      </c>
    </row>
    <row r="642" spans="1:13" x14ac:dyDescent="0.4">
      <c r="A642" s="2">
        <v>6390.000000083819</v>
      </c>
      <c r="B642" s="1">
        <v>6</v>
      </c>
      <c r="C642" s="25">
        <v>4.3463858999999996</v>
      </c>
      <c r="D642" s="24">
        <v>4567.9170000000004</v>
      </c>
      <c r="E642" s="23">
        <v>31.84931566600654</v>
      </c>
      <c r="F642" s="23">
        <v>8.5633094749196079</v>
      </c>
      <c r="G642" s="1"/>
      <c r="H642" s="2">
        <v>6390.0000000000055</v>
      </c>
      <c r="I642" s="2">
        <v>21</v>
      </c>
      <c r="J642" s="25">
        <v>5.1349220000000004</v>
      </c>
      <c r="K642" s="24">
        <v>167.083</v>
      </c>
      <c r="L642" s="23">
        <v>14.883354420226402</v>
      </c>
      <c r="M642" s="23">
        <v>4.0016800129034591</v>
      </c>
    </row>
    <row r="643" spans="1:13" x14ac:dyDescent="0.4">
      <c r="A643" s="2">
        <v>6399.9999999068677</v>
      </c>
      <c r="B643" s="1">
        <v>6</v>
      </c>
      <c r="C643" s="25">
        <v>4.3455858999999997</v>
      </c>
      <c r="D643" s="24">
        <v>4554.5829999999996</v>
      </c>
      <c r="E643" s="23">
        <v>32.062129405058478</v>
      </c>
      <c r="F643" s="23">
        <v>8.6205285978397761</v>
      </c>
      <c r="G643" s="1"/>
      <c r="H643" s="2">
        <v>6400.0000000000045</v>
      </c>
      <c r="I643" s="2">
        <v>21</v>
      </c>
      <c r="J643" s="25">
        <v>5.1434220000000002</v>
      </c>
      <c r="K643" s="24">
        <v>175.833</v>
      </c>
      <c r="L643" s="23">
        <v>14.645299813661504</v>
      </c>
      <c r="M643" s="23">
        <v>3.9376743906375697</v>
      </c>
    </row>
    <row r="644" spans="1:13" x14ac:dyDescent="0.4">
      <c r="A644" s="2">
        <v>6409.9999997299165</v>
      </c>
      <c r="B644" s="1">
        <v>6</v>
      </c>
      <c r="C644" s="25">
        <v>4.3463858999999996</v>
      </c>
      <c r="D644" s="24">
        <v>4572.5</v>
      </c>
      <c r="E644" s="23">
        <v>32.005329792568467</v>
      </c>
      <c r="F644" s="23">
        <v>8.605256914614051</v>
      </c>
      <c r="G644" s="1"/>
      <c r="H644" s="2">
        <v>6410.0000000000018</v>
      </c>
      <c r="I644" s="2">
        <v>21</v>
      </c>
      <c r="J644" s="25">
        <v>5.1230219999999997</v>
      </c>
      <c r="K644" s="24">
        <v>170</v>
      </c>
      <c r="L644" s="23">
        <v>14.947727422962306</v>
      </c>
      <c r="M644" s="23">
        <v>4.0189879497532832</v>
      </c>
    </row>
    <row r="645" spans="1:13" x14ac:dyDescent="0.4">
      <c r="A645" s="2">
        <v>6420.0000001816079</v>
      </c>
      <c r="B645" s="1">
        <v>6</v>
      </c>
      <c r="C645" s="25">
        <v>4.3461859</v>
      </c>
      <c r="D645" s="24">
        <v>4604.1670000000004</v>
      </c>
      <c r="E645" s="23">
        <v>32.187183683101352</v>
      </c>
      <c r="F645" s="23">
        <v>8.654151878643475</v>
      </c>
      <c r="G645" s="1"/>
      <c r="H645" s="2">
        <v>6420.0000000000018</v>
      </c>
      <c r="I645" s="2">
        <v>21</v>
      </c>
      <c r="J645" s="25">
        <v>5.1395220000000004</v>
      </c>
      <c r="K645" s="24">
        <v>170.833</v>
      </c>
      <c r="L645" s="23">
        <v>14.025250584139918</v>
      </c>
      <c r="M645" s="23">
        <v>3.7709620663364891</v>
      </c>
    </row>
    <row r="646" spans="1:13" x14ac:dyDescent="0.4">
      <c r="A646" s="2">
        <v>6430.0000000046566</v>
      </c>
      <c r="B646" s="1">
        <v>6</v>
      </c>
      <c r="C646" s="25">
        <v>4.3467859000000004</v>
      </c>
      <c r="D646" s="24">
        <v>4621.25</v>
      </c>
      <c r="E646" s="23">
        <v>32.094079944492933</v>
      </c>
      <c r="F646" s="23">
        <v>8.629119123298377</v>
      </c>
      <c r="G646" s="1"/>
      <c r="H646" s="2">
        <v>6429.9999999999991</v>
      </c>
      <c r="I646" s="2">
        <v>21</v>
      </c>
      <c r="J646" s="25">
        <v>5.1298219999999999</v>
      </c>
      <c r="K646" s="24">
        <v>170.833</v>
      </c>
      <c r="L646" s="23">
        <v>13.930869760144789</v>
      </c>
      <c r="M646" s="23">
        <v>3.7455859416861603</v>
      </c>
    </row>
    <row r="647" spans="1:13" x14ac:dyDescent="0.4">
      <c r="A647" s="2">
        <v>6439.9999998277053</v>
      </c>
      <c r="B647" s="1">
        <v>6</v>
      </c>
      <c r="C647" s="25">
        <v>4.3481858999999998</v>
      </c>
      <c r="D647" s="24">
        <v>4623.75</v>
      </c>
      <c r="E647" s="23">
        <v>32.323438524797659</v>
      </c>
      <c r="F647" s="23">
        <v>8.6907866493599784</v>
      </c>
      <c r="G647" s="1"/>
      <c r="H647" s="2">
        <v>6440.0000000000073</v>
      </c>
      <c r="I647" s="2">
        <v>21</v>
      </c>
      <c r="J647" s="25">
        <v>5.1361220000000003</v>
      </c>
      <c r="K647" s="24">
        <v>176.667</v>
      </c>
      <c r="L647" s="23">
        <v>13.741755002033019</v>
      </c>
      <c r="M647" s="23">
        <v>3.6947387518448385</v>
      </c>
    </row>
    <row r="648" spans="1:13" x14ac:dyDescent="0.4">
      <c r="A648" s="2">
        <v>6449.999999650754</v>
      </c>
      <c r="B648" s="1">
        <v>6</v>
      </c>
      <c r="C648" s="25">
        <v>4.3475859000000003</v>
      </c>
      <c r="D648" s="24">
        <v>4617.0829999999996</v>
      </c>
      <c r="E648" s="23">
        <v>32.649291006201452</v>
      </c>
      <c r="F648" s="23">
        <v>8.7783984420494328</v>
      </c>
      <c r="G648" s="1"/>
      <c r="H648" s="2">
        <v>6450.0000000000055</v>
      </c>
      <c r="I648" s="2">
        <v>21</v>
      </c>
      <c r="J648" s="25">
        <v>5.138922</v>
      </c>
      <c r="K648" s="24">
        <v>170.833</v>
      </c>
      <c r="L648" s="23">
        <v>14.537018781705195</v>
      </c>
      <c r="M648" s="23">
        <v>3.9085609240680128</v>
      </c>
    </row>
    <row r="649" spans="1:13" x14ac:dyDescent="0.4">
      <c r="A649" s="2">
        <v>6460.0000001024455</v>
      </c>
      <c r="B649" s="1">
        <v>6</v>
      </c>
      <c r="C649" s="25">
        <v>4.3453859000000001</v>
      </c>
      <c r="D649" s="24">
        <v>4629.1670000000004</v>
      </c>
      <c r="E649" s="23">
        <v>32.232809998660208</v>
      </c>
      <c r="F649" s="23">
        <v>8.6664194031462944</v>
      </c>
      <c r="G649" s="1"/>
      <c r="H649" s="2">
        <v>6460.0000000000045</v>
      </c>
      <c r="I649" s="2">
        <v>21</v>
      </c>
      <c r="J649" s="25">
        <v>5.1426220000000002</v>
      </c>
      <c r="K649" s="24">
        <v>169.167</v>
      </c>
      <c r="L649" s="23">
        <v>14.614200433732758</v>
      </c>
      <c r="M649" s="23">
        <v>3.9293127160069226</v>
      </c>
    </row>
    <row r="650" spans="1:13" x14ac:dyDescent="0.4">
      <c r="A650" s="2">
        <v>6469.9999999254942</v>
      </c>
      <c r="B650" s="1">
        <v>6</v>
      </c>
      <c r="C650" s="25">
        <v>4.3485858999999998</v>
      </c>
      <c r="D650" s="24">
        <v>4652.0829999999996</v>
      </c>
      <c r="E650" s="23">
        <v>32.580806088325623</v>
      </c>
      <c r="F650" s="23">
        <v>8.759984936645262</v>
      </c>
      <c r="G650" s="1"/>
      <c r="H650" s="2">
        <v>6470.0000000000018</v>
      </c>
      <c r="I650" s="2">
        <v>21</v>
      </c>
      <c r="J650" s="25">
        <v>5.1221220000000001</v>
      </c>
      <c r="K650" s="24">
        <v>164.167</v>
      </c>
      <c r="L650" s="23">
        <v>14.591526653649799</v>
      </c>
      <c r="M650" s="23">
        <v>3.9232164281666186</v>
      </c>
    </row>
    <row r="651" spans="1:13" x14ac:dyDescent="0.4">
      <c r="A651" s="2">
        <v>6479.9999997485429</v>
      </c>
      <c r="B651" s="1">
        <v>6</v>
      </c>
      <c r="C651" s="25">
        <v>4.3483859000000002</v>
      </c>
      <c r="D651" s="24">
        <v>4683.3329999999996</v>
      </c>
      <c r="E651" s="23">
        <v>32.679284400891504</v>
      </c>
      <c r="F651" s="23">
        <v>8.7864627509855424</v>
      </c>
      <c r="G651" s="1"/>
      <c r="H651" s="2">
        <v>6480.0000000000018</v>
      </c>
      <c r="I651" s="2">
        <v>21</v>
      </c>
      <c r="J651" s="25">
        <v>5.1437220000000003</v>
      </c>
      <c r="K651" s="24">
        <v>160</v>
      </c>
      <c r="L651" s="23">
        <v>14.6564970477157</v>
      </c>
      <c r="M651" s="23">
        <v>3.9406849853227026</v>
      </c>
    </row>
    <row r="652" spans="1:13" x14ac:dyDescent="0.4">
      <c r="A652" s="2">
        <v>6489.9999995715916</v>
      </c>
      <c r="B652" s="1">
        <v>6</v>
      </c>
      <c r="C652" s="25">
        <v>4.3479858999999994</v>
      </c>
      <c r="D652" s="24">
        <v>4692.0829999999996</v>
      </c>
      <c r="E652" s="23">
        <v>32.741022319779965</v>
      </c>
      <c r="F652" s="23">
        <v>8.8030621941674134</v>
      </c>
      <c r="G652" s="1"/>
      <c r="H652" s="2">
        <v>6490.0000000000091</v>
      </c>
      <c r="I652" s="2">
        <v>21</v>
      </c>
      <c r="J652" s="25">
        <v>5.1430220000000002</v>
      </c>
      <c r="K652" s="24">
        <v>179.167</v>
      </c>
      <c r="L652" s="23">
        <v>14.811329764035547</v>
      </c>
      <c r="M652" s="23">
        <v>3.982314779839903</v>
      </c>
    </row>
    <row r="653" spans="1:13" x14ac:dyDescent="0.4">
      <c r="A653" s="2">
        <v>6500.0000000232831</v>
      </c>
      <c r="B653" s="1">
        <v>6</v>
      </c>
      <c r="C653" s="25">
        <v>4.3491859000000002</v>
      </c>
      <c r="D653" s="24">
        <v>4666.6670000000004</v>
      </c>
      <c r="E653" s="23">
        <v>32.657870934864356</v>
      </c>
      <c r="F653" s="23">
        <v>8.7807053231511691</v>
      </c>
      <c r="G653" s="1"/>
      <c r="H653" s="2">
        <v>6499.9999999999982</v>
      </c>
      <c r="I653" s="2">
        <v>21</v>
      </c>
      <c r="J653" s="25">
        <v>5.124822</v>
      </c>
      <c r="K653" s="24">
        <v>163.333</v>
      </c>
      <c r="L653" s="23">
        <v>14.224444861331079</v>
      </c>
      <c r="M653" s="23">
        <v>3.8245193314001598</v>
      </c>
    </row>
    <row r="654" spans="1:13" x14ac:dyDescent="0.4">
      <c r="A654" s="2">
        <v>6511.0000000800937</v>
      </c>
      <c r="B654" s="1">
        <v>6</v>
      </c>
      <c r="C654" s="25">
        <v>4.3475859000000003</v>
      </c>
      <c r="D654" s="24">
        <v>4567.9170000000004</v>
      </c>
      <c r="E654" s="23">
        <v>32.697159252272527</v>
      </c>
      <c r="F654" s="23">
        <v>8.7912687532808214</v>
      </c>
      <c r="G654" s="1"/>
      <c r="H654" s="2">
        <v>6510.0000000000055</v>
      </c>
      <c r="I654" s="2">
        <v>21</v>
      </c>
      <c r="J654" s="25">
        <v>5.1255220000000001</v>
      </c>
      <c r="K654" s="24">
        <v>163.75</v>
      </c>
      <c r="L654" s="23">
        <v>13.321998614525411</v>
      </c>
      <c r="M654" s="23">
        <v>3.5818790631784845</v>
      </c>
    </row>
    <row r="655" spans="1:13" x14ac:dyDescent="0.4">
      <c r="A655" s="2">
        <v>6519.9999996693805</v>
      </c>
      <c r="B655" s="1">
        <v>6</v>
      </c>
      <c r="C655" s="25">
        <v>4.3473858999999999</v>
      </c>
      <c r="D655" s="24">
        <v>4526.6670000000004</v>
      </c>
      <c r="E655" s="23">
        <v>33.027950040074785</v>
      </c>
      <c r="F655" s="23">
        <v>8.8802083059264234</v>
      </c>
      <c r="G655" s="1"/>
      <c r="H655" s="2">
        <v>6520.0000000000045</v>
      </c>
      <c r="I655" s="2">
        <v>21</v>
      </c>
      <c r="J655" s="25">
        <v>5.1273220000000004</v>
      </c>
      <c r="K655" s="24">
        <v>170.417</v>
      </c>
      <c r="L655" s="23">
        <v>13.541093169283593</v>
      </c>
      <c r="M655" s="23">
        <v>3.640786905856765</v>
      </c>
    </row>
    <row r="656" spans="1:13" x14ac:dyDescent="0.4">
      <c r="A656" s="2">
        <v>6530.0000001210719</v>
      </c>
      <c r="B656" s="1">
        <v>6</v>
      </c>
      <c r="C656" s="25">
        <v>4.3487859000000002</v>
      </c>
      <c r="D656" s="24">
        <v>4320.8329999999996</v>
      </c>
      <c r="E656" s="23">
        <v>33.194728462731042</v>
      </c>
      <c r="F656" s="23">
        <v>8.9250499364946059</v>
      </c>
      <c r="G656" s="1"/>
      <c r="H656" s="2">
        <v>6530.0000000000018</v>
      </c>
      <c r="I656" s="2">
        <v>21</v>
      </c>
      <c r="J656" s="25">
        <v>5.124422</v>
      </c>
      <c r="K656" s="24">
        <v>154.167</v>
      </c>
      <c r="L656" s="23">
        <v>13.319234920623998</v>
      </c>
      <c r="M656" s="23">
        <v>3.581135990190043</v>
      </c>
    </row>
    <row r="657" spans="1:13" x14ac:dyDescent="0.4">
      <c r="A657" s="2">
        <v>6539.9999999441206</v>
      </c>
      <c r="B657" s="1">
        <v>6</v>
      </c>
      <c r="C657" s="25">
        <v>4.3473858999999999</v>
      </c>
      <c r="D657" s="24">
        <v>4365</v>
      </c>
      <c r="E657" s="23">
        <v>32.992563893612093</v>
      </c>
      <c r="F657" s="23">
        <v>8.8706940505351124</v>
      </c>
      <c r="G657" s="1"/>
      <c r="H657" s="2">
        <v>6540.0000000000018</v>
      </c>
      <c r="I657" s="2">
        <v>21</v>
      </c>
      <c r="J657" s="25">
        <v>5.1192219999999997</v>
      </c>
      <c r="K657" s="24">
        <v>155</v>
      </c>
      <c r="L657" s="23">
        <v>14.159928933069814</v>
      </c>
      <c r="M657" s="23">
        <v>3.8071729662362563</v>
      </c>
    </row>
    <row r="658" spans="1:13" x14ac:dyDescent="0.4">
      <c r="A658" s="2">
        <v>6549.9999997671694</v>
      </c>
      <c r="B658" s="1">
        <v>6</v>
      </c>
      <c r="C658" s="25">
        <v>4.3483859000000002</v>
      </c>
      <c r="D658" s="24">
        <v>4399.1670000000004</v>
      </c>
      <c r="E658" s="23">
        <v>33.446751748659651</v>
      </c>
      <c r="F658" s="23">
        <v>8.9928113105512626</v>
      </c>
      <c r="G658" s="1"/>
      <c r="H658" s="2">
        <v>6549.9999999999991</v>
      </c>
      <c r="I658" s="2">
        <v>21</v>
      </c>
      <c r="J658" s="25">
        <v>5.1368220000000004</v>
      </c>
      <c r="K658" s="24">
        <v>159.167</v>
      </c>
      <c r="L658" s="23">
        <v>13.773592363432883</v>
      </c>
      <c r="M658" s="23">
        <v>3.7032988471822361</v>
      </c>
    </row>
    <row r="659" spans="1:13" x14ac:dyDescent="0.4">
      <c r="A659" s="2">
        <v>6559.9999995902181</v>
      </c>
      <c r="B659" s="1">
        <v>6</v>
      </c>
      <c r="C659" s="25">
        <v>4.3479858999999994</v>
      </c>
      <c r="D659" s="24">
        <v>4430.8329999999996</v>
      </c>
      <c r="E659" s="23">
        <v>33.320628009169724</v>
      </c>
      <c r="F659" s="23">
        <v>8.9589004841865023</v>
      </c>
      <c r="G659" s="1"/>
      <c r="H659" s="2">
        <v>6560.0000000000073</v>
      </c>
      <c r="I659" s="2">
        <v>21</v>
      </c>
      <c r="J659" s="25">
        <v>5.1197220000000003</v>
      </c>
      <c r="K659" s="24">
        <v>168.333</v>
      </c>
      <c r="L659" s="23">
        <v>15.088968669138909</v>
      </c>
      <c r="M659" s="23">
        <v>4.0569634125329905</v>
      </c>
    </row>
    <row r="660" spans="1:13" x14ac:dyDescent="0.4">
      <c r="A660" s="2">
        <v>6570.0000000419095</v>
      </c>
      <c r="B660" s="1">
        <v>6</v>
      </c>
      <c r="C660" s="25">
        <v>4.3481858999999998</v>
      </c>
      <c r="D660" s="24">
        <v>4154.1670000000004</v>
      </c>
      <c r="E660" s="23">
        <v>33.169070476909788</v>
      </c>
      <c r="F660" s="23">
        <v>8.918151286759251</v>
      </c>
      <c r="G660" s="1"/>
      <c r="H660" s="2">
        <v>6570.0000000000055</v>
      </c>
      <c r="I660" s="2">
        <v>21</v>
      </c>
      <c r="J660" s="25">
        <v>5.1372220000000004</v>
      </c>
      <c r="K660" s="24">
        <v>160.833</v>
      </c>
      <c r="L660" s="23">
        <v>13.995351591793836</v>
      </c>
      <c r="M660" s="23">
        <v>3.7629231393110953</v>
      </c>
    </row>
    <row r="661" spans="1:13" x14ac:dyDescent="0.4">
      <c r="A661" s="2">
        <v>6579.9999998649582</v>
      </c>
      <c r="B661" s="1">
        <v>6</v>
      </c>
      <c r="C661" s="25">
        <v>4.3447858999999998</v>
      </c>
      <c r="D661" s="24">
        <v>3821.6669999999999</v>
      </c>
      <c r="E661" s="23">
        <v>33.43005845525132</v>
      </c>
      <c r="F661" s="23">
        <v>8.9883229931534814</v>
      </c>
      <c r="G661" s="1"/>
      <c r="H661" s="2">
        <v>6580.0000000000036</v>
      </c>
      <c r="I661" s="2">
        <v>21</v>
      </c>
      <c r="J661" s="25">
        <v>5.119122</v>
      </c>
      <c r="K661" s="24">
        <v>155</v>
      </c>
      <c r="L661" s="23">
        <v>14.348436491237047</v>
      </c>
      <c r="M661" s="23">
        <v>3.8578568985340667</v>
      </c>
    </row>
    <row r="662" spans="1:13" x14ac:dyDescent="0.4">
      <c r="A662" s="2">
        <v>6589.9999996880069</v>
      </c>
      <c r="B662" s="1">
        <v>6</v>
      </c>
      <c r="C662" s="25">
        <v>4.3447858999999998</v>
      </c>
      <c r="D662" s="24">
        <v>3856.6669999999999</v>
      </c>
      <c r="E662" s="23">
        <v>33.682487712380798</v>
      </c>
      <c r="F662" s="23">
        <v>9.0561935204826103</v>
      </c>
      <c r="G662" s="1"/>
      <c r="H662" s="2">
        <v>6590.0000000000018</v>
      </c>
      <c r="I662" s="2">
        <v>21</v>
      </c>
      <c r="J662" s="25">
        <v>5.1363219999999998</v>
      </c>
      <c r="K662" s="24">
        <v>148.333</v>
      </c>
      <c r="L662" s="23">
        <v>13.542367822090224</v>
      </c>
      <c r="M662" s="23">
        <v>3.6411296211154136</v>
      </c>
    </row>
    <row r="663" spans="1:13" x14ac:dyDescent="0.4">
      <c r="A663" s="2">
        <v>6600.0000001396984</v>
      </c>
      <c r="B663" s="1">
        <v>6</v>
      </c>
      <c r="C663" s="25">
        <v>4.3453859000000001</v>
      </c>
      <c r="D663" s="24">
        <v>3894.5830000000001</v>
      </c>
      <c r="E663" s="23">
        <v>33.533881045416578</v>
      </c>
      <c r="F663" s="23">
        <v>9.016237720722394</v>
      </c>
      <c r="G663" s="1"/>
      <c r="H663" s="2">
        <v>6600</v>
      </c>
      <c r="I663" s="2">
        <v>21</v>
      </c>
      <c r="J663" s="25">
        <v>5.130522</v>
      </c>
      <c r="K663" s="24">
        <v>167.917</v>
      </c>
      <c r="L663" s="23">
        <v>14.51364905707039</v>
      </c>
      <c r="M663" s="23">
        <v>3.9022775179662914</v>
      </c>
    </row>
    <row r="664" spans="1:13" x14ac:dyDescent="0.4">
      <c r="A664" s="2">
        <v>6609.9999999627471</v>
      </c>
      <c r="B664" s="1">
        <v>6</v>
      </c>
      <c r="C664" s="25">
        <v>4.3457859000000001</v>
      </c>
      <c r="D664" s="24">
        <v>3935.8330000000001</v>
      </c>
      <c r="E664" s="23">
        <v>33.657459890811666</v>
      </c>
      <c r="F664" s="23">
        <v>9.0494643026925932</v>
      </c>
      <c r="G664" s="1"/>
      <c r="H664" s="2">
        <v>6610.0000000000091</v>
      </c>
      <c r="I664" s="2">
        <v>21</v>
      </c>
      <c r="J664" s="25">
        <v>5.1318220000000005</v>
      </c>
      <c r="K664" s="24">
        <v>167.083</v>
      </c>
      <c r="L664" s="23">
        <v>14.133055664755029</v>
      </c>
      <c r="M664" s="23">
        <v>3.7999475641084599</v>
      </c>
    </row>
    <row r="665" spans="1:13" x14ac:dyDescent="0.4">
      <c r="A665" s="2">
        <v>6619.9999997857958</v>
      </c>
      <c r="B665" s="1">
        <v>6</v>
      </c>
      <c r="C665" s="25">
        <v>4.3461859</v>
      </c>
      <c r="D665" s="24">
        <v>3940</v>
      </c>
      <c r="E665" s="23">
        <v>33.557912116798605</v>
      </c>
      <c r="F665" s="23">
        <v>9.0226989427912176</v>
      </c>
      <c r="G665" s="1"/>
      <c r="H665" s="2">
        <v>6619.9999999999964</v>
      </c>
      <c r="I665" s="2">
        <v>21</v>
      </c>
      <c r="J665" s="25">
        <v>5.1228220000000002</v>
      </c>
      <c r="K665" s="24">
        <v>153.333</v>
      </c>
      <c r="L665" s="23">
        <v>14.763156855820034</v>
      </c>
      <c r="M665" s="23">
        <v>3.96936255425106</v>
      </c>
    </row>
    <row r="666" spans="1:13" x14ac:dyDescent="0.4">
      <c r="A666" s="2">
        <v>6629.9999996088445</v>
      </c>
      <c r="B666" s="1">
        <v>6</v>
      </c>
      <c r="C666" s="25">
        <v>4.3437859000000003</v>
      </c>
      <c r="D666" s="24">
        <v>3958.75</v>
      </c>
      <c r="E666" s="23">
        <v>33.645371643860727</v>
      </c>
      <c r="F666" s="23">
        <v>9.0462141418183162</v>
      </c>
      <c r="G666" s="1"/>
      <c r="H666" s="2">
        <v>6630.0000000000055</v>
      </c>
      <c r="I666" s="2">
        <v>21</v>
      </c>
      <c r="J666" s="25">
        <v>5.1394219999999997</v>
      </c>
      <c r="K666" s="24">
        <v>157.917</v>
      </c>
      <c r="L666" s="23">
        <v>14.585651293571011</v>
      </c>
      <c r="M666" s="23">
        <v>3.9216367230590166</v>
      </c>
    </row>
    <row r="667" spans="1:13" x14ac:dyDescent="0.4">
      <c r="A667" s="2">
        <v>6640.000000060536</v>
      </c>
      <c r="B667" s="1">
        <v>6</v>
      </c>
      <c r="C667" s="25">
        <v>4.3449859000000002</v>
      </c>
      <c r="D667" s="24">
        <v>3972.5</v>
      </c>
      <c r="E667" s="23">
        <v>33.698553871172933</v>
      </c>
      <c r="F667" s="23">
        <v>9.0605132205117407</v>
      </c>
      <c r="G667" s="1"/>
      <c r="H667" s="2">
        <v>6640.0000000000036</v>
      </c>
      <c r="I667" s="2">
        <v>21</v>
      </c>
      <c r="J667" s="25">
        <v>5.1321219999999999</v>
      </c>
      <c r="K667" s="24">
        <v>158.333</v>
      </c>
      <c r="L667" s="23">
        <v>15.134844026179643</v>
      </c>
      <c r="M667" s="23">
        <v>4.0692978966937128</v>
      </c>
    </row>
    <row r="668" spans="1:13" x14ac:dyDescent="0.4">
      <c r="A668" s="2">
        <v>6649.9999998835847</v>
      </c>
      <c r="B668" s="1">
        <v>6</v>
      </c>
      <c r="C668" s="25">
        <v>4.3457859000000001</v>
      </c>
      <c r="D668" s="24">
        <v>3976.25</v>
      </c>
      <c r="E668" s="23">
        <v>34.070993062692864</v>
      </c>
      <c r="F668" s="23">
        <v>9.1606507585053158</v>
      </c>
      <c r="G668" s="1"/>
      <c r="H668" s="2">
        <v>6650.0000000000018</v>
      </c>
      <c r="I668" s="2">
        <v>21</v>
      </c>
      <c r="J668" s="25">
        <v>5.1292220000000004</v>
      </c>
      <c r="K668" s="24">
        <v>170.833</v>
      </c>
      <c r="L668" s="23">
        <v>15.287291847948072</v>
      </c>
      <c r="M668" s="23">
        <v>4.1102864658130747</v>
      </c>
    </row>
    <row r="669" spans="1:13" x14ac:dyDescent="0.4">
      <c r="A669" s="2">
        <v>6659.9999997066334</v>
      </c>
      <c r="B669" s="1">
        <v>6</v>
      </c>
      <c r="C669" s="25">
        <v>4.3447858999999998</v>
      </c>
      <c r="D669" s="24">
        <v>3996.6669999999999</v>
      </c>
      <c r="E669" s="23">
        <v>33.801128251377278</v>
      </c>
      <c r="F669" s="23">
        <v>9.0880923424966262</v>
      </c>
      <c r="G669" s="1"/>
      <c r="H669" s="2">
        <v>6660</v>
      </c>
      <c r="I669" s="2">
        <v>21</v>
      </c>
      <c r="J669" s="25">
        <v>5.1391220000000004</v>
      </c>
      <c r="K669" s="24">
        <v>160.833</v>
      </c>
      <c r="L669" s="23">
        <v>15.61567398533985</v>
      </c>
      <c r="M669" s="23">
        <v>4.1985784058349669</v>
      </c>
    </row>
    <row r="670" spans="1:13" x14ac:dyDescent="0.4">
      <c r="A670" s="2">
        <v>6670.0000001583248</v>
      </c>
      <c r="B670" s="1">
        <v>6</v>
      </c>
      <c r="C670" s="25">
        <v>4.3453859000000001</v>
      </c>
      <c r="D670" s="24">
        <v>4019.5830000000001</v>
      </c>
      <c r="E670" s="23">
        <v>33.822132716567872</v>
      </c>
      <c r="F670" s="23">
        <v>9.0937398024819061</v>
      </c>
      <c r="G670" s="1"/>
      <c r="H670" s="2">
        <v>6669.9999999999991</v>
      </c>
      <c r="I670" s="2">
        <v>21</v>
      </c>
      <c r="J670" s="25">
        <v>5.1399220000000003</v>
      </c>
      <c r="K670" s="24">
        <v>175</v>
      </c>
      <c r="L670" s="23">
        <v>15.752394394390944</v>
      </c>
      <c r="M670" s="23">
        <v>4.2353383534118541</v>
      </c>
    </row>
    <row r="671" spans="1:13" x14ac:dyDescent="0.4">
      <c r="A671" s="2">
        <v>6679.9999999813735</v>
      </c>
      <c r="B671" s="1">
        <v>6</v>
      </c>
      <c r="C671" s="25">
        <v>4.3443858999999998</v>
      </c>
      <c r="D671" s="24">
        <v>4005</v>
      </c>
      <c r="E671" s="23">
        <v>34.327369935305292</v>
      </c>
      <c r="F671" s="23">
        <v>9.2295826792227054</v>
      </c>
      <c r="G671" s="1"/>
      <c r="H671" s="2">
        <v>6680.0000000000064</v>
      </c>
      <c r="I671" s="2">
        <v>21</v>
      </c>
      <c r="J671" s="25">
        <v>5.1281220000000003</v>
      </c>
      <c r="K671" s="24">
        <v>165</v>
      </c>
      <c r="L671" s="23">
        <v>14.730701551707456</v>
      </c>
      <c r="M671" s="23">
        <v>3.960636312967476</v>
      </c>
    </row>
    <row r="672" spans="1:13" x14ac:dyDescent="0.4">
      <c r="A672" s="2">
        <v>6689.9999998044223</v>
      </c>
      <c r="B672" s="1">
        <v>6</v>
      </c>
      <c r="C672" s="25">
        <v>4.3443858999999998</v>
      </c>
      <c r="D672" s="24">
        <v>4049.5830000000001</v>
      </c>
      <c r="E672" s="23">
        <v>34.40764316618499</v>
      </c>
      <c r="F672" s="23">
        <v>9.2511657024117433</v>
      </c>
      <c r="G672" s="1"/>
      <c r="H672" s="2">
        <v>6690.0000000000055</v>
      </c>
      <c r="I672" s="2">
        <v>21</v>
      </c>
      <c r="J672" s="25">
        <v>5.1242220000000005</v>
      </c>
      <c r="K672" s="24">
        <v>173.75</v>
      </c>
      <c r="L672" s="23">
        <v>14.763045691522546</v>
      </c>
      <c r="M672" s="23">
        <v>3.9693326655623391</v>
      </c>
    </row>
    <row r="673" spans="1:13" x14ac:dyDescent="0.4">
      <c r="A673" s="2">
        <v>6699.999999627471</v>
      </c>
      <c r="B673" s="1">
        <v>6</v>
      </c>
      <c r="C673" s="25">
        <v>4.3457859000000001</v>
      </c>
      <c r="D673" s="24">
        <v>4070.4169999999999</v>
      </c>
      <c r="E673" s="23">
        <v>34.188082428145833</v>
      </c>
      <c r="F673" s="23">
        <v>9.1921325172693127</v>
      </c>
      <c r="G673" s="1"/>
      <c r="H673" s="2">
        <v>6700.0000000000036</v>
      </c>
      <c r="I673" s="2">
        <v>21</v>
      </c>
      <c r="J673" s="25">
        <v>5.1367219999999998</v>
      </c>
      <c r="K673" s="24">
        <v>163.75</v>
      </c>
      <c r="L673" s="23">
        <v>14.33641066279702</v>
      </c>
      <c r="M673" s="23">
        <v>3.8546235200934063</v>
      </c>
    </row>
    <row r="674" spans="1:13" x14ac:dyDescent="0.4">
      <c r="A674" s="2">
        <v>6710.0000000791624</v>
      </c>
      <c r="B674" s="1">
        <v>6</v>
      </c>
      <c r="C674" s="25">
        <v>4.3441858999999994</v>
      </c>
      <c r="D674" s="24">
        <v>4065</v>
      </c>
      <c r="E674" s="23">
        <v>34.192542052083617</v>
      </c>
      <c r="F674" s="23">
        <v>9.1933315741131576</v>
      </c>
      <c r="G674" s="1"/>
      <c r="H674" s="2">
        <v>6710.0000000000018</v>
      </c>
      <c r="I674" s="2">
        <v>21</v>
      </c>
      <c r="J674" s="25">
        <v>5.1240220000000001</v>
      </c>
      <c r="K674" s="24">
        <v>176.25</v>
      </c>
      <c r="L674" s="23">
        <v>14.58431171707802</v>
      </c>
      <c r="M674" s="23">
        <v>3.9212765518014883</v>
      </c>
    </row>
    <row r="675" spans="1:13" x14ac:dyDescent="0.4">
      <c r="A675" s="2">
        <v>6719.9999999022111</v>
      </c>
      <c r="B675" s="1">
        <v>6</v>
      </c>
      <c r="C675" s="25">
        <v>4.3451859000000006</v>
      </c>
      <c r="D675" s="24">
        <v>4070</v>
      </c>
      <c r="E675" s="23">
        <v>34.482644830725384</v>
      </c>
      <c r="F675" s="23">
        <v>9.2713313622120594</v>
      </c>
      <c r="G675" s="1"/>
      <c r="H675" s="2">
        <v>6720</v>
      </c>
      <c r="I675" s="2">
        <v>21</v>
      </c>
      <c r="J675" s="25">
        <v>5.1292220000000004</v>
      </c>
      <c r="K675" s="24">
        <v>159.167</v>
      </c>
      <c r="L675" s="23">
        <v>14.375269123863259</v>
      </c>
      <c r="M675" s="23">
        <v>3.8650713749647267</v>
      </c>
    </row>
    <row r="676" spans="1:13" x14ac:dyDescent="0.4">
      <c r="A676" s="2">
        <v>6729.9999997252598</v>
      </c>
      <c r="B676" s="1">
        <v>6</v>
      </c>
      <c r="C676" s="25">
        <v>4.3459859000000005</v>
      </c>
      <c r="D676" s="24">
        <v>4084.1669999999999</v>
      </c>
      <c r="E676" s="23">
        <v>34.318814243729044</v>
      </c>
      <c r="F676" s="23">
        <v>9.2272823147342571</v>
      </c>
      <c r="G676" s="1"/>
      <c r="H676" s="2">
        <v>6730.0000000000091</v>
      </c>
      <c r="I676" s="2">
        <v>21</v>
      </c>
      <c r="J676" s="25">
        <v>5.137022</v>
      </c>
      <c r="K676" s="24">
        <v>159.583</v>
      </c>
      <c r="L676" s="23">
        <v>15.272499056068449</v>
      </c>
      <c r="M676" s="23">
        <v>4.1063091353048877</v>
      </c>
    </row>
    <row r="677" spans="1:13" x14ac:dyDescent="0.4">
      <c r="A677" s="2">
        <v>6740.0000001769513</v>
      </c>
      <c r="B677" s="1">
        <v>6</v>
      </c>
      <c r="C677" s="25">
        <v>4.3457859000000001</v>
      </c>
      <c r="D677" s="24">
        <v>4090.4169999999999</v>
      </c>
      <c r="E677" s="23">
        <v>34.647060137436348</v>
      </c>
      <c r="F677" s="23">
        <v>9.3155376229852713</v>
      </c>
      <c r="G677" s="1"/>
      <c r="H677" s="2">
        <v>6739.9999999999964</v>
      </c>
      <c r="I677" s="2">
        <v>21</v>
      </c>
      <c r="J677" s="25">
        <v>5.1397219999999999</v>
      </c>
      <c r="K677" s="24">
        <v>154.583</v>
      </c>
      <c r="L677" s="23">
        <v>15.028081928238462</v>
      </c>
      <c r="M677" s="23">
        <v>4.0405928251483996</v>
      </c>
    </row>
    <row r="678" spans="1:13" x14ac:dyDescent="0.4">
      <c r="A678" s="2">
        <v>6750</v>
      </c>
      <c r="B678" s="1">
        <v>6</v>
      </c>
      <c r="C678" s="25">
        <v>4.3457859000000001</v>
      </c>
      <c r="D678" s="24">
        <v>4090</v>
      </c>
      <c r="E678" s="23">
        <v>34.612231443965847</v>
      </c>
      <c r="F678" s="23">
        <v>9.306173249699432</v>
      </c>
      <c r="G678" s="1"/>
      <c r="H678" s="2">
        <v>6750.0000000000055</v>
      </c>
      <c r="I678" s="2">
        <v>21</v>
      </c>
      <c r="J678" s="25">
        <v>5.1207219999999998</v>
      </c>
      <c r="K678" s="24">
        <v>177.083</v>
      </c>
      <c r="L678" s="23">
        <v>15.045173205446655</v>
      </c>
      <c r="M678" s="23">
        <v>4.0451881482501646</v>
      </c>
    </row>
    <row r="679" spans="1:13" x14ac:dyDescent="0.4">
      <c r="A679" s="2">
        <v>6759.9999998230487</v>
      </c>
      <c r="B679" s="1">
        <v>6</v>
      </c>
      <c r="C679" s="25">
        <v>4.3453859000000001</v>
      </c>
      <c r="D679" s="24">
        <v>4108.3329999999996</v>
      </c>
      <c r="E679" s="23">
        <v>34.268943408376089</v>
      </c>
      <c r="F679" s="23">
        <v>9.2138735683304542</v>
      </c>
      <c r="G679" s="1"/>
      <c r="H679" s="2">
        <v>6760.0000000000036</v>
      </c>
      <c r="I679" s="2">
        <v>21</v>
      </c>
      <c r="J679" s="25">
        <v>5.1402220000000005</v>
      </c>
      <c r="K679" s="24">
        <v>154.167</v>
      </c>
      <c r="L679" s="23">
        <v>15.102479334981805</v>
      </c>
      <c r="M679" s="23">
        <v>4.0605960184589147</v>
      </c>
    </row>
    <row r="680" spans="1:13" x14ac:dyDescent="0.4">
      <c r="A680" s="2">
        <v>6769.9999996460974</v>
      </c>
      <c r="B680" s="1">
        <v>6</v>
      </c>
      <c r="C680" s="25">
        <v>4.3447858999999998</v>
      </c>
      <c r="D680" s="24">
        <v>4121.6670000000004</v>
      </c>
      <c r="E680" s="23">
        <v>34.592250995684907</v>
      </c>
      <c r="F680" s="23">
        <v>9.3008011166253137</v>
      </c>
      <c r="G680" s="1"/>
      <c r="H680" s="2">
        <v>6770.0000000000009</v>
      </c>
      <c r="I680" s="2">
        <v>21</v>
      </c>
      <c r="J680" s="25">
        <v>5.1378219999999999</v>
      </c>
      <c r="K680" s="24">
        <v>156.25</v>
      </c>
      <c r="L680" s="23">
        <v>14.849333474410651</v>
      </c>
      <c r="M680" s="23">
        <v>3.9925328183230522</v>
      </c>
    </row>
    <row r="681" spans="1:13" x14ac:dyDescent="0.4">
      <c r="A681" s="2">
        <v>6780.0000000977889</v>
      </c>
      <c r="B681" s="1">
        <v>6</v>
      </c>
      <c r="C681" s="25">
        <v>4.3463858999999996</v>
      </c>
      <c r="D681" s="24">
        <v>4126.6670000000004</v>
      </c>
      <c r="E681" s="23">
        <v>34.552962678276614</v>
      </c>
      <c r="F681" s="23">
        <v>9.2902376864956313</v>
      </c>
      <c r="G681" s="1"/>
      <c r="H681" s="2">
        <v>6780</v>
      </c>
      <c r="I681" s="2">
        <v>21</v>
      </c>
      <c r="J681" s="25">
        <v>5.1170220000000004</v>
      </c>
      <c r="K681" s="24">
        <v>157.917</v>
      </c>
      <c r="L681" s="23">
        <v>14.776472750603855</v>
      </c>
      <c r="M681" s="23">
        <v>3.9729427921803486</v>
      </c>
    </row>
    <row r="682" spans="1:13" x14ac:dyDescent="0.4">
      <c r="A682" s="2">
        <v>6789.9999999208376</v>
      </c>
      <c r="B682" s="1">
        <v>6</v>
      </c>
      <c r="C682" s="25">
        <v>4.3459859000000005</v>
      </c>
      <c r="D682" s="24">
        <v>4130</v>
      </c>
      <c r="E682" s="23">
        <v>34.794370120266535</v>
      </c>
      <c r="F682" s="23">
        <v>9.3551447839349287</v>
      </c>
      <c r="G682" s="1"/>
      <c r="H682" s="2">
        <v>6789.9999999999982</v>
      </c>
      <c r="I682" s="2">
        <v>21</v>
      </c>
      <c r="J682" s="25">
        <v>5.134722</v>
      </c>
      <c r="K682" s="24">
        <v>146.25</v>
      </c>
      <c r="L682" s="23">
        <v>13.842325528847443</v>
      </c>
      <c r="M682" s="23">
        <v>3.7217790987772155</v>
      </c>
    </row>
    <row r="683" spans="1:13" x14ac:dyDescent="0.4">
      <c r="A683" s="2">
        <v>6800.9999999776483</v>
      </c>
      <c r="B683" s="1">
        <v>6</v>
      </c>
      <c r="C683" s="25">
        <v>4.3453859000000001</v>
      </c>
      <c r="D683" s="24">
        <v>4133.3329999999996</v>
      </c>
      <c r="E683" s="23">
        <v>34.801117119253888</v>
      </c>
      <c r="F683" s="23">
        <v>9.3569588461572266</v>
      </c>
      <c r="G683" s="1"/>
      <c r="H683" s="2">
        <v>6800.0000000000064</v>
      </c>
      <c r="I683" s="2">
        <v>21</v>
      </c>
      <c r="J683" s="25">
        <v>5.1204220000000005</v>
      </c>
      <c r="K683" s="24">
        <v>149.583</v>
      </c>
      <c r="L683" s="23">
        <v>14.843432892180333</v>
      </c>
      <c r="M683" s="23">
        <v>3.9909463317482605</v>
      </c>
    </row>
    <row r="684" spans="1:13" x14ac:dyDescent="0.4">
      <c r="A684" s="2">
        <v>6810.0000001955777</v>
      </c>
      <c r="B684" s="1">
        <v>6</v>
      </c>
      <c r="C684" s="25">
        <v>4.3463858999999996</v>
      </c>
      <c r="D684" s="24">
        <v>4138.3329999999996</v>
      </c>
      <c r="E684" s="23">
        <v>34.704880737200085</v>
      </c>
      <c r="F684" s="23">
        <v>9.3310838185454728</v>
      </c>
      <c r="G684" s="1"/>
      <c r="H684" s="2">
        <v>6810.0000000000036</v>
      </c>
      <c r="I684" s="2">
        <v>21</v>
      </c>
      <c r="J684" s="25">
        <v>5.1296220000000003</v>
      </c>
      <c r="K684" s="24">
        <v>151.25</v>
      </c>
      <c r="L684" s="23">
        <v>13.865698523020335</v>
      </c>
      <c r="M684" s="23">
        <v>3.7280633839579984</v>
      </c>
    </row>
    <row r="685" spans="1:13" x14ac:dyDescent="0.4">
      <c r="A685" s="2">
        <v>6820.0000000186265</v>
      </c>
      <c r="B685" s="1">
        <v>6</v>
      </c>
      <c r="C685" s="25">
        <v>4.3463858999999996</v>
      </c>
      <c r="D685" s="24">
        <v>4158.3329999999996</v>
      </c>
      <c r="E685" s="23">
        <v>34.962399782519341</v>
      </c>
      <c r="F685" s="23">
        <v>9.4003228346637471</v>
      </c>
      <c r="G685" s="1"/>
      <c r="H685" s="2">
        <v>6820.0000000000036</v>
      </c>
      <c r="I685" s="2">
        <v>21</v>
      </c>
      <c r="J685" s="25">
        <v>5.116422</v>
      </c>
      <c r="K685" s="24">
        <v>153.333</v>
      </c>
      <c r="L685" s="23">
        <v>14.754257640017467</v>
      </c>
      <c r="M685" s="23">
        <v>3.9669698265767646</v>
      </c>
    </row>
    <row r="686" spans="1:13" x14ac:dyDescent="0.4">
      <c r="A686" s="2">
        <v>6829.9999998416752</v>
      </c>
      <c r="B686" s="1">
        <v>6</v>
      </c>
      <c r="C686" s="25">
        <v>4.3455858999999997</v>
      </c>
      <c r="D686" s="24">
        <v>4157.0829999999996</v>
      </c>
      <c r="E686" s="23">
        <v>34.775277355282959</v>
      </c>
      <c r="F686" s="23">
        <v>9.3500113218222491</v>
      </c>
      <c r="G686" s="1"/>
      <c r="H686" s="2">
        <v>6830.0000000000009</v>
      </c>
      <c r="I686" s="2">
        <v>21</v>
      </c>
      <c r="J686" s="25">
        <v>5.1365220000000003</v>
      </c>
      <c r="K686" s="24">
        <v>157.917</v>
      </c>
      <c r="L686" s="23">
        <v>14.410566590793174</v>
      </c>
      <c r="M686" s="23">
        <v>3.8745617871346889</v>
      </c>
    </row>
    <row r="687" spans="1:13" x14ac:dyDescent="0.4">
      <c r="A687" s="2">
        <v>6839.9999996647239</v>
      </c>
      <c r="B687" s="1">
        <v>6</v>
      </c>
      <c r="C687" s="25">
        <v>4.3453859000000001</v>
      </c>
      <c r="D687" s="24">
        <v>4152.0829999999996</v>
      </c>
      <c r="E687" s="23">
        <v>35.091913684500021</v>
      </c>
      <c r="F687" s="23">
        <v>9.4351451723112945</v>
      </c>
      <c r="G687" s="1"/>
      <c r="H687" s="2">
        <v>6840</v>
      </c>
      <c r="I687" s="2">
        <v>21</v>
      </c>
      <c r="J687" s="25">
        <v>5.1242220000000005</v>
      </c>
      <c r="K687" s="24">
        <v>160.833</v>
      </c>
      <c r="L687" s="23">
        <v>14.282158748982836</v>
      </c>
      <c r="M687" s="23">
        <v>3.8400368353285161</v>
      </c>
    </row>
    <row r="688" spans="1:13" x14ac:dyDescent="0.4">
      <c r="A688" s="2">
        <v>6850.0000001164153</v>
      </c>
      <c r="B688" s="1">
        <v>6</v>
      </c>
      <c r="C688" s="25">
        <v>4.3467859000000004</v>
      </c>
      <c r="D688" s="24">
        <v>4152.9170000000004</v>
      </c>
      <c r="E688" s="23">
        <v>34.831004476689998</v>
      </c>
      <c r="F688" s="23">
        <v>9.3649946449102313</v>
      </c>
      <c r="G688" s="1"/>
      <c r="H688" s="2">
        <v>6850.0000000000073</v>
      </c>
      <c r="I688" s="2">
        <v>21</v>
      </c>
      <c r="J688" s="25">
        <v>5.1186220000000002</v>
      </c>
      <c r="K688" s="24">
        <v>157.083</v>
      </c>
      <c r="L688" s="23">
        <v>14.295471841305368</v>
      </c>
      <c r="M688" s="23">
        <v>3.8436163197614475</v>
      </c>
    </row>
    <row r="689" spans="1:13" x14ac:dyDescent="0.4">
      <c r="A689" s="2">
        <v>6859.999999939464</v>
      </c>
      <c r="B689" s="1">
        <v>6</v>
      </c>
      <c r="C689" s="25">
        <v>4.3461859</v>
      </c>
      <c r="D689" s="24">
        <v>4148.3329999999996</v>
      </c>
      <c r="E689" s="23">
        <v>35.081116062411674</v>
      </c>
      <c r="F689" s="23">
        <v>9.4322420210943143</v>
      </c>
      <c r="G689" s="1"/>
      <c r="H689" s="2">
        <v>6860.0000000000064</v>
      </c>
      <c r="I689" s="2">
        <v>21</v>
      </c>
      <c r="J689" s="25">
        <v>5.1374219999999999</v>
      </c>
      <c r="K689" s="24">
        <v>159.583</v>
      </c>
      <c r="L689" s="23">
        <v>14.639599140335992</v>
      </c>
      <c r="M689" s="23">
        <v>3.9361416534694089</v>
      </c>
    </row>
    <row r="690" spans="1:13" x14ac:dyDescent="0.4">
      <c r="A690" s="2">
        <v>6869.9999997625127</v>
      </c>
      <c r="B690" s="1">
        <v>6</v>
      </c>
      <c r="C690" s="25">
        <v>4.3481858999999998</v>
      </c>
      <c r="D690" s="24">
        <v>4155</v>
      </c>
      <c r="E690" s="23">
        <v>35.022989469429262</v>
      </c>
      <c r="F690" s="23">
        <v>9.4166135532914019</v>
      </c>
      <c r="G690" s="1"/>
      <c r="H690" s="2">
        <v>6870.0000000000036</v>
      </c>
      <c r="I690" s="2">
        <v>21</v>
      </c>
      <c r="J690" s="25">
        <v>5.121022</v>
      </c>
      <c r="K690" s="24">
        <v>162.5</v>
      </c>
      <c r="L690" s="23">
        <v>14.735185489759463</v>
      </c>
      <c r="M690" s="23">
        <v>3.9618419071349731</v>
      </c>
    </row>
    <row r="691" spans="1:13" x14ac:dyDescent="0.4">
      <c r="A691" s="2">
        <v>6879.9999995855615</v>
      </c>
      <c r="B691" s="1">
        <v>6</v>
      </c>
      <c r="C691" s="25">
        <v>4.3479858999999994</v>
      </c>
      <c r="D691" s="24">
        <v>4159.5829999999996</v>
      </c>
      <c r="E691" s="23">
        <v>35.220427806657646</v>
      </c>
      <c r="F691" s="23">
        <v>9.4696986996609542</v>
      </c>
      <c r="G691" s="1"/>
      <c r="H691" s="2">
        <v>6880.0000000000036</v>
      </c>
      <c r="I691" s="2">
        <v>21</v>
      </c>
      <c r="J691" s="25">
        <v>5.1178220000000003</v>
      </c>
      <c r="K691" s="24">
        <v>155</v>
      </c>
      <c r="L691" s="23">
        <v>13.562368988263447</v>
      </c>
      <c r="M691" s="23">
        <v>3.6465073245988022</v>
      </c>
    </row>
    <row r="692" spans="1:13" x14ac:dyDescent="0.4">
      <c r="A692" s="2">
        <v>6890.0000000372529</v>
      </c>
      <c r="B692" s="1">
        <v>6</v>
      </c>
      <c r="C692" s="25">
        <v>4.3481858999999998</v>
      </c>
      <c r="D692" s="24">
        <v>4165</v>
      </c>
      <c r="E692" s="23">
        <v>35.459741770290854</v>
      </c>
      <c r="F692" s="23">
        <v>9.5340429246280287</v>
      </c>
      <c r="G692" s="1"/>
      <c r="H692" s="2">
        <v>6890.0000000000009</v>
      </c>
      <c r="I692" s="2">
        <v>21</v>
      </c>
      <c r="J692" s="25">
        <v>5.1209220000000002</v>
      </c>
      <c r="K692" s="24">
        <v>166.667</v>
      </c>
      <c r="L692" s="23">
        <v>13.848857131943134</v>
      </c>
      <c r="M692" s="23">
        <v>3.7235352476145183</v>
      </c>
    </row>
    <row r="693" spans="1:13" x14ac:dyDescent="0.4">
      <c r="A693" s="2">
        <v>6899.9999998603016</v>
      </c>
      <c r="B693" s="1">
        <v>6</v>
      </c>
      <c r="C693" s="25">
        <v>4.3471858999999995</v>
      </c>
      <c r="D693" s="24">
        <v>4162.0829999999996</v>
      </c>
      <c r="E693" s="23">
        <v>35.207012579214428</v>
      </c>
      <c r="F693" s="23">
        <v>9.466091754209522</v>
      </c>
      <c r="G693" s="1"/>
      <c r="H693" s="2">
        <v>6900.0000000000091</v>
      </c>
      <c r="I693" s="2">
        <v>21</v>
      </c>
      <c r="J693" s="25">
        <v>5.1398219999999997</v>
      </c>
      <c r="K693" s="24">
        <v>169.167</v>
      </c>
      <c r="L693" s="23">
        <v>13.787223068034049</v>
      </c>
      <c r="M693" s="23">
        <v>3.7069637278686862</v>
      </c>
    </row>
    <row r="694" spans="1:13" x14ac:dyDescent="0.4">
      <c r="A694" s="2">
        <v>6909.9999996833503</v>
      </c>
      <c r="B694" s="1">
        <v>6</v>
      </c>
      <c r="C694" s="25">
        <v>4.3479858999999994</v>
      </c>
      <c r="D694" s="24">
        <v>4162.5</v>
      </c>
      <c r="E694" s="23">
        <v>35.356761418885604</v>
      </c>
      <c r="F694" s="23">
        <v>9.5063546493706621</v>
      </c>
      <c r="G694" s="1"/>
      <c r="H694" s="2">
        <v>6909.9999999999982</v>
      </c>
      <c r="I694" s="2">
        <v>21</v>
      </c>
      <c r="J694" s="25">
        <v>5.1167220000000002</v>
      </c>
      <c r="K694" s="24">
        <v>164.583</v>
      </c>
      <c r="L694" s="23">
        <v>14.911058151234561</v>
      </c>
      <c r="M694" s="23">
        <v>4.0091287011176933</v>
      </c>
    </row>
    <row r="695" spans="1:13" x14ac:dyDescent="0.4">
      <c r="A695" s="2">
        <v>6920.0000001350418</v>
      </c>
      <c r="B695" s="1">
        <v>6</v>
      </c>
      <c r="C695" s="25">
        <v>4.3481858999999998</v>
      </c>
      <c r="D695" s="24">
        <v>4187.9170000000004</v>
      </c>
      <c r="E695" s="23">
        <v>35.396046706657991</v>
      </c>
      <c r="F695" s="23">
        <v>9.5169172649236629</v>
      </c>
      <c r="G695" s="1"/>
      <c r="H695" s="2">
        <v>6920.0000000000064</v>
      </c>
      <c r="I695" s="2">
        <v>21</v>
      </c>
      <c r="J695" s="25">
        <v>5.1394219999999997</v>
      </c>
      <c r="K695" s="24">
        <v>168.333</v>
      </c>
      <c r="L695" s="23">
        <v>14.018663865972314</v>
      </c>
      <c r="M695" s="23">
        <v>3.7691910987375365</v>
      </c>
    </row>
    <row r="696" spans="1:13" x14ac:dyDescent="0.4">
      <c r="A696" s="2">
        <v>6929.9999999580905</v>
      </c>
      <c r="B696" s="1">
        <v>6</v>
      </c>
      <c r="C696" s="25">
        <v>4.3487859000000002</v>
      </c>
      <c r="D696" s="24">
        <v>4180.4170000000004</v>
      </c>
      <c r="E696" s="23">
        <v>35.320636041281062</v>
      </c>
      <c r="F696" s="23">
        <v>9.4966416372742586</v>
      </c>
      <c r="G696" s="1"/>
      <c r="H696" s="2">
        <v>6930.0000000000036</v>
      </c>
      <c r="I696" s="2">
        <v>21</v>
      </c>
      <c r="J696" s="25">
        <v>5.1240220000000001</v>
      </c>
      <c r="K696" s="24">
        <v>168.333</v>
      </c>
      <c r="L696" s="23">
        <v>14.211047228093248</v>
      </c>
      <c r="M696" s="23">
        <v>3.8209171164938764</v>
      </c>
    </row>
    <row r="697" spans="1:13" x14ac:dyDescent="0.4">
      <c r="A697" s="2">
        <v>6939.9999997811392</v>
      </c>
      <c r="B697" s="1">
        <v>6</v>
      </c>
      <c r="C697" s="25">
        <v>4.3469859</v>
      </c>
      <c r="D697" s="24">
        <v>4190</v>
      </c>
      <c r="E697" s="23">
        <v>35.41959909557935</v>
      </c>
      <c r="F697" s="23">
        <v>9.5232497838801855</v>
      </c>
      <c r="G697" s="1"/>
      <c r="H697" s="2">
        <v>6940.0000000000036</v>
      </c>
      <c r="I697" s="2">
        <v>21</v>
      </c>
      <c r="J697" s="25">
        <v>5.126322</v>
      </c>
      <c r="K697" s="24">
        <v>177.083</v>
      </c>
      <c r="L697" s="23">
        <v>14.041561842957829</v>
      </c>
      <c r="M697" s="23">
        <v>3.7753476662862036</v>
      </c>
    </row>
    <row r="698" spans="1:13" x14ac:dyDescent="0.4">
      <c r="A698" s="2">
        <v>6949.9999996041879</v>
      </c>
      <c r="B698" s="1">
        <v>6</v>
      </c>
      <c r="C698" s="25">
        <v>4.3489859000000006</v>
      </c>
      <c r="D698" s="24">
        <v>4183.3329999999996</v>
      </c>
      <c r="E698" s="23">
        <v>35.601855927677164</v>
      </c>
      <c r="F698" s="23">
        <v>9.5722530866053983</v>
      </c>
      <c r="G698" s="1"/>
      <c r="H698" s="2">
        <v>6950.0000000000009</v>
      </c>
      <c r="I698" s="2">
        <v>21</v>
      </c>
      <c r="J698" s="25">
        <v>5.1314219999999997</v>
      </c>
      <c r="K698" s="24">
        <v>167.917</v>
      </c>
      <c r="L698" s="23">
        <v>14.875732659691801</v>
      </c>
      <c r="M698" s="23">
        <v>3.9996307539841789</v>
      </c>
    </row>
    <row r="699" spans="1:13" x14ac:dyDescent="0.4">
      <c r="A699" s="2">
        <v>6960.0000000558794</v>
      </c>
      <c r="B699" s="1">
        <v>6</v>
      </c>
      <c r="C699" s="25">
        <v>4.3489859000000006</v>
      </c>
      <c r="D699" s="24">
        <v>4050.8330000000001</v>
      </c>
      <c r="E699" s="23">
        <v>35.808840647397332</v>
      </c>
      <c r="F699" s="23">
        <v>9.6279049640312913</v>
      </c>
      <c r="G699" s="1"/>
      <c r="H699" s="2">
        <v>6959.9999999999982</v>
      </c>
      <c r="I699" s="2">
        <v>21</v>
      </c>
      <c r="J699" s="25">
        <v>5.1333219999999997</v>
      </c>
      <c r="K699" s="24">
        <v>160.417</v>
      </c>
      <c r="L699" s="23">
        <v>14.784696573237353</v>
      </c>
      <c r="M699" s="23">
        <v>3.9751539272331717</v>
      </c>
    </row>
    <row r="700" spans="1:13" x14ac:dyDescent="0.4">
      <c r="A700" s="2">
        <v>6969.9999998789281</v>
      </c>
      <c r="B700" s="1">
        <v>6</v>
      </c>
      <c r="C700" s="25">
        <v>4.3483859000000002</v>
      </c>
      <c r="D700" s="24">
        <v>4015</v>
      </c>
      <c r="E700" s="23">
        <v>35.503001940268632</v>
      </c>
      <c r="F700" s="23">
        <v>9.5456742647592279</v>
      </c>
      <c r="G700" s="1"/>
      <c r="H700" s="2">
        <v>6970.0000000000073</v>
      </c>
      <c r="I700" s="2">
        <v>21</v>
      </c>
      <c r="J700" s="25">
        <v>5.1177220000000005</v>
      </c>
      <c r="K700" s="24">
        <v>160</v>
      </c>
      <c r="L700" s="23">
        <v>14.900093988543668</v>
      </c>
      <c r="M700" s="23">
        <v>4.0061807722127174</v>
      </c>
    </row>
    <row r="701" spans="1:13" x14ac:dyDescent="0.4">
      <c r="A701" s="2">
        <v>6979.9999997019768</v>
      </c>
      <c r="B701" s="1">
        <v>6</v>
      </c>
      <c r="C701" s="25">
        <v>4.3487859000000002</v>
      </c>
      <c r="D701" s="24">
        <v>3995</v>
      </c>
      <c r="E701" s="23">
        <v>35.807922667741735</v>
      </c>
      <c r="F701" s="23">
        <v>9.627658147303265</v>
      </c>
      <c r="G701" s="1"/>
      <c r="H701" s="2">
        <v>6980.0000000000055</v>
      </c>
      <c r="I701" s="2">
        <v>21</v>
      </c>
      <c r="J701" s="25">
        <v>5.1355219999999999</v>
      </c>
      <c r="K701" s="24">
        <v>154.583</v>
      </c>
      <c r="L701" s="23">
        <v>14.900416271591142</v>
      </c>
      <c r="M701" s="23">
        <v>4.0062674242935028</v>
      </c>
    </row>
    <row r="702" spans="1:13" x14ac:dyDescent="0.4">
      <c r="A702" s="2">
        <v>6990.0000001536682</v>
      </c>
      <c r="B702" s="1">
        <v>6</v>
      </c>
      <c r="C702" s="25">
        <v>4.3483859000000002</v>
      </c>
      <c r="D702" s="24">
        <v>4026.6669999999999</v>
      </c>
      <c r="E702" s="23">
        <v>35.801433187799617</v>
      </c>
      <c r="F702" s="23">
        <v>9.6259133240970662</v>
      </c>
      <c r="G702" s="1"/>
      <c r="H702" s="2">
        <v>6990.0000000000036</v>
      </c>
      <c r="I702" s="2">
        <v>21</v>
      </c>
      <c r="J702" s="25">
        <v>5.1251220000000002</v>
      </c>
      <c r="K702" s="24">
        <v>166.667</v>
      </c>
      <c r="L702" s="23">
        <v>14.859624112239981</v>
      </c>
      <c r="M702" s="23">
        <v>3.9952996569374495</v>
      </c>
    </row>
    <row r="703" spans="1:13" x14ac:dyDescent="0.4">
      <c r="A703" s="2">
        <v>6999.9999999767169</v>
      </c>
      <c r="B703" s="1">
        <v>6</v>
      </c>
      <c r="C703" s="25">
        <v>4.3489859000000006</v>
      </c>
      <c r="D703" s="24">
        <v>4019.1669999999999</v>
      </c>
      <c r="E703" s="23">
        <v>35.596766139487393</v>
      </c>
      <c r="F703" s="23">
        <v>9.5708845978162511</v>
      </c>
      <c r="G703" s="1"/>
      <c r="H703" s="2">
        <v>7000.0000000000018</v>
      </c>
      <c r="I703" s="2">
        <v>21</v>
      </c>
      <c r="J703" s="25">
        <v>5.116822</v>
      </c>
      <c r="K703" s="24">
        <v>160.833</v>
      </c>
      <c r="L703" s="23">
        <v>14.974409656832917</v>
      </c>
      <c r="M703" s="23">
        <v>4.026161988546213</v>
      </c>
    </row>
    <row r="704" spans="1:13" x14ac:dyDescent="0.4">
      <c r="A704" s="2">
        <v>7009.9999997997656</v>
      </c>
      <c r="B704" s="1">
        <v>6</v>
      </c>
      <c r="C704" s="25">
        <v>4.3491859000000002</v>
      </c>
      <c r="D704" s="24">
        <v>4029.5830000000001</v>
      </c>
      <c r="E704" s="23">
        <v>36.00922984992156</v>
      </c>
      <c r="F704" s="23">
        <v>9.681783508067916</v>
      </c>
      <c r="G704" s="1"/>
      <c r="H704" s="2">
        <v>7010.0000000000009</v>
      </c>
      <c r="I704" s="2">
        <v>21</v>
      </c>
      <c r="J704" s="25">
        <v>5.1378219999999999</v>
      </c>
      <c r="K704" s="24">
        <v>155.833</v>
      </c>
      <c r="L704" s="23">
        <v>14.219753074067279</v>
      </c>
      <c r="M704" s="23">
        <v>3.8232578529196872</v>
      </c>
    </row>
    <row r="705" spans="1:13" x14ac:dyDescent="0.4">
      <c r="A705" s="2">
        <v>7019.9999996228144</v>
      </c>
      <c r="B705" s="1">
        <v>6</v>
      </c>
      <c r="C705" s="25">
        <v>4.3481858999999998</v>
      </c>
      <c r="D705" s="24">
        <v>4038.75</v>
      </c>
      <c r="E705" s="23">
        <v>35.840869957363431</v>
      </c>
      <c r="F705" s="23">
        <v>9.6365166684830932</v>
      </c>
      <c r="G705" s="1"/>
      <c r="H705" s="2">
        <v>7020.0000000000082</v>
      </c>
      <c r="I705" s="2">
        <v>21</v>
      </c>
      <c r="J705" s="25">
        <v>5.1208220000000004</v>
      </c>
      <c r="K705" s="24">
        <v>160</v>
      </c>
      <c r="L705" s="23">
        <v>14.455842221119417</v>
      </c>
      <c r="M705" s="23">
        <v>3.8867350230755</v>
      </c>
    </row>
    <row r="706" spans="1:13" x14ac:dyDescent="0.4">
      <c r="A706" s="2">
        <v>7030.0000000745058</v>
      </c>
      <c r="B706" s="1">
        <v>6</v>
      </c>
      <c r="C706" s="25">
        <v>4.3481858999999998</v>
      </c>
      <c r="D706" s="24">
        <v>4032.9169999999999</v>
      </c>
      <c r="E706" s="23">
        <v>36.191265518604098</v>
      </c>
      <c r="F706" s="23">
        <v>9.7307273466969555</v>
      </c>
      <c r="G706" s="1"/>
      <c r="H706" s="2">
        <v>7029.9999999999982</v>
      </c>
      <c r="I706" s="2">
        <v>21</v>
      </c>
      <c r="J706" s="25">
        <v>5.1179220000000001</v>
      </c>
      <c r="K706" s="24">
        <v>160</v>
      </c>
      <c r="L706" s="23">
        <v>13.841503006460968</v>
      </c>
      <c r="M706" s="23">
        <v>3.7215579475970988</v>
      </c>
    </row>
    <row r="707" spans="1:13" x14ac:dyDescent="0.4">
      <c r="A707" s="2">
        <v>7039.9999998975545</v>
      </c>
      <c r="B707" s="1">
        <v>6</v>
      </c>
      <c r="C707" s="25">
        <v>4.3463858999999996</v>
      </c>
      <c r="D707" s="24">
        <v>3709.5830000000001</v>
      </c>
      <c r="E707" s="23">
        <v>35.937288117566894</v>
      </c>
      <c r="F707" s="23">
        <v>9.6624405706944643</v>
      </c>
      <c r="G707" s="1"/>
      <c r="H707" s="2">
        <v>7040.0000000000055</v>
      </c>
      <c r="I707" s="2">
        <v>21</v>
      </c>
      <c r="J707" s="25">
        <v>5.1303220000000005</v>
      </c>
      <c r="K707" s="24">
        <v>166.25</v>
      </c>
      <c r="L707" s="23">
        <v>14.554862986844599</v>
      </c>
      <c r="M707" s="23">
        <v>3.9133586865237304</v>
      </c>
    </row>
    <row r="708" spans="1:13" x14ac:dyDescent="0.4">
      <c r="A708" s="2">
        <v>7049.9999997206032</v>
      </c>
      <c r="B708" s="1">
        <v>6</v>
      </c>
      <c r="C708" s="25">
        <v>4.3487859000000002</v>
      </c>
      <c r="D708" s="24">
        <v>3732.5</v>
      </c>
      <c r="E708" s="23">
        <v>36.014907387461889</v>
      </c>
      <c r="F708" s="23">
        <v>9.6833100247291597</v>
      </c>
      <c r="G708" s="1"/>
      <c r="H708" s="2">
        <v>7050.0000000000036</v>
      </c>
      <c r="I708" s="2">
        <v>21</v>
      </c>
      <c r="J708" s="25">
        <v>5.1346220000000002</v>
      </c>
      <c r="K708" s="24">
        <v>161.667</v>
      </c>
      <c r="L708" s="23">
        <v>14.138125317215096</v>
      </c>
      <c r="M708" s="23">
        <v>3.8013106390140905</v>
      </c>
    </row>
    <row r="709" spans="1:13" x14ac:dyDescent="0.4">
      <c r="A709" s="2">
        <v>7060.0000001722947</v>
      </c>
      <c r="B709" s="1">
        <v>6</v>
      </c>
      <c r="C709" s="25">
        <v>4.3453859000000001</v>
      </c>
      <c r="D709" s="24">
        <v>3751.6669999999999</v>
      </c>
      <c r="E709" s="23">
        <v>35.93754563661215</v>
      </c>
      <c r="F709" s="23">
        <v>9.6625098097105671</v>
      </c>
      <c r="G709" s="1"/>
      <c r="H709" s="2">
        <v>7060.0000000000018</v>
      </c>
      <c r="I709" s="2">
        <v>21</v>
      </c>
      <c r="J709" s="25">
        <v>5.116422</v>
      </c>
      <c r="K709" s="24">
        <v>157.5</v>
      </c>
      <c r="L709" s="23">
        <v>14.689017742591558</v>
      </c>
      <c r="M709" s="23">
        <v>3.949428808187903</v>
      </c>
    </row>
    <row r="710" spans="1:13" x14ac:dyDescent="0.4">
      <c r="A710" s="2">
        <v>7069.9999999953434</v>
      </c>
      <c r="B710" s="1">
        <v>6</v>
      </c>
      <c r="C710" s="25">
        <v>4.3453859000000001</v>
      </c>
      <c r="D710" s="24">
        <v>3770.4169999999999</v>
      </c>
      <c r="E710" s="23">
        <v>36.142542915229683</v>
      </c>
      <c r="F710" s="23">
        <v>9.7176273248473795</v>
      </c>
      <c r="G710" s="1"/>
      <c r="H710" s="2">
        <v>7070.0000000000009</v>
      </c>
      <c r="I710" s="2">
        <v>21</v>
      </c>
      <c r="J710" s="25">
        <v>5.1360220000000005</v>
      </c>
      <c r="K710" s="24">
        <v>168.75</v>
      </c>
      <c r="L710" s="23">
        <v>13.524936045836206</v>
      </c>
      <c r="M710" s="23">
        <v>3.6364427482065547</v>
      </c>
    </row>
    <row r="711" spans="1:13" x14ac:dyDescent="0.4">
      <c r="A711" s="2">
        <v>7079.9999998183921</v>
      </c>
      <c r="B711" s="1">
        <v>6</v>
      </c>
      <c r="C711" s="25">
        <v>4.3479858999999994</v>
      </c>
      <c r="D711" s="24">
        <v>3772.9169999999999</v>
      </c>
      <c r="E711" s="23">
        <v>35.987337701433582</v>
      </c>
      <c r="F711" s="23">
        <v>9.6758973771211991</v>
      </c>
      <c r="G711" s="1"/>
      <c r="H711" s="2">
        <v>7079.9999999999982</v>
      </c>
      <c r="I711" s="2">
        <v>21</v>
      </c>
      <c r="J711" s="25">
        <v>5.1152220000000002</v>
      </c>
      <c r="K711" s="24">
        <v>161.667</v>
      </c>
      <c r="L711" s="23">
        <v>14.296732948882457</v>
      </c>
      <c r="M711" s="23">
        <v>3.8439553931210462</v>
      </c>
    </row>
    <row r="712" spans="1:13" x14ac:dyDescent="0.4">
      <c r="A712" s="2">
        <v>7090.9999998752028</v>
      </c>
      <c r="B712" s="1">
        <v>6</v>
      </c>
      <c r="C712" s="25">
        <v>4.3463858999999996</v>
      </c>
      <c r="D712" s="24">
        <v>3782.5</v>
      </c>
      <c r="E712" s="23">
        <v>36.338654271965638</v>
      </c>
      <c r="F712" s="23">
        <v>9.7703556866397392</v>
      </c>
      <c r="G712" s="1"/>
      <c r="H712" s="2">
        <v>7090.0000000000073</v>
      </c>
      <c r="I712" s="2">
        <v>21</v>
      </c>
      <c r="J712" s="25">
        <v>5.1278220000000001</v>
      </c>
      <c r="K712" s="24">
        <v>150</v>
      </c>
      <c r="L712" s="23">
        <v>13.805028505792396</v>
      </c>
      <c r="M712" s="23">
        <v>3.7117510669581684</v>
      </c>
    </row>
    <row r="713" spans="1:13" x14ac:dyDescent="0.4">
      <c r="A713" s="2">
        <v>7100.0000000931323</v>
      </c>
      <c r="B713" s="1">
        <v>6</v>
      </c>
      <c r="C713" s="25">
        <v>4.3473858999999999</v>
      </c>
      <c r="D713" s="24">
        <v>3797.0830000000001</v>
      </c>
      <c r="E713" s="23">
        <v>36.407060419309957</v>
      </c>
      <c r="F713" s="23">
        <v>9.7887480130507498</v>
      </c>
      <c r="G713" s="1"/>
      <c r="H713" s="2">
        <v>7100.0000000000055</v>
      </c>
      <c r="I713" s="2">
        <v>21</v>
      </c>
      <c r="J713" s="25">
        <v>5.1255220000000001</v>
      </c>
      <c r="K713" s="24">
        <v>151.25</v>
      </c>
      <c r="L713" s="23">
        <v>14.158097057544818</v>
      </c>
      <c r="M713" s="23">
        <v>3.8066804307857449</v>
      </c>
    </row>
    <row r="714" spans="1:13" x14ac:dyDescent="0.4">
      <c r="A714" s="2">
        <v>7109.999999916181</v>
      </c>
      <c r="B714" s="1">
        <v>6</v>
      </c>
      <c r="C714" s="25">
        <v>4.3467859000000004</v>
      </c>
      <c r="D714" s="24">
        <v>3803.75</v>
      </c>
      <c r="E714" s="23">
        <v>36.560756874464111</v>
      </c>
      <c r="F714" s="23">
        <v>9.8300723016001506</v>
      </c>
      <c r="G714" s="1"/>
      <c r="H714" s="2">
        <v>7110.0000000000036</v>
      </c>
      <c r="I714" s="2">
        <v>21</v>
      </c>
      <c r="J714" s="25">
        <v>5.1321219999999999</v>
      </c>
      <c r="K714" s="24">
        <v>151.25</v>
      </c>
      <c r="L714" s="23">
        <v>14.652050475814125</v>
      </c>
      <c r="M714" s="23">
        <v>3.9394894377732683</v>
      </c>
    </row>
    <row r="715" spans="1:13" x14ac:dyDescent="0.4">
      <c r="A715" s="2">
        <v>7119.9999997392297</v>
      </c>
      <c r="B715" s="1">
        <v>6</v>
      </c>
      <c r="C715" s="25">
        <v>4.3455858999999997</v>
      </c>
      <c r="D715" s="24">
        <v>3807.9169999999999</v>
      </c>
      <c r="E715" s="23">
        <v>36.287865456957078</v>
      </c>
      <c r="F715" s="23">
        <v>9.75670012350791</v>
      </c>
      <c r="G715" s="1"/>
      <c r="H715" s="2">
        <v>7120.0000000000018</v>
      </c>
      <c r="I715" s="2">
        <v>21</v>
      </c>
      <c r="J715" s="25">
        <v>5.1304220000000003</v>
      </c>
      <c r="K715" s="24">
        <v>151.667</v>
      </c>
      <c r="L715" s="23">
        <v>14.048696442306152</v>
      </c>
      <c r="M715" s="23">
        <v>3.7772659424224924</v>
      </c>
    </row>
    <row r="716" spans="1:13" x14ac:dyDescent="0.4">
      <c r="A716" s="2">
        <v>7130.0000001909211</v>
      </c>
      <c r="B716" s="1">
        <v>6</v>
      </c>
      <c r="C716" s="25">
        <v>4.3453859000000001</v>
      </c>
      <c r="D716" s="24">
        <v>3815.4169999999999</v>
      </c>
      <c r="E716" s="23">
        <v>36.538383013879532</v>
      </c>
      <c r="F716" s="23">
        <v>9.8240566529644422</v>
      </c>
      <c r="G716" s="1"/>
      <c r="H716" s="2">
        <v>7130.0000000000009</v>
      </c>
      <c r="I716" s="2">
        <v>21</v>
      </c>
      <c r="J716" s="25">
        <v>5.1133220000000001</v>
      </c>
      <c r="K716" s="24">
        <v>157.917</v>
      </c>
      <c r="L716" s="23">
        <v>14.922773373549125</v>
      </c>
      <c r="M716" s="23">
        <v>4.0122785670457111</v>
      </c>
    </row>
    <row r="717" spans="1:13" x14ac:dyDescent="0.4">
      <c r="A717" s="2">
        <v>7140.0000000139698</v>
      </c>
      <c r="B717" s="1">
        <v>6</v>
      </c>
      <c r="C717" s="25">
        <v>4.3475859000000003</v>
      </c>
      <c r="D717" s="24">
        <v>3828.3330000000001</v>
      </c>
      <c r="E717" s="23">
        <v>36.560017643322247</v>
      </c>
      <c r="F717" s="23">
        <v>9.8298735448950598</v>
      </c>
      <c r="G717" s="1"/>
      <c r="H717" s="2">
        <v>7140.0000000000082</v>
      </c>
      <c r="I717" s="2">
        <v>21</v>
      </c>
      <c r="J717" s="25">
        <v>5.1272219999999997</v>
      </c>
      <c r="K717" s="24">
        <v>161.667</v>
      </c>
      <c r="L717" s="23">
        <v>13.7752934574313</v>
      </c>
      <c r="M717" s="23">
        <v>3.7037562194695131</v>
      </c>
    </row>
    <row r="718" spans="1:13" x14ac:dyDescent="0.4">
      <c r="A718" s="2">
        <v>7149.9999998370185</v>
      </c>
      <c r="B718" s="1">
        <v>6</v>
      </c>
      <c r="C718" s="25">
        <v>4.3465859</v>
      </c>
      <c r="D718" s="24">
        <v>3844.1669999999999</v>
      </c>
      <c r="E718" s="23">
        <v>36.647625622539863</v>
      </c>
      <c r="F718" s="23">
        <v>9.853428658178494</v>
      </c>
      <c r="G718" s="1"/>
      <c r="H718" s="2">
        <v>7149.9999999999964</v>
      </c>
      <c r="I718" s="2">
        <v>21</v>
      </c>
      <c r="J718" s="25">
        <v>5.1134219999999999</v>
      </c>
      <c r="K718" s="24">
        <v>163.333</v>
      </c>
      <c r="L718" s="23">
        <v>14.586702216551927</v>
      </c>
      <c r="M718" s="23">
        <v>3.9219192841920165</v>
      </c>
    </row>
    <row r="719" spans="1:13" x14ac:dyDescent="0.4">
      <c r="A719" s="2">
        <v>7159.9999996600673</v>
      </c>
      <c r="B719" s="1">
        <v>6</v>
      </c>
      <c r="C719" s="25">
        <v>4.3451859000000006</v>
      </c>
      <c r="D719" s="24">
        <v>3846.6669999999999</v>
      </c>
      <c r="E719" s="23">
        <v>36.574281168797079</v>
      </c>
      <c r="F719" s="23">
        <v>9.8337085718113428</v>
      </c>
      <c r="G719" s="1"/>
      <c r="H719" s="2">
        <v>7160.0000000000055</v>
      </c>
      <c r="I719" s="2">
        <v>21</v>
      </c>
      <c r="J719" s="25">
        <v>5.1367219999999998</v>
      </c>
      <c r="K719" s="24">
        <v>152.917</v>
      </c>
      <c r="L719" s="23">
        <v>13.973867456525298</v>
      </c>
      <c r="M719" s="23">
        <v>3.7571467106733554</v>
      </c>
    </row>
    <row r="720" spans="1:13" x14ac:dyDescent="0.4">
      <c r="A720" s="2">
        <v>7170.0000001117587</v>
      </c>
      <c r="B720" s="1">
        <v>6</v>
      </c>
      <c r="C720" s="25">
        <v>4.3461859</v>
      </c>
      <c r="D720" s="24">
        <v>3855</v>
      </c>
      <c r="E720" s="23">
        <v>36.528579112342506</v>
      </c>
      <c r="F720" s="23">
        <v>9.8214206828920059</v>
      </c>
      <c r="G720" s="1"/>
      <c r="H720" s="2">
        <v>7170.0000000000027</v>
      </c>
      <c r="I720" s="2">
        <v>21</v>
      </c>
      <c r="J720" s="25">
        <v>5.1240220000000001</v>
      </c>
      <c r="K720" s="24">
        <v>167.5</v>
      </c>
      <c r="L720" s="23">
        <v>15.029287453666814</v>
      </c>
      <c r="M720" s="23">
        <v>4.0409169541636398</v>
      </c>
    </row>
    <row r="721" spans="1:13" x14ac:dyDescent="0.4">
      <c r="A721" s="2">
        <v>7179.9999999348074</v>
      </c>
      <c r="B721" s="1">
        <v>6</v>
      </c>
      <c r="C721" s="25">
        <v>4.3453859000000001</v>
      </c>
      <c r="D721" s="24">
        <v>3852.0830000000001</v>
      </c>
      <c r="E721" s="23">
        <v>36.82719213802303</v>
      </c>
      <c r="F721" s="23">
        <v>9.9017086168294259</v>
      </c>
      <c r="G721" s="1"/>
      <c r="H721" s="2">
        <v>7180.0000000000018</v>
      </c>
      <c r="I721" s="2">
        <v>21</v>
      </c>
      <c r="J721" s="25">
        <v>5.1218219999999999</v>
      </c>
      <c r="K721" s="24">
        <v>155.417</v>
      </c>
      <c r="L721" s="23">
        <v>14.057941762077142</v>
      </c>
      <c r="M721" s="23">
        <v>3.7797517268966021</v>
      </c>
    </row>
    <row r="722" spans="1:13" x14ac:dyDescent="0.4">
      <c r="A722" s="2">
        <v>7189.9999997578561</v>
      </c>
      <c r="B722" s="1">
        <v>6</v>
      </c>
      <c r="C722" s="25">
        <v>4.3473858999999999</v>
      </c>
      <c r="D722" s="24">
        <v>3853.3330000000001</v>
      </c>
      <c r="E722" s="23">
        <v>36.306549221103957</v>
      </c>
      <c r="F722" s="23">
        <v>9.7617236177714624</v>
      </c>
      <c r="G722" s="1"/>
      <c r="H722" s="2">
        <v>7190</v>
      </c>
      <c r="I722" s="2">
        <v>21</v>
      </c>
      <c r="J722" s="25">
        <v>5.1138219999999999</v>
      </c>
      <c r="K722" s="24">
        <v>155</v>
      </c>
      <c r="L722" s="23">
        <v>14.608502562868486</v>
      </c>
      <c r="M722" s="23">
        <v>3.9277807323351035</v>
      </c>
    </row>
    <row r="723" spans="1:13" x14ac:dyDescent="0.4">
      <c r="A723" s="2">
        <v>7199.9999995809048</v>
      </c>
      <c r="B723" s="1">
        <v>6</v>
      </c>
      <c r="C723" s="25">
        <v>4.3487859000000002</v>
      </c>
      <c r="D723" s="24">
        <v>3855.4169999999999</v>
      </c>
      <c r="E723" s="23">
        <v>36.684844698678106</v>
      </c>
      <c r="F723" s="23">
        <v>9.8634357324492488</v>
      </c>
      <c r="G723" s="1"/>
      <c r="H723" s="2">
        <v>7199.9999999999982</v>
      </c>
      <c r="I723" s="2">
        <v>21</v>
      </c>
      <c r="J723" s="25">
        <v>5.1335220000000001</v>
      </c>
      <c r="K723" s="24">
        <v>152.917</v>
      </c>
      <c r="L723" s="23">
        <v>13.568339632025763</v>
      </c>
      <c r="M723" s="23">
        <v>3.648112648582444</v>
      </c>
    </row>
    <row r="724" spans="1:13" x14ac:dyDescent="0.4">
      <c r="A724" s="2"/>
      <c r="B724" s="1"/>
      <c r="C724" s="25"/>
      <c r="D724" s="24"/>
      <c r="E724" s="23"/>
      <c r="F724" s="23"/>
      <c r="G724" s="1"/>
      <c r="H724" s="2">
        <v>7210.0000000000055</v>
      </c>
      <c r="I724" s="2">
        <v>21</v>
      </c>
      <c r="J724" s="25">
        <v>5.1125220000000002</v>
      </c>
      <c r="K724" s="24">
        <v>160.417</v>
      </c>
      <c r="L724" s="23">
        <v>14.007347527313518</v>
      </c>
      <c r="M724" s="23">
        <v>3.7661484804573058</v>
      </c>
    </row>
    <row r="725" spans="1:13" x14ac:dyDescent="0.4">
      <c r="A725" s="21"/>
      <c r="B725" s="1"/>
      <c r="C725" s="25"/>
      <c r="D725" s="24"/>
      <c r="E725" s="23"/>
      <c r="F725" s="23"/>
      <c r="G725" s="1"/>
      <c r="H725" s="2">
        <v>7220.0000000000055</v>
      </c>
      <c r="I725" s="2">
        <v>21</v>
      </c>
      <c r="J725" s="25">
        <v>5.1233219999999999</v>
      </c>
      <c r="K725" s="24">
        <v>157.083</v>
      </c>
      <c r="L725" s="23">
        <v>13.975756315429701</v>
      </c>
      <c r="M725" s="23">
        <v>3.7576545672164126</v>
      </c>
    </row>
    <row r="726" spans="1:13" x14ac:dyDescent="0.4">
      <c r="A726" s="21"/>
      <c r="B726" s="1"/>
      <c r="C726" s="25"/>
      <c r="D726" s="24"/>
      <c r="E726" s="23"/>
      <c r="F726" s="23"/>
      <c r="G726" s="1"/>
      <c r="H726" s="2">
        <v>7230.0000000000027</v>
      </c>
      <c r="I726" s="2">
        <v>21</v>
      </c>
      <c r="J726" s="25">
        <v>5.1307220000000004</v>
      </c>
      <c r="K726" s="24">
        <v>152.5</v>
      </c>
      <c r="L726" s="23">
        <v>14.409749206252435</v>
      </c>
      <c r="M726" s="23">
        <v>3.8743420173645702</v>
      </c>
    </row>
    <row r="727" spans="1:13" x14ac:dyDescent="0.4">
      <c r="A727" s="21"/>
      <c r="B727" s="1"/>
      <c r="C727" s="25"/>
      <c r="D727" s="24"/>
      <c r="E727" s="23"/>
      <c r="F727" s="23"/>
      <c r="G727" s="1"/>
      <c r="H727" s="2">
        <v>7240.0000000000018</v>
      </c>
      <c r="I727" s="2">
        <v>21</v>
      </c>
      <c r="J727" s="25">
        <v>5.1189220000000004</v>
      </c>
      <c r="K727" s="24">
        <v>152.917</v>
      </c>
      <c r="L727" s="23">
        <v>14.720646787702723</v>
      </c>
      <c r="M727" s="23">
        <v>3.9579328936295939</v>
      </c>
    </row>
    <row r="728" spans="1:13" x14ac:dyDescent="0.4">
      <c r="A728" s="21"/>
      <c r="B728" s="1"/>
      <c r="C728" s="25"/>
      <c r="D728" s="24"/>
      <c r="E728" s="23"/>
      <c r="F728" s="23"/>
      <c r="G728" s="1"/>
      <c r="H728" s="2">
        <v>7250</v>
      </c>
      <c r="I728" s="2">
        <v>21</v>
      </c>
      <c r="J728" s="25">
        <v>5.1209220000000002</v>
      </c>
      <c r="K728" s="24">
        <v>146.25</v>
      </c>
      <c r="L728" s="23">
        <v>13.55503027631832</v>
      </c>
      <c r="M728" s="23">
        <v>3.64453416881133</v>
      </c>
    </row>
    <row r="729" spans="1:13" x14ac:dyDescent="0.4">
      <c r="A729" s="21"/>
      <c r="B729" s="1"/>
      <c r="C729" s="25"/>
      <c r="D729" s="24"/>
      <c r="E729" s="23"/>
      <c r="F729" s="23"/>
      <c r="G729" s="1"/>
      <c r="H729" s="2">
        <v>7260.0000000000082</v>
      </c>
      <c r="I729" s="2">
        <v>21</v>
      </c>
      <c r="J729" s="25">
        <v>5.1119219999999999</v>
      </c>
      <c r="K729" s="24">
        <v>147.083</v>
      </c>
      <c r="L729" s="23">
        <v>14.037107330749281</v>
      </c>
      <c r="M729" s="23">
        <v>3.7741499838304278</v>
      </c>
    </row>
    <row r="730" spans="1:13" x14ac:dyDescent="0.4">
      <c r="A730" s="21"/>
      <c r="B730" s="1"/>
      <c r="C730" s="25"/>
      <c r="D730" s="24"/>
      <c r="E730" s="23"/>
      <c r="F730" s="23"/>
      <c r="G730" s="1"/>
      <c r="H730" s="2">
        <v>7269.9999999999964</v>
      </c>
      <c r="I730" s="2">
        <v>21</v>
      </c>
      <c r="J730" s="25">
        <v>5.1346220000000002</v>
      </c>
      <c r="K730" s="24">
        <v>148.75</v>
      </c>
      <c r="L730" s="23">
        <v>13.909071749212673</v>
      </c>
      <c r="M730" s="23">
        <v>3.7397251214567131</v>
      </c>
    </row>
    <row r="731" spans="1:13" x14ac:dyDescent="0.4">
      <c r="A731" s="21"/>
      <c r="B731" s="1"/>
      <c r="C731" s="25"/>
      <c r="D731" s="24"/>
      <c r="E731" s="23"/>
      <c r="F731" s="23"/>
      <c r="G731" s="1"/>
      <c r="H731" s="2">
        <v>7280.0000000000055</v>
      </c>
      <c r="I731" s="2">
        <v>21</v>
      </c>
      <c r="J731" s="25">
        <v>5.1170220000000004</v>
      </c>
      <c r="K731" s="24">
        <v>157.5</v>
      </c>
      <c r="L731" s="23">
        <v>14.496725927539202</v>
      </c>
      <c r="M731" s="23">
        <v>3.8977274046458223</v>
      </c>
    </row>
    <row r="732" spans="1:13" x14ac:dyDescent="0.4">
      <c r="A732" s="21"/>
      <c r="B732" s="1"/>
      <c r="C732" s="25"/>
      <c r="D732" s="24"/>
      <c r="E732" s="23"/>
      <c r="F732" s="23"/>
      <c r="G732" s="1"/>
      <c r="H732" s="2">
        <v>7290.0000000000027</v>
      </c>
      <c r="I732" s="2">
        <v>21</v>
      </c>
      <c r="J732" s="25">
        <v>5.1238220000000005</v>
      </c>
      <c r="K732" s="24">
        <v>151.25</v>
      </c>
      <c r="L732" s="23">
        <v>14.156333375244397</v>
      </c>
      <c r="M732" s="23">
        <v>3.8062062304132063</v>
      </c>
    </row>
    <row r="733" spans="1:13" x14ac:dyDescent="0.4">
      <c r="A733" s="21"/>
      <c r="B733" s="1"/>
      <c r="C733" s="25"/>
      <c r="D733" s="24"/>
      <c r="E733" s="23"/>
      <c r="F733" s="23"/>
      <c r="G733" s="1"/>
      <c r="H733" s="2">
        <v>7300.0000000000018</v>
      </c>
      <c r="I733" s="2">
        <v>21</v>
      </c>
      <c r="J733" s="25">
        <v>5.120622</v>
      </c>
      <c r="K733" s="24">
        <v>147.083</v>
      </c>
      <c r="L733" s="23">
        <v>13.591450596068814</v>
      </c>
      <c r="M733" s="23">
        <v>3.654326481854083</v>
      </c>
    </row>
    <row r="734" spans="1:13" x14ac:dyDescent="0.4">
      <c r="A734" s="21"/>
      <c r="B734" s="1"/>
      <c r="C734" s="25"/>
      <c r="D734" s="24"/>
      <c r="E734" s="23"/>
      <c r="F734" s="23"/>
      <c r="G734" s="1"/>
      <c r="H734" s="2">
        <v>7310.0000000000091</v>
      </c>
      <c r="I734" s="22" t="s">
        <v>45</v>
      </c>
      <c r="J734" s="25">
        <v>5.1546219999999998</v>
      </c>
      <c r="K734" s="24">
        <v>465.41699999999997</v>
      </c>
      <c r="L734" s="23">
        <v>13.762077517099966</v>
      </c>
      <c r="M734" s="23">
        <v>3.7002028562435623</v>
      </c>
    </row>
    <row r="735" spans="1:13" x14ac:dyDescent="0.4">
      <c r="A735" s="21"/>
      <c r="B735" s="1"/>
      <c r="C735" s="25"/>
      <c r="D735" s="24"/>
      <c r="E735" s="23"/>
      <c r="F735" s="23"/>
      <c r="G735" s="1"/>
      <c r="H735" s="2">
        <v>7319.9999999999982</v>
      </c>
      <c r="I735" s="22" t="s">
        <v>45</v>
      </c>
      <c r="J735" s="25">
        <v>5.2650220000000001</v>
      </c>
      <c r="K735" s="24">
        <v>1047.5</v>
      </c>
      <c r="L735" s="23">
        <v>15.392518664183353</v>
      </c>
      <c r="M735" s="23">
        <v>4.1385787469387543</v>
      </c>
    </row>
    <row r="736" spans="1:13" x14ac:dyDescent="0.4">
      <c r="A736" s="21"/>
      <c r="B736" s="1"/>
      <c r="C736" s="25"/>
      <c r="D736" s="24"/>
      <c r="E736" s="23"/>
      <c r="F736" s="23"/>
      <c r="G736" s="1"/>
      <c r="H736" s="2">
        <v>7330.0000000000055</v>
      </c>
      <c r="I736" s="22" t="s">
        <v>45</v>
      </c>
      <c r="J736" s="25">
        <v>5.3176220000000001</v>
      </c>
      <c r="K736" s="24">
        <v>1119.1669999999999</v>
      </c>
      <c r="L736" s="23">
        <v>16.682216951311634</v>
      </c>
      <c r="M736" s="23">
        <v>4.4853392763570001</v>
      </c>
    </row>
    <row r="737" spans="1:13" x14ac:dyDescent="0.4">
      <c r="A737" s="21"/>
      <c r="B737" s="1"/>
      <c r="C737" s="25"/>
      <c r="D737" s="24"/>
      <c r="E737" s="23"/>
      <c r="F737" s="23"/>
      <c r="G737" s="1"/>
      <c r="H737" s="2">
        <v>7340.0000000000036</v>
      </c>
      <c r="I737" s="22" t="s">
        <v>45</v>
      </c>
      <c r="J737" s="25">
        <v>5.3054220000000001</v>
      </c>
      <c r="K737" s="24">
        <v>1137.9169999999999</v>
      </c>
      <c r="L737" s="23">
        <v>18.283320065382302</v>
      </c>
      <c r="M737" s="23">
        <v>4.915827064880455</v>
      </c>
    </row>
    <row r="738" spans="1:13" x14ac:dyDescent="0.4">
      <c r="A738" s="21"/>
      <c r="B738" s="1"/>
      <c r="C738" s="25"/>
      <c r="D738" s="24"/>
      <c r="E738" s="23"/>
      <c r="F738" s="23"/>
      <c r="G738" s="1"/>
      <c r="H738" s="2">
        <v>7350.0000000000027</v>
      </c>
      <c r="I738" s="22" t="s">
        <v>45</v>
      </c>
      <c r="J738" s="25">
        <v>5.3336220000000001</v>
      </c>
      <c r="K738" s="24">
        <v>1130</v>
      </c>
      <c r="L738" s="23">
        <v>19.514965834120488</v>
      </c>
      <c r="M738" s="23">
        <v>5.2469790428941412</v>
      </c>
    </row>
    <row r="739" spans="1:13" x14ac:dyDescent="0.4">
      <c r="A739" s="21"/>
      <c r="B739" s="1"/>
      <c r="C739" s="25"/>
      <c r="D739" s="24"/>
      <c r="E739" s="23"/>
      <c r="F739" s="23"/>
      <c r="G739" s="1"/>
      <c r="H739" s="2">
        <v>7360</v>
      </c>
      <c r="I739" s="22" t="s">
        <v>45</v>
      </c>
      <c r="J739" s="25">
        <v>5.3453220000000004</v>
      </c>
      <c r="K739" s="24">
        <v>1113.75</v>
      </c>
      <c r="L739" s="23">
        <v>20.702277599523299</v>
      </c>
      <c r="M739" s="23">
        <v>5.5662109597421763</v>
      </c>
    </row>
    <row r="740" spans="1:13" x14ac:dyDescent="0.4">
      <c r="A740" s="21"/>
      <c r="B740" s="1"/>
      <c r="C740" s="25"/>
      <c r="D740" s="24"/>
      <c r="E740" s="23"/>
      <c r="F740" s="23"/>
      <c r="G740" s="1"/>
      <c r="H740" s="2">
        <v>7370</v>
      </c>
      <c r="I740" s="22" t="s">
        <v>45</v>
      </c>
      <c r="J740" s="25">
        <v>5.3353220000000006</v>
      </c>
      <c r="K740" s="24">
        <v>1096.25</v>
      </c>
      <c r="L740" s="23">
        <v>20.858294355735001</v>
      </c>
      <c r="M740" s="23">
        <v>5.6081591064692304</v>
      </c>
    </row>
    <row r="741" spans="1:13" x14ac:dyDescent="0.4">
      <c r="A741" s="21"/>
      <c r="B741" s="1"/>
      <c r="C741" s="25"/>
      <c r="D741" s="24"/>
      <c r="E741" s="23"/>
      <c r="F741" s="23"/>
      <c r="G741" s="1"/>
      <c r="H741" s="2">
        <v>7380.0000000000073</v>
      </c>
      <c r="I741" s="22" t="s">
        <v>45</v>
      </c>
      <c r="J741" s="25">
        <v>5.3452220000000006</v>
      </c>
      <c r="K741" s="24">
        <v>1078.75</v>
      </c>
      <c r="L741" s="23">
        <v>20.017629302055777</v>
      </c>
      <c r="M741" s="23">
        <v>5.3821299165520156</v>
      </c>
    </row>
    <row r="742" spans="1:13" x14ac:dyDescent="0.4">
      <c r="A742" s="21"/>
      <c r="B742" s="1"/>
      <c r="C742" s="25"/>
      <c r="D742" s="24"/>
      <c r="E742" s="23"/>
      <c r="F742" s="23"/>
      <c r="G742" s="1"/>
      <c r="H742" s="2">
        <v>7390.0000000000055</v>
      </c>
      <c r="I742" s="22" t="s">
        <v>45</v>
      </c>
      <c r="J742" s="25">
        <v>5.3472220000000004</v>
      </c>
      <c r="K742" s="24">
        <v>1048.75</v>
      </c>
      <c r="L742" s="23">
        <v>21.520674762928724</v>
      </c>
      <c r="M742" s="23">
        <v>5.7862529932078122</v>
      </c>
    </row>
    <row r="743" spans="1:13" x14ac:dyDescent="0.4">
      <c r="A743" s="21"/>
      <c r="B743" s="1"/>
      <c r="C743" s="25"/>
      <c r="D743" s="24"/>
      <c r="E743" s="23"/>
      <c r="F743" s="23"/>
      <c r="G743" s="1"/>
      <c r="H743" s="2">
        <v>7400.0000000000036</v>
      </c>
      <c r="I743" s="22" t="s">
        <v>45</v>
      </c>
      <c r="J743" s="25">
        <v>5.3754220000000004</v>
      </c>
      <c r="K743" s="24">
        <v>1045</v>
      </c>
      <c r="L743" s="23">
        <v>23.350683848707646</v>
      </c>
      <c r="M743" s="23">
        <v>6.2782866151473113</v>
      </c>
    </row>
    <row r="744" spans="1:13" x14ac:dyDescent="0.4">
      <c r="A744" s="21"/>
      <c r="B744" s="1"/>
      <c r="C744" s="25"/>
      <c r="D744" s="24"/>
      <c r="E744" s="23"/>
      <c r="F744" s="23"/>
      <c r="G744" s="1"/>
      <c r="H744" s="2">
        <v>7410.0000000000027</v>
      </c>
      <c r="I744" s="22" t="s">
        <v>45</v>
      </c>
      <c r="J744" s="25">
        <v>5.3752219999999999</v>
      </c>
      <c r="K744" s="24">
        <v>1016.667</v>
      </c>
      <c r="L744" s="23">
        <v>23.9638661139333</v>
      </c>
      <c r="M744" s="23">
        <v>6.4431526222139528</v>
      </c>
    </row>
    <row r="745" spans="1:13" x14ac:dyDescent="0.4">
      <c r="A745" s="21"/>
      <c r="B745" s="1"/>
      <c r="C745" s="25"/>
      <c r="D745" s="24"/>
      <c r="E745" s="23"/>
      <c r="F745" s="23"/>
      <c r="G745" s="1"/>
      <c r="H745" s="2">
        <v>7420</v>
      </c>
      <c r="I745" s="22" t="s">
        <v>45</v>
      </c>
      <c r="J745" s="25">
        <v>5.3656220000000001</v>
      </c>
      <c r="K745" s="24">
        <v>1007.083</v>
      </c>
      <c r="L745" s="23">
        <v>24.817360368286945</v>
      </c>
      <c r="M745" s="23">
        <v>6.6726311928601909</v>
      </c>
    </row>
    <row r="746" spans="1:13" x14ac:dyDescent="0.4">
      <c r="A746" s="21"/>
      <c r="B746" s="1"/>
      <c r="C746" s="25"/>
      <c r="D746" s="24"/>
      <c r="E746" s="23"/>
      <c r="F746" s="23"/>
      <c r="G746" s="1"/>
      <c r="H746" s="2">
        <v>7430.0000000000091</v>
      </c>
      <c r="I746" s="22" t="s">
        <v>45</v>
      </c>
      <c r="J746" s="25">
        <v>5.3900220000000001</v>
      </c>
      <c r="K746" s="24">
        <v>976.66700000000003</v>
      </c>
      <c r="L746" s="23">
        <v>23.78186727209463</v>
      </c>
      <c r="M746" s="23">
        <v>6.3942186851998848</v>
      </c>
    </row>
    <row r="747" spans="1:13" x14ac:dyDescent="0.4">
      <c r="A747" s="21"/>
      <c r="B747" s="1"/>
      <c r="C747" s="25"/>
      <c r="D747" s="24"/>
      <c r="E747" s="23"/>
      <c r="F747" s="23"/>
      <c r="G747" s="1"/>
      <c r="H747" s="2">
        <v>7439.9999999999973</v>
      </c>
      <c r="I747" s="22" t="s">
        <v>45</v>
      </c>
      <c r="J747" s="25">
        <v>5.3677220000000005</v>
      </c>
      <c r="K747" s="24">
        <v>963.75</v>
      </c>
      <c r="L747" s="23">
        <v>25.382745255108947</v>
      </c>
      <c r="M747" s="23">
        <v>6.8246459428495188</v>
      </c>
    </row>
    <row r="748" spans="1:13" x14ac:dyDescent="0.4">
      <c r="A748" s="21"/>
      <c r="B748" s="1"/>
      <c r="C748" s="25"/>
      <c r="D748" s="24"/>
      <c r="E748" s="23"/>
      <c r="F748" s="23"/>
      <c r="G748" s="1"/>
      <c r="H748" s="2">
        <v>7450.0000000000055</v>
      </c>
      <c r="I748" s="22" t="s">
        <v>45</v>
      </c>
      <c r="J748" s="25">
        <v>5.3976220000000001</v>
      </c>
      <c r="K748" s="24">
        <v>950</v>
      </c>
      <c r="L748" s="23">
        <v>25.107223609504526</v>
      </c>
      <c r="M748" s="23">
        <v>6.7505665766523961</v>
      </c>
    </row>
    <row r="749" spans="1:13" x14ac:dyDescent="0.4">
      <c r="A749" s="21"/>
      <c r="B749" s="1"/>
      <c r="C749" s="25"/>
      <c r="D749" s="24"/>
      <c r="E749" s="23"/>
      <c r="F749" s="23"/>
      <c r="G749" s="1"/>
      <c r="H749" s="2">
        <v>7461.0000000000018</v>
      </c>
      <c r="I749" s="22" t="s">
        <v>45</v>
      </c>
      <c r="J749" s="25">
        <v>5.3849220000000004</v>
      </c>
      <c r="K749" s="24">
        <v>939.58299999999997</v>
      </c>
      <c r="L749" s="23">
        <v>25.907982548674784</v>
      </c>
      <c r="M749" s="23">
        <v>6.9658662296443801</v>
      </c>
    </row>
    <row r="750" spans="1:13" x14ac:dyDescent="0.4">
      <c r="A750" s="21"/>
      <c r="B750" s="1"/>
      <c r="C750" s="25"/>
      <c r="D750" s="24"/>
      <c r="E750" s="23"/>
      <c r="F750" s="23"/>
      <c r="G750" s="1"/>
      <c r="H750" s="2">
        <v>7470.0000000000027</v>
      </c>
      <c r="I750" s="22" t="s">
        <v>45</v>
      </c>
      <c r="J750" s="25">
        <v>5.3800220000000003</v>
      </c>
      <c r="K750" s="24">
        <v>929.58299999999997</v>
      </c>
      <c r="L750" s="23">
        <v>25.354435725386903</v>
      </c>
      <c r="M750" s="23">
        <v>6.8170343738399506</v>
      </c>
    </row>
    <row r="751" spans="1:13" x14ac:dyDescent="0.4">
      <c r="A751" s="21"/>
      <c r="B751" s="1"/>
      <c r="C751" s="25"/>
      <c r="D751" s="24"/>
      <c r="E751" s="23"/>
      <c r="F751" s="23"/>
      <c r="G751" s="1"/>
      <c r="H751" s="2">
        <v>7480</v>
      </c>
      <c r="I751" s="22" t="s">
        <v>45</v>
      </c>
      <c r="J751" s="25">
        <v>5.3938220000000001</v>
      </c>
      <c r="K751" s="24">
        <v>920.41700000000003</v>
      </c>
      <c r="L751" s="23">
        <v>26.109847571468173</v>
      </c>
      <c r="M751" s="23">
        <v>7.0201415767340656</v>
      </c>
    </row>
    <row r="752" spans="1:13" x14ac:dyDescent="0.4">
      <c r="A752" s="21"/>
      <c r="B752" s="1"/>
      <c r="C752" s="25"/>
      <c r="D752" s="24"/>
      <c r="E752" s="23"/>
      <c r="F752" s="23"/>
      <c r="G752" s="1"/>
      <c r="H752" s="2">
        <v>7490</v>
      </c>
      <c r="I752" s="22" t="s">
        <v>45</v>
      </c>
      <c r="J752" s="25">
        <v>5.3923220000000001</v>
      </c>
      <c r="K752" s="24">
        <v>908.75</v>
      </c>
      <c r="L752" s="23">
        <v>25.819904927180886</v>
      </c>
      <c r="M752" s="23">
        <v>6.9421848438784641</v>
      </c>
    </row>
    <row r="753" spans="1:13" x14ac:dyDescent="0.4">
      <c r="A753" s="21"/>
      <c r="B753" s="1"/>
      <c r="C753" s="25"/>
      <c r="D753" s="24"/>
      <c r="E753" s="23"/>
      <c r="F753" s="23"/>
      <c r="G753" s="1"/>
      <c r="H753" s="2">
        <v>7500.0000000000073</v>
      </c>
      <c r="I753" s="22" t="s">
        <v>45</v>
      </c>
      <c r="J753" s="25">
        <v>5.3888220000000002</v>
      </c>
      <c r="K753" s="24">
        <v>905.83299999999997</v>
      </c>
      <c r="L753" s="23">
        <v>26.942574653564751</v>
      </c>
      <c r="M753" s="23">
        <v>7.2440364882266461</v>
      </c>
    </row>
    <row r="754" spans="1:13" x14ac:dyDescent="0.4">
      <c r="A754" s="21"/>
      <c r="B754" s="1"/>
      <c r="C754" s="25"/>
      <c r="D754" s="24"/>
      <c r="E754" s="23"/>
      <c r="F754" s="23"/>
      <c r="G754" s="1"/>
      <c r="H754" s="2">
        <v>7510.0000000000055</v>
      </c>
      <c r="I754" s="22" t="s">
        <v>45</v>
      </c>
      <c r="J754" s="25">
        <v>5.4122220000000008</v>
      </c>
      <c r="K754" s="24">
        <v>893.75</v>
      </c>
      <c r="L754" s="23">
        <v>25.678985496974878</v>
      </c>
      <c r="M754" s="23">
        <v>6.9042959075968167</v>
      </c>
    </row>
    <row r="755" spans="1:13" x14ac:dyDescent="0.4">
      <c r="A755" s="21"/>
      <c r="B755" s="1"/>
      <c r="C755" s="25"/>
      <c r="D755" s="24"/>
      <c r="E755" s="23"/>
      <c r="F755" s="23"/>
      <c r="G755" s="1"/>
      <c r="H755" s="2">
        <v>7520.0000000000036</v>
      </c>
      <c r="I755" s="22" t="s">
        <v>45</v>
      </c>
      <c r="J755" s="25">
        <v>5.3876220000000004</v>
      </c>
      <c r="K755" s="24">
        <v>888.75</v>
      </c>
      <c r="L755" s="23">
        <v>27.148426177532517</v>
      </c>
      <c r="M755" s="23">
        <v>7.299383683880877</v>
      </c>
    </row>
    <row r="756" spans="1:13" x14ac:dyDescent="0.4">
      <c r="A756" s="21"/>
      <c r="B756" s="1"/>
      <c r="C756" s="25"/>
      <c r="D756" s="24"/>
      <c r="E756" s="23"/>
      <c r="F756" s="23"/>
      <c r="G756" s="1"/>
      <c r="H756" s="2">
        <v>7530.0000000000018</v>
      </c>
      <c r="I756" s="22" t="s">
        <v>45</v>
      </c>
      <c r="J756" s="25">
        <v>5.4140220000000001</v>
      </c>
      <c r="K756" s="24">
        <v>878.75</v>
      </c>
      <c r="L756" s="23">
        <v>27.006052736997745</v>
      </c>
      <c r="M756" s="23">
        <v>7.2611038085738677</v>
      </c>
    </row>
    <row r="757" spans="1:13" x14ac:dyDescent="0.4">
      <c r="A757" s="21"/>
      <c r="B757" s="1"/>
      <c r="C757" s="25"/>
      <c r="D757" s="24"/>
      <c r="E757" s="23"/>
      <c r="F757" s="23"/>
      <c r="G757" s="1"/>
      <c r="H757" s="2">
        <v>7540</v>
      </c>
      <c r="I757" s="22" t="s">
        <v>45</v>
      </c>
      <c r="J757" s="25">
        <v>5.4140220000000001</v>
      </c>
      <c r="K757" s="24">
        <v>882.08299999999997</v>
      </c>
      <c r="L757" s="23">
        <v>27.286251223405774</v>
      </c>
      <c r="M757" s="23">
        <v>7.3364406346042284</v>
      </c>
    </row>
    <row r="758" spans="1:13" x14ac:dyDescent="0.4">
      <c r="A758" s="21"/>
      <c r="B758" s="1"/>
      <c r="C758" s="25"/>
      <c r="D758" s="24"/>
      <c r="E758" s="23"/>
      <c r="F758" s="23"/>
      <c r="G758" s="1"/>
      <c r="H758" s="2">
        <v>7550.0000000000073</v>
      </c>
      <c r="I758" s="22" t="s">
        <v>45</v>
      </c>
      <c r="J758" s="25">
        <v>5.394622</v>
      </c>
      <c r="K758" s="24">
        <v>860.41700000000003</v>
      </c>
      <c r="L758" s="23">
        <v>26.906910064206802</v>
      </c>
      <c r="M758" s="23">
        <v>7.2344473680342158</v>
      </c>
    </row>
    <row r="759" spans="1:13" x14ac:dyDescent="0.4">
      <c r="A759" s="21"/>
      <c r="B759" s="1"/>
      <c r="C759" s="25"/>
      <c r="D759" s="24"/>
      <c r="E759" s="23"/>
      <c r="F759" s="23"/>
      <c r="G759" s="1"/>
      <c r="H759" s="2">
        <v>7559.9999999999973</v>
      </c>
      <c r="I759" s="2"/>
      <c r="J759" s="25">
        <v>5.4076219999999999</v>
      </c>
      <c r="K759" s="24">
        <v>755.41700000000003</v>
      </c>
      <c r="L759" s="23">
        <v>27.318482797692674</v>
      </c>
      <c r="M759" s="23">
        <v>7.3451067217621731</v>
      </c>
    </row>
    <row r="760" spans="1:13" x14ac:dyDescent="0.4">
      <c r="A760" s="21"/>
      <c r="B760" s="1"/>
      <c r="C760" s="25"/>
      <c r="D760" s="24"/>
      <c r="E760" s="23"/>
      <c r="F760" s="23"/>
      <c r="G760" s="1"/>
      <c r="H760" s="2">
        <v>7570.0000000000045</v>
      </c>
      <c r="I760" s="2"/>
      <c r="J760" s="25">
        <v>5.4013220000000004</v>
      </c>
      <c r="K760" s="24">
        <v>761.66700000000003</v>
      </c>
      <c r="L760" s="23">
        <v>27.106639144426072</v>
      </c>
      <c r="M760" s="23">
        <v>7.2881484253189113</v>
      </c>
    </row>
    <row r="761" spans="1:13" x14ac:dyDescent="0.4">
      <c r="A761" s="21"/>
      <c r="B761" s="1"/>
      <c r="C761" s="25"/>
      <c r="D761" s="24"/>
      <c r="E761" s="23"/>
      <c r="F761" s="23"/>
      <c r="G761" s="1"/>
      <c r="H761" s="2">
        <v>7580.0000000000036</v>
      </c>
      <c r="I761" s="2"/>
      <c r="J761" s="25">
        <v>5.3930220000000002</v>
      </c>
      <c r="K761" s="24">
        <v>751.66700000000003</v>
      </c>
      <c r="L761" s="23">
        <v>27.669579350855983</v>
      </c>
      <c r="M761" s="23">
        <v>7.4395058753215073</v>
      </c>
    </row>
    <row r="762" spans="1:13" x14ac:dyDescent="0.4">
      <c r="A762" s="21"/>
      <c r="B762" s="1"/>
      <c r="C762" s="25"/>
      <c r="D762" s="24"/>
      <c r="E762" s="23"/>
      <c r="F762" s="23"/>
      <c r="G762" s="1"/>
      <c r="H762" s="2">
        <v>7590.0000000000018</v>
      </c>
      <c r="I762" s="2"/>
      <c r="J762" s="25">
        <v>5.4099219999999999</v>
      </c>
      <c r="K762" s="24">
        <v>515.83299999999997</v>
      </c>
      <c r="L762" s="23">
        <v>26.597976541038683</v>
      </c>
      <c r="M762" s="23">
        <v>7.1513845671311023</v>
      </c>
    </row>
    <row r="763" spans="1:13" x14ac:dyDescent="0.4">
      <c r="A763" s="21"/>
      <c r="B763" s="1"/>
      <c r="C763" s="25"/>
      <c r="D763" s="24"/>
      <c r="E763" s="23"/>
      <c r="F763" s="23"/>
      <c r="G763" s="1"/>
      <c r="H763" s="2">
        <v>7600</v>
      </c>
      <c r="I763" s="2"/>
      <c r="J763" s="25">
        <v>5.3792220000000004</v>
      </c>
      <c r="K763" s="24">
        <v>182.5</v>
      </c>
      <c r="L763" s="23">
        <v>27.495969676866466</v>
      </c>
      <c r="M763" s="23">
        <v>7.3928275296451842</v>
      </c>
    </row>
    <row r="764" spans="1:13" x14ac:dyDescent="0.4">
      <c r="A764" s="21"/>
      <c r="B764" s="1"/>
      <c r="C764" s="25"/>
      <c r="D764" s="24"/>
      <c r="E764" s="23"/>
      <c r="F764" s="23"/>
      <c r="G764" s="1"/>
      <c r="H764" s="2">
        <v>7609.9999999999982</v>
      </c>
      <c r="I764" s="2"/>
      <c r="J764" s="25">
        <v>5.3733219999999999</v>
      </c>
      <c r="K764" s="24">
        <v>-5</v>
      </c>
      <c r="L764" s="23">
        <v>25.712677153589958</v>
      </c>
      <c r="M764" s="23">
        <v>6.9133545663555545</v>
      </c>
    </row>
    <row r="765" spans="1:13" x14ac:dyDescent="0.4">
      <c r="A765" s="21"/>
      <c r="B765" s="1"/>
      <c r="C765" s="25"/>
      <c r="D765" s="24"/>
      <c r="E765" s="23"/>
      <c r="F765" s="23"/>
      <c r="G765" s="1"/>
      <c r="H765" s="2">
        <v>7620.0000000000073</v>
      </c>
      <c r="I765" s="2"/>
      <c r="J765" s="25">
        <v>5.3444220000000007</v>
      </c>
      <c r="K765" s="24">
        <v>-5</v>
      </c>
      <c r="L765" s="23">
        <v>25.952914877493964</v>
      </c>
      <c r="M765" s="23">
        <v>6.9779471622817528</v>
      </c>
    </row>
    <row r="766" spans="1:13" x14ac:dyDescent="0.4">
      <c r="A766" s="21"/>
      <c r="B766" s="1"/>
      <c r="C766" s="25"/>
      <c r="D766" s="24"/>
      <c r="E766" s="23"/>
      <c r="F766" s="23"/>
      <c r="G766" s="1"/>
      <c r="H766" s="2">
        <v>7630.0000000000045</v>
      </c>
      <c r="I766" s="2"/>
      <c r="J766" s="25">
        <v>5.348122</v>
      </c>
      <c r="K766" s="24">
        <v>-5</v>
      </c>
      <c r="L766" s="23">
        <v>25.059069851441166</v>
      </c>
      <c r="M766" s="23">
        <v>6.7376194999553309</v>
      </c>
    </row>
    <row r="767" spans="1:13" x14ac:dyDescent="0.4">
      <c r="A767" s="21"/>
      <c r="B767" s="1"/>
      <c r="C767" s="25"/>
      <c r="D767" s="24"/>
      <c r="E767" s="23"/>
      <c r="F767" s="23"/>
      <c r="G767" s="1"/>
      <c r="H767" s="2">
        <v>7640.0000000000036</v>
      </c>
      <c r="I767" s="2"/>
      <c r="J767" s="25">
        <v>5.3209220000000004</v>
      </c>
      <c r="K767" s="24">
        <v>-8.3330000000000002</v>
      </c>
      <c r="L767" s="23">
        <v>24.002927753442528</v>
      </c>
      <c r="M767" s="23">
        <v>6.4536551055709879</v>
      </c>
    </row>
    <row r="768" spans="1:13" x14ac:dyDescent="0.4">
      <c r="A768" s="21"/>
      <c r="B768" s="1"/>
      <c r="C768" s="25"/>
      <c r="D768" s="24"/>
      <c r="E768" s="23"/>
      <c r="F768" s="23"/>
      <c r="G768" s="1"/>
      <c r="H768" s="2">
        <v>7650.0000000000018</v>
      </c>
      <c r="I768" s="2"/>
      <c r="J768" s="25">
        <v>5.2634220000000003</v>
      </c>
      <c r="K768" s="24">
        <v>-4.5830000000000002</v>
      </c>
      <c r="L768" s="23">
        <v>22.24704797227761</v>
      </c>
      <c r="M768" s="23">
        <v>5.9815525924574109</v>
      </c>
    </row>
    <row r="769" spans="1:13" x14ac:dyDescent="0.4">
      <c r="A769" s="21"/>
      <c r="B769" s="1"/>
      <c r="C769" s="25"/>
      <c r="D769" s="24"/>
      <c r="E769" s="23"/>
      <c r="F769" s="23"/>
      <c r="G769" s="1"/>
      <c r="H769" s="2">
        <v>7660</v>
      </c>
      <c r="I769" s="2"/>
      <c r="J769" s="25">
        <v>5.2488220000000005</v>
      </c>
      <c r="K769" s="24">
        <v>-10.417</v>
      </c>
      <c r="L769" s="23">
        <v>21.384430305218782</v>
      </c>
      <c r="M769" s="23">
        <v>5.7496210144284978</v>
      </c>
    </row>
    <row r="770" spans="1:13" x14ac:dyDescent="0.4">
      <c r="A770" s="21"/>
      <c r="B770" s="1"/>
      <c r="C770" s="25"/>
      <c r="D770" s="24"/>
      <c r="E770" s="23"/>
      <c r="F770" s="23"/>
      <c r="G770" s="1"/>
      <c r="H770" s="2">
        <v>7670.0000000000073</v>
      </c>
      <c r="I770" s="2"/>
      <c r="J770" s="25">
        <v>5.2244219999999997</v>
      </c>
      <c r="K770" s="24">
        <v>-4.1669999999999998</v>
      </c>
      <c r="L770" s="23">
        <v>21.718309003339325</v>
      </c>
      <c r="M770" s="23">
        <v>5.839390811967383</v>
      </c>
    </row>
    <row r="771" spans="1:13" x14ac:dyDescent="0.4">
      <c r="A771" s="21"/>
      <c r="B771" s="1"/>
      <c r="C771" s="25"/>
      <c r="D771" s="24"/>
      <c r="E771" s="23"/>
      <c r="F771" s="23"/>
      <c r="G771" s="1"/>
      <c r="H771" s="2">
        <v>7679.9999999999973</v>
      </c>
      <c r="I771" s="2"/>
      <c r="J771" s="25">
        <v>5.1952220000000002</v>
      </c>
      <c r="K771" s="24">
        <v>-5.4169999999999998</v>
      </c>
      <c r="L771" s="23">
        <v>20.195562706727301</v>
      </c>
      <c r="M771" s="23">
        <v>5.4299707815208889</v>
      </c>
    </row>
    <row r="772" spans="1:13" x14ac:dyDescent="0.4">
      <c r="A772" s="21"/>
      <c r="B772" s="1"/>
      <c r="C772" s="25"/>
      <c r="D772" s="24"/>
      <c r="E772" s="23"/>
      <c r="F772" s="23"/>
      <c r="G772" s="1"/>
      <c r="H772" s="2">
        <v>7690.0000000000045</v>
      </c>
      <c r="I772" s="2"/>
      <c r="J772" s="25">
        <v>5.1514220000000002</v>
      </c>
      <c r="K772" s="24">
        <v>-7.0830000000000002</v>
      </c>
      <c r="L772" s="23">
        <v>18.177128735388987</v>
      </c>
      <c r="M772" s="23">
        <v>4.8872754554260451</v>
      </c>
    </row>
    <row r="773" spans="1:13" x14ac:dyDescent="0.4">
      <c r="A773" s="21"/>
      <c r="B773" s="1"/>
      <c r="C773" s="25"/>
      <c r="D773" s="24"/>
      <c r="E773" s="23"/>
      <c r="F773" s="23"/>
      <c r="G773" s="1"/>
      <c r="H773" s="2">
        <v>7700.0000000000036</v>
      </c>
      <c r="I773" s="2"/>
      <c r="J773" s="25">
        <v>5.1293220000000002</v>
      </c>
      <c r="K773" s="24">
        <v>-10.417</v>
      </c>
      <c r="L773" s="23">
        <v>16.960697528953482</v>
      </c>
      <c r="M773" s="23">
        <v>4.560214209121936</v>
      </c>
    </row>
    <row r="774" spans="1:13" x14ac:dyDescent="0.4">
      <c r="A774" s="21"/>
      <c r="B774" s="1"/>
      <c r="C774" s="25"/>
      <c r="D774" s="24"/>
      <c r="E774" s="23"/>
      <c r="F774" s="23"/>
      <c r="G774" s="1"/>
      <c r="H774" s="2">
        <v>7710.0000000000018</v>
      </c>
      <c r="I774" s="2"/>
      <c r="J774" s="25">
        <v>5.1133220000000001</v>
      </c>
      <c r="K774" s="24">
        <v>-5</v>
      </c>
      <c r="L774" s="23">
        <v>15.908666641656273</v>
      </c>
      <c r="M774" s="23">
        <v>4.2773551938899184</v>
      </c>
    </row>
    <row r="775" spans="1:13" x14ac:dyDescent="0.4">
      <c r="A775" s="21"/>
      <c r="B775" s="1"/>
      <c r="C775" s="25"/>
      <c r="D775" s="24"/>
      <c r="E775" s="23"/>
      <c r="F775" s="23"/>
      <c r="G775" s="1"/>
      <c r="H775" s="2">
        <v>7719.9999999999991</v>
      </c>
      <c r="I775" s="2"/>
      <c r="J775" s="25">
        <v>5.0798220000000001</v>
      </c>
      <c r="K775" s="24">
        <v>-6.25</v>
      </c>
      <c r="L775" s="23">
        <v>16.39258164361166</v>
      </c>
      <c r="M775" s="23">
        <v>4.407465176934962</v>
      </c>
    </row>
    <row r="776" spans="1:13" x14ac:dyDescent="0.4">
      <c r="A776" s="21"/>
      <c r="B776" s="1"/>
      <c r="C776" s="25"/>
      <c r="D776" s="24"/>
      <c r="E776" s="23"/>
      <c r="F776" s="23"/>
      <c r="G776" s="1"/>
      <c r="H776" s="2">
        <v>7729.9999999999982</v>
      </c>
      <c r="I776" s="2"/>
      <c r="J776" s="25">
        <v>5.0827220000000004</v>
      </c>
      <c r="K776" s="24">
        <v>-9.1669999999999998</v>
      </c>
      <c r="L776" s="23">
        <v>15.352719977356802</v>
      </c>
      <c r="M776" s="23">
        <v>4.1278780940404287</v>
      </c>
    </row>
    <row r="777" spans="1:13" x14ac:dyDescent="0.4">
      <c r="A777" s="21"/>
      <c r="B777" s="1"/>
      <c r="C777" s="25"/>
      <c r="D777" s="24"/>
      <c r="E777" s="23"/>
      <c r="F777" s="23"/>
      <c r="G777" s="1"/>
      <c r="H777" s="2">
        <v>7740.0000000000055</v>
      </c>
      <c r="I777" s="2"/>
      <c r="J777" s="25">
        <v>5.077922</v>
      </c>
      <c r="K777" s="24">
        <v>-6.25</v>
      </c>
      <c r="L777" s="23">
        <v>15.308469580783065</v>
      </c>
      <c r="M777" s="23">
        <v>4.1159805121827047</v>
      </c>
    </row>
    <row r="778" spans="1:13" x14ac:dyDescent="0.4">
      <c r="A778" s="21"/>
      <c r="B778" s="1"/>
      <c r="C778" s="25"/>
      <c r="D778" s="24"/>
      <c r="E778" s="23"/>
      <c r="F778" s="23"/>
      <c r="G778" s="1"/>
      <c r="H778" s="2">
        <v>7751.0000000000009</v>
      </c>
      <c r="I778" s="2"/>
      <c r="J778" s="25">
        <v>5.0865220000000004</v>
      </c>
      <c r="K778" s="24">
        <v>-5.8330000000000002</v>
      </c>
      <c r="L778" s="23">
        <v>14.07527685341692</v>
      </c>
      <c r="M778" s="23">
        <v>3.784412604181226</v>
      </c>
    </row>
    <row r="779" spans="1:13" x14ac:dyDescent="0.4">
      <c r="A779" s="21"/>
      <c r="B779" s="1"/>
      <c r="C779" s="25"/>
      <c r="D779" s="24"/>
      <c r="E779" s="23"/>
      <c r="F779" s="23"/>
      <c r="G779" s="1"/>
      <c r="H779" s="2">
        <v>7760.0000000000018</v>
      </c>
      <c r="I779" s="2"/>
      <c r="J779" s="25">
        <v>5.088622</v>
      </c>
      <c r="K779" s="24">
        <v>-3.75</v>
      </c>
      <c r="L779" s="23">
        <v>14.904638179513213</v>
      </c>
      <c r="M779" s="23">
        <v>4.0074025665518294</v>
      </c>
    </row>
    <row r="780" spans="1:13" x14ac:dyDescent="0.4">
      <c r="A780" s="21"/>
      <c r="B780" s="1"/>
      <c r="C780" s="25"/>
      <c r="D780" s="24"/>
      <c r="E780" s="23"/>
      <c r="F780" s="23"/>
      <c r="G780" s="1"/>
      <c r="H780" s="2">
        <v>7770.0000000000018</v>
      </c>
      <c r="I780" s="2"/>
      <c r="J780" s="25">
        <v>5.1089219999999997</v>
      </c>
      <c r="K780" s="24">
        <v>-10</v>
      </c>
      <c r="L780" s="23">
        <v>15.312469160110021</v>
      </c>
      <c r="M780" s="23">
        <v>4.1170558770635513</v>
      </c>
    </row>
    <row r="781" spans="1:13" x14ac:dyDescent="0.4">
      <c r="A781" s="21"/>
      <c r="B781" s="1"/>
      <c r="C781" s="25"/>
      <c r="D781" s="24"/>
      <c r="E781" s="23"/>
      <c r="F781" s="23"/>
      <c r="G781" s="1"/>
      <c r="H781" s="2">
        <v>7779.9999999999991</v>
      </c>
      <c r="I781" s="2">
        <v>22</v>
      </c>
      <c r="J781" s="25">
        <v>5.0957220000000003</v>
      </c>
      <c r="K781" s="24">
        <v>34.167000000000002</v>
      </c>
      <c r="L781" s="23">
        <v>15.354765307016123</v>
      </c>
      <c r="M781" s="23">
        <v>4.1284280207966155</v>
      </c>
    </row>
    <row r="782" spans="1:13" x14ac:dyDescent="0.4">
      <c r="A782" s="21"/>
      <c r="B782" s="1"/>
      <c r="C782" s="25"/>
      <c r="D782" s="24"/>
      <c r="E782" s="23"/>
      <c r="F782" s="23"/>
      <c r="G782" s="1"/>
      <c r="H782" s="2">
        <v>7790.0000000000073</v>
      </c>
      <c r="I782" s="2">
        <v>22</v>
      </c>
      <c r="J782" s="25">
        <v>5.1083220000000003</v>
      </c>
      <c r="K782" s="24">
        <v>58.75</v>
      </c>
      <c r="L782" s="23">
        <v>15.382472774639309</v>
      </c>
      <c r="M782" s="23">
        <v>4.1358777136726506</v>
      </c>
    </row>
    <row r="783" spans="1:13" x14ac:dyDescent="0.4">
      <c r="A783" s="21"/>
      <c r="B783" s="1"/>
      <c r="C783" s="25"/>
      <c r="D783" s="24"/>
      <c r="E783" s="23"/>
      <c r="F783" s="23"/>
      <c r="G783" s="1"/>
      <c r="H783" s="2">
        <v>7799.9999999999964</v>
      </c>
      <c r="I783" s="2">
        <v>22</v>
      </c>
      <c r="J783" s="25">
        <v>5.1208220000000004</v>
      </c>
      <c r="K783" s="24">
        <v>55</v>
      </c>
      <c r="L783" s="23">
        <v>15.084677633838496</v>
      </c>
      <c r="M783" s="23">
        <v>4.0558096840312352</v>
      </c>
    </row>
    <row r="784" spans="1:13" x14ac:dyDescent="0.4">
      <c r="A784" s="21"/>
      <c r="B784" s="1"/>
      <c r="C784" s="25"/>
      <c r="D784" s="24"/>
      <c r="E784" s="23"/>
      <c r="F784" s="23"/>
      <c r="G784" s="1"/>
      <c r="H784" s="2">
        <v>7810.0000000000045</v>
      </c>
      <c r="I784" s="2">
        <v>22</v>
      </c>
      <c r="J784" s="25">
        <v>5.1025220000000004</v>
      </c>
      <c r="K784" s="24">
        <v>75</v>
      </c>
      <c r="L784" s="23">
        <v>14.823690486598903</v>
      </c>
      <c r="M784" s="23">
        <v>3.9856382010949654</v>
      </c>
    </row>
    <row r="785" spans="1:13" x14ac:dyDescent="0.4">
      <c r="A785" s="21"/>
      <c r="B785" s="1"/>
      <c r="C785" s="25"/>
      <c r="D785" s="24"/>
      <c r="E785" s="23"/>
      <c r="F785" s="23"/>
      <c r="G785" s="1"/>
      <c r="H785" s="2">
        <v>7820.0000000000018</v>
      </c>
      <c r="I785" s="2">
        <v>22</v>
      </c>
      <c r="J785" s="25">
        <v>5.1034220000000001</v>
      </c>
      <c r="K785" s="24">
        <v>73.332999999999998</v>
      </c>
      <c r="L785" s="23">
        <v>13.659381790479696</v>
      </c>
      <c r="M785" s="23">
        <v>3.6725911079088962</v>
      </c>
    </row>
    <row r="786" spans="1:13" x14ac:dyDescent="0.4">
      <c r="A786" s="21"/>
      <c r="B786" s="20"/>
      <c r="C786" s="25"/>
      <c r="D786" s="24"/>
      <c r="E786" s="23"/>
      <c r="F786" s="23"/>
      <c r="G786" s="1"/>
      <c r="H786" s="2">
        <v>7830.0000000000018</v>
      </c>
      <c r="I786" s="2">
        <v>22</v>
      </c>
      <c r="J786" s="25">
        <v>5.100422</v>
      </c>
      <c r="K786" s="24">
        <v>70</v>
      </c>
      <c r="L786" s="23">
        <v>13.69031769350031</v>
      </c>
      <c r="M786" s="23">
        <v>3.6809088285855247</v>
      </c>
    </row>
    <row r="787" spans="1:13" x14ac:dyDescent="0.4">
      <c r="A787" s="21"/>
      <c r="B787" s="1"/>
      <c r="C787" s="25"/>
      <c r="D787" s="24"/>
      <c r="E787" s="23"/>
      <c r="F787" s="23"/>
      <c r="G787" s="1"/>
      <c r="H787" s="2">
        <v>7840.0000000000091</v>
      </c>
      <c r="I787" s="2">
        <v>22</v>
      </c>
      <c r="J787" s="25">
        <v>5.1112219999999997</v>
      </c>
      <c r="K787" s="24">
        <v>78.75</v>
      </c>
      <c r="L787" s="23">
        <v>14.830890009633629</v>
      </c>
      <c r="M787" s="23">
        <v>3.9875739332301454</v>
      </c>
    </row>
    <row r="788" spans="1:13" x14ac:dyDescent="0.4">
      <c r="A788" s="21"/>
      <c r="B788" s="1"/>
      <c r="C788" s="25"/>
      <c r="D788" s="24"/>
      <c r="E788" s="23"/>
      <c r="F788" s="23"/>
      <c r="G788" s="1"/>
      <c r="H788" s="2">
        <v>7849.9999999999982</v>
      </c>
      <c r="I788" s="2">
        <v>22</v>
      </c>
      <c r="J788" s="25">
        <v>5.1273220000000004</v>
      </c>
      <c r="K788" s="24">
        <v>128.75</v>
      </c>
      <c r="L788" s="23">
        <v>15.764040022250374</v>
      </c>
      <c r="M788" s="23">
        <v>4.2384695075137451</v>
      </c>
    </row>
    <row r="789" spans="1:13" x14ac:dyDescent="0.4">
      <c r="A789" s="21"/>
      <c r="B789" s="1"/>
      <c r="C789" s="25"/>
      <c r="D789" s="24"/>
      <c r="E789" s="23"/>
      <c r="F789" s="23"/>
      <c r="G789" s="1"/>
      <c r="H789" s="2">
        <v>7860.0000000000055</v>
      </c>
      <c r="I789" s="2">
        <v>22</v>
      </c>
      <c r="J789" s="25">
        <v>5.1249219999999998</v>
      </c>
      <c r="K789" s="24">
        <v>208.75</v>
      </c>
      <c r="L789" s="23">
        <v>15.502510598752595</v>
      </c>
      <c r="M789" s="23">
        <v>4.1681522230328367</v>
      </c>
    </row>
    <row r="790" spans="1:13" x14ac:dyDescent="0.4">
      <c r="A790" s="21"/>
      <c r="B790" s="1"/>
      <c r="C790" s="25"/>
      <c r="D790" s="24"/>
      <c r="E790" s="23"/>
      <c r="F790" s="23"/>
      <c r="G790" s="1"/>
      <c r="H790" s="2">
        <v>7870.0000000000045</v>
      </c>
      <c r="I790" s="2">
        <v>22</v>
      </c>
      <c r="J790" s="25">
        <v>5.140822</v>
      </c>
      <c r="K790" s="24">
        <v>254.167</v>
      </c>
      <c r="L790" s="23">
        <v>15.738909884853316</v>
      </c>
      <c r="M790" s="23">
        <v>4.2317127801185634</v>
      </c>
    </row>
    <row r="791" spans="1:13" x14ac:dyDescent="0.4">
      <c r="A791" s="21"/>
      <c r="B791" s="1"/>
      <c r="C791" s="25"/>
      <c r="D791" s="24"/>
      <c r="E791" s="23"/>
      <c r="F791" s="23"/>
      <c r="G791" s="1"/>
      <c r="H791" s="2">
        <v>7880.0000000000018</v>
      </c>
      <c r="I791" s="2">
        <v>22</v>
      </c>
      <c r="J791" s="25">
        <v>5.1804220000000001</v>
      </c>
      <c r="K791" s="24">
        <v>301.25</v>
      </c>
      <c r="L791" s="23">
        <v>15.048629107284837</v>
      </c>
      <c r="M791" s="23">
        <v>4.0461173348382102</v>
      </c>
    </row>
    <row r="792" spans="1:13" x14ac:dyDescent="0.4">
      <c r="A792" s="21"/>
      <c r="B792" s="1"/>
      <c r="C792" s="25"/>
      <c r="D792" s="24"/>
      <c r="E792" s="23"/>
      <c r="F792" s="23"/>
      <c r="G792" s="1"/>
      <c r="H792" s="2">
        <v>7890.0000000000018</v>
      </c>
      <c r="I792" s="2">
        <v>22</v>
      </c>
      <c r="J792" s="25">
        <v>5.1715220000000004</v>
      </c>
      <c r="K792" s="24">
        <v>324.58300000000003</v>
      </c>
      <c r="L792" s="23">
        <v>15.51808107363812</v>
      </c>
      <c r="M792" s="23">
        <v>4.1723386487794514</v>
      </c>
    </row>
    <row r="793" spans="1:13" x14ac:dyDescent="0.4">
      <c r="A793" s="21"/>
      <c r="B793" s="1"/>
      <c r="C793" s="25"/>
      <c r="D793" s="24"/>
      <c r="E793" s="23"/>
      <c r="F793" s="23"/>
      <c r="G793" s="1"/>
      <c r="H793" s="2">
        <v>7899.9999999999991</v>
      </c>
      <c r="I793" s="2">
        <v>22</v>
      </c>
      <c r="J793" s="25">
        <v>5.1859219999999997</v>
      </c>
      <c r="K793" s="24">
        <v>349.16699999999997</v>
      </c>
      <c r="L793" s="23">
        <v>15.158944726132233</v>
      </c>
      <c r="M793" s="23">
        <v>4.0757778397612654</v>
      </c>
    </row>
    <row r="794" spans="1:13" x14ac:dyDescent="0.4">
      <c r="A794" s="21"/>
      <c r="B794" s="1"/>
      <c r="C794" s="25"/>
      <c r="D794" s="24"/>
      <c r="E794" s="23"/>
      <c r="F794" s="23"/>
      <c r="G794" s="1"/>
      <c r="H794" s="2">
        <v>7910.0000000000073</v>
      </c>
      <c r="I794" s="2">
        <v>22</v>
      </c>
      <c r="J794" s="25">
        <v>5.2034219999999998</v>
      </c>
      <c r="K794" s="24">
        <v>321.25</v>
      </c>
      <c r="L794" s="23">
        <v>15.64536512847417</v>
      </c>
      <c r="M794" s="23">
        <v>4.2065614485473937</v>
      </c>
    </row>
    <row r="795" spans="1:13" x14ac:dyDescent="0.4">
      <c r="A795" s="2"/>
      <c r="B795" s="1"/>
      <c r="C795" s="25"/>
      <c r="D795" s="24"/>
      <c r="E795" s="23"/>
      <c r="F795" s="23"/>
      <c r="G795" s="1"/>
      <c r="H795" s="2">
        <v>7920.0000000000055</v>
      </c>
      <c r="I795" s="2">
        <v>22</v>
      </c>
      <c r="J795" s="25">
        <v>5.1965219999999999</v>
      </c>
      <c r="K795" s="24">
        <v>307.91699999999997</v>
      </c>
      <c r="L795" s="23">
        <v>16.136905160502359</v>
      </c>
      <c r="M795" s="23">
        <v>4.3387215695908061</v>
      </c>
    </row>
    <row r="796" spans="1:13" x14ac:dyDescent="0.4">
      <c r="A796" s="2"/>
      <c r="B796" s="1"/>
      <c r="C796" s="25"/>
      <c r="D796" s="24"/>
      <c r="E796" s="23"/>
      <c r="F796" s="23"/>
      <c r="G796" s="1"/>
      <c r="H796" s="2">
        <v>7930.0000000000036</v>
      </c>
      <c r="I796" s="2">
        <v>22</v>
      </c>
      <c r="J796" s="25">
        <v>5.2092220000000005</v>
      </c>
      <c r="K796" s="24">
        <v>309.58300000000003</v>
      </c>
      <c r="L796" s="23">
        <v>16.869469940978032</v>
      </c>
      <c r="M796" s="23">
        <v>4.5356858934533504</v>
      </c>
    </row>
    <row r="797" spans="1:13" x14ac:dyDescent="0.4">
      <c r="A797" s="2"/>
      <c r="B797" s="1"/>
      <c r="C797" s="25"/>
      <c r="D797" s="24"/>
      <c r="E797" s="23"/>
      <c r="F797" s="23"/>
      <c r="G797" s="1"/>
      <c r="H797" s="2">
        <v>7940.0000000000018</v>
      </c>
      <c r="I797" s="2">
        <v>22</v>
      </c>
      <c r="J797" s="25">
        <v>5.2095219999999998</v>
      </c>
      <c r="K797" s="24">
        <v>287.08300000000003</v>
      </c>
      <c r="L797" s="23">
        <v>16.97103954523962</v>
      </c>
      <c r="M797" s="23">
        <v>4.5629948618361604</v>
      </c>
    </row>
    <row r="798" spans="1:13" x14ac:dyDescent="0.4">
      <c r="A798" s="2"/>
      <c r="B798" s="1"/>
      <c r="C798" s="25"/>
      <c r="D798" s="24"/>
      <c r="E798" s="23"/>
      <c r="F798" s="23"/>
      <c r="G798" s="1"/>
      <c r="H798" s="2">
        <v>7950</v>
      </c>
      <c r="I798" s="2">
        <v>22</v>
      </c>
      <c r="J798" s="25">
        <v>5.2123220000000003</v>
      </c>
      <c r="K798" s="24">
        <v>285.41699999999997</v>
      </c>
      <c r="L798" s="23">
        <v>17.823022338808251</v>
      </c>
      <c r="M798" s="23">
        <v>4.7920670467817761</v>
      </c>
    </row>
    <row r="799" spans="1:13" x14ac:dyDescent="0.4">
      <c r="A799" s="2"/>
      <c r="B799" s="1"/>
      <c r="C799" s="25"/>
      <c r="D799" s="24"/>
      <c r="E799" s="23"/>
      <c r="F799" s="23"/>
      <c r="G799" s="1"/>
      <c r="H799" s="2">
        <v>7960.0000000000091</v>
      </c>
      <c r="I799" s="2">
        <v>22</v>
      </c>
      <c r="J799" s="25">
        <v>5.2242220000000001</v>
      </c>
      <c r="K799" s="24">
        <v>272.91699999999997</v>
      </c>
      <c r="L799" s="23">
        <v>17.975472028884251</v>
      </c>
      <c r="M799" s="23">
        <v>4.8330561182320535</v>
      </c>
    </row>
    <row r="800" spans="1:13" x14ac:dyDescent="0.4">
      <c r="A800" s="2"/>
      <c r="B800" s="1"/>
      <c r="C800" s="25"/>
      <c r="D800" s="24"/>
      <c r="E800" s="23"/>
      <c r="F800" s="23"/>
      <c r="G800" s="1"/>
      <c r="H800" s="2">
        <v>7969.9999999999964</v>
      </c>
      <c r="I800" s="2">
        <v>22</v>
      </c>
      <c r="J800" s="25">
        <v>5.2328220000000005</v>
      </c>
      <c r="K800" s="24">
        <v>342.5</v>
      </c>
      <c r="L800" s="23">
        <v>18.261240407091233</v>
      </c>
      <c r="M800" s="23">
        <v>4.9098905182673453</v>
      </c>
    </row>
    <row r="801" spans="1:13" x14ac:dyDescent="0.4">
      <c r="A801" s="2"/>
      <c r="B801" s="1"/>
      <c r="C801" s="25"/>
      <c r="D801" s="24"/>
      <c r="E801" s="23"/>
      <c r="F801" s="23"/>
      <c r="G801" s="1"/>
      <c r="H801" s="2">
        <v>7980.0000000000055</v>
      </c>
      <c r="I801" s="2">
        <v>22</v>
      </c>
      <c r="J801" s="25">
        <v>5.2268220000000003</v>
      </c>
      <c r="K801" s="24">
        <v>370.41699999999997</v>
      </c>
      <c r="L801" s="23">
        <v>17.179656631416332</v>
      </c>
      <c r="M801" s="23">
        <v>4.6190856328097381</v>
      </c>
    </row>
    <row r="802" spans="1:13" x14ac:dyDescent="0.4">
      <c r="A802" s="2"/>
      <c r="B802" s="1"/>
      <c r="C802" s="25"/>
      <c r="D802" s="24"/>
      <c r="E802" s="23"/>
      <c r="F802" s="23"/>
      <c r="G802" s="1"/>
      <c r="H802" s="2">
        <v>7990.0000000000036</v>
      </c>
      <c r="I802" s="2">
        <v>22</v>
      </c>
      <c r="J802" s="25">
        <v>5.2270219999999998</v>
      </c>
      <c r="K802" s="24">
        <v>373.75</v>
      </c>
      <c r="L802" s="23">
        <v>17.35103461207116</v>
      </c>
      <c r="M802" s="23">
        <v>4.6651639442222637</v>
      </c>
    </row>
    <row r="803" spans="1:13" x14ac:dyDescent="0.4">
      <c r="A803" s="2"/>
      <c r="B803" s="1"/>
      <c r="C803" s="25"/>
      <c r="D803" s="24"/>
      <c r="E803" s="23"/>
      <c r="F803" s="23"/>
      <c r="G803" s="1"/>
      <c r="H803" s="2">
        <v>8000.0000000000018</v>
      </c>
      <c r="I803" s="2">
        <v>22</v>
      </c>
      <c r="J803" s="25">
        <v>5.2532220000000001</v>
      </c>
      <c r="K803" s="24">
        <v>355</v>
      </c>
      <c r="L803" s="23">
        <v>18.231715076249486</v>
      </c>
      <c r="M803" s="23">
        <v>4.9019520574225766</v>
      </c>
    </row>
    <row r="804" spans="1:13" x14ac:dyDescent="0.4">
      <c r="A804" s="2"/>
      <c r="B804" s="1"/>
      <c r="C804" s="25"/>
      <c r="D804" s="24"/>
      <c r="E804" s="23"/>
      <c r="F804" s="23"/>
      <c r="G804" s="1"/>
      <c r="H804" s="2">
        <v>8010</v>
      </c>
      <c r="I804" s="2">
        <v>22</v>
      </c>
      <c r="J804" s="25">
        <v>5.251322</v>
      </c>
      <c r="K804" s="24">
        <v>346.66699999999997</v>
      </c>
      <c r="L804" s="23">
        <v>18.432207360091315</v>
      </c>
      <c r="M804" s="23">
        <v>4.9558583168811907</v>
      </c>
    </row>
    <row r="805" spans="1:13" x14ac:dyDescent="0.4">
      <c r="A805" s="2"/>
      <c r="B805" s="1"/>
      <c r="C805" s="25"/>
      <c r="D805" s="24"/>
      <c r="E805" s="23"/>
      <c r="F805" s="23"/>
      <c r="G805" s="1"/>
      <c r="H805" s="2">
        <v>8019.9999999999991</v>
      </c>
      <c r="I805" s="2">
        <v>22</v>
      </c>
      <c r="J805" s="25">
        <v>5.2365219999999999</v>
      </c>
      <c r="K805" s="24">
        <v>340.41699999999997</v>
      </c>
      <c r="L805" s="23">
        <v>18.433609057809456</v>
      </c>
      <c r="M805" s="23">
        <v>4.9562351906412605</v>
      </c>
    </row>
    <row r="806" spans="1:13" x14ac:dyDescent="0.4">
      <c r="A806" s="2"/>
      <c r="B806" s="1"/>
      <c r="C806" s="25"/>
      <c r="D806" s="24"/>
      <c r="E806" s="23"/>
      <c r="F806" s="23"/>
      <c r="G806" s="1"/>
      <c r="H806" s="2">
        <v>8030.0000000000064</v>
      </c>
      <c r="I806" s="2">
        <v>22</v>
      </c>
      <c r="J806" s="25">
        <v>5.2587219999999997</v>
      </c>
      <c r="K806" s="24">
        <v>328.75</v>
      </c>
      <c r="L806" s="23">
        <v>18.459791519418079</v>
      </c>
      <c r="M806" s="23">
        <v>4.9632748559176196</v>
      </c>
    </row>
    <row r="807" spans="1:13" x14ac:dyDescent="0.4">
      <c r="A807" s="2"/>
      <c r="B807" s="1"/>
      <c r="C807" s="25"/>
      <c r="D807" s="24"/>
      <c r="E807" s="23"/>
      <c r="F807" s="23"/>
      <c r="G807" s="1"/>
      <c r="H807" s="2">
        <v>8041.0000000000018</v>
      </c>
      <c r="I807" s="2">
        <v>22</v>
      </c>
      <c r="J807" s="25">
        <v>5.2537219999999998</v>
      </c>
      <c r="K807" s="24">
        <v>320.83300000000003</v>
      </c>
      <c r="L807" s="23">
        <v>19.251959046449976</v>
      </c>
      <c r="M807" s="23">
        <v>5.1762645402515952</v>
      </c>
    </row>
    <row r="808" spans="1:13" x14ac:dyDescent="0.4">
      <c r="A808" s="2"/>
      <c r="B808" s="1"/>
      <c r="C808" s="25"/>
      <c r="D808" s="24"/>
      <c r="E808" s="23"/>
      <c r="F808" s="23"/>
      <c r="G808" s="1"/>
      <c r="H808" s="2">
        <v>8050.0000000000036</v>
      </c>
      <c r="I808" s="2">
        <v>22</v>
      </c>
      <c r="J808" s="25">
        <v>5.2482220000000002</v>
      </c>
      <c r="K808" s="24">
        <v>323.75</v>
      </c>
      <c r="L808" s="23">
        <v>18.318196696043014</v>
      </c>
      <c r="M808" s="23">
        <v>4.9252043270145025</v>
      </c>
    </row>
    <row r="809" spans="1:13" x14ac:dyDescent="0.4">
      <c r="A809" s="2"/>
      <c r="B809" s="1"/>
      <c r="C809" s="25"/>
      <c r="D809" s="24"/>
      <c r="E809" s="23"/>
      <c r="F809" s="23"/>
      <c r="G809" s="1"/>
      <c r="H809" s="2">
        <v>8060.0000000000018</v>
      </c>
      <c r="I809" s="2">
        <v>22</v>
      </c>
      <c r="J809" s="25">
        <v>5.2469220000000005</v>
      </c>
      <c r="K809" s="24">
        <v>311.25</v>
      </c>
      <c r="L809" s="23">
        <v>18.727565760807067</v>
      </c>
      <c r="M809" s="23">
        <v>5.0352711814422264</v>
      </c>
    </row>
    <row r="810" spans="1:13" x14ac:dyDescent="0.4">
      <c r="A810" s="2"/>
      <c r="B810" s="1"/>
      <c r="C810" s="25"/>
      <c r="D810" s="24"/>
      <c r="E810" s="23"/>
      <c r="F810" s="23"/>
      <c r="G810" s="1"/>
      <c r="H810" s="2">
        <v>8070</v>
      </c>
      <c r="I810" s="2">
        <v>22</v>
      </c>
      <c r="J810" s="25">
        <v>5.2648219999999997</v>
      </c>
      <c r="K810" s="24">
        <v>303.75</v>
      </c>
      <c r="L810" s="23">
        <v>18.055459411732439</v>
      </c>
      <c r="M810" s="23">
        <v>4.8545622856047155</v>
      </c>
    </row>
    <row r="811" spans="1:13" x14ac:dyDescent="0.4">
      <c r="A811" s="2"/>
      <c r="B811" s="1"/>
      <c r="C811" s="25"/>
      <c r="D811" s="24"/>
      <c r="E811" s="23"/>
      <c r="F811" s="23"/>
      <c r="G811" s="1"/>
      <c r="H811" s="2">
        <v>8080.0000000000091</v>
      </c>
      <c r="I811" s="2">
        <v>22</v>
      </c>
      <c r="J811" s="25">
        <v>5.2453219999999998</v>
      </c>
      <c r="K811" s="24">
        <v>306.25</v>
      </c>
      <c r="L811" s="23">
        <v>19.442060738010031</v>
      </c>
      <c r="M811" s="23">
        <v>5.2273770863924849</v>
      </c>
    </row>
    <row r="812" spans="1:13" x14ac:dyDescent="0.4">
      <c r="A812" s="2"/>
      <c r="B812" s="1"/>
      <c r="C812" s="25"/>
      <c r="D812" s="24"/>
      <c r="E812" s="23"/>
      <c r="F812" s="23"/>
      <c r="G812" s="1"/>
      <c r="H812" s="2">
        <v>8089.9999999999964</v>
      </c>
      <c r="I812" s="2">
        <v>22</v>
      </c>
      <c r="J812" s="25">
        <v>5.2686219999999997</v>
      </c>
      <c r="K812" s="24">
        <v>297.5</v>
      </c>
      <c r="L812" s="23">
        <v>18.776314107739193</v>
      </c>
      <c r="M812" s="23">
        <v>5.0483781249492132</v>
      </c>
    </row>
    <row r="813" spans="1:13" x14ac:dyDescent="0.4">
      <c r="A813" s="2"/>
      <c r="B813" s="1"/>
      <c r="C813" s="25"/>
      <c r="D813" s="24"/>
      <c r="E813" s="23"/>
      <c r="F813" s="23"/>
      <c r="G813" s="1"/>
      <c r="H813" s="2">
        <v>8100.0000000000055</v>
      </c>
      <c r="I813" s="2">
        <v>22</v>
      </c>
      <c r="J813" s="25">
        <v>5.2459220000000002</v>
      </c>
      <c r="K813" s="24">
        <v>295.83300000000003</v>
      </c>
      <c r="L813" s="23">
        <v>19.46124031595059</v>
      </c>
      <c r="M813" s="23">
        <v>5.2325338898612213</v>
      </c>
    </row>
    <row r="814" spans="1:13" x14ac:dyDescent="0.4">
      <c r="A814" s="2"/>
      <c r="B814" s="1"/>
      <c r="C814" s="25"/>
      <c r="D814" s="24"/>
      <c r="E814" s="23"/>
      <c r="F814" s="23"/>
      <c r="G814" s="1"/>
      <c r="H814" s="2">
        <v>8110.0000000000036</v>
      </c>
      <c r="I814" s="2">
        <v>22</v>
      </c>
      <c r="J814" s="25">
        <v>5.2603220000000004</v>
      </c>
      <c r="K814" s="24">
        <v>294.16699999999997</v>
      </c>
      <c r="L814" s="23">
        <v>18.168443440797652</v>
      </c>
      <c r="M814" s="23">
        <v>4.8849402446401555</v>
      </c>
    </row>
    <row r="815" spans="1:13" x14ac:dyDescent="0.4">
      <c r="A815" s="2"/>
      <c r="B815" s="1"/>
      <c r="C815" s="25"/>
      <c r="D815" s="24"/>
      <c r="E815" s="23"/>
      <c r="F815" s="23"/>
      <c r="G815" s="1"/>
      <c r="H815" s="2">
        <v>8120.0000000000009</v>
      </c>
      <c r="I815" s="2">
        <v>22</v>
      </c>
      <c r="J815" s="25">
        <v>5.2532220000000001</v>
      </c>
      <c r="K815" s="24">
        <v>303.33300000000003</v>
      </c>
      <c r="L815" s="23">
        <v>19.026609865186106</v>
      </c>
      <c r="M815" s="23">
        <v>5.1156750192923779</v>
      </c>
    </row>
    <row r="816" spans="1:13" x14ac:dyDescent="0.4">
      <c r="A816" s="2"/>
      <c r="B816" s="1"/>
      <c r="C816" s="25"/>
      <c r="D816" s="24"/>
      <c r="E816" s="23"/>
      <c r="F816" s="23"/>
      <c r="G816" s="1"/>
      <c r="H816" s="2">
        <v>8130</v>
      </c>
      <c r="I816" s="2">
        <v>22</v>
      </c>
      <c r="J816" s="25">
        <v>5.2714220000000003</v>
      </c>
      <c r="K816" s="24">
        <v>303.75</v>
      </c>
      <c r="L816" s="23">
        <v>18.955016320955892</v>
      </c>
      <c r="M816" s="23">
        <v>5.0964256990847225</v>
      </c>
    </row>
    <row r="817" spans="1:13" x14ac:dyDescent="0.4">
      <c r="A817" s="2"/>
      <c r="B817" s="1"/>
      <c r="C817" s="25"/>
      <c r="D817" s="24"/>
      <c r="E817" s="23"/>
      <c r="F817" s="23"/>
      <c r="G817" s="1"/>
      <c r="H817" s="2">
        <v>8139.9999999999982</v>
      </c>
      <c r="I817" s="2">
        <v>22</v>
      </c>
      <c r="J817" s="25">
        <v>5.255522</v>
      </c>
      <c r="K817" s="24">
        <v>293.33300000000003</v>
      </c>
      <c r="L817" s="23">
        <v>18.948837360904875</v>
      </c>
      <c r="M817" s="23">
        <v>5.0947643652053749</v>
      </c>
    </row>
    <row r="818" spans="1:13" x14ac:dyDescent="0.4">
      <c r="A818" s="2"/>
      <c r="B818" s="1"/>
      <c r="C818" s="25"/>
      <c r="D818" s="24"/>
      <c r="E818" s="23"/>
      <c r="F818" s="23"/>
      <c r="G818" s="1"/>
      <c r="H818" s="2">
        <v>8150.0000000000064</v>
      </c>
      <c r="I818" s="2">
        <v>22</v>
      </c>
      <c r="J818" s="25">
        <v>5.2609219999999999</v>
      </c>
      <c r="K818" s="24">
        <v>287.91699999999997</v>
      </c>
      <c r="L818" s="23">
        <v>18.807036089548614</v>
      </c>
      <c r="M818" s="23">
        <v>5.0566383287374457</v>
      </c>
    </row>
    <row r="819" spans="1:13" x14ac:dyDescent="0.4">
      <c r="A819" s="2"/>
      <c r="B819" s="1"/>
      <c r="C819" s="25"/>
      <c r="D819" s="24"/>
      <c r="E819" s="23"/>
      <c r="F819" s="23"/>
      <c r="G819" s="1"/>
      <c r="H819" s="2">
        <v>8160.0000000000036</v>
      </c>
      <c r="I819" s="2">
        <v>22</v>
      </c>
      <c r="J819" s="25">
        <v>5.2755220000000005</v>
      </c>
      <c r="K819" s="24">
        <v>288.33300000000003</v>
      </c>
      <c r="L819" s="23">
        <v>19.728405489087471</v>
      </c>
      <c r="M819" s="23">
        <v>5.3043664555113983</v>
      </c>
    </row>
    <row r="820" spans="1:13" x14ac:dyDescent="0.4">
      <c r="A820" s="2"/>
      <c r="B820" s="1"/>
      <c r="C820" s="25"/>
      <c r="D820" s="24"/>
      <c r="E820" s="23"/>
      <c r="F820" s="23"/>
      <c r="G820" s="1"/>
      <c r="H820" s="2">
        <v>8170.0000000000036</v>
      </c>
      <c r="I820" s="2">
        <v>22</v>
      </c>
      <c r="J820" s="25">
        <v>5.2694220000000005</v>
      </c>
      <c r="K820" s="24">
        <v>273.33300000000003</v>
      </c>
      <c r="L820" s="23">
        <v>19.793679016048767</v>
      </c>
      <c r="M820" s="23">
        <v>5.321916515856512</v>
      </c>
    </row>
    <row r="821" spans="1:13" x14ac:dyDescent="0.4">
      <c r="A821" s="2"/>
      <c r="B821" s="1"/>
      <c r="C821" s="25"/>
      <c r="D821" s="24"/>
      <c r="E821" s="23"/>
      <c r="F821" s="23"/>
      <c r="G821" s="1"/>
      <c r="H821" s="2">
        <v>8180.0000000000009</v>
      </c>
      <c r="I821" s="2">
        <v>22</v>
      </c>
      <c r="J821" s="25">
        <v>5.254022</v>
      </c>
      <c r="K821" s="24">
        <v>280.41699999999997</v>
      </c>
      <c r="L821" s="23">
        <v>18.51646055608834</v>
      </c>
      <c r="M821" s="23">
        <v>4.9785114312884069</v>
      </c>
    </row>
    <row r="822" spans="1:13" x14ac:dyDescent="0.4">
      <c r="A822" s="2"/>
      <c r="B822" s="1"/>
      <c r="C822" s="25"/>
      <c r="D822" s="24"/>
      <c r="E822" s="23"/>
      <c r="F822" s="23"/>
      <c r="G822" s="1"/>
      <c r="H822" s="2">
        <v>8190</v>
      </c>
      <c r="I822" s="2">
        <v>22</v>
      </c>
      <c r="J822" s="25">
        <v>5.2528220000000001</v>
      </c>
      <c r="K822" s="24">
        <v>267.91699999999997</v>
      </c>
      <c r="L822" s="23">
        <v>18.474329287321051</v>
      </c>
      <c r="M822" s="23">
        <v>4.9671836182575477</v>
      </c>
    </row>
    <row r="823" spans="1:13" x14ac:dyDescent="0.4">
      <c r="A823" s="2"/>
      <c r="B823" s="1"/>
      <c r="C823" s="25"/>
      <c r="D823" s="24"/>
      <c r="E823" s="23"/>
      <c r="F823" s="23"/>
      <c r="G823" s="1"/>
      <c r="H823" s="2">
        <v>8200.0000000000073</v>
      </c>
      <c r="I823" s="2">
        <v>22</v>
      </c>
      <c r="J823" s="25">
        <v>5.2768220000000001</v>
      </c>
      <c r="K823" s="24">
        <v>278.33300000000003</v>
      </c>
      <c r="L823" s="23">
        <v>18.488950194908732</v>
      </c>
      <c r="M823" s="23">
        <v>4.9711147343226605</v>
      </c>
    </row>
    <row r="824" spans="1:13" x14ac:dyDescent="0.4">
      <c r="A824" s="2"/>
      <c r="B824" s="1"/>
      <c r="C824" s="25"/>
      <c r="D824" s="24"/>
      <c r="E824" s="23"/>
      <c r="F824" s="23"/>
      <c r="G824" s="1"/>
      <c r="H824" s="2">
        <v>8209.9999999999964</v>
      </c>
      <c r="I824" s="2">
        <v>22</v>
      </c>
      <c r="J824" s="25">
        <v>5.2533219999999998</v>
      </c>
      <c r="K824" s="24">
        <v>266.25</v>
      </c>
      <c r="L824" s="23">
        <v>19.414685362048846</v>
      </c>
      <c r="M824" s="23">
        <v>5.2200166828344878</v>
      </c>
    </row>
    <row r="825" spans="1:13" x14ac:dyDescent="0.4">
      <c r="A825" s="2"/>
      <c r="B825" s="1"/>
      <c r="C825" s="25"/>
      <c r="D825" s="24"/>
      <c r="E825" s="23"/>
      <c r="F825" s="23"/>
      <c r="G825" s="1"/>
      <c r="H825" s="2">
        <v>8220.0000000000036</v>
      </c>
      <c r="I825" s="2">
        <v>22</v>
      </c>
      <c r="J825" s="25">
        <v>5.2728219999999997</v>
      </c>
      <c r="K825" s="24">
        <v>270.83300000000003</v>
      </c>
      <c r="L825" s="23">
        <v>19.348677123154648</v>
      </c>
      <c r="M825" s="23">
        <v>5.202269080861714</v>
      </c>
    </row>
    <row r="826" spans="1:13" x14ac:dyDescent="0.4">
      <c r="A826" s="2"/>
      <c r="B826" s="1"/>
      <c r="C826" s="25"/>
      <c r="D826" s="24"/>
      <c r="E826" s="23"/>
      <c r="F826" s="23"/>
      <c r="G826" s="1"/>
      <c r="H826" s="2">
        <v>8230.0000000000036</v>
      </c>
      <c r="I826" s="2">
        <v>22</v>
      </c>
      <c r="J826" s="25">
        <v>5.2586219999999999</v>
      </c>
      <c r="K826" s="24">
        <v>272.91699999999997</v>
      </c>
      <c r="L826" s="23">
        <v>19.677246558375447</v>
      </c>
      <c r="M826" s="23">
        <v>5.2906113795566378</v>
      </c>
    </row>
    <row r="827" spans="1:13" x14ac:dyDescent="0.4">
      <c r="A827" s="2"/>
      <c r="B827" s="1"/>
      <c r="C827" s="25"/>
      <c r="D827" s="24"/>
      <c r="E827" s="23"/>
      <c r="F827" s="23"/>
      <c r="G827" s="1"/>
      <c r="H827" s="2">
        <v>8240</v>
      </c>
      <c r="I827" s="2">
        <v>22</v>
      </c>
      <c r="J827" s="25">
        <v>5.2626220000000004</v>
      </c>
      <c r="K827" s="24">
        <v>262.5</v>
      </c>
      <c r="L827" s="23">
        <v>20.254613368410777</v>
      </c>
      <c r="M827" s="23">
        <v>5.4458477032104202</v>
      </c>
    </row>
    <row r="828" spans="1:13" x14ac:dyDescent="0.4">
      <c r="A828" s="2"/>
      <c r="B828" s="1"/>
      <c r="C828" s="25"/>
      <c r="D828" s="24"/>
      <c r="E828" s="23"/>
      <c r="F828" s="23"/>
      <c r="G828" s="1"/>
      <c r="H828" s="2">
        <v>8250.0000000000091</v>
      </c>
      <c r="I828" s="2">
        <v>22</v>
      </c>
      <c r="J828" s="25">
        <v>5.277622</v>
      </c>
      <c r="K828" s="24">
        <v>263.33300000000003</v>
      </c>
      <c r="L828" s="23">
        <v>20.539499438390667</v>
      </c>
      <c r="M828" s="23">
        <v>5.5224448774767154</v>
      </c>
    </row>
    <row r="829" spans="1:13" x14ac:dyDescent="0.4">
      <c r="A829" s="2"/>
      <c r="B829" s="1"/>
      <c r="C829" s="25"/>
      <c r="D829" s="24"/>
      <c r="E829" s="23"/>
      <c r="F829" s="23"/>
      <c r="G829" s="1"/>
      <c r="H829" s="2">
        <v>8259.9999999999982</v>
      </c>
      <c r="I829" s="2">
        <v>22</v>
      </c>
      <c r="J829" s="25">
        <v>5.278022</v>
      </c>
      <c r="K829" s="24">
        <v>269.58300000000003</v>
      </c>
      <c r="L829" s="23">
        <v>20.650485312561482</v>
      </c>
      <c r="M829" s="23">
        <v>5.5522855936112725</v>
      </c>
    </row>
    <row r="830" spans="1:13" x14ac:dyDescent="0.4">
      <c r="A830" s="2"/>
      <c r="B830" s="1"/>
      <c r="C830" s="25"/>
      <c r="D830" s="24"/>
      <c r="E830" s="23"/>
      <c r="F830" s="23"/>
      <c r="G830" s="1"/>
      <c r="H830" s="2">
        <v>8270.0000000000073</v>
      </c>
      <c r="I830" s="2">
        <v>22</v>
      </c>
      <c r="J830" s="25">
        <v>5.2592220000000003</v>
      </c>
      <c r="K830" s="24">
        <v>264.16699999999997</v>
      </c>
      <c r="L830" s="23">
        <v>19.21229908145693</v>
      </c>
      <c r="M830" s="23">
        <v>5.1656011854228323</v>
      </c>
    </row>
    <row r="831" spans="1:13" x14ac:dyDescent="0.4">
      <c r="A831" s="2"/>
      <c r="B831" s="1"/>
      <c r="C831" s="25"/>
      <c r="D831" s="24"/>
      <c r="E831" s="23"/>
      <c r="F831" s="23"/>
      <c r="G831" s="1"/>
      <c r="H831" s="2">
        <v>8280.0000000000036</v>
      </c>
      <c r="I831" s="2">
        <v>22</v>
      </c>
      <c r="J831" s="25">
        <v>5.260122</v>
      </c>
      <c r="K831" s="24">
        <v>257.5</v>
      </c>
      <c r="L831" s="23">
        <v>19.155538497718055</v>
      </c>
      <c r="M831" s="23">
        <v>5.1503399958377836</v>
      </c>
    </row>
    <row r="832" spans="1:13" x14ac:dyDescent="0.4">
      <c r="A832" s="2"/>
      <c r="B832" s="1"/>
      <c r="C832" s="25"/>
      <c r="D832" s="24"/>
      <c r="E832" s="23"/>
      <c r="F832" s="23"/>
      <c r="G832" s="1"/>
      <c r="H832" s="2">
        <v>8290.0000000000036</v>
      </c>
      <c r="I832" s="2">
        <v>22</v>
      </c>
      <c r="J832" s="25">
        <v>5.279922</v>
      </c>
      <c r="K832" s="24">
        <v>265.41699999999997</v>
      </c>
      <c r="L832" s="23">
        <v>19.270703775814784</v>
      </c>
      <c r="M832" s="23">
        <v>5.18130442620261</v>
      </c>
    </row>
    <row r="833" spans="1:13" x14ac:dyDescent="0.4">
      <c r="A833" s="2"/>
      <c r="B833" s="1"/>
      <c r="C833" s="25"/>
      <c r="D833" s="24"/>
      <c r="E833" s="23"/>
      <c r="F833" s="23"/>
      <c r="G833" s="1"/>
      <c r="H833" s="2">
        <v>8300</v>
      </c>
      <c r="I833" s="2">
        <v>22</v>
      </c>
      <c r="J833" s="25">
        <v>5.2634220000000003</v>
      </c>
      <c r="K833" s="24">
        <v>259.16699999999997</v>
      </c>
      <c r="L833" s="23">
        <v>19.214328063425413</v>
      </c>
      <c r="M833" s="23">
        <v>5.1661467167836124</v>
      </c>
    </row>
    <row r="834" spans="1:13" x14ac:dyDescent="0.4">
      <c r="A834" s="2"/>
      <c r="B834" s="1"/>
      <c r="C834" s="25"/>
      <c r="D834" s="24"/>
      <c r="E834" s="23"/>
      <c r="F834" s="23"/>
      <c r="G834" s="1"/>
      <c r="H834" s="2">
        <v>8309.9999999999982</v>
      </c>
      <c r="I834" s="2">
        <v>22</v>
      </c>
      <c r="J834" s="25">
        <v>5.2676220000000002</v>
      </c>
      <c r="K834" s="24">
        <v>255.417</v>
      </c>
      <c r="L834" s="23">
        <v>19.195837423883486</v>
      </c>
      <c r="M834" s="23">
        <v>5.1611751478354053</v>
      </c>
    </row>
    <row r="835" spans="1:13" x14ac:dyDescent="0.4">
      <c r="A835" s="2"/>
      <c r="B835" s="1"/>
      <c r="C835" s="25"/>
      <c r="D835" s="24"/>
      <c r="E835" s="23"/>
      <c r="F835" s="23"/>
      <c r="G835" s="1"/>
      <c r="H835" s="2">
        <v>8320.0000000000073</v>
      </c>
      <c r="I835" s="2">
        <v>22</v>
      </c>
      <c r="J835" s="25">
        <v>5.280322</v>
      </c>
      <c r="K835" s="24">
        <v>271.25</v>
      </c>
      <c r="L835" s="23">
        <v>20.116977021597197</v>
      </c>
      <c r="M835" s="23">
        <v>5.4088414879082789</v>
      </c>
    </row>
    <row r="836" spans="1:13" x14ac:dyDescent="0.4">
      <c r="A836" s="2"/>
      <c r="B836" s="1"/>
      <c r="C836" s="25"/>
      <c r="D836" s="24"/>
      <c r="E836" s="23"/>
      <c r="F836" s="23"/>
      <c r="G836" s="1"/>
      <c r="H836" s="2">
        <v>8330.0000000000055</v>
      </c>
      <c r="I836" s="2">
        <v>22</v>
      </c>
      <c r="J836" s="25">
        <v>5.2817220000000002</v>
      </c>
      <c r="K836" s="24">
        <v>255.417</v>
      </c>
      <c r="L836" s="23">
        <v>20.10525852974445</v>
      </c>
      <c r="M836" s="23">
        <v>5.4056907429011751</v>
      </c>
    </row>
    <row r="837" spans="1:13" x14ac:dyDescent="0.4">
      <c r="A837" s="2"/>
      <c r="B837" s="1"/>
      <c r="C837" s="25"/>
      <c r="D837" s="24"/>
      <c r="E837" s="23"/>
      <c r="F837" s="23"/>
      <c r="G837" s="1"/>
      <c r="H837" s="2">
        <v>8340.0000000000036</v>
      </c>
      <c r="I837" s="2">
        <v>22</v>
      </c>
      <c r="J837" s="25">
        <v>5.2581220000000002</v>
      </c>
      <c r="K837" s="24">
        <v>254.167</v>
      </c>
      <c r="L837" s="23">
        <v>20.067801766396361</v>
      </c>
      <c r="M837" s="23">
        <v>5.3956197617899262</v>
      </c>
    </row>
    <row r="838" spans="1:13" x14ac:dyDescent="0.4">
      <c r="A838" s="2"/>
      <c r="B838" s="1"/>
      <c r="C838" s="25"/>
      <c r="D838" s="24"/>
      <c r="E838" s="23"/>
      <c r="F838" s="23"/>
      <c r="G838" s="1"/>
      <c r="H838" s="2">
        <v>8350.0000000000018</v>
      </c>
      <c r="I838" s="2">
        <v>22</v>
      </c>
      <c r="J838" s="25">
        <v>5.2805220000000004</v>
      </c>
      <c r="K838" s="24">
        <v>260</v>
      </c>
      <c r="L838" s="23">
        <v>19.542412205767512</v>
      </c>
      <c r="M838" s="23">
        <v>5.2543585350264639</v>
      </c>
    </row>
    <row r="839" spans="1:13" x14ac:dyDescent="0.4">
      <c r="A839" s="2"/>
      <c r="B839" s="1"/>
      <c r="C839" s="25"/>
      <c r="D839" s="24"/>
      <c r="E839" s="23"/>
      <c r="F839" s="23"/>
      <c r="G839" s="1"/>
      <c r="H839" s="2">
        <v>8360</v>
      </c>
      <c r="I839" s="2">
        <v>22</v>
      </c>
      <c r="J839" s="25">
        <v>5.2591220000000005</v>
      </c>
      <c r="K839" s="24">
        <v>257.5</v>
      </c>
      <c r="L839" s="23">
        <v>20.336834312901132</v>
      </c>
      <c r="M839" s="23">
        <v>5.4679544071777695</v>
      </c>
    </row>
    <row r="840" spans="1:13" x14ac:dyDescent="0.4">
      <c r="A840" s="2"/>
      <c r="B840" s="1"/>
      <c r="C840" s="25"/>
      <c r="D840" s="24"/>
      <c r="E840" s="23"/>
      <c r="F840" s="23"/>
      <c r="G840" s="1"/>
      <c r="H840" s="2">
        <v>8370.0000000000073</v>
      </c>
      <c r="I840" s="2">
        <v>22</v>
      </c>
      <c r="J840" s="25">
        <v>5.2735220000000007</v>
      </c>
      <c r="K840" s="24">
        <v>256.25</v>
      </c>
      <c r="L840" s="23">
        <v>20.44610414661328</v>
      </c>
      <c r="M840" s="23">
        <v>5.4973337323778013</v>
      </c>
    </row>
    <row r="841" spans="1:13" x14ac:dyDescent="0.4">
      <c r="A841" s="2"/>
      <c r="B841" s="1"/>
      <c r="C841" s="25"/>
      <c r="D841" s="24"/>
      <c r="E841" s="23"/>
      <c r="F841" s="23"/>
      <c r="G841" s="1"/>
      <c r="H841" s="2">
        <v>8379.9999999999982</v>
      </c>
      <c r="I841" s="2">
        <v>22</v>
      </c>
      <c r="J841" s="25">
        <v>5.2781220000000006</v>
      </c>
      <c r="K841" s="24">
        <v>251.667</v>
      </c>
      <c r="L841" s="23">
        <v>19.505818133417542</v>
      </c>
      <c r="M841" s="23">
        <v>5.2445195052097304</v>
      </c>
    </row>
    <row r="842" spans="1:13" x14ac:dyDescent="0.4">
      <c r="A842" s="2"/>
      <c r="B842" s="1"/>
      <c r="C842" s="25"/>
      <c r="D842" s="24"/>
      <c r="E842" s="23"/>
      <c r="F842" s="23"/>
      <c r="G842" s="1"/>
      <c r="H842" s="2">
        <v>8390.0000000000055</v>
      </c>
      <c r="I842" s="2">
        <v>22</v>
      </c>
      <c r="J842" s="25">
        <v>5.261622</v>
      </c>
      <c r="K842" s="24">
        <v>260</v>
      </c>
      <c r="L842" s="23">
        <v>20.048191543572091</v>
      </c>
      <c r="M842" s="23">
        <v>5.3903471710480293</v>
      </c>
    </row>
    <row r="843" spans="1:13" x14ac:dyDescent="0.4">
      <c r="A843" s="2"/>
      <c r="B843" s="1"/>
      <c r="C843" s="25"/>
      <c r="D843" s="24"/>
      <c r="E843" s="23"/>
      <c r="F843" s="23"/>
      <c r="G843" s="1"/>
      <c r="H843" s="2">
        <v>8400.0000000000036</v>
      </c>
      <c r="I843" s="2">
        <v>22</v>
      </c>
      <c r="J843" s="25">
        <v>5.2823220000000006</v>
      </c>
      <c r="K843" s="24">
        <v>249.167</v>
      </c>
      <c r="L843" s="23">
        <v>19.302216051705866</v>
      </c>
      <c r="M843" s="23">
        <v>5.1897771159628592</v>
      </c>
    </row>
    <row r="844" spans="1:13" x14ac:dyDescent="0.4">
      <c r="A844" s="2"/>
      <c r="B844" s="1"/>
      <c r="C844" s="25"/>
      <c r="D844" s="24"/>
      <c r="E844" s="23"/>
      <c r="F844" s="23"/>
      <c r="G844" s="1"/>
      <c r="H844" s="2">
        <v>8410.0000000000018</v>
      </c>
      <c r="I844" s="2">
        <v>22</v>
      </c>
      <c r="J844" s="25">
        <v>5.2760220000000002</v>
      </c>
      <c r="K844" s="24">
        <v>259.58300000000003</v>
      </c>
      <c r="L844" s="23">
        <v>20.36897060350443</v>
      </c>
      <c r="M844" s="23">
        <v>5.476594875459659</v>
      </c>
    </row>
    <row r="845" spans="1:13" x14ac:dyDescent="0.4">
      <c r="A845" s="2"/>
      <c r="B845" s="1"/>
      <c r="C845" s="25"/>
      <c r="D845" s="24"/>
      <c r="E845" s="23"/>
      <c r="F845" s="23"/>
      <c r="G845" s="1"/>
      <c r="H845" s="2">
        <v>8420</v>
      </c>
      <c r="I845" s="2">
        <v>22</v>
      </c>
      <c r="J845" s="25">
        <v>5.2721220000000004</v>
      </c>
      <c r="K845" s="24">
        <v>247.917</v>
      </c>
      <c r="L845" s="23">
        <v>19.081063089135682</v>
      </c>
      <c r="M845" s="23">
        <v>5.1303158302120613</v>
      </c>
    </row>
    <row r="846" spans="1:13" x14ac:dyDescent="0.4">
      <c r="A846" s="2"/>
      <c r="B846" s="1"/>
      <c r="C846" s="25"/>
      <c r="D846" s="24"/>
      <c r="E846" s="23"/>
      <c r="F846" s="23"/>
      <c r="G846" s="1"/>
      <c r="H846" s="2">
        <v>8429.9999999999982</v>
      </c>
      <c r="I846" s="2">
        <v>22</v>
      </c>
      <c r="J846" s="25">
        <v>5.2617219999999998</v>
      </c>
      <c r="K846" s="24">
        <v>249.167</v>
      </c>
      <c r="L846" s="23">
        <v>19.816514404732366</v>
      </c>
      <c r="M846" s="23">
        <v>5.3280562553199431</v>
      </c>
    </row>
    <row r="847" spans="1:13" x14ac:dyDescent="0.4">
      <c r="A847" s="2"/>
      <c r="B847" s="1"/>
      <c r="C847" s="25"/>
      <c r="D847" s="24"/>
      <c r="E847" s="23"/>
      <c r="F847" s="23"/>
      <c r="G847" s="1"/>
      <c r="H847" s="2">
        <v>8440.0000000000073</v>
      </c>
      <c r="I847" s="2">
        <v>22</v>
      </c>
      <c r="J847" s="25">
        <v>5.2801220000000004</v>
      </c>
      <c r="K847" s="24">
        <v>241.667</v>
      </c>
      <c r="L847" s="23">
        <v>18.84023264467044</v>
      </c>
      <c r="M847" s="23">
        <v>5.0655638698068515</v>
      </c>
    </row>
    <row r="848" spans="1:13" x14ac:dyDescent="0.4">
      <c r="A848" s="2"/>
      <c r="B848" s="1"/>
      <c r="C848" s="25"/>
      <c r="D848" s="24"/>
      <c r="E848" s="23"/>
      <c r="F848" s="23"/>
      <c r="G848" s="1"/>
      <c r="H848" s="2">
        <v>8450.0000000000055</v>
      </c>
      <c r="I848" s="2">
        <v>22</v>
      </c>
      <c r="J848" s="25">
        <v>5.2596220000000002</v>
      </c>
      <c r="K848" s="24">
        <v>260</v>
      </c>
      <c r="L848" s="23">
        <v>19.879703834653245</v>
      </c>
      <c r="M848" s="23">
        <v>5.3450459655426252</v>
      </c>
    </row>
    <row r="849" spans="1:13" x14ac:dyDescent="0.4">
      <c r="A849" s="2"/>
      <c r="B849" s="1"/>
      <c r="C849" s="25"/>
      <c r="D849" s="24"/>
      <c r="E849" s="23"/>
      <c r="F849" s="23"/>
      <c r="G849" s="1"/>
      <c r="H849" s="2">
        <v>8460.0000000000036</v>
      </c>
      <c r="I849" s="2">
        <v>22</v>
      </c>
      <c r="J849" s="25">
        <v>5.279922</v>
      </c>
      <c r="K849" s="24">
        <v>248.333</v>
      </c>
      <c r="L849" s="23">
        <v>18.921879084597862</v>
      </c>
      <c r="M849" s="23">
        <v>5.0875161070214867</v>
      </c>
    </row>
    <row r="850" spans="1:13" x14ac:dyDescent="0.4">
      <c r="A850" s="2"/>
      <c r="B850" s="1"/>
      <c r="C850" s="25"/>
      <c r="D850" s="24"/>
      <c r="E850" s="23"/>
      <c r="F850" s="23"/>
      <c r="G850" s="1"/>
      <c r="H850" s="2">
        <v>8470.0000000000018</v>
      </c>
      <c r="I850" s="2">
        <v>22</v>
      </c>
      <c r="J850" s="25">
        <v>5.2648219999999997</v>
      </c>
      <c r="K850" s="24">
        <v>241.667</v>
      </c>
      <c r="L850" s="23">
        <v>19.923890241694419</v>
      </c>
      <c r="M850" s="23">
        <v>5.3569263425669318</v>
      </c>
    </row>
    <row r="851" spans="1:13" x14ac:dyDescent="0.4">
      <c r="A851" s="2"/>
      <c r="B851" s="1"/>
      <c r="C851" s="25"/>
      <c r="D851" s="24"/>
      <c r="E851" s="23"/>
      <c r="F851" s="23"/>
      <c r="G851" s="1"/>
      <c r="H851" s="2">
        <v>8480</v>
      </c>
      <c r="I851" s="2">
        <v>22</v>
      </c>
      <c r="J851" s="25">
        <v>5.2707220000000001</v>
      </c>
      <c r="K851" s="24">
        <v>246.25</v>
      </c>
      <c r="L851" s="23">
        <v>18.881993521471582</v>
      </c>
      <c r="M851" s="23">
        <v>5.0767920957361721</v>
      </c>
    </row>
    <row r="852" spans="1:13" x14ac:dyDescent="0.4">
      <c r="A852" s="2"/>
      <c r="B852" s="1"/>
      <c r="C852" s="25"/>
      <c r="D852" s="24"/>
      <c r="E852" s="23"/>
      <c r="F852" s="23"/>
      <c r="G852" s="1"/>
      <c r="H852" s="2">
        <v>8490.0000000000073</v>
      </c>
      <c r="I852" s="2">
        <v>22</v>
      </c>
      <c r="J852" s="25">
        <v>5.2610220000000005</v>
      </c>
      <c r="K852" s="24">
        <v>249.167</v>
      </c>
      <c r="L852" s="23">
        <v>19.919867775600235</v>
      </c>
      <c r="M852" s="23">
        <v>5.3558448241324985</v>
      </c>
    </row>
    <row r="853" spans="1:13" x14ac:dyDescent="0.4">
      <c r="A853" s="2"/>
      <c r="B853" s="1"/>
      <c r="C853" s="25"/>
      <c r="D853" s="24"/>
      <c r="E853" s="23"/>
      <c r="F853" s="23"/>
      <c r="G853" s="1"/>
      <c r="H853" s="2">
        <v>8499.9999999999964</v>
      </c>
      <c r="I853" s="2">
        <v>22</v>
      </c>
      <c r="J853" s="25">
        <v>5.2825220000000002</v>
      </c>
      <c r="K853" s="24">
        <v>237.917</v>
      </c>
      <c r="L853" s="23">
        <v>19.285170080955069</v>
      </c>
      <c r="M853" s="23">
        <v>5.1851939743854958</v>
      </c>
    </row>
    <row r="854" spans="1:13" x14ac:dyDescent="0.4">
      <c r="A854" s="2"/>
      <c r="B854" s="1"/>
      <c r="C854" s="25"/>
      <c r="D854" s="24"/>
      <c r="E854" s="23"/>
      <c r="F854" s="23"/>
      <c r="G854" s="1"/>
      <c r="H854" s="2">
        <v>8510.0000000000055</v>
      </c>
      <c r="I854" s="2">
        <v>22</v>
      </c>
      <c r="J854" s="25">
        <v>5.2619220000000002</v>
      </c>
      <c r="K854" s="24">
        <v>246.25</v>
      </c>
      <c r="L854" s="23">
        <v>19.60989967714201</v>
      </c>
      <c r="M854" s="23">
        <v>5.2725038574917891</v>
      </c>
    </row>
    <row r="855" spans="1:13" x14ac:dyDescent="0.4">
      <c r="A855" s="2"/>
      <c r="B855" s="1"/>
      <c r="C855" s="25"/>
      <c r="D855" s="24"/>
      <c r="E855" s="23"/>
      <c r="F855" s="23"/>
      <c r="G855" s="1"/>
      <c r="H855" s="2">
        <v>8520.0000000000036</v>
      </c>
      <c r="I855" s="2">
        <v>22</v>
      </c>
      <c r="J855" s="25">
        <v>5.2796220000000007</v>
      </c>
      <c r="K855" s="24">
        <v>245.417</v>
      </c>
      <c r="L855" s="23">
        <v>19.450186474498658</v>
      </c>
      <c r="M855" s="23">
        <v>5.2295618490728968</v>
      </c>
    </row>
    <row r="856" spans="1:13" x14ac:dyDescent="0.4">
      <c r="A856" s="2"/>
      <c r="B856" s="1"/>
      <c r="C856" s="25"/>
      <c r="D856" s="24"/>
      <c r="E856" s="23"/>
      <c r="F856" s="23"/>
      <c r="G856" s="1"/>
      <c r="H856" s="2">
        <v>8530.0000000000018</v>
      </c>
      <c r="I856" s="2">
        <v>22</v>
      </c>
      <c r="J856" s="25">
        <v>5.2767220000000004</v>
      </c>
      <c r="K856" s="24">
        <v>251.667</v>
      </c>
      <c r="L856" s="23">
        <v>19.166464360104751</v>
      </c>
      <c r="M856" s="23">
        <v>5.153277626959242</v>
      </c>
    </row>
    <row r="857" spans="1:13" x14ac:dyDescent="0.4">
      <c r="A857" s="2"/>
      <c r="B857" s="1"/>
      <c r="C857" s="25"/>
      <c r="D857" s="24"/>
      <c r="E857" s="23"/>
      <c r="F857" s="23"/>
      <c r="G857" s="1"/>
      <c r="H857" s="2">
        <v>8540</v>
      </c>
      <c r="I857" s="2">
        <v>22</v>
      </c>
      <c r="J857" s="25">
        <v>5.2589220000000001</v>
      </c>
      <c r="K857" s="24">
        <v>248.75</v>
      </c>
      <c r="L857" s="23">
        <v>18.941649981868967</v>
      </c>
      <c r="M857" s="23">
        <v>5.0928318982210454</v>
      </c>
    </row>
    <row r="858" spans="1:13" x14ac:dyDescent="0.4">
      <c r="A858" s="2"/>
      <c r="B858" s="1"/>
      <c r="C858" s="25"/>
      <c r="D858" s="24"/>
      <c r="E858" s="23"/>
      <c r="F858" s="23"/>
      <c r="G858" s="1"/>
      <c r="H858" s="2">
        <v>8549.9999999999982</v>
      </c>
      <c r="I858" s="2">
        <v>22</v>
      </c>
      <c r="J858" s="25">
        <v>5.2614220000000005</v>
      </c>
      <c r="K858" s="24">
        <v>247.917</v>
      </c>
      <c r="L858" s="23">
        <v>18.972394383368613</v>
      </c>
      <c r="M858" s="23">
        <v>5.1010981299801044</v>
      </c>
    </row>
    <row r="859" spans="1:13" x14ac:dyDescent="0.4">
      <c r="A859" s="2"/>
      <c r="B859" s="1"/>
      <c r="C859" s="25"/>
      <c r="D859" s="24"/>
      <c r="E859" s="23"/>
      <c r="F859" s="23"/>
      <c r="G859" s="1"/>
      <c r="H859" s="2">
        <v>8560.0000000000055</v>
      </c>
      <c r="I859" s="2">
        <v>22</v>
      </c>
      <c r="J859" s="25">
        <v>5.2832220000000003</v>
      </c>
      <c r="K859" s="24">
        <v>225.417</v>
      </c>
      <c r="L859" s="23">
        <v>19.773398537901066</v>
      </c>
      <c r="M859" s="23">
        <v>5.3164637139031123</v>
      </c>
    </row>
    <row r="860" spans="1:13" x14ac:dyDescent="0.4">
      <c r="A860" s="2"/>
      <c r="B860" s="1"/>
      <c r="C860" s="25"/>
      <c r="D860" s="24"/>
      <c r="E860" s="23"/>
      <c r="F860" s="23"/>
      <c r="G860" s="1"/>
      <c r="H860" s="2">
        <v>8570.0000000000055</v>
      </c>
      <c r="I860" s="2">
        <v>22</v>
      </c>
      <c r="J860" s="25">
        <v>5.2683220000000004</v>
      </c>
      <c r="K860" s="24">
        <v>230.417</v>
      </c>
      <c r="L860" s="23">
        <v>19.907547221648588</v>
      </c>
      <c r="M860" s="23">
        <v>5.3525322029918492</v>
      </c>
    </row>
    <row r="861" spans="1:13" x14ac:dyDescent="0.4">
      <c r="A861" s="2"/>
      <c r="B861" s="1"/>
      <c r="C861" s="25"/>
      <c r="D861" s="24"/>
      <c r="E861" s="23"/>
      <c r="F861" s="23"/>
      <c r="G861" s="1"/>
      <c r="H861" s="2">
        <v>8580.0000000000036</v>
      </c>
      <c r="I861" s="2">
        <v>22</v>
      </c>
      <c r="J861" s="25">
        <v>5.2685219999999999</v>
      </c>
      <c r="K861" s="24">
        <v>277.08300000000003</v>
      </c>
      <c r="L861" s="23">
        <v>20.021178619270053</v>
      </c>
      <c r="M861" s="23">
        <v>5.3830842196852213</v>
      </c>
    </row>
    <row r="862" spans="1:13" x14ac:dyDescent="0.4">
      <c r="A862" s="2"/>
      <c r="B862" s="1"/>
      <c r="C862" s="25"/>
      <c r="D862" s="24"/>
      <c r="E862" s="23"/>
      <c r="F862" s="23"/>
      <c r="G862" s="1"/>
      <c r="H862" s="2">
        <v>8590.0000000000018</v>
      </c>
      <c r="I862" s="2">
        <v>22</v>
      </c>
      <c r="J862" s="25">
        <v>5.2862220000000004</v>
      </c>
      <c r="K862" s="24">
        <v>275.41699999999997</v>
      </c>
      <c r="L862" s="23">
        <v>19.343640166076241</v>
      </c>
      <c r="M862" s="23">
        <v>5.2009147967468961</v>
      </c>
    </row>
    <row r="863" spans="1:13" x14ac:dyDescent="0.4">
      <c r="A863" s="2"/>
      <c r="B863" s="1"/>
      <c r="C863" s="25"/>
      <c r="D863" s="24"/>
      <c r="E863" s="23"/>
      <c r="F863" s="23"/>
      <c r="G863" s="1"/>
      <c r="H863" s="2">
        <v>8600</v>
      </c>
      <c r="I863" s="2">
        <v>22</v>
      </c>
      <c r="J863" s="25">
        <v>5.2652220000000005</v>
      </c>
      <c r="K863" s="24">
        <v>272.08300000000003</v>
      </c>
      <c r="L863" s="23">
        <v>19.518144292291712</v>
      </c>
      <c r="M863" s="23">
        <v>5.2478336333430775</v>
      </c>
    </row>
    <row r="864" spans="1:13" x14ac:dyDescent="0.4">
      <c r="A864" s="2"/>
      <c r="B864" s="1"/>
      <c r="C864" s="25"/>
      <c r="D864" s="24"/>
      <c r="E864" s="23"/>
      <c r="F864" s="23"/>
      <c r="G864" s="1"/>
      <c r="H864" s="2">
        <v>8610.0000000000073</v>
      </c>
      <c r="I864" s="2">
        <v>22</v>
      </c>
      <c r="J864" s="25">
        <v>5.2724219999999997</v>
      </c>
      <c r="K864" s="24">
        <v>277.5</v>
      </c>
      <c r="L864" s="23">
        <v>18.066872902382269</v>
      </c>
      <c r="M864" s="23">
        <v>4.8576310250918855</v>
      </c>
    </row>
    <row r="865" spans="1:13" x14ac:dyDescent="0.4">
      <c r="A865" s="2"/>
      <c r="B865" s="1"/>
      <c r="C865" s="25"/>
      <c r="D865" s="24"/>
      <c r="E865" s="23"/>
      <c r="F865" s="23"/>
      <c r="G865" s="1"/>
      <c r="H865" s="2">
        <v>8619.9999999999964</v>
      </c>
      <c r="I865" s="2">
        <v>22</v>
      </c>
      <c r="J865" s="25">
        <v>5.2670219999999999</v>
      </c>
      <c r="K865" s="24">
        <v>263.75</v>
      </c>
      <c r="L865" s="23">
        <v>19.341983444381384</v>
      </c>
      <c r="M865" s="23">
        <v>5.2004693548185461</v>
      </c>
    </row>
    <row r="866" spans="1:13" x14ac:dyDescent="0.4">
      <c r="A866" s="2"/>
      <c r="B866" s="1"/>
      <c r="C866" s="25"/>
      <c r="D866" s="24"/>
      <c r="E866" s="23"/>
      <c r="F866" s="23"/>
      <c r="G866" s="1"/>
      <c r="H866" s="2">
        <v>8630.0000000000055</v>
      </c>
      <c r="I866" s="2">
        <v>22</v>
      </c>
      <c r="J866" s="25">
        <v>5.2880220000000007</v>
      </c>
      <c r="K866" s="24">
        <v>265.83300000000003</v>
      </c>
      <c r="L866" s="23">
        <v>19.63734418048147</v>
      </c>
      <c r="M866" s="23">
        <v>5.2798828472931945</v>
      </c>
    </row>
    <row r="867" spans="1:13" x14ac:dyDescent="0.4">
      <c r="A867" s="2"/>
      <c r="B867" s="1"/>
      <c r="C867" s="25"/>
      <c r="D867" s="24"/>
      <c r="E867" s="23"/>
      <c r="F867" s="23"/>
      <c r="G867" s="1"/>
      <c r="H867" s="2">
        <v>8640.0000000000036</v>
      </c>
      <c r="I867" s="2">
        <v>22</v>
      </c>
      <c r="J867" s="25">
        <v>5.2732220000000005</v>
      </c>
      <c r="K867" s="24">
        <v>266.66699999999997</v>
      </c>
      <c r="L867" s="23">
        <v>19.68198411917351</v>
      </c>
      <c r="M867" s="23">
        <v>5.2918851651442305</v>
      </c>
    </row>
    <row r="868" spans="1:13" x14ac:dyDescent="0.4">
      <c r="A868" s="2"/>
      <c r="B868" s="1"/>
      <c r="C868" s="25"/>
      <c r="D868" s="24"/>
      <c r="E868" s="23"/>
      <c r="F868" s="23"/>
      <c r="G868" s="1"/>
      <c r="H868" s="2">
        <v>8650.0000000000018</v>
      </c>
      <c r="I868" s="2">
        <v>22</v>
      </c>
      <c r="J868" s="25">
        <v>5.2793220000000005</v>
      </c>
      <c r="K868" s="24">
        <v>258.75</v>
      </c>
      <c r="L868" s="23">
        <v>19.689980008289343</v>
      </c>
      <c r="M868" s="23">
        <v>5.2940350158268652</v>
      </c>
    </row>
    <row r="869" spans="1:13" x14ac:dyDescent="0.4">
      <c r="A869" s="2"/>
      <c r="B869" s="1"/>
      <c r="C869" s="25"/>
      <c r="D869" s="24"/>
      <c r="E869" s="23"/>
      <c r="F869" s="23"/>
      <c r="G869" s="1"/>
      <c r="H869" s="2">
        <v>8660</v>
      </c>
      <c r="I869" s="2">
        <v>22</v>
      </c>
      <c r="J869" s="25">
        <v>5.2865220000000006</v>
      </c>
      <c r="K869" s="24">
        <v>254.583</v>
      </c>
      <c r="L869" s="23">
        <v>19.23210407534031</v>
      </c>
      <c r="M869" s="23">
        <v>5.1709261441613723</v>
      </c>
    </row>
    <row r="870" spans="1:13" x14ac:dyDescent="0.4">
      <c r="A870" s="2"/>
      <c r="B870" s="1"/>
      <c r="C870" s="25"/>
      <c r="D870" s="24"/>
      <c r="E870" s="23"/>
      <c r="F870" s="23"/>
      <c r="G870" s="1"/>
      <c r="H870" s="2">
        <v>8669.9999999999982</v>
      </c>
      <c r="I870" s="2">
        <v>22</v>
      </c>
      <c r="J870" s="25">
        <v>5.2665220000000001</v>
      </c>
      <c r="K870" s="24">
        <v>262.91699999999997</v>
      </c>
      <c r="L870" s="23">
        <v>20.510020348160079</v>
      </c>
      <c r="M870" s="23">
        <v>5.5145188493217994</v>
      </c>
    </row>
    <row r="871" spans="1:13" x14ac:dyDescent="0.4">
      <c r="A871" s="2"/>
      <c r="B871" s="1"/>
      <c r="C871" s="25"/>
      <c r="D871" s="24"/>
      <c r="E871" s="23"/>
      <c r="F871" s="23"/>
      <c r="G871" s="1"/>
      <c r="H871" s="2">
        <v>8680.0000000000055</v>
      </c>
      <c r="I871" s="2">
        <v>22</v>
      </c>
      <c r="J871" s="25">
        <v>5.290222</v>
      </c>
      <c r="K871" s="24">
        <v>265.83300000000003</v>
      </c>
      <c r="L871" s="23">
        <v>20.135645150353707</v>
      </c>
      <c r="M871" s="23">
        <v>5.4138607782922872</v>
      </c>
    </row>
    <row r="872" spans="1:13" x14ac:dyDescent="0.4">
      <c r="A872" s="2"/>
      <c r="B872" s="1"/>
      <c r="C872" s="25"/>
      <c r="D872" s="24"/>
      <c r="E872" s="23"/>
      <c r="F872" s="23"/>
      <c r="G872" s="1"/>
      <c r="H872" s="2">
        <v>8690.0000000000036</v>
      </c>
      <c r="I872" s="2">
        <v>22</v>
      </c>
      <c r="J872" s="25">
        <v>5.2793220000000005</v>
      </c>
      <c r="K872" s="24">
        <v>256.25</v>
      </c>
      <c r="L872" s="23">
        <v>21.304064590097443</v>
      </c>
      <c r="M872" s="23">
        <v>5.7280131250479496</v>
      </c>
    </row>
    <row r="873" spans="1:13" x14ac:dyDescent="0.4">
      <c r="A873" s="2"/>
      <c r="B873" s="1"/>
      <c r="C873" s="25"/>
      <c r="D873" s="24"/>
      <c r="E873" s="23"/>
      <c r="F873" s="23"/>
      <c r="G873" s="1"/>
      <c r="H873" s="2">
        <v>8700.0000000000036</v>
      </c>
      <c r="I873" s="2">
        <v>22</v>
      </c>
      <c r="J873" s="25">
        <v>5.2836220000000003</v>
      </c>
      <c r="K873" s="24">
        <v>267.5</v>
      </c>
      <c r="L873" s="23">
        <v>20.436961116679122</v>
      </c>
      <c r="M873" s="23">
        <v>5.4948754505206461</v>
      </c>
    </row>
    <row r="874" spans="1:13" x14ac:dyDescent="0.4">
      <c r="A874" s="2"/>
      <c r="B874" s="1"/>
      <c r="C874" s="25"/>
      <c r="D874" s="24"/>
      <c r="E874" s="23"/>
      <c r="F874" s="23"/>
      <c r="G874" s="1"/>
      <c r="H874" s="2">
        <v>8710</v>
      </c>
      <c r="I874" s="2">
        <v>22</v>
      </c>
      <c r="J874" s="25">
        <v>5.2773220000000007</v>
      </c>
      <c r="K874" s="24">
        <v>262.08300000000003</v>
      </c>
      <c r="L874" s="23">
        <v>20.89626116703657</v>
      </c>
      <c r="M874" s="23">
        <v>5.6183672239170477</v>
      </c>
    </row>
    <row r="875" spans="1:13" x14ac:dyDescent="0.4">
      <c r="A875" s="2"/>
      <c r="B875" s="1"/>
      <c r="C875" s="25"/>
      <c r="D875" s="24"/>
      <c r="E875" s="23"/>
      <c r="F875" s="23"/>
      <c r="G875" s="1"/>
      <c r="H875" s="2">
        <v>8720</v>
      </c>
      <c r="I875" s="2">
        <v>22</v>
      </c>
      <c r="J875" s="25">
        <v>5.288322</v>
      </c>
      <c r="K875" s="24">
        <v>251.25</v>
      </c>
      <c r="L875" s="23">
        <v>19.706448204939132</v>
      </c>
      <c r="M875" s="23">
        <v>5.2984628115724588</v>
      </c>
    </row>
    <row r="876" spans="1:13" x14ac:dyDescent="0.4">
      <c r="A876" s="2"/>
      <c r="B876" s="1"/>
      <c r="C876" s="25"/>
      <c r="D876" s="24"/>
      <c r="E876" s="23"/>
      <c r="F876" s="23"/>
      <c r="G876" s="1"/>
      <c r="H876" s="2">
        <v>8730.0000000000073</v>
      </c>
      <c r="I876" s="2">
        <v>22</v>
      </c>
      <c r="J876" s="25">
        <v>5.2692220000000001</v>
      </c>
      <c r="K876" s="24">
        <v>240</v>
      </c>
      <c r="L876" s="23">
        <v>20.649181700988255</v>
      </c>
      <c r="M876" s="23">
        <v>5.5519350922236219</v>
      </c>
    </row>
    <row r="877" spans="1:13" x14ac:dyDescent="0.4">
      <c r="A877" s="2"/>
      <c r="B877" s="1"/>
      <c r="C877" s="25"/>
      <c r="D877" s="24"/>
      <c r="E877" s="23"/>
      <c r="F877" s="23"/>
      <c r="G877" s="1"/>
      <c r="H877" s="2">
        <v>8740.0000000000055</v>
      </c>
      <c r="I877" s="2">
        <v>22</v>
      </c>
      <c r="J877" s="25">
        <v>5.2916220000000003</v>
      </c>
      <c r="K877" s="24">
        <v>252.083</v>
      </c>
      <c r="L877" s="23">
        <v>20.046457754191991</v>
      </c>
      <c r="M877" s="23">
        <v>5.389881007969934</v>
      </c>
    </row>
    <row r="878" spans="1:13" x14ac:dyDescent="0.4">
      <c r="A878" s="2"/>
      <c r="B878" s="1"/>
      <c r="C878" s="25"/>
      <c r="D878" s="24"/>
      <c r="E878" s="23"/>
      <c r="F878" s="23"/>
      <c r="G878" s="1"/>
      <c r="H878" s="2">
        <v>8750.0000000000036</v>
      </c>
      <c r="I878" s="2">
        <v>22</v>
      </c>
      <c r="J878" s="25">
        <v>5.2788219999999999</v>
      </c>
      <c r="K878" s="24">
        <v>247.917</v>
      </c>
      <c r="L878" s="23">
        <v>20.329564261257488</v>
      </c>
      <c r="M878" s="23">
        <v>5.4659997120510031</v>
      </c>
    </row>
    <row r="879" spans="1:13" x14ac:dyDescent="0.4">
      <c r="A879" s="2"/>
      <c r="B879" s="1"/>
      <c r="C879" s="25"/>
      <c r="D879" s="24"/>
      <c r="E879" s="23"/>
      <c r="F879" s="23"/>
      <c r="G879" s="1"/>
      <c r="H879" s="2">
        <v>8760.0000000000036</v>
      </c>
      <c r="I879" s="2">
        <v>22</v>
      </c>
      <c r="J879" s="25">
        <v>5.277622</v>
      </c>
      <c r="K879" s="24">
        <v>245.417</v>
      </c>
      <c r="L879" s="23">
        <v>19.106439843125607</v>
      </c>
      <c r="M879" s="23">
        <v>5.1371388652864587</v>
      </c>
    </row>
    <row r="880" spans="1:13" x14ac:dyDescent="0.4">
      <c r="A880" s="2"/>
      <c r="B880" s="1"/>
      <c r="C880" s="25"/>
      <c r="D880" s="24"/>
      <c r="E880" s="23"/>
      <c r="F880" s="23"/>
      <c r="G880" s="1"/>
      <c r="H880" s="2">
        <v>8770</v>
      </c>
      <c r="I880" s="2">
        <v>22</v>
      </c>
      <c r="J880" s="25">
        <v>5.2699220000000002</v>
      </c>
      <c r="K880" s="24">
        <v>239.583</v>
      </c>
      <c r="L880" s="23">
        <v>19.607888911171838</v>
      </c>
      <c r="M880" s="23">
        <v>5.2719632238573082</v>
      </c>
    </row>
    <row r="881" spans="1:13" x14ac:dyDescent="0.4">
      <c r="A881" s="2"/>
      <c r="B881" s="1"/>
      <c r="C881" s="25"/>
      <c r="D881" s="24"/>
      <c r="E881" s="23"/>
      <c r="F881" s="23"/>
      <c r="G881" s="1"/>
      <c r="H881" s="2">
        <v>8780.0000000000091</v>
      </c>
      <c r="I881" s="2">
        <v>22</v>
      </c>
      <c r="J881" s="25">
        <v>5.2910219999999999</v>
      </c>
      <c r="K881" s="24">
        <v>241.667</v>
      </c>
      <c r="L881" s="23">
        <v>19.580252906311365</v>
      </c>
      <c r="M881" s="23">
        <v>5.2645327451383181</v>
      </c>
    </row>
    <row r="882" spans="1:13" x14ac:dyDescent="0.4">
      <c r="A882" s="2"/>
      <c r="B882" s="1"/>
      <c r="C882" s="25"/>
      <c r="D882" s="24"/>
      <c r="E882" s="23"/>
      <c r="F882" s="23"/>
      <c r="G882" s="1"/>
      <c r="H882" s="2">
        <v>8789.9999999999964</v>
      </c>
      <c r="I882" s="2">
        <v>22</v>
      </c>
      <c r="J882" s="25">
        <v>5.2712219999999999</v>
      </c>
      <c r="K882" s="24">
        <v>241.667</v>
      </c>
      <c r="L882" s="23">
        <v>19.72599864192269</v>
      </c>
      <c r="M882" s="23">
        <v>5.3037193277254513</v>
      </c>
    </row>
    <row r="883" spans="1:13" x14ac:dyDescent="0.4">
      <c r="A883" s="2"/>
      <c r="B883" s="1"/>
      <c r="C883" s="25"/>
      <c r="D883" s="24"/>
      <c r="E883" s="23"/>
      <c r="F883" s="23"/>
      <c r="G883" s="1"/>
      <c r="H883" s="2">
        <v>8800.0000000000055</v>
      </c>
      <c r="I883" s="2">
        <v>22</v>
      </c>
      <c r="J883" s="25">
        <v>5.2741220000000002</v>
      </c>
      <c r="K883" s="24">
        <v>250</v>
      </c>
      <c r="L883" s="23">
        <v>19.767077586478401</v>
      </c>
      <c r="M883" s="23">
        <v>5.314764202875125</v>
      </c>
    </row>
    <row r="884" spans="1:13" x14ac:dyDescent="0.4">
      <c r="A884" s="2"/>
      <c r="B884" s="1"/>
      <c r="C884" s="25"/>
      <c r="D884" s="24"/>
      <c r="E884" s="23"/>
      <c r="F884" s="23"/>
      <c r="G884" s="1"/>
      <c r="H884" s="2">
        <v>8810.0000000000036</v>
      </c>
      <c r="I884" s="2">
        <v>22</v>
      </c>
      <c r="J884" s="25">
        <v>5.2849219999999999</v>
      </c>
      <c r="K884" s="24">
        <v>247.5</v>
      </c>
      <c r="L884" s="23">
        <v>19.471831751290892</v>
      </c>
      <c r="M884" s="23">
        <v>5.2353816037510175</v>
      </c>
    </row>
    <row r="885" spans="1:13" x14ac:dyDescent="0.4">
      <c r="A885" s="2"/>
      <c r="B885" s="1"/>
      <c r="C885" s="25"/>
      <c r="D885" s="24"/>
      <c r="E885" s="23"/>
      <c r="F885" s="23"/>
      <c r="G885" s="1"/>
      <c r="H885" s="2">
        <v>8820.0000000000036</v>
      </c>
      <c r="I885" s="2">
        <v>22</v>
      </c>
      <c r="J885" s="25">
        <v>5.2682219999999997</v>
      </c>
      <c r="K885" s="24">
        <v>243.75</v>
      </c>
      <c r="L885" s="23">
        <v>20.008223307837937</v>
      </c>
      <c r="M885" s="23">
        <v>5.3796009316202413</v>
      </c>
    </row>
    <row r="886" spans="1:13" x14ac:dyDescent="0.4">
      <c r="A886" s="2"/>
      <c r="B886" s="1"/>
      <c r="C886" s="25"/>
      <c r="D886" s="24"/>
      <c r="E886" s="23"/>
      <c r="F886" s="23"/>
      <c r="G886" s="1"/>
      <c r="H886" s="2">
        <v>8830</v>
      </c>
      <c r="I886" s="2">
        <v>22</v>
      </c>
      <c r="J886" s="25">
        <v>5.2820220000000004</v>
      </c>
      <c r="K886" s="24">
        <v>255.417</v>
      </c>
      <c r="L886" s="23">
        <v>19.344441670003008</v>
      </c>
      <c r="M886" s="23">
        <v>5.2011302967043278</v>
      </c>
    </row>
    <row r="887" spans="1:13" x14ac:dyDescent="0.4">
      <c r="A887" s="2"/>
      <c r="B887" s="1"/>
      <c r="C887" s="25"/>
      <c r="D887" s="24"/>
      <c r="E887" s="23"/>
      <c r="F887" s="23"/>
      <c r="G887" s="1"/>
      <c r="H887" s="2">
        <v>8840</v>
      </c>
      <c r="I887" s="2">
        <v>22</v>
      </c>
      <c r="J887" s="25">
        <v>5.2821220000000002</v>
      </c>
      <c r="K887" s="24">
        <v>246.667</v>
      </c>
      <c r="L887" s="23">
        <v>20.835447757206339</v>
      </c>
      <c r="M887" s="23">
        <v>5.6020163530204021</v>
      </c>
    </row>
    <row r="888" spans="1:13" x14ac:dyDescent="0.4">
      <c r="A888" s="2"/>
      <c r="B888" s="1"/>
      <c r="C888" s="25"/>
      <c r="D888" s="24"/>
      <c r="E888" s="23"/>
      <c r="F888" s="23"/>
      <c r="G888" s="1"/>
      <c r="H888" s="2">
        <v>8850.0000000000073</v>
      </c>
      <c r="I888" s="2">
        <v>22</v>
      </c>
      <c r="J888" s="25">
        <v>5.2907220000000006</v>
      </c>
      <c r="K888" s="24">
        <v>247.917</v>
      </c>
      <c r="L888" s="23">
        <v>20.340550376561758</v>
      </c>
      <c r="M888" s="23">
        <v>5.4689535433440879</v>
      </c>
    </row>
    <row r="889" spans="1:13" x14ac:dyDescent="0.4">
      <c r="A889" s="2"/>
      <c r="B889" s="1"/>
      <c r="C889" s="25"/>
      <c r="D889" s="24"/>
      <c r="E889" s="23"/>
      <c r="F889" s="23"/>
      <c r="G889" s="1"/>
      <c r="H889" s="2">
        <v>8860.0000000000055</v>
      </c>
      <c r="I889" s="2">
        <v>22</v>
      </c>
      <c r="J889" s="25">
        <v>5.2687220000000003</v>
      </c>
      <c r="K889" s="24">
        <v>247.917</v>
      </c>
      <c r="L889" s="23">
        <v>20.993016142814845</v>
      </c>
      <c r="M889" s="23">
        <v>5.6443816855625153</v>
      </c>
    </row>
    <row r="890" spans="1:13" x14ac:dyDescent="0.4">
      <c r="A890" s="2"/>
      <c r="B890" s="1"/>
      <c r="C890" s="25"/>
      <c r="D890" s="24"/>
      <c r="E890" s="23"/>
      <c r="F890" s="23"/>
      <c r="G890" s="1"/>
      <c r="H890" s="2">
        <v>8870.0000000000036</v>
      </c>
      <c r="I890" s="2">
        <v>22</v>
      </c>
      <c r="J890" s="25">
        <v>5.2916220000000003</v>
      </c>
      <c r="K890" s="24">
        <v>248.333</v>
      </c>
      <c r="L890" s="23">
        <v>20.61298884767854</v>
      </c>
      <c r="M890" s="23">
        <v>5.5422039379683286</v>
      </c>
    </row>
    <row r="891" spans="1:13" x14ac:dyDescent="0.4">
      <c r="A891" s="2"/>
      <c r="B891" s="1"/>
      <c r="C891" s="25"/>
      <c r="D891" s="24"/>
      <c r="E891" s="23"/>
      <c r="F891" s="23"/>
      <c r="G891" s="1"/>
      <c r="H891" s="2">
        <v>8880.0000000000018</v>
      </c>
      <c r="I891" s="2">
        <v>22</v>
      </c>
      <c r="J891" s="25">
        <v>5.2824220000000004</v>
      </c>
      <c r="K891" s="24">
        <v>257.5</v>
      </c>
      <c r="L891" s="23">
        <v>20.540965125641435</v>
      </c>
      <c r="M891" s="23">
        <v>5.5228389560702214</v>
      </c>
    </row>
    <row r="892" spans="1:13" x14ac:dyDescent="0.4">
      <c r="A892" s="2"/>
      <c r="B892" s="1"/>
      <c r="C892" s="25"/>
      <c r="D892" s="24"/>
      <c r="E892" s="23"/>
      <c r="F892" s="23"/>
      <c r="G892" s="1"/>
      <c r="H892" s="2">
        <v>8890</v>
      </c>
      <c r="I892" s="2">
        <v>22</v>
      </c>
      <c r="J892" s="25">
        <v>5.2744220000000004</v>
      </c>
      <c r="K892" s="24">
        <v>256.66699999999997</v>
      </c>
      <c r="L892" s="23">
        <v>20.645841167139494</v>
      </c>
      <c r="M892" s="23">
        <v>5.5510369245688347</v>
      </c>
    </row>
    <row r="893" spans="1:13" x14ac:dyDescent="0.4">
      <c r="A893" s="2"/>
      <c r="B893" s="1"/>
      <c r="C893" s="25"/>
      <c r="D893" s="24"/>
      <c r="E893" s="23"/>
      <c r="F893" s="23"/>
      <c r="G893" s="1"/>
      <c r="H893" s="2">
        <v>8900.0000000000073</v>
      </c>
      <c r="I893" s="2">
        <v>22</v>
      </c>
      <c r="J893" s="25">
        <v>5.2923220000000004</v>
      </c>
      <c r="K893" s="24">
        <v>243.333</v>
      </c>
      <c r="L893" s="23">
        <v>20.765488047903805</v>
      </c>
      <c r="M893" s="23">
        <v>5.5832063211875216</v>
      </c>
    </row>
    <row r="894" spans="1:13" x14ac:dyDescent="0.4">
      <c r="A894" s="2"/>
      <c r="B894" s="1"/>
      <c r="C894" s="25"/>
      <c r="D894" s="24"/>
      <c r="E894" s="23"/>
      <c r="F894" s="23"/>
      <c r="G894" s="1"/>
      <c r="H894" s="2">
        <v>8909.9999999999964</v>
      </c>
      <c r="I894" s="2">
        <v>22</v>
      </c>
      <c r="J894" s="25">
        <v>5.2887219999999999</v>
      </c>
      <c r="K894" s="24">
        <v>235.833</v>
      </c>
      <c r="L894" s="23">
        <v>21.089448368468698</v>
      </c>
      <c r="M894" s="23">
        <v>5.6703093695444533</v>
      </c>
    </row>
    <row r="895" spans="1:13" x14ac:dyDescent="0.4">
      <c r="A895" s="2"/>
      <c r="B895" s="1"/>
      <c r="C895" s="25"/>
      <c r="D895" s="24"/>
      <c r="E895" s="23"/>
      <c r="F895" s="23"/>
      <c r="G895" s="1"/>
      <c r="H895" s="2">
        <v>8920.0000000000036</v>
      </c>
      <c r="I895" s="2">
        <v>22</v>
      </c>
      <c r="J895" s="25">
        <v>5.2721220000000004</v>
      </c>
      <c r="K895" s="24">
        <v>245.833</v>
      </c>
      <c r="L895" s="23">
        <v>19.998125572760252</v>
      </c>
      <c r="M895" s="23">
        <v>5.3768859586715996</v>
      </c>
    </row>
    <row r="896" spans="1:13" x14ac:dyDescent="0.4">
      <c r="A896" s="2"/>
      <c r="B896" s="1"/>
      <c r="C896" s="25"/>
      <c r="D896" s="24"/>
      <c r="E896" s="23"/>
      <c r="F896" s="23"/>
      <c r="G896" s="1"/>
      <c r="H896" s="2">
        <v>8930.0000000000036</v>
      </c>
      <c r="I896" s="2">
        <v>22</v>
      </c>
      <c r="J896" s="25">
        <v>5.2778220000000005</v>
      </c>
      <c r="K896" s="24">
        <v>252.917</v>
      </c>
      <c r="L896" s="23">
        <v>20.222256150443126</v>
      </c>
      <c r="M896" s="23">
        <v>5.4371478342992576</v>
      </c>
    </row>
    <row r="897" spans="1:13" x14ac:dyDescent="0.4">
      <c r="A897" s="2"/>
      <c r="B897" s="1"/>
      <c r="C897" s="25"/>
      <c r="D897" s="24"/>
      <c r="E897" s="23"/>
      <c r="F897" s="23"/>
      <c r="G897" s="1"/>
      <c r="H897" s="2">
        <v>8940.0000000000018</v>
      </c>
      <c r="I897" s="2">
        <v>22</v>
      </c>
      <c r="J897" s="25">
        <v>5.2821220000000002</v>
      </c>
      <c r="K897" s="24">
        <v>235.833</v>
      </c>
      <c r="L897" s="23">
        <v>19.648621751759183</v>
      </c>
      <c r="M897" s="23">
        <v>5.2829150422071853</v>
      </c>
    </row>
    <row r="898" spans="1:13" x14ac:dyDescent="0.4">
      <c r="A898" s="2"/>
      <c r="B898" s="1"/>
      <c r="C898" s="25"/>
      <c r="D898" s="24"/>
      <c r="E898" s="23"/>
      <c r="F898" s="23"/>
      <c r="G898" s="1"/>
      <c r="H898" s="2">
        <v>8950</v>
      </c>
      <c r="I898" s="2">
        <v>22</v>
      </c>
      <c r="J898" s="25">
        <v>5.2682219999999997</v>
      </c>
      <c r="K898" s="24">
        <v>229.167</v>
      </c>
      <c r="L898" s="23">
        <v>20.498894576868587</v>
      </c>
      <c r="M898" s="23">
        <v>5.5115274687937106</v>
      </c>
    </row>
    <row r="899" spans="1:13" x14ac:dyDescent="0.4">
      <c r="A899" s="2"/>
      <c r="B899" s="1"/>
      <c r="C899" s="25"/>
      <c r="D899" s="24"/>
      <c r="E899" s="23"/>
      <c r="F899" s="23"/>
      <c r="G899" s="1"/>
      <c r="H899" s="2">
        <v>8959.9999999999982</v>
      </c>
      <c r="I899" s="2">
        <v>22</v>
      </c>
      <c r="J899" s="25">
        <v>5.2909220000000001</v>
      </c>
      <c r="K899" s="24">
        <v>236.667</v>
      </c>
      <c r="L899" s="23">
        <v>19.131587262367194</v>
      </c>
      <c r="M899" s="23">
        <v>5.1439002392424786</v>
      </c>
    </row>
    <row r="900" spans="1:13" x14ac:dyDescent="0.4">
      <c r="A900" s="2"/>
      <c r="B900" s="1"/>
      <c r="C900" s="25"/>
      <c r="D900" s="24"/>
      <c r="E900" s="23"/>
      <c r="F900" s="23"/>
      <c r="G900" s="1"/>
      <c r="H900" s="2">
        <v>8970.0000000000073</v>
      </c>
      <c r="I900" s="2">
        <v>22</v>
      </c>
      <c r="J900" s="25">
        <v>5.2688220000000001</v>
      </c>
      <c r="K900" s="24">
        <v>238.333</v>
      </c>
      <c r="L900" s="23">
        <v>19.707552841761281</v>
      </c>
      <c r="M900" s="23">
        <v>5.2987598147189203</v>
      </c>
    </row>
    <row r="901" spans="1:13" x14ac:dyDescent="0.4">
      <c r="A901" s="2"/>
      <c r="B901" s="1"/>
      <c r="C901" s="25"/>
      <c r="D901" s="24"/>
      <c r="E901" s="23"/>
      <c r="F901" s="23"/>
      <c r="G901" s="1"/>
      <c r="H901" s="2">
        <v>8981.0000000000018</v>
      </c>
      <c r="I901" s="2">
        <v>22</v>
      </c>
      <c r="J901" s="25">
        <v>5.2802220000000002</v>
      </c>
      <c r="K901" s="24">
        <v>237.5</v>
      </c>
      <c r="L901" s="23">
        <v>18.737255737768145</v>
      </c>
      <c r="M901" s="23">
        <v>5.0378765206712615</v>
      </c>
    </row>
    <row r="902" spans="1:13" x14ac:dyDescent="0.4">
      <c r="A902" s="2"/>
      <c r="B902" s="1"/>
      <c r="C902" s="25"/>
      <c r="D902" s="24"/>
      <c r="E902" s="23"/>
      <c r="F902" s="23"/>
      <c r="G902" s="1"/>
      <c r="H902" s="2">
        <v>8990.0000000000036</v>
      </c>
      <c r="I902" s="2">
        <v>22</v>
      </c>
      <c r="J902" s="25">
        <v>5.2739220000000007</v>
      </c>
      <c r="K902" s="24">
        <v>232.083</v>
      </c>
      <c r="L902" s="23">
        <v>19.80492435902169</v>
      </c>
      <c r="M902" s="23">
        <v>5.3249400455624141</v>
      </c>
    </row>
    <row r="903" spans="1:13" x14ac:dyDescent="0.4">
      <c r="A903" s="2"/>
      <c r="B903" s="1"/>
      <c r="C903" s="25"/>
      <c r="D903" s="24"/>
      <c r="E903" s="23"/>
      <c r="F903" s="23"/>
      <c r="G903" s="1"/>
      <c r="H903" s="2">
        <v>9000.0000000000018</v>
      </c>
      <c r="I903" s="2">
        <v>22</v>
      </c>
      <c r="J903" s="25">
        <v>5.2804220000000006</v>
      </c>
      <c r="K903" s="24">
        <v>232.5</v>
      </c>
      <c r="L903" s="23">
        <v>19.300680302923027</v>
      </c>
      <c r="M903" s="23">
        <v>5.1893641999604858</v>
      </c>
    </row>
    <row r="904" spans="1:13" x14ac:dyDescent="0.4">
      <c r="A904" s="2"/>
      <c r="B904" s="1"/>
      <c r="C904" s="25"/>
      <c r="D904" s="24"/>
      <c r="E904" s="23"/>
      <c r="F904" s="23"/>
      <c r="G904" s="1"/>
      <c r="H904" s="2">
        <v>9010</v>
      </c>
      <c r="I904" s="2">
        <v>22</v>
      </c>
      <c r="J904" s="25">
        <v>5.2680220000000002</v>
      </c>
      <c r="K904" s="24">
        <v>232.5</v>
      </c>
      <c r="L904" s="23">
        <v>20.331891705352536</v>
      </c>
      <c r="M904" s="23">
        <v>5.4666254907735521</v>
      </c>
    </row>
    <row r="905" spans="1:13" x14ac:dyDescent="0.4">
      <c r="A905" s="2"/>
      <c r="B905" s="1"/>
      <c r="C905" s="25"/>
      <c r="D905" s="24"/>
      <c r="E905" s="23"/>
      <c r="F905" s="23"/>
      <c r="G905" s="1"/>
      <c r="H905" s="2">
        <v>9020.0000000000073</v>
      </c>
      <c r="I905" s="2">
        <v>22</v>
      </c>
      <c r="J905" s="25">
        <v>5.2877220000000005</v>
      </c>
      <c r="K905" s="24">
        <v>232.5</v>
      </c>
      <c r="L905" s="23">
        <v>19.090279917216897</v>
      </c>
      <c r="M905" s="23">
        <v>5.1327939541398813</v>
      </c>
    </row>
    <row r="906" spans="1:13" x14ac:dyDescent="0.4">
      <c r="A906" s="2"/>
      <c r="B906" s="1"/>
      <c r="C906" s="25"/>
      <c r="D906" s="24"/>
      <c r="E906" s="23"/>
      <c r="F906" s="23"/>
      <c r="G906" s="1"/>
      <c r="H906" s="2">
        <v>9029.9999999999964</v>
      </c>
      <c r="I906" s="2">
        <v>22</v>
      </c>
      <c r="J906" s="25">
        <v>5.2664220000000004</v>
      </c>
      <c r="K906" s="24">
        <v>243.75</v>
      </c>
      <c r="L906" s="23">
        <v>20.500439667188946</v>
      </c>
      <c r="M906" s="23">
        <v>5.511942896450579</v>
      </c>
    </row>
    <row r="907" spans="1:13" x14ac:dyDescent="0.4">
      <c r="A907" s="2"/>
      <c r="B907" s="1"/>
      <c r="C907" s="25"/>
      <c r="D907" s="24"/>
      <c r="E907" s="23"/>
      <c r="F907" s="23"/>
      <c r="G907" s="1"/>
      <c r="H907" s="2">
        <v>9040.0000000000036</v>
      </c>
      <c r="I907" s="2">
        <v>22</v>
      </c>
      <c r="J907" s="25">
        <v>5.2891220000000008</v>
      </c>
      <c r="K907" s="24">
        <v>227.083</v>
      </c>
      <c r="L907" s="23">
        <v>19.450308848641289</v>
      </c>
      <c r="M907" s="23">
        <v>5.2295947517470402</v>
      </c>
    </row>
    <row r="908" spans="1:13" x14ac:dyDescent="0.4">
      <c r="A908" s="2"/>
      <c r="B908" s="1"/>
      <c r="C908" s="25"/>
      <c r="D908" s="24"/>
      <c r="E908" s="23"/>
      <c r="F908" s="23"/>
      <c r="G908" s="1"/>
      <c r="H908" s="2">
        <v>9050.0000000000036</v>
      </c>
      <c r="I908" s="2">
        <v>22</v>
      </c>
      <c r="J908" s="25">
        <v>5.2685219999999999</v>
      </c>
      <c r="K908" s="24">
        <v>242.5</v>
      </c>
      <c r="L908" s="23">
        <v>20.185307099663969</v>
      </c>
      <c r="M908" s="23">
        <v>5.4272133616109146</v>
      </c>
    </row>
    <row r="909" spans="1:13" x14ac:dyDescent="0.4">
      <c r="A909" s="2"/>
      <c r="B909" s="1"/>
      <c r="C909" s="25"/>
      <c r="D909" s="24"/>
      <c r="E909" s="23"/>
      <c r="F909" s="23"/>
      <c r="G909" s="1"/>
      <c r="H909" s="2">
        <v>9060.0000000000018</v>
      </c>
      <c r="I909" s="2">
        <v>22</v>
      </c>
      <c r="J909" s="25">
        <v>5.2667219999999997</v>
      </c>
      <c r="K909" s="24">
        <v>232.5</v>
      </c>
      <c r="L909" s="23">
        <v>19.346902231009089</v>
      </c>
      <c r="M909" s="23">
        <v>5.2017918665037541</v>
      </c>
    </row>
    <row r="910" spans="1:13" x14ac:dyDescent="0.4">
      <c r="A910" s="2"/>
      <c r="B910" s="1"/>
      <c r="C910" s="25"/>
      <c r="D910" s="24"/>
      <c r="E910" s="23"/>
      <c r="F910" s="23"/>
      <c r="G910" s="1"/>
      <c r="H910" s="2">
        <v>9070</v>
      </c>
      <c r="I910" s="2">
        <v>22</v>
      </c>
      <c r="J910" s="25">
        <v>5.2791220000000001</v>
      </c>
      <c r="K910" s="24">
        <v>231.667</v>
      </c>
      <c r="L910" s="23">
        <v>20.620298600857073</v>
      </c>
      <c r="M910" s="23">
        <v>5.5441693076267997</v>
      </c>
    </row>
    <row r="911" spans="1:13" x14ac:dyDescent="0.4">
      <c r="A911" s="2"/>
      <c r="B911" s="1"/>
      <c r="C911" s="25"/>
      <c r="D911" s="24"/>
      <c r="E911" s="23"/>
      <c r="F911" s="23"/>
      <c r="G911" s="1"/>
      <c r="H911" s="2">
        <v>9079.9999999999982</v>
      </c>
      <c r="I911" s="2">
        <v>22</v>
      </c>
      <c r="J911" s="25">
        <v>5.2887219999999999</v>
      </c>
      <c r="K911" s="24">
        <v>235</v>
      </c>
      <c r="L911" s="23">
        <v>19.963612327912532</v>
      </c>
      <c r="M911" s="23">
        <v>5.3676063998982189</v>
      </c>
    </row>
    <row r="912" spans="1:13" x14ac:dyDescent="0.4">
      <c r="A912" s="2"/>
      <c r="B912" s="1"/>
      <c r="C912" s="25"/>
      <c r="D912" s="24"/>
      <c r="E912" s="23"/>
      <c r="F912" s="23"/>
      <c r="G912" s="1"/>
      <c r="H912" s="2">
        <v>9090.0000000000055</v>
      </c>
      <c r="I912" s="2">
        <v>22</v>
      </c>
      <c r="J912" s="25">
        <v>5.2664220000000004</v>
      </c>
      <c r="K912" s="24">
        <v>231.25</v>
      </c>
      <c r="L912" s="23">
        <v>20.162964477089293</v>
      </c>
      <c r="M912" s="23">
        <v>5.4212061119232073</v>
      </c>
    </row>
    <row r="913" spans="1:13" x14ac:dyDescent="0.4">
      <c r="A913" s="2"/>
      <c r="B913" s="1"/>
      <c r="C913" s="25"/>
      <c r="D913" s="24"/>
      <c r="E913" s="23"/>
      <c r="F913" s="23"/>
      <c r="G913" s="1"/>
      <c r="H913" s="2">
        <v>9100.0000000000036</v>
      </c>
      <c r="I913" s="2">
        <v>22</v>
      </c>
      <c r="J913" s="25">
        <v>5.2847220000000004</v>
      </c>
      <c r="K913" s="24">
        <v>238.75</v>
      </c>
      <c r="L913" s="23">
        <v>20.051790838012586</v>
      </c>
      <c r="M913" s="23">
        <v>5.3913149115328967</v>
      </c>
    </row>
    <row r="914" spans="1:13" x14ac:dyDescent="0.4">
      <c r="A914" s="2"/>
      <c r="B914" s="1"/>
      <c r="C914" s="25"/>
      <c r="D914" s="24"/>
      <c r="E914" s="23"/>
      <c r="F914" s="23"/>
      <c r="G914" s="1"/>
      <c r="H914" s="2">
        <v>9110.0000000000018</v>
      </c>
      <c r="I914" s="2">
        <v>22</v>
      </c>
      <c r="J914" s="25">
        <v>5.2779220000000002</v>
      </c>
      <c r="K914" s="24">
        <v>232.083</v>
      </c>
      <c r="L914" s="23">
        <v>20.036948068906703</v>
      </c>
      <c r="M914" s="23">
        <v>5.3873241436730375</v>
      </c>
    </row>
    <row r="915" spans="1:13" x14ac:dyDescent="0.4">
      <c r="A915" s="2"/>
      <c r="B915" s="1"/>
      <c r="C915" s="25"/>
      <c r="D915" s="24"/>
      <c r="E915" s="23"/>
      <c r="F915" s="23"/>
      <c r="G915" s="1"/>
      <c r="H915" s="2">
        <v>9120.0000000000018</v>
      </c>
      <c r="I915" s="2">
        <v>22</v>
      </c>
      <c r="J915" s="25">
        <v>5.2698220000000005</v>
      </c>
      <c r="K915" s="24">
        <v>246.667</v>
      </c>
      <c r="L915" s="23">
        <v>19.310661735857572</v>
      </c>
      <c r="M915" s="23">
        <v>5.1920479028104305</v>
      </c>
    </row>
    <row r="916" spans="1:13" x14ac:dyDescent="0.4">
      <c r="A916" s="2"/>
      <c r="B916" s="1"/>
      <c r="C916" s="25"/>
      <c r="D916" s="24"/>
      <c r="E916" s="23"/>
      <c r="F916" s="23"/>
      <c r="G916" s="1"/>
      <c r="H916" s="2">
        <v>9130</v>
      </c>
      <c r="I916" s="2">
        <v>22</v>
      </c>
      <c r="J916" s="25">
        <v>5.2672220000000003</v>
      </c>
      <c r="K916" s="24">
        <v>246.667</v>
      </c>
      <c r="L916" s="23">
        <v>19.17438645107352</v>
      </c>
      <c r="M916" s="23">
        <v>5.1554076355712164</v>
      </c>
    </row>
    <row r="917" spans="1:13" x14ac:dyDescent="0.4">
      <c r="A917" s="2"/>
      <c r="B917" s="1"/>
      <c r="C917" s="25"/>
      <c r="D917" s="24"/>
      <c r="E917" s="23"/>
      <c r="F917" s="23"/>
      <c r="G917" s="1"/>
      <c r="H917" s="2">
        <v>9140.0000000000073</v>
      </c>
      <c r="I917" s="2">
        <v>22</v>
      </c>
      <c r="J917" s="25">
        <v>5.2893220000000003</v>
      </c>
      <c r="K917" s="24">
        <v>233.75</v>
      </c>
      <c r="L917" s="23">
        <v>19.237726279749932</v>
      </c>
      <c r="M917" s="23">
        <v>5.1724377834316089</v>
      </c>
    </row>
    <row r="918" spans="1:13" x14ac:dyDescent="0.4">
      <c r="A918" s="2"/>
      <c r="B918" s="1"/>
      <c r="C918" s="25"/>
      <c r="D918" s="24"/>
      <c r="E918" s="23"/>
      <c r="F918" s="23"/>
      <c r="G918" s="1"/>
      <c r="H918" s="2">
        <v>9150.0000000000055</v>
      </c>
      <c r="I918" s="2">
        <v>22</v>
      </c>
      <c r="J918" s="25">
        <v>5.2673220000000001</v>
      </c>
      <c r="K918" s="24">
        <v>233.333</v>
      </c>
      <c r="L918" s="23">
        <v>20.20963059528858</v>
      </c>
      <c r="M918" s="23">
        <v>5.433753207638679</v>
      </c>
    </row>
    <row r="919" spans="1:13" x14ac:dyDescent="0.4">
      <c r="A919" s="2"/>
      <c r="B919" s="1"/>
      <c r="C919" s="25"/>
      <c r="D919" s="24"/>
      <c r="E919" s="23"/>
      <c r="F919" s="23"/>
      <c r="G919" s="1"/>
      <c r="H919" s="2">
        <v>9160.0000000000036</v>
      </c>
      <c r="I919" s="2">
        <v>22</v>
      </c>
      <c r="J919" s="25">
        <v>5.2873220000000005</v>
      </c>
      <c r="K919" s="24">
        <v>244.167</v>
      </c>
      <c r="L919" s="23">
        <v>19.237469854542567</v>
      </c>
      <c r="M919" s="23">
        <v>5.1723688385151521</v>
      </c>
    </row>
    <row r="920" spans="1:13" x14ac:dyDescent="0.4">
      <c r="A920" s="2"/>
      <c r="B920" s="1"/>
      <c r="C920" s="25"/>
      <c r="D920" s="24"/>
      <c r="E920" s="23"/>
      <c r="F920" s="23"/>
      <c r="G920" s="1"/>
      <c r="H920" s="2">
        <v>9170.0000000000018</v>
      </c>
      <c r="I920" s="2">
        <v>22</v>
      </c>
      <c r="J920" s="25">
        <v>5.2713220000000005</v>
      </c>
      <c r="K920" s="24">
        <v>240.833</v>
      </c>
      <c r="L920" s="23">
        <v>19.381937200732214</v>
      </c>
      <c r="M920" s="23">
        <v>5.2112117011818295</v>
      </c>
    </row>
    <row r="921" spans="1:13" x14ac:dyDescent="0.4">
      <c r="A921" s="2"/>
      <c r="B921" s="1"/>
      <c r="C921" s="25"/>
      <c r="D921" s="24"/>
      <c r="E921" s="23"/>
      <c r="F921" s="23"/>
      <c r="G921" s="1"/>
      <c r="H921" s="2">
        <v>9180.0000000000018</v>
      </c>
      <c r="I921" s="2">
        <v>22</v>
      </c>
      <c r="J921" s="25">
        <v>5.2748220000000003</v>
      </c>
      <c r="K921" s="24">
        <v>240</v>
      </c>
      <c r="L921" s="23">
        <v>19.704157192840665</v>
      </c>
      <c r="M921" s="23">
        <v>5.2978468283024966</v>
      </c>
    </row>
    <row r="922" spans="1:13" x14ac:dyDescent="0.4">
      <c r="A922" s="2"/>
      <c r="B922" s="1"/>
      <c r="C922" s="25"/>
      <c r="D922" s="24"/>
      <c r="E922" s="23"/>
      <c r="F922" s="23"/>
      <c r="G922" s="1"/>
      <c r="H922" s="2">
        <v>9190.0000000000091</v>
      </c>
      <c r="I922" s="2">
        <v>22</v>
      </c>
      <c r="J922" s="25">
        <v>5.2880220000000007</v>
      </c>
      <c r="K922" s="24">
        <v>250.833</v>
      </c>
      <c r="L922" s="23">
        <v>20.725421726024848</v>
      </c>
      <c r="M922" s="23">
        <v>5.5724337093873428</v>
      </c>
    </row>
    <row r="923" spans="1:13" x14ac:dyDescent="0.4">
      <c r="A923" s="2"/>
      <c r="B923" s="1"/>
      <c r="C923" s="25"/>
      <c r="D923" s="24"/>
      <c r="E923" s="23"/>
      <c r="F923" s="23"/>
      <c r="G923" s="1"/>
      <c r="H923" s="2">
        <v>9199.9999999999982</v>
      </c>
      <c r="I923" s="2">
        <v>22</v>
      </c>
      <c r="J923" s="25">
        <v>5.2931220000000003</v>
      </c>
      <c r="K923" s="24">
        <v>237.5</v>
      </c>
      <c r="L923" s="23">
        <v>21.729195631268052</v>
      </c>
      <c r="M923" s="23">
        <v>5.8423178941398746</v>
      </c>
    </row>
    <row r="924" spans="1:13" x14ac:dyDescent="0.4">
      <c r="A924" s="2"/>
      <c r="B924" s="1"/>
      <c r="C924" s="25"/>
      <c r="D924" s="24"/>
      <c r="E924" s="23"/>
      <c r="F924" s="23"/>
      <c r="G924" s="1"/>
      <c r="H924" s="2">
        <v>9210.0000000000055</v>
      </c>
      <c r="I924" s="2">
        <v>22</v>
      </c>
      <c r="J924" s="25">
        <v>5.2845219999999999</v>
      </c>
      <c r="K924" s="24">
        <v>228.333</v>
      </c>
      <c r="L924" s="23">
        <v>20.557448735828192</v>
      </c>
      <c r="M924" s="23">
        <v>5.5272708960457422</v>
      </c>
    </row>
    <row r="925" spans="1:13" x14ac:dyDescent="0.4">
      <c r="A925" s="2"/>
      <c r="B925" s="1"/>
      <c r="C925" s="25"/>
      <c r="D925" s="24"/>
      <c r="E925" s="23"/>
      <c r="F925" s="23"/>
      <c r="G925" s="1"/>
      <c r="H925" s="2">
        <v>9220.0000000000036</v>
      </c>
      <c r="I925" s="2">
        <v>22</v>
      </c>
      <c r="J925" s="25">
        <v>5.268122</v>
      </c>
      <c r="K925" s="24">
        <v>243.333</v>
      </c>
      <c r="L925" s="23">
        <v>19.967537174938652</v>
      </c>
      <c r="M925" s="23">
        <v>5.3686616715429469</v>
      </c>
    </row>
    <row r="926" spans="1:13" x14ac:dyDescent="0.4">
      <c r="A926" s="2"/>
      <c r="B926" s="1"/>
      <c r="C926" s="25"/>
      <c r="D926" s="24"/>
      <c r="E926" s="23"/>
      <c r="F926" s="23"/>
      <c r="G926" s="1"/>
      <c r="H926" s="2">
        <v>9230.0000000000018</v>
      </c>
      <c r="I926" s="2">
        <v>22</v>
      </c>
      <c r="J926" s="25">
        <v>5.2829220000000001</v>
      </c>
      <c r="K926" s="24">
        <v>227.5</v>
      </c>
      <c r="L926" s="23">
        <v>20.1741117339173</v>
      </c>
      <c r="M926" s="23">
        <v>5.4242032692566857</v>
      </c>
    </row>
    <row r="927" spans="1:13" x14ac:dyDescent="0.4">
      <c r="A927" s="2"/>
      <c r="B927" s="1"/>
      <c r="C927" s="25"/>
      <c r="D927" s="24"/>
      <c r="E927" s="23"/>
      <c r="F927" s="23"/>
      <c r="G927" s="1"/>
      <c r="H927" s="2">
        <v>9240.0000000000018</v>
      </c>
      <c r="I927" s="2">
        <v>22</v>
      </c>
      <c r="J927" s="25">
        <v>5.2894220000000001</v>
      </c>
      <c r="K927" s="24">
        <v>225</v>
      </c>
      <c r="L927" s="23">
        <v>19.989747147679338</v>
      </c>
      <c r="M927" s="23">
        <v>5.3746332557365442</v>
      </c>
    </row>
    <row r="928" spans="1:13" x14ac:dyDescent="0.4">
      <c r="A928" s="2"/>
      <c r="B928" s="1"/>
      <c r="C928" s="25"/>
      <c r="D928" s="24"/>
      <c r="E928" s="23"/>
      <c r="F928" s="23"/>
      <c r="G928" s="1"/>
      <c r="H928" s="2">
        <v>9250</v>
      </c>
      <c r="I928" s="2">
        <v>22</v>
      </c>
      <c r="J928" s="25">
        <v>5.2665220000000001</v>
      </c>
      <c r="K928" s="24">
        <v>238.75</v>
      </c>
      <c r="L928" s="23">
        <v>19.864280488984985</v>
      </c>
      <c r="M928" s="23">
        <v>5.3408990983546127</v>
      </c>
    </row>
    <row r="929" spans="1:13" x14ac:dyDescent="0.4">
      <c r="A929" s="2"/>
      <c r="B929" s="1"/>
      <c r="C929" s="25"/>
      <c r="D929" s="24"/>
      <c r="E929" s="23"/>
      <c r="F929" s="23"/>
      <c r="G929" s="1"/>
      <c r="H929" s="2">
        <v>9260.0000000000073</v>
      </c>
      <c r="I929" s="2">
        <v>22</v>
      </c>
      <c r="J929" s="25">
        <v>5.2810220000000001</v>
      </c>
      <c r="K929" s="24">
        <v>239.167</v>
      </c>
      <c r="L929" s="23">
        <v>19.777831564573091</v>
      </c>
      <c r="M929" s="23">
        <v>5.3176556195534941</v>
      </c>
    </row>
    <row r="930" spans="1:13" x14ac:dyDescent="0.4">
      <c r="A930" s="2"/>
      <c r="B930" s="1"/>
      <c r="C930" s="25"/>
      <c r="D930" s="24"/>
      <c r="E930" s="23"/>
      <c r="F930" s="23"/>
      <c r="G930" s="1"/>
      <c r="H930" s="2">
        <v>9271.0000000000018</v>
      </c>
      <c r="I930" s="2">
        <v>22</v>
      </c>
      <c r="J930" s="25">
        <v>5.2763220000000004</v>
      </c>
      <c r="K930" s="24">
        <v>227.5</v>
      </c>
      <c r="L930" s="23">
        <v>20.880496855245607</v>
      </c>
      <c r="M930" s="23">
        <v>5.6141286813392179</v>
      </c>
    </row>
    <row r="931" spans="1:13" x14ac:dyDescent="0.4">
      <c r="A931" s="2"/>
      <c r="B931" s="1"/>
      <c r="C931" s="25"/>
      <c r="D931" s="24"/>
      <c r="E931" s="23"/>
      <c r="F931" s="23"/>
      <c r="G931" s="1"/>
      <c r="H931" s="2">
        <v>9280.0000000000036</v>
      </c>
      <c r="I931" s="2">
        <v>22</v>
      </c>
      <c r="J931" s="25">
        <v>5.2814220000000001</v>
      </c>
      <c r="K931" s="24">
        <v>240.417</v>
      </c>
      <c r="L931" s="23">
        <v>20.209547455603825</v>
      </c>
      <c r="M931" s="23">
        <v>5.4337308539134792</v>
      </c>
    </row>
    <row r="932" spans="1:13" x14ac:dyDescent="0.4">
      <c r="A932" s="2"/>
      <c r="B932" s="1"/>
      <c r="C932" s="25"/>
      <c r="D932" s="24"/>
      <c r="E932" s="23"/>
      <c r="F932" s="23"/>
      <c r="G932" s="1"/>
      <c r="H932" s="2">
        <v>9290.0000000000018</v>
      </c>
      <c r="I932" s="2">
        <v>22</v>
      </c>
      <c r="J932" s="25">
        <v>5.2672220000000003</v>
      </c>
      <c r="K932" s="24">
        <v>226.25</v>
      </c>
      <c r="L932" s="23">
        <v>20.364904699260414</v>
      </c>
      <c r="M932" s="23">
        <v>5.4755016778317396</v>
      </c>
    </row>
    <row r="933" spans="1:13" x14ac:dyDescent="0.4">
      <c r="A933" s="2"/>
      <c r="B933" s="1"/>
      <c r="C933" s="25"/>
      <c r="D933" s="24"/>
      <c r="E933" s="23"/>
      <c r="F933" s="23"/>
      <c r="G933" s="1"/>
      <c r="H933" s="2">
        <v>9300</v>
      </c>
      <c r="I933" s="2">
        <v>22</v>
      </c>
      <c r="J933" s="25">
        <v>5.288322</v>
      </c>
      <c r="K933" s="24">
        <v>222.083</v>
      </c>
      <c r="L933" s="23">
        <v>19.323465247303549</v>
      </c>
      <c r="M933" s="23">
        <v>5.1954903764895306</v>
      </c>
    </row>
    <row r="934" spans="1:13" x14ac:dyDescent="0.4">
      <c r="A934" s="2"/>
      <c r="B934" s="1"/>
      <c r="C934" s="25"/>
      <c r="D934" s="24"/>
      <c r="E934" s="23"/>
      <c r="F934" s="23"/>
      <c r="G934" s="1"/>
      <c r="H934" s="2">
        <v>9310.0000000000091</v>
      </c>
      <c r="I934" s="2">
        <v>22</v>
      </c>
      <c r="J934" s="25">
        <v>5.2670219999999999</v>
      </c>
      <c r="K934" s="24">
        <v>222.5</v>
      </c>
      <c r="L934" s="23">
        <v>20.189517330664096</v>
      </c>
      <c r="M934" s="23">
        <v>5.4283453643011121</v>
      </c>
    </row>
    <row r="935" spans="1:13" x14ac:dyDescent="0.4">
      <c r="A935" s="2"/>
      <c r="B935" s="1"/>
      <c r="C935" s="25"/>
      <c r="D935" s="24"/>
      <c r="E935" s="23"/>
      <c r="F935" s="23"/>
      <c r="G935" s="1"/>
      <c r="H935" s="2">
        <v>9319.9999999999964</v>
      </c>
      <c r="I935" s="2">
        <v>22</v>
      </c>
      <c r="J935" s="25">
        <v>5.2844220000000002</v>
      </c>
      <c r="K935" s="24">
        <v>238.75</v>
      </c>
      <c r="L935" s="23">
        <v>19.124315809492916</v>
      </c>
      <c r="M935" s="23">
        <v>5.1419451673675365</v>
      </c>
    </row>
    <row r="936" spans="1:13" x14ac:dyDescent="0.4">
      <c r="A936" s="2"/>
      <c r="B936" s="1"/>
      <c r="C936" s="25"/>
      <c r="D936" s="24"/>
      <c r="E936" s="23"/>
      <c r="F936" s="23"/>
      <c r="G936" s="1"/>
      <c r="H936" s="2">
        <v>9330.0000000000055</v>
      </c>
      <c r="I936" s="2">
        <v>22</v>
      </c>
      <c r="J936" s="25">
        <v>5.2733220000000003</v>
      </c>
      <c r="K936" s="24">
        <v>230.417</v>
      </c>
      <c r="L936" s="23">
        <v>19.234779958788263</v>
      </c>
      <c r="M936" s="23">
        <v>5.1716456075973847</v>
      </c>
    </row>
    <row r="937" spans="1:13" x14ac:dyDescent="0.4">
      <c r="A937" s="2"/>
      <c r="B937" s="1"/>
      <c r="C937" s="25"/>
      <c r="D937" s="24"/>
      <c r="E937" s="23"/>
      <c r="F937" s="23"/>
      <c r="G937" s="1"/>
      <c r="H937" s="2">
        <v>9340.0000000000036</v>
      </c>
      <c r="I937" s="2">
        <v>22</v>
      </c>
      <c r="J937" s="25">
        <v>5.276122</v>
      </c>
      <c r="K937" s="24">
        <v>222.5</v>
      </c>
      <c r="L937" s="23">
        <v>18.562370476818245</v>
      </c>
      <c r="M937" s="23">
        <v>4.9908552085708431</v>
      </c>
    </row>
    <row r="938" spans="1:13" x14ac:dyDescent="0.4">
      <c r="A938" s="2"/>
      <c r="B938" s="1"/>
      <c r="C938" s="25"/>
      <c r="D938" s="24"/>
      <c r="E938" s="23"/>
      <c r="F938" s="23"/>
      <c r="G938" s="1"/>
      <c r="H938" s="2">
        <v>9350.0000000000018</v>
      </c>
      <c r="I938" s="2">
        <v>22</v>
      </c>
      <c r="J938" s="25">
        <v>5.2840220000000002</v>
      </c>
      <c r="K938" s="24">
        <v>234.583</v>
      </c>
      <c r="L938" s="23">
        <v>19.321986948976999</v>
      </c>
      <c r="M938" s="23">
        <v>5.195092907162425</v>
      </c>
    </row>
    <row r="939" spans="1:13" x14ac:dyDescent="0.4">
      <c r="A939" s="2"/>
      <c r="B939" s="1"/>
      <c r="C939" s="25"/>
      <c r="D939" s="24"/>
      <c r="E939" s="23"/>
      <c r="F939" s="23"/>
      <c r="G939" s="1"/>
      <c r="H939" s="2">
        <v>9360</v>
      </c>
      <c r="I939" s="2">
        <v>22</v>
      </c>
      <c r="J939" s="25">
        <v>5.2797220000000005</v>
      </c>
      <c r="K939" s="24">
        <v>224.167</v>
      </c>
      <c r="L939" s="23">
        <v>19.101190366066533</v>
      </c>
      <c r="M939" s="23">
        <v>5.1357274410313885</v>
      </c>
    </row>
    <row r="940" spans="1:13" x14ac:dyDescent="0.4">
      <c r="A940" s="2"/>
      <c r="B940" s="1"/>
      <c r="C940" s="25"/>
      <c r="D940" s="24"/>
      <c r="E940" s="23"/>
      <c r="F940" s="23"/>
      <c r="G940" s="1"/>
      <c r="H940" s="2">
        <v>9370</v>
      </c>
      <c r="I940" s="2">
        <v>22</v>
      </c>
      <c r="J940" s="25">
        <v>5.268122</v>
      </c>
      <c r="K940" s="24">
        <v>225</v>
      </c>
      <c r="L940" s="23">
        <v>20.29606550739398</v>
      </c>
      <c r="M940" s="23">
        <v>5.4569929189580035</v>
      </c>
    </row>
    <row r="941" spans="1:13" x14ac:dyDescent="0.4">
      <c r="A941" s="2"/>
      <c r="B941" s="1"/>
      <c r="C941" s="25"/>
      <c r="D941" s="24"/>
      <c r="E941" s="23"/>
      <c r="F941" s="23"/>
      <c r="G941" s="1"/>
      <c r="H941" s="2">
        <v>9380.0000000000073</v>
      </c>
      <c r="I941" s="2">
        <v>22</v>
      </c>
      <c r="J941" s="25">
        <v>5.2866220000000004</v>
      </c>
      <c r="K941" s="24">
        <v>230.833</v>
      </c>
      <c r="L941" s="23">
        <v>19.193729038845323</v>
      </c>
      <c r="M941" s="23">
        <v>5.1606082674112441</v>
      </c>
    </row>
    <row r="942" spans="1:13" x14ac:dyDescent="0.4">
      <c r="A942" s="2"/>
      <c r="B942" s="1"/>
      <c r="C942" s="25"/>
      <c r="D942" s="24"/>
      <c r="E942" s="23"/>
      <c r="F942" s="23"/>
      <c r="G942" s="1"/>
      <c r="H942" s="2">
        <v>9390.0000000000055</v>
      </c>
      <c r="I942" s="2">
        <v>22</v>
      </c>
      <c r="J942" s="25">
        <v>5.2664220000000004</v>
      </c>
      <c r="K942" s="24">
        <v>236.25</v>
      </c>
      <c r="L942" s="23">
        <v>19.599237713192775</v>
      </c>
      <c r="M942" s="23">
        <v>5.2696371806103999</v>
      </c>
    </row>
    <row r="943" spans="1:13" x14ac:dyDescent="0.4">
      <c r="A943" s="2"/>
      <c r="B943" s="1"/>
      <c r="C943" s="25"/>
      <c r="D943" s="24"/>
      <c r="E943" s="23"/>
      <c r="F943" s="23"/>
      <c r="G943" s="1"/>
      <c r="H943" s="2">
        <v>9400.0000000000036</v>
      </c>
      <c r="I943" s="2">
        <v>22</v>
      </c>
      <c r="J943" s="25">
        <v>5.2881220000000004</v>
      </c>
      <c r="K943" s="24">
        <v>228.333</v>
      </c>
      <c r="L943" s="23">
        <v>19.733775004904775</v>
      </c>
      <c r="M943" s="23">
        <v>5.3058101545269816</v>
      </c>
    </row>
    <row r="944" spans="1:13" x14ac:dyDescent="0.4">
      <c r="A944" s="2"/>
      <c r="B944" s="1"/>
      <c r="C944" s="25"/>
      <c r="D944" s="24"/>
      <c r="E944" s="23"/>
      <c r="F944" s="23"/>
      <c r="G944" s="1"/>
      <c r="H944" s="2">
        <v>9410.0000000000018</v>
      </c>
      <c r="I944" s="2">
        <v>22</v>
      </c>
      <c r="J944" s="25">
        <v>5.2873220000000005</v>
      </c>
      <c r="K944" s="24">
        <v>232.917</v>
      </c>
      <c r="L944" s="23">
        <v>20.907482222011698</v>
      </c>
      <c r="M944" s="23">
        <v>5.6213842233212015</v>
      </c>
    </row>
    <row r="945" spans="1:13" x14ac:dyDescent="0.4">
      <c r="A945" s="2"/>
      <c r="B945" s="1"/>
      <c r="C945" s="25"/>
      <c r="D945" s="24"/>
      <c r="E945" s="23"/>
      <c r="F945" s="23"/>
      <c r="G945" s="1"/>
      <c r="H945" s="2">
        <v>9420</v>
      </c>
      <c r="I945" s="2">
        <v>22</v>
      </c>
      <c r="J945" s="25">
        <v>5.2890220000000001</v>
      </c>
      <c r="K945" s="24">
        <v>220</v>
      </c>
      <c r="L945" s="23">
        <v>21.876627047340854</v>
      </c>
      <c r="M945" s="23">
        <v>5.8819577047843623</v>
      </c>
    </row>
    <row r="946" spans="1:13" x14ac:dyDescent="0.4">
      <c r="A946" s="2"/>
      <c r="B946" s="1"/>
      <c r="C946" s="25"/>
      <c r="D946" s="24"/>
      <c r="E946" s="23"/>
      <c r="F946" s="23"/>
      <c r="G946" s="1"/>
      <c r="H946" s="2">
        <v>9430.0000000000091</v>
      </c>
      <c r="I946" s="2">
        <v>22</v>
      </c>
      <c r="J946" s="25">
        <v>5.2750220000000008</v>
      </c>
      <c r="K946" s="24">
        <v>230.833</v>
      </c>
      <c r="L946" s="23">
        <v>20.284158783558425</v>
      </c>
      <c r="M946" s="23">
        <v>5.4537915641124073</v>
      </c>
    </row>
    <row r="947" spans="1:13" x14ac:dyDescent="0.4">
      <c r="A947" s="2"/>
      <c r="B947" s="1"/>
      <c r="C947" s="25"/>
      <c r="D947" s="24"/>
      <c r="E947" s="23"/>
      <c r="F947" s="23"/>
      <c r="G947" s="1"/>
      <c r="H947" s="2">
        <v>9439.9999999999964</v>
      </c>
      <c r="I947" s="2">
        <v>22</v>
      </c>
      <c r="J947" s="25">
        <v>5.2660220000000004</v>
      </c>
      <c r="K947" s="24">
        <v>225.833</v>
      </c>
      <c r="L947" s="23">
        <v>20.021863821053635</v>
      </c>
      <c r="M947" s="23">
        <v>5.3832684495439462</v>
      </c>
    </row>
    <row r="948" spans="1:13" x14ac:dyDescent="0.4">
      <c r="A948" s="2"/>
      <c r="B948" s="1"/>
      <c r="C948" s="25"/>
      <c r="D948" s="24"/>
      <c r="E948" s="23"/>
      <c r="F948" s="23"/>
      <c r="G948" s="1"/>
      <c r="H948" s="2">
        <v>9450.0000000000055</v>
      </c>
      <c r="I948" s="2">
        <v>22</v>
      </c>
      <c r="J948" s="25">
        <v>5.2857220000000007</v>
      </c>
      <c r="K948" s="24">
        <v>227.083</v>
      </c>
      <c r="L948" s="23">
        <v>19.454047331992175</v>
      </c>
      <c r="M948" s="23">
        <v>5.2305999158841985</v>
      </c>
    </row>
    <row r="949" spans="1:13" x14ac:dyDescent="0.4">
      <c r="A949" s="2"/>
      <c r="B949" s="1"/>
      <c r="C949" s="25"/>
      <c r="D949" s="24"/>
      <c r="E949" s="23"/>
      <c r="F949" s="23"/>
      <c r="G949" s="1"/>
      <c r="H949" s="2">
        <v>9460.0000000000036</v>
      </c>
      <c r="I949" s="2">
        <v>22</v>
      </c>
      <c r="J949" s="25">
        <v>5.2751220000000005</v>
      </c>
      <c r="K949" s="24">
        <v>240.417</v>
      </c>
      <c r="L949" s="23">
        <v>19.543769064105113</v>
      </c>
      <c r="M949" s="23">
        <v>5.254723352844854</v>
      </c>
    </row>
    <row r="950" spans="1:13" x14ac:dyDescent="0.4">
      <c r="A950" s="2"/>
      <c r="B950" s="1"/>
      <c r="C950" s="25"/>
      <c r="D950" s="24"/>
      <c r="E950" s="23"/>
      <c r="F950" s="23"/>
      <c r="G950" s="1"/>
      <c r="H950" s="2">
        <v>9470</v>
      </c>
      <c r="I950" s="2">
        <v>22</v>
      </c>
      <c r="J950" s="25">
        <v>5.2664220000000004</v>
      </c>
      <c r="K950" s="24">
        <v>223.75</v>
      </c>
      <c r="L950" s="23">
        <v>19.561000931454327</v>
      </c>
      <c r="M950" s="23">
        <v>5.2593564763470813</v>
      </c>
    </row>
    <row r="951" spans="1:13" x14ac:dyDescent="0.4">
      <c r="A951" s="2"/>
      <c r="B951" s="1"/>
      <c r="C951" s="25"/>
      <c r="D951" s="24"/>
      <c r="E951" s="23"/>
      <c r="F951" s="23"/>
      <c r="G951" s="1"/>
      <c r="H951" s="2">
        <v>9480</v>
      </c>
      <c r="I951" s="2">
        <v>22</v>
      </c>
      <c r="J951" s="25">
        <v>5.2908220000000004</v>
      </c>
      <c r="K951" s="24">
        <v>224.167</v>
      </c>
      <c r="L951" s="23">
        <v>19.86465835418123</v>
      </c>
      <c r="M951" s="23">
        <v>5.3410006947797681</v>
      </c>
    </row>
    <row r="952" spans="1:13" x14ac:dyDescent="0.4">
      <c r="A952" s="2"/>
      <c r="B952" s="1"/>
      <c r="C952" s="25"/>
      <c r="D952" s="24"/>
      <c r="E952" s="23"/>
      <c r="F952" s="23"/>
      <c r="G952" s="1"/>
      <c r="H952" s="2">
        <v>9489.9999999999982</v>
      </c>
      <c r="I952" s="2">
        <v>22</v>
      </c>
      <c r="J952" s="25">
        <v>5.2852220000000001</v>
      </c>
      <c r="K952" s="24">
        <v>225.833</v>
      </c>
      <c r="L952" s="23">
        <v>21.302839447440135</v>
      </c>
      <c r="M952" s="23">
        <v>5.7276837215582326</v>
      </c>
    </row>
    <row r="953" spans="1:13" x14ac:dyDescent="0.4">
      <c r="A953" s="2"/>
      <c r="B953" s="1"/>
      <c r="C953" s="25"/>
      <c r="D953" s="24"/>
      <c r="E953" s="23"/>
      <c r="F953" s="23"/>
      <c r="G953" s="1"/>
      <c r="H953" s="2">
        <v>9500.0000000000073</v>
      </c>
      <c r="I953" s="2">
        <v>22</v>
      </c>
      <c r="J953" s="25">
        <v>5.2850220000000006</v>
      </c>
      <c r="K953" s="24">
        <v>230.417</v>
      </c>
      <c r="L953" s="23">
        <v>20.37883760260323</v>
      </c>
      <c r="M953" s="23">
        <v>5.479247810541775</v>
      </c>
    </row>
    <row r="954" spans="1:13" x14ac:dyDescent="0.4">
      <c r="A954" s="2"/>
      <c r="B954" s="1"/>
      <c r="C954" s="25"/>
      <c r="D954" s="24"/>
      <c r="E954" s="23"/>
      <c r="F954" s="23"/>
      <c r="G954" s="1"/>
      <c r="H954" s="2">
        <v>9510.0000000000036</v>
      </c>
      <c r="I954" s="2">
        <v>22</v>
      </c>
      <c r="J954" s="25">
        <v>5.267722</v>
      </c>
      <c r="K954" s="24">
        <v>220.417</v>
      </c>
      <c r="L954" s="23">
        <v>20.713336578820957</v>
      </c>
      <c r="M954" s="23">
        <v>5.5691843819404969</v>
      </c>
    </row>
    <row r="955" spans="1:13" x14ac:dyDescent="0.4">
      <c r="A955" s="2"/>
      <c r="B955" s="1"/>
      <c r="C955" s="25"/>
      <c r="D955" s="24"/>
      <c r="E955" s="23"/>
      <c r="F955" s="23"/>
      <c r="G955" s="1"/>
      <c r="H955" s="2">
        <v>9520.0000000000036</v>
      </c>
      <c r="I955" s="2">
        <v>22</v>
      </c>
      <c r="J955" s="25">
        <v>5.2890220000000001</v>
      </c>
      <c r="K955" s="24">
        <v>231.667</v>
      </c>
      <c r="L955" s="23">
        <v>19.451274763630021</v>
      </c>
      <c r="M955" s="23">
        <v>5.2298544568239631</v>
      </c>
    </row>
    <row r="956" spans="1:13" x14ac:dyDescent="0.4">
      <c r="A956" s="2"/>
      <c r="B956" s="1"/>
      <c r="C956" s="25"/>
      <c r="D956" s="24"/>
      <c r="E956" s="23"/>
      <c r="F956" s="23"/>
      <c r="G956" s="1"/>
      <c r="H956" s="2">
        <v>9530</v>
      </c>
      <c r="I956" s="2">
        <v>22</v>
      </c>
      <c r="J956" s="25">
        <v>5.2669220000000001</v>
      </c>
      <c r="K956" s="24">
        <v>227.917</v>
      </c>
      <c r="L956" s="23">
        <v>20.423968906173467</v>
      </c>
      <c r="M956" s="23">
        <v>5.4913822414203315</v>
      </c>
    </row>
    <row r="957" spans="1:13" x14ac:dyDescent="0.4">
      <c r="A957" s="2"/>
      <c r="B957" s="1"/>
      <c r="C957" s="25"/>
      <c r="D957" s="24"/>
      <c r="E957" s="23"/>
      <c r="F957" s="23"/>
      <c r="G957" s="1"/>
      <c r="H957" s="2">
        <v>9540</v>
      </c>
      <c r="I957" s="2">
        <v>22</v>
      </c>
      <c r="J957" s="25">
        <v>5.2867220000000001</v>
      </c>
      <c r="K957" s="24">
        <v>225.833</v>
      </c>
      <c r="L957" s="23">
        <v>20.070522022147873</v>
      </c>
      <c r="M957" s="23">
        <v>5.3963511555848633</v>
      </c>
    </row>
    <row r="958" spans="1:13" x14ac:dyDescent="0.4">
      <c r="A958" s="2"/>
      <c r="B958" s="1"/>
      <c r="C958" s="25"/>
      <c r="D958" s="24"/>
      <c r="E958" s="23"/>
      <c r="F958" s="23"/>
      <c r="G958" s="1"/>
      <c r="H958" s="2">
        <v>9550.0000000000073</v>
      </c>
      <c r="I958" s="2">
        <v>22</v>
      </c>
      <c r="J958" s="25">
        <v>5.2811220000000008</v>
      </c>
      <c r="K958" s="24">
        <v>242.5</v>
      </c>
      <c r="L958" s="23">
        <v>21.23256446124331</v>
      </c>
      <c r="M958" s="23">
        <v>5.708788921385449</v>
      </c>
    </row>
    <row r="959" spans="1:13" x14ac:dyDescent="0.4">
      <c r="A959" s="2"/>
      <c r="B959" s="1"/>
      <c r="C959" s="25"/>
      <c r="D959" s="24"/>
      <c r="E959" s="23"/>
      <c r="F959" s="23"/>
      <c r="G959" s="1"/>
      <c r="H959" s="2">
        <v>9559.9999999999964</v>
      </c>
      <c r="I959" s="2">
        <v>22</v>
      </c>
      <c r="J959" s="25">
        <v>5.2749220000000001</v>
      </c>
      <c r="K959" s="24">
        <v>234.583</v>
      </c>
      <c r="L959" s="23">
        <v>20.078346494048603</v>
      </c>
      <c r="M959" s="23">
        <v>5.3984549174071388</v>
      </c>
    </row>
    <row r="960" spans="1:13" x14ac:dyDescent="0.4">
      <c r="A960" s="2"/>
      <c r="B960" s="1"/>
      <c r="C960" s="25"/>
      <c r="D960" s="24"/>
      <c r="E960" s="23"/>
      <c r="F960" s="23"/>
      <c r="G960" s="1"/>
      <c r="H960" s="2">
        <v>9570.0000000000036</v>
      </c>
      <c r="I960" s="2">
        <v>22</v>
      </c>
      <c r="J960" s="25">
        <v>5.2675220000000005</v>
      </c>
      <c r="K960" s="24">
        <v>220.833</v>
      </c>
      <c r="L960" s="23">
        <v>20.430945633536229</v>
      </c>
      <c r="M960" s="23">
        <v>5.4932580705953127</v>
      </c>
    </row>
    <row r="961" spans="1:13" x14ac:dyDescent="0.4">
      <c r="A961" s="2"/>
      <c r="B961" s="1"/>
      <c r="C961" s="25"/>
      <c r="D961" s="24"/>
      <c r="E961" s="23"/>
      <c r="F961" s="23"/>
      <c r="G961" s="1"/>
      <c r="H961" s="2">
        <v>9580.0000000000036</v>
      </c>
      <c r="I961" s="2">
        <v>22</v>
      </c>
      <c r="J961" s="25">
        <v>5.2897220000000003</v>
      </c>
      <c r="K961" s="24">
        <v>227.083</v>
      </c>
      <c r="L961" s="23">
        <v>19.277370364128988</v>
      </c>
      <c r="M961" s="23">
        <v>5.1830968684476808</v>
      </c>
    </row>
    <row r="962" spans="1:13" x14ac:dyDescent="0.4">
      <c r="A962" s="2"/>
      <c r="B962" s="1"/>
      <c r="C962" s="25"/>
      <c r="D962" s="24"/>
      <c r="E962" s="23"/>
      <c r="F962" s="23"/>
      <c r="G962" s="1"/>
      <c r="H962" s="2">
        <v>9590</v>
      </c>
      <c r="I962" s="2">
        <v>22</v>
      </c>
      <c r="J962" s="25">
        <v>5.2653220000000003</v>
      </c>
      <c r="K962" s="24">
        <v>227.917</v>
      </c>
      <c r="L962" s="23">
        <v>20.17033448318535</v>
      </c>
      <c r="M962" s="23">
        <v>5.4231876817532898</v>
      </c>
    </row>
    <row r="963" spans="1:13" x14ac:dyDescent="0.4">
      <c r="A963" s="2"/>
      <c r="B963" s="1"/>
      <c r="C963" s="25"/>
      <c r="D963" s="24"/>
      <c r="E963" s="23"/>
      <c r="F963" s="23"/>
      <c r="G963" s="1"/>
      <c r="H963" s="2">
        <v>9600.0000000000091</v>
      </c>
      <c r="I963" s="2">
        <v>22</v>
      </c>
      <c r="J963" s="25">
        <v>5.2813220000000003</v>
      </c>
      <c r="K963" s="24">
        <v>234.167</v>
      </c>
      <c r="L963" s="23">
        <v>20.26415574907768</v>
      </c>
      <c r="M963" s="23">
        <v>5.4484133582981178</v>
      </c>
    </row>
    <row r="964" spans="1:13" x14ac:dyDescent="0.4">
      <c r="A964" s="2"/>
      <c r="B964" s="1"/>
      <c r="C964" s="25"/>
      <c r="D964" s="24"/>
      <c r="E964" s="23"/>
      <c r="F964" s="23"/>
      <c r="G964" s="1"/>
      <c r="H964" s="2">
        <v>9609.9999999999982</v>
      </c>
      <c r="I964" s="2">
        <v>22</v>
      </c>
      <c r="J964" s="25">
        <v>5.286022</v>
      </c>
      <c r="K964" s="24">
        <v>243.75</v>
      </c>
      <c r="L964" s="23">
        <v>20.046277462516073</v>
      </c>
      <c r="M964" s="23">
        <v>5.3898325330377626</v>
      </c>
    </row>
    <row r="965" spans="1:13" x14ac:dyDescent="0.4">
      <c r="A965" s="2"/>
      <c r="B965" s="1"/>
      <c r="C965" s="25"/>
      <c r="D965" s="24"/>
      <c r="E965" s="23"/>
      <c r="F965" s="23"/>
      <c r="G965" s="1"/>
      <c r="H965" s="2">
        <v>9620.0000000000073</v>
      </c>
      <c r="I965" s="2">
        <v>22</v>
      </c>
      <c r="J965" s="25">
        <v>5.2661220000000002</v>
      </c>
      <c r="K965" s="24">
        <v>220.833</v>
      </c>
      <c r="L965" s="23">
        <v>20.047151830436224</v>
      </c>
      <c r="M965" s="23">
        <v>5.3900676239004248</v>
      </c>
    </row>
    <row r="966" spans="1:13" x14ac:dyDescent="0.4">
      <c r="A966" s="2"/>
      <c r="B966" s="1"/>
      <c r="C966" s="25"/>
      <c r="D966" s="24"/>
      <c r="E966" s="23"/>
      <c r="F966" s="23"/>
      <c r="G966" s="1"/>
      <c r="H966" s="2">
        <v>9630.0000000000036</v>
      </c>
      <c r="I966" s="2">
        <v>22</v>
      </c>
      <c r="J966" s="25">
        <v>5.2829220000000001</v>
      </c>
      <c r="K966" s="24">
        <v>223.333</v>
      </c>
      <c r="L966" s="23">
        <v>18.490121623724786</v>
      </c>
      <c r="M966" s="23">
        <v>4.9714296957989097</v>
      </c>
    </row>
    <row r="967" spans="1:13" x14ac:dyDescent="0.4">
      <c r="A967" s="2"/>
      <c r="B967" s="1"/>
      <c r="C967" s="25"/>
      <c r="D967" s="24"/>
      <c r="E967" s="23"/>
      <c r="F967" s="23"/>
      <c r="G967" s="1"/>
      <c r="H967" s="2">
        <v>9640.0000000000036</v>
      </c>
      <c r="I967" s="2">
        <v>22</v>
      </c>
      <c r="J967" s="25">
        <v>5.2807219999999999</v>
      </c>
      <c r="K967" s="24">
        <v>247.5</v>
      </c>
      <c r="L967" s="23">
        <v>19.971768891475222</v>
      </c>
      <c r="M967" s="23">
        <v>5.3697994510385181</v>
      </c>
    </row>
    <row r="968" spans="1:13" x14ac:dyDescent="0.4">
      <c r="A968" s="2"/>
      <c r="B968" s="1"/>
      <c r="C968" s="25"/>
      <c r="D968" s="24"/>
      <c r="E968" s="23"/>
      <c r="F968" s="23"/>
      <c r="G968" s="1"/>
      <c r="H968" s="2">
        <v>9650</v>
      </c>
      <c r="I968" s="2">
        <v>22</v>
      </c>
      <c r="J968" s="25">
        <v>5.2907220000000006</v>
      </c>
      <c r="K968" s="24">
        <v>219.167</v>
      </c>
      <c r="L968" s="23">
        <v>20.437652857539007</v>
      </c>
      <c r="M968" s="23">
        <v>5.4950614385375243</v>
      </c>
    </row>
    <row r="969" spans="1:13" x14ac:dyDescent="0.4">
      <c r="A969" s="2"/>
      <c r="B969" s="1"/>
      <c r="C969" s="25"/>
      <c r="D969" s="24"/>
      <c r="E969" s="23"/>
      <c r="F969" s="23"/>
      <c r="G969" s="1"/>
      <c r="H969" s="2">
        <v>9659.9999999999982</v>
      </c>
      <c r="I969" s="2">
        <v>22</v>
      </c>
      <c r="J969" s="25">
        <v>5.2823220000000006</v>
      </c>
      <c r="K969" s="24">
        <v>225.833</v>
      </c>
      <c r="L969" s="23">
        <v>20.49118547295728</v>
      </c>
      <c r="M969" s="23">
        <v>5.5094547259046935</v>
      </c>
    </row>
    <row r="970" spans="1:13" x14ac:dyDescent="0.4">
      <c r="A970" s="2"/>
      <c r="B970" s="1"/>
      <c r="C970" s="25"/>
      <c r="D970" s="24"/>
      <c r="E970" s="23"/>
      <c r="F970" s="23"/>
      <c r="G970" s="1"/>
      <c r="H970" s="2">
        <v>9670.0000000000073</v>
      </c>
      <c r="I970" s="2">
        <v>22</v>
      </c>
      <c r="J970" s="25">
        <v>5.2675220000000005</v>
      </c>
      <c r="K970" s="24">
        <v>223.75</v>
      </c>
      <c r="L970" s="23">
        <v>19.85636073340066</v>
      </c>
      <c r="M970" s="23">
        <v>5.3387697176562794</v>
      </c>
    </row>
    <row r="971" spans="1:13" x14ac:dyDescent="0.4">
      <c r="A971" s="2"/>
      <c r="B971" s="1"/>
      <c r="C971" s="25"/>
      <c r="D971" s="24"/>
      <c r="E971" s="23"/>
      <c r="F971" s="23"/>
      <c r="G971" s="1"/>
      <c r="H971" s="2">
        <v>9680.0000000000055</v>
      </c>
      <c r="I971" s="2">
        <v>22</v>
      </c>
      <c r="J971" s="25">
        <v>5.2851220000000003</v>
      </c>
      <c r="K971" s="24">
        <v>221.667</v>
      </c>
      <c r="L971" s="23">
        <v>19.555039629229601</v>
      </c>
      <c r="M971" s="23">
        <v>5.2577536640179519</v>
      </c>
    </row>
    <row r="972" spans="1:13" x14ac:dyDescent="0.4">
      <c r="A972" s="2"/>
      <c r="B972" s="1"/>
      <c r="C972" s="25"/>
      <c r="D972" s="24"/>
      <c r="E972" s="23"/>
      <c r="F972" s="23"/>
      <c r="G972" s="1"/>
      <c r="H972" s="2">
        <v>9690.0000000000036</v>
      </c>
      <c r="I972" s="2">
        <v>22</v>
      </c>
      <c r="J972" s="25">
        <v>5.2792220000000007</v>
      </c>
      <c r="K972" s="24">
        <v>221.25</v>
      </c>
      <c r="L972" s="23">
        <v>19.624497697962575</v>
      </c>
      <c r="M972" s="23">
        <v>5.2764288200033445</v>
      </c>
    </row>
    <row r="973" spans="1:13" x14ac:dyDescent="0.4">
      <c r="A973" s="2"/>
      <c r="B973" s="1"/>
      <c r="C973" s="25"/>
      <c r="D973" s="24"/>
      <c r="E973" s="23"/>
      <c r="F973" s="23"/>
      <c r="G973" s="1"/>
      <c r="H973" s="2">
        <v>9700.0000000000018</v>
      </c>
      <c r="I973" s="2">
        <v>22</v>
      </c>
      <c r="J973" s="25">
        <v>5.271922</v>
      </c>
      <c r="K973" s="24">
        <v>222.5</v>
      </c>
      <c r="L973" s="23">
        <v>18.695908691083066</v>
      </c>
      <c r="M973" s="23">
        <v>5.026759561036986</v>
      </c>
    </row>
    <row r="974" spans="1:13" x14ac:dyDescent="0.4">
      <c r="A974" s="2"/>
      <c r="B974" s="1"/>
      <c r="C974" s="25"/>
      <c r="D974" s="24"/>
      <c r="E974" s="23"/>
      <c r="F974" s="23"/>
      <c r="G974" s="1"/>
      <c r="H974" s="2">
        <v>9710</v>
      </c>
      <c r="I974" s="2">
        <v>22</v>
      </c>
      <c r="J974" s="25">
        <v>5.2665220000000001</v>
      </c>
      <c r="K974" s="24">
        <v>220</v>
      </c>
      <c r="L974" s="23">
        <v>18.791874774010278</v>
      </c>
      <c r="M974" s="23">
        <v>5.0525619134585993</v>
      </c>
    </row>
    <row r="975" spans="1:13" x14ac:dyDescent="0.4">
      <c r="A975" s="2"/>
      <c r="B975" s="1"/>
      <c r="C975" s="25"/>
      <c r="D975" s="24"/>
      <c r="E975" s="23"/>
      <c r="F975" s="23"/>
      <c r="G975" s="1"/>
      <c r="H975" s="2">
        <v>9720.0000000000073</v>
      </c>
      <c r="I975" s="2">
        <v>22</v>
      </c>
      <c r="J975" s="25">
        <v>5.280322</v>
      </c>
      <c r="K975" s="24">
        <v>226.25</v>
      </c>
      <c r="L975" s="23">
        <v>18.66954406949106</v>
      </c>
      <c r="M975" s="23">
        <v>5.0196709184975656</v>
      </c>
    </row>
    <row r="976" spans="1:13" x14ac:dyDescent="0.4">
      <c r="A976" s="2"/>
      <c r="B976" s="1"/>
      <c r="C976" s="25"/>
      <c r="D976" s="24"/>
      <c r="E976" s="23"/>
      <c r="F976" s="23"/>
      <c r="G976" s="1"/>
      <c r="H976" s="2">
        <v>9729.9999999999982</v>
      </c>
      <c r="I976" s="2">
        <v>22</v>
      </c>
      <c r="J976" s="25">
        <v>5.265822</v>
      </c>
      <c r="K976" s="24">
        <v>221.667</v>
      </c>
      <c r="L976" s="23">
        <v>19.976680204872832</v>
      </c>
      <c r="M976" s="23">
        <v>5.3711199534001111</v>
      </c>
    </row>
    <row r="977" spans="1:13" x14ac:dyDescent="0.4">
      <c r="A977" s="2"/>
      <c r="B977" s="1"/>
      <c r="C977" s="25"/>
      <c r="D977" s="24"/>
      <c r="E977" s="23"/>
      <c r="F977" s="23"/>
      <c r="G977" s="1"/>
      <c r="H977" s="2">
        <v>9740.0000000000055</v>
      </c>
      <c r="I977" s="2">
        <v>22</v>
      </c>
      <c r="J977" s="25">
        <v>5.2871220000000001</v>
      </c>
      <c r="K977" s="24">
        <v>227.083</v>
      </c>
      <c r="L977" s="23">
        <v>19.33183993576942</v>
      </c>
      <c r="M977" s="23">
        <v>5.1977420747627789</v>
      </c>
    </row>
    <row r="978" spans="1:13" x14ac:dyDescent="0.4">
      <c r="A978" s="2"/>
      <c r="B978" s="1"/>
      <c r="C978" s="25"/>
      <c r="D978" s="24"/>
      <c r="E978" s="23"/>
      <c r="F978" s="23"/>
      <c r="G978" s="1"/>
      <c r="H978" s="2">
        <v>9750.0000000000036</v>
      </c>
      <c r="I978" s="2">
        <v>22</v>
      </c>
      <c r="J978" s="25">
        <v>5.2718220000000002</v>
      </c>
      <c r="K978" s="24">
        <v>230.417</v>
      </c>
      <c r="L978" s="23">
        <v>20.140956281560921</v>
      </c>
      <c r="M978" s="23">
        <v>5.4152887794671418</v>
      </c>
    </row>
    <row r="979" spans="1:13" x14ac:dyDescent="0.4">
      <c r="A979" s="2"/>
      <c r="B979" s="1"/>
      <c r="C979" s="25"/>
      <c r="D979" s="24"/>
      <c r="E979" s="23"/>
      <c r="F979" s="23"/>
      <c r="G979" s="1"/>
      <c r="H979" s="2">
        <v>9760.0000000000018</v>
      </c>
      <c r="I979" s="2">
        <v>22</v>
      </c>
      <c r="J979" s="25">
        <v>5.2824220000000004</v>
      </c>
      <c r="K979" s="24">
        <v>224.583</v>
      </c>
      <c r="L979" s="23">
        <v>20.273772394968596</v>
      </c>
      <c r="M979" s="23">
        <v>5.4509989810392225</v>
      </c>
    </row>
    <row r="980" spans="1:13" x14ac:dyDescent="0.4">
      <c r="A980" s="2"/>
      <c r="B980" s="1"/>
      <c r="C980" s="25"/>
      <c r="D980" s="24"/>
      <c r="E980" s="23"/>
      <c r="F980" s="23"/>
      <c r="G980" s="1"/>
      <c r="H980" s="2">
        <v>9770</v>
      </c>
      <c r="I980" s="2">
        <v>22</v>
      </c>
      <c r="J980" s="25">
        <v>5.2851220000000003</v>
      </c>
      <c r="K980" s="24">
        <v>227.083</v>
      </c>
      <c r="L980" s="23">
        <v>20.285614662194682</v>
      </c>
      <c r="M980" s="23">
        <v>5.454183005468666</v>
      </c>
    </row>
    <row r="981" spans="1:13" x14ac:dyDescent="0.4">
      <c r="A981" s="2"/>
      <c r="B981" s="1"/>
      <c r="C981" s="25"/>
      <c r="D981" s="24"/>
      <c r="E981" s="23"/>
      <c r="F981" s="23"/>
      <c r="G981" s="1"/>
      <c r="H981" s="2">
        <v>9779.9999999999982</v>
      </c>
      <c r="I981" s="2">
        <v>23</v>
      </c>
      <c r="J981" s="25">
        <v>5.2708219999999999</v>
      </c>
      <c r="K981" s="24">
        <v>237.083</v>
      </c>
      <c r="L981" s="23">
        <v>19.551161489891491</v>
      </c>
      <c r="M981" s="23">
        <v>5.2567109506457923</v>
      </c>
    </row>
    <row r="982" spans="1:13" x14ac:dyDescent="0.4">
      <c r="A982" s="2"/>
      <c r="B982" s="1"/>
      <c r="C982" s="25"/>
      <c r="D982" s="24"/>
      <c r="E982" s="23"/>
      <c r="F982" s="23"/>
      <c r="G982" s="1"/>
      <c r="H982" s="2">
        <v>9790.0000000000073</v>
      </c>
      <c r="I982" s="2">
        <v>23</v>
      </c>
      <c r="J982" s="25">
        <v>5.2694220000000005</v>
      </c>
      <c r="K982" s="24">
        <v>272.5</v>
      </c>
      <c r="L982" s="23">
        <v>19.518972419600704</v>
      </c>
      <c r="M982" s="23">
        <v>5.2480562915158906</v>
      </c>
    </row>
    <row r="983" spans="1:13" x14ac:dyDescent="0.4">
      <c r="A983" s="2"/>
      <c r="B983" s="1"/>
      <c r="C983" s="25"/>
      <c r="D983" s="24"/>
      <c r="E983" s="23"/>
      <c r="F983" s="23"/>
      <c r="G983" s="1"/>
      <c r="H983" s="2">
        <v>9800.0000000000055</v>
      </c>
      <c r="I983" s="2">
        <v>23</v>
      </c>
      <c r="J983" s="25">
        <v>5.2983220000000006</v>
      </c>
      <c r="K983" s="24">
        <v>305.83300000000003</v>
      </c>
      <c r="L983" s="23">
        <v>20.393652814173155</v>
      </c>
      <c r="M983" s="23">
        <v>5.4832311690208124</v>
      </c>
    </row>
    <row r="984" spans="1:13" x14ac:dyDescent="0.4">
      <c r="A984" s="2"/>
      <c r="B984" s="1"/>
      <c r="C984" s="25"/>
      <c r="D984" s="24"/>
      <c r="E984" s="23"/>
      <c r="F984" s="23"/>
      <c r="G984" s="1"/>
      <c r="H984" s="2">
        <v>9810.0000000000036</v>
      </c>
      <c r="I984" s="2">
        <v>23</v>
      </c>
      <c r="J984" s="25">
        <v>5.2935220000000003</v>
      </c>
      <c r="K984" s="24">
        <v>307.5</v>
      </c>
      <c r="L984" s="23">
        <v>20.50250274576981</v>
      </c>
      <c r="M984" s="23">
        <v>5.5124975953503679</v>
      </c>
    </row>
    <row r="985" spans="1:13" x14ac:dyDescent="0.4">
      <c r="A985" s="2"/>
      <c r="B985" s="1"/>
      <c r="C985" s="25"/>
      <c r="D985" s="24"/>
      <c r="E985" s="23"/>
      <c r="F985" s="23"/>
      <c r="G985" s="1"/>
      <c r="H985" s="2">
        <v>9820.0000000000018</v>
      </c>
      <c r="I985" s="2">
        <v>23</v>
      </c>
      <c r="J985" s="25">
        <v>5.2801220000000004</v>
      </c>
      <c r="K985" s="24">
        <v>317.5</v>
      </c>
      <c r="L985" s="23">
        <v>20.640879409438824</v>
      </c>
      <c r="M985" s="23">
        <v>5.5497028592728634</v>
      </c>
    </row>
    <row r="986" spans="1:13" x14ac:dyDescent="0.4">
      <c r="A986" s="2"/>
      <c r="B986" s="1"/>
      <c r="C986" s="25"/>
      <c r="D986" s="24"/>
      <c r="E986" s="23"/>
      <c r="F986" s="23"/>
      <c r="G986" s="1"/>
      <c r="H986" s="2">
        <v>9830</v>
      </c>
      <c r="I986" s="2">
        <v>23</v>
      </c>
      <c r="J986" s="25">
        <v>5.3042220000000002</v>
      </c>
      <c r="K986" s="24">
        <v>311.25</v>
      </c>
      <c r="L986" s="23">
        <v>20.707052059394954</v>
      </c>
      <c r="M986" s="23">
        <v>5.5674946663651177</v>
      </c>
    </row>
    <row r="987" spans="1:13" x14ac:dyDescent="0.4">
      <c r="A987" s="2"/>
      <c r="B987" s="1"/>
      <c r="C987" s="25"/>
      <c r="D987" s="24"/>
      <c r="E987" s="23"/>
      <c r="F987" s="23"/>
      <c r="G987" s="1"/>
      <c r="H987" s="2">
        <v>9840.0000000000073</v>
      </c>
      <c r="I987" s="2">
        <v>23</v>
      </c>
      <c r="J987" s="25">
        <v>5.2989220000000001</v>
      </c>
      <c r="K987" s="24">
        <v>312.08300000000003</v>
      </c>
      <c r="L987" s="23">
        <v>21.699021530639399</v>
      </c>
      <c r="M987" s="23">
        <v>5.8342049988889952</v>
      </c>
    </row>
    <row r="988" spans="1:13" x14ac:dyDescent="0.4">
      <c r="A988" s="2"/>
      <c r="B988" s="1"/>
      <c r="C988" s="25"/>
      <c r="D988" s="24"/>
      <c r="E988" s="23"/>
      <c r="F988" s="23"/>
      <c r="G988" s="1"/>
      <c r="H988" s="2">
        <v>9849.9999999999964</v>
      </c>
      <c r="I988" s="2">
        <v>23</v>
      </c>
      <c r="J988" s="25">
        <v>5.2939220000000002</v>
      </c>
      <c r="K988" s="24">
        <v>306.66699999999997</v>
      </c>
      <c r="L988" s="23">
        <v>20.441523523647074</v>
      </c>
      <c r="M988" s="23">
        <v>5.496102142586083</v>
      </c>
    </row>
    <row r="989" spans="1:13" x14ac:dyDescent="0.4">
      <c r="A989" s="2"/>
      <c r="B989" s="1"/>
      <c r="C989" s="25"/>
      <c r="D989" s="24"/>
      <c r="E989" s="23"/>
      <c r="F989" s="23"/>
      <c r="G989" s="1"/>
      <c r="H989" s="2">
        <v>9860.0000000000055</v>
      </c>
      <c r="I989" s="2">
        <v>23</v>
      </c>
      <c r="J989" s="25">
        <v>5.2866220000000004</v>
      </c>
      <c r="K989" s="24">
        <v>297.5</v>
      </c>
      <c r="L989" s="23">
        <v>20.666345842189788</v>
      </c>
      <c r="M989" s="23">
        <v>5.5565500062306095</v>
      </c>
    </row>
    <row r="990" spans="1:13" x14ac:dyDescent="0.4">
      <c r="A990" s="2"/>
      <c r="B990" s="1"/>
      <c r="C990" s="25"/>
      <c r="D990" s="24"/>
      <c r="E990" s="23"/>
      <c r="F990" s="23"/>
      <c r="G990" s="1"/>
      <c r="H990" s="2">
        <v>9870.0000000000036</v>
      </c>
      <c r="I990" s="2">
        <v>23</v>
      </c>
      <c r="J990" s="25">
        <v>5.3106220000000004</v>
      </c>
      <c r="K990" s="24">
        <v>303.75</v>
      </c>
      <c r="L990" s="23">
        <v>19.724528750980053</v>
      </c>
      <c r="M990" s="23">
        <v>5.3033241188874269</v>
      </c>
    </row>
    <row r="991" spans="1:13" x14ac:dyDescent="0.4">
      <c r="A991" s="2"/>
      <c r="B991" s="1"/>
      <c r="C991" s="25"/>
      <c r="D991" s="24"/>
      <c r="E991" s="23"/>
      <c r="F991" s="23"/>
      <c r="G991" s="1"/>
      <c r="H991" s="2">
        <v>9880.0000000000018</v>
      </c>
      <c r="I991" s="2">
        <v>23</v>
      </c>
      <c r="J991" s="25">
        <v>5.289822</v>
      </c>
      <c r="K991" s="24">
        <v>343.75</v>
      </c>
      <c r="L991" s="23">
        <v>21.406510430586728</v>
      </c>
      <c r="M991" s="23">
        <v>5.7555576866243339</v>
      </c>
    </row>
    <row r="992" spans="1:13" x14ac:dyDescent="0.4">
      <c r="A992" s="2"/>
      <c r="B992" s="1"/>
      <c r="C992" s="25"/>
      <c r="D992" s="24"/>
      <c r="E992" s="23"/>
      <c r="F992" s="23"/>
      <c r="G992" s="1"/>
      <c r="H992" s="2">
        <v>9890</v>
      </c>
      <c r="I992" s="2">
        <v>23</v>
      </c>
      <c r="J992" s="25">
        <v>5.316122</v>
      </c>
      <c r="K992" s="24">
        <v>344.16699999999997</v>
      </c>
      <c r="L992" s="23">
        <v>20.133694170224235</v>
      </c>
      <c r="M992" s="23">
        <v>5.4133362192467098</v>
      </c>
    </row>
    <row r="993" spans="1:13" x14ac:dyDescent="0.4">
      <c r="A993" s="2"/>
      <c r="B993" s="1"/>
      <c r="C993" s="25"/>
      <c r="D993" s="24"/>
      <c r="E993" s="23"/>
      <c r="F993" s="23"/>
      <c r="G993" s="1"/>
      <c r="H993" s="2">
        <v>9899.9999999999982</v>
      </c>
      <c r="I993" s="2">
        <v>23</v>
      </c>
      <c r="J993" s="25">
        <v>5.2910219999999999</v>
      </c>
      <c r="K993" s="24">
        <v>348.75</v>
      </c>
      <c r="L993" s="23">
        <v>21.309353768691327</v>
      </c>
      <c r="M993" s="23">
        <v>5.7294352238347033</v>
      </c>
    </row>
    <row r="994" spans="1:13" x14ac:dyDescent="0.4">
      <c r="A994" s="2"/>
      <c r="B994" s="1"/>
      <c r="C994" s="25"/>
      <c r="D994" s="24"/>
      <c r="E994" s="23"/>
      <c r="F994" s="23"/>
      <c r="G994" s="1"/>
      <c r="H994" s="2">
        <v>9910.0000000000055</v>
      </c>
      <c r="I994" s="2">
        <v>23</v>
      </c>
      <c r="J994" s="25">
        <v>5.3168220000000002</v>
      </c>
      <c r="K994" s="24">
        <v>395.41699999999997</v>
      </c>
      <c r="L994" s="23">
        <v>21.447718288361461</v>
      </c>
      <c r="M994" s="23">
        <v>5.76663722260633</v>
      </c>
    </row>
    <row r="995" spans="1:13" x14ac:dyDescent="0.4">
      <c r="A995" s="2"/>
      <c r="B995" s="1"/>
      <c r="C995" s="25"/>
      <c r="D995" s="24"/>
      <c r="E995" s="23"/>
      <c r="F995" s="23"/>
      <c r="G995" s="1"/>
      <c r="H995" s="2">
        <v>9920.0000000000055</v>
      </c>
      <c r="I995" s="2">
        <v>23</v>
      </c>
      <c r="J995" s="25">
        <v>5.3230219999999999</v>
      </c>
      <c r="K995" s="24">
        <v>404.58300000000003</v>
      </c>
      <c r="L995" s="23">
        <v>23.083695697708411</v>
      </c>
      <c r="M995" s="23">
        <v>6.2065016453501958</v>
      </c>
    </row>
    <row r="996" spans="1:13" x14ac:dyDescent="0.4">
      <c r="A996" s="2"/>
      <c r="B996" s="1"/>
      <c r="C996" s="25"/>
      <c r="D996" s="24"/>
      <c r="E996" s="23"/>
      <c r="F996" s="23"/>
      <c r="G996" s="1"/>
      <c r="H996" s="2">
        <v>9930.0000000000036</v>
      </c>
      <c r="I996" s="2">
        <v>23</v>
      </c>
      <c r="J996" s="25">
        <v>5.3251220000000004</v>
      </c>
      <c r="K996" s="24">
        <v>381.25</v>
      </c>
      <c r="L996" s="23">
        <v>22.461236351483908</v>
      </c>
      <c r="M996" s="23">
        <v>6.0391413141840964</v>
      </c>
    </row>
    <row r="997" spans="1:13" x14ac:dyDescent="0.4">
      <c r="A997" s="2"/>
      <c r="B997" s="1"/>
      <c r="C997" s="25"/>
      <c r="D997" s="24"/>
      <c r="E997" s="23"/>
      <c r="F997" s="23"/>
      <c r="G997" s="1"/>
      <c r="H997" s="2">
        <v>9940.0000000000018</v>
      </c>
      <c r="I997" s="2">
        <v>23</v>
      </c>
      <c r="J997" s="25">
        <v>5.3086220000000006</v>
      </c>
      <c r="K997" s="24">
        <v>437.08300000000003</v>
      </c>
      <c r="L997" s="23">
        <v>21.056940751745497</v>
      </c>
      <c r="M997" s="23">
        <v>5.6615690629955768</v>
      </c>
    </row>
    <row r="998" spans="1:13" x14ac:dyDescent="0.4">
      <c r="A998" s="2"/>
      <c r="B998" s="1"/>
      <c r="C998" s="25"/>
      <c r="D998" s="24"/>
      <c r="E998" s="23"/>
      <c r="F998" s="23"/>
      <c r="G998" s="1"/>
      <c r="H998" s="2">
        <v>9950</v>
      </c>
      <c r="I998" s="2">
        <v>23</v>
      </c>
      <c r="J998" s="25">
        <v>5.3152220000000003</v>
      </c>
      <c r="K998" s="24">
        <v>438.75</v>
      </c>
      <c r="L998" s="23">
        <v>21.326016736400195</v>
      </c>
      <c r="M998" s="23">
        <v>5.7339153875769302</v>
      </c>
    </row>
    <row r="999" spans="1:13" x14ac:dyDescent="0.4">
      <c r="A999" s="2"/>
      <c r="B999" s="1"/>
      <c r="C999" s="25"/>
      <c r="D999" s="24"/>
      <c r="E999" s="23"/>
      <c r="F999" s="23"/>
      <c r="G999" s="1"/>
      <c r="H999" s="2">
        <v>9960.0000000000073</v>
      </c>
      <c r="I999" s="2">
        <v>23</v>
      </c>
      <c r="J999" s="25">
        <v>5.3374220000000001</v>
      </c>
      <c r="K999" s="24">
        <v>443.75</v>
      </c>
      <c r="L999" s="23">
        <v>22.029297197704391</v>
      </c>
      <c r="M999" s="23">
        <v>5.9230060512812033</v>
      </c>
    </row>
    <row r="1000" spans="1:13" x14ac:dyDescent="0.4">
      <c r="A1000" s="2"/>
      <c r="B1000" s="1"/>
      <c r="C1000" s="25"/>
      <c r="D1000" s="24"/>
      <c r="E1000" s="23"/>
      <c r="F1000" s="23"/>
      <c r="G1000" s="1"/>
      <c r="H1000" s="2">
        <v>9969.9999999999964</v>
      </c>
      <c r="I1000" s="2">
        <v>23</v>
      </c>
      <c r="J1000" s="25">
        <v>5.3220220000000005</v>
      </c>
      <c r="K1000" s="24">
        <v>429.58300000000003</v>
      </c>
      <c r="L1000" s="23">
        <v>22.510614785127764</v>
      </c>
      <c r="M1000" s="23">
        <v>6.0524176687881734</v>
      </c>
    </row>
    <row r="1001" spans="1:13" x14ac:dyDescent="0.4">
      <c r="A1001" s="2"/>
      <c r="B1001" s="1"/>
      <c r="C1001" s="25"/>
      <c r="D1001" s="24"/>
      <c r="E1001" s="23"/>
      <c r="F1001" s="23"/>
      <c r="G1001" s="1"/>
      <c r="H1001" s="2">
        <v>9980.0000000000055</v>
      </c>
      <c r="I1001" s="2">
        <v>23</v>
      </c>
      <c r="J1001" s="25">
        <v>5.3271220000000001</v>
      </c>
      <c r="K1001" s="24">
        <v>428.75</v>
      </c>
      <c r="L1001" s="23">
        <v>22.468257451150297</v>
      </c>
      <c r="M1001" s="23">
        <v>6.0410290737180219</v>
      </c>
    </row>
    <row r="1002" spans="1:13" x14ac:dyDescent="0.4">
      <c r="A1002" s="2"/>
      <c r="B1002" s="1"/>
      <c r="C1002" s="25"/>
      <c r="D1002" s="24"/>
      <c r="E1002" s="23"/>
      <c r="F1002" s="23"/>
      <c r="G1002" s="1"/>
      <c r="H1002" s="2">
        <v>9990.0000000000036</v>
      </c>
      <c r="I1002" s="2">
        <v>23</v>
      </c>
      <c r="J1002" s="25">
        <v>5.342022</v>
      </c>
      <c r="K1002" s="24">
        <v>419.58300000000003</v>
      </c>
      <c r="L1002" s="23">
        <v>23.295189977468436</v>
      </c>
      <c r="M1002" s="23">
        <v>6.2633660059145688</v>
      </c>
    </row>
    <row r="1003" spans="1:13" x14ac:dyDescent="0.4">
      <c r="A1003" s="2"/>
      <c r="B1003" s="1"/>
      <c r="C1003" s="25"/>
      <c r="D1003" s="24"/>
      <c r="E1003" s="23"/>
      <c r="F1003" s="23"/>
      <c r="G1003" s="1"/>
      <c r="H1003" s="2">
        <v>10000.000000000002</v>
      </c>
      <c r="I1003" s="2">
        <v>23</v>
      </c>
      <c r="J1003" s="25">
        <v>5.3450220000000002</v>
      </c>
      <c r="K1003" s="24">
        <v>427.91699999999997</v>
      </c>
      <c r="L1003" s="23">
        <v>23.139119507415483</v>
      </c>
      <c r="M1003" s="23">
        <v>6.2214034171740504</v>
      </c>
    </row>
    <row r="1004" spans="1:13" x14ac:dyDescent="0.4">
      <c r="A1004" s="2"/>
      <c r="B1004" s="1"/>
      <c r="C1004" s="25"/>
      <c r="D1004" s="24"/>
      <c r="E1004" s="23"/>
      <c r="F1004" s="23"/>
      <c r="G1004" s="1"/>
      <c r="H1004" s="2">
        <v>10010</v>
      </c>
      <c r="I1004" s="2">
        <v>23</v>
      </c>
      <c r="J1004" s="25">
        <v>5.3206220000000002</v>
      </c>
      <c r="K1004" s="24">
        <v>410</v>
      </c>
      <c r="L1004" s="23">
        <v>23.186127525891241</v>
      </c>
      <c r="M1004" s="23">
        <v>6.2340424394447957</v>
      </c>
    </row>
    <row r="1005" spans="1:13" x14ac:dyDescent="0.4">
      <c r="A1005" s="2"/>
      <c r="B1005" s="1"/>
      <c r="C1005" s="25"/>
      <c r="D1005" s="24"/>
      <c r="E1005" s="23"/>
      <c r="F1005" s="23"/>
      <c r="G1005" s="1"/>
      <c r="H1005" s="2">
        <v>10019.999999999998</v>
      </c>
      <c r="I1005" s="2">
        <v>23</v>
      </c>
      <c r="J1005" s="25">
        <v>5.3449220000000004</v>
      </c>
      <c r="K1005" s="24">
        <v>384.16699999999997</v>
      </c>
      <c r="L1005" s="23">
        <v>22.77704618048552</v>
      </c>
      <c r="M1005" s="23">
        <v>6.1240529439761531</v>
      </c>
    </row>
    <row r="1006" spans="1:13" x14ac:dyDescent="0.4">
      <c r="A1006" s="2"/>
      <c r="B1006" s="1"/>
      <c r="C1006" s="25"/>
      <c r="D1006" s="24"/>
      <c r="E1006" s="23"/>
      <c r="F1006" s="23"/>
      <c r="G1006" s="1"/>
      <c r="H1006" s="2">
        <v>10030.000000000005</v>
      </c>
      <c r="I1006" s="2">
        <v>23</v>
      </c>
      <c r="J1006" s="25">
        <v>5.3251220000000004</v>
      </c>
      <c r="K1006" s="24">
        <v>402.5</v>
      </c>
      <c r="L1006" s="23">
        <v>23.321872678416003</v>
      </c>
      <c r="M1006" s="23">
        <v>6.2705401702902464</v>
      </c>
    </row>
    <row r="1007" spans="1:13" x14ac:dyDescent="0.4">
      <c r="A1007" s="2"/>
      <c r="B1007" s="1"/>
      <c r="C1007" s="25"/>
      <c r="D1007" s="24"/>
      <c r="E1007" s="23"/>
      <c r="F1007" s="23"/>
      <c r="G1007" s="1"/>
      <c r="H1007" s="2">
        <v>10040.000000000004</v>
      </c>
      <c r="I1007" s="2">
        <v>23</v>
      </c>
      <c r="J1007" s="25">
        <v>5.3354220000000003</v>
      </c>
      <c r="K1007" s="24">
        <v>387.91699999999997</v>
      </c>
      <c r="L1007" s="23">
        <v>23.599935689326788</v>
      </c>
      <c r="M1007" s="23">
        <v>6.3453028320983424</v>
      </c>
    </row>
    <row r="1008" spans="1:13" x14ac:dyDescent="0.4">
      <c r="A1008" s="2"/>
      <c r="B1008" s="1"/>
      <c r="C1008" s="25"/>
      <c r="D1008" s="24"/>
      <c r="E1008" s="23"/>
      <c r="F1008" s="23"/>
      <c r="G1008" s="1"/>
      <c r="H1008" s="2">
        <v>10050.000000000004</v>
      </c>
      <c r="I1008" s="2">
        <v>23</v>
      </c>
      <c r="J1008" s="25">
        <v>5.3467220000000006</v>
      </c>
      <c r="K1008" s="24">
        <v>381.25</v>
      </c>
      <c r="L1008" s="23">
        <v>22.679525665700293</v>
      </c>
      <c r="M1008" s="23">
        <v>6.0978326522431399</v>
      </c>
    </row>
    <row r="1009" spans="1:13" x14ac:dyDescent="0.4">
      <c r="A1009" s="2"/>
      <c r="B1009" s="1"/>
      <c r="C1009" s="25"/>
      <c r="D1009" s="24"/>
      <c r="E1009" s="23"/>
      <c r="F1009" s="23"/>
      <c r="G1009" s="1"/>
      <c r="H1009" s="2">
        <v>10060</v>
      </c>
      <c r="I1009" s="2">
        <v>23</v>
      </c>
      <c r="J1009" s="25">
        <v>5.3282220000000002</v>
      </c>
      <c r="K1009" s="24">
        <v>390</v>
      </c>
      <c r="L1009" s="23">
        <v>22.12674718388072</v>
      </c>
      <c r="M1009" s="23">
        <v>5.9492073800226306</v>
      </c>
    </row>
    <row r="1010" spans="1:13" x14ac:dyDescent="0.4">
      <c r="A1010" s="2"/>
      <c r="B1010" s="1"/>
      <c r="C1010" s="25"/>
      <c r="D1010" s="24"/>
      <c r="E1010" s="23"/>
      <c r="F1010" s="23"/>
      <c r="G1010" s="1"/>
      <c r="H1010" s="2">
        <v>10070</v>
      </c>
      <c r="I1010" s="2">
        <v>23</v>
      </c>
      <c r="J1010" s="25">
        <v>5.3271220000000001</v>
      </c>
      <c r="K1010" s="24">
        <v>380</v>
      </c>
      <c r="L1010" s="23">
        <v>21.960830733188565</v>
      </c>
      <c r="M1010" s="23">
        <v>5.9045975074226495</v>
      </c>
    </row>
    <row r="1011" spans="1:13" x14ac:dyDescent="0.4">
      <c r="A1011" s="2"/>
      <c r="B1011" s="1"/>
      <c r="C1011" s="25"/>
      <c r="D1011" s="24"/>
      <c r="E1011" s="23"/>
      <c r="F1011" s="23"/>
      <c r="G1011" s="1"/>
      <c r="H1011" s="2">
        <v>10080.000000000007</v>
      </c>
      <c r="I1011" s="2">
        <v>23</v>
      </c>
      <c r="J1011" s="25">
        <v>5.3506220000000004</v>
      </c>
      <c r="K1011" s="24">
        <v>391.66699999999997</v>
      </c>
      <c r="L1011" s="23">
        <v>22.039688257063002</v>
      </c>
      <c r="M1011" s="23">
        <v>5.9257998901816418</v>
      </c>
    </row>
    <row r="1012" spans="1:13" x14ac:dyDescent="0.4">
      <c r="A1012" s="2"/>
      <c r="B1012" s="1"/>
      <c r="C1012" s="25"/>
      <c r="D1012" s="24"/>
      <c r="E1012" s="23"/>
      <c r="F1012" s="23"/>
      <c r="G1012" s="1"/>
      <c r="H1012" s="2">
        <v>10090.000000000005</v>
      </c>
      <c r="I1012" s="2">
        <v>23</v>
      </c>
      <c r="J1012" s="25">
        <v>5.3282220000000002</v>
      </c>
      <c r="K1012" s="24">
        <v>376.66699999999997</v>
      </c>
      <c r="L1012" s="23">
        <v>23.18011811474782</v>
      </c>
      <c r="M1012" s="23">
        <v>6.232426692094907</v>
      </c>
    </row>
    <row r="1013" spans="1:13" x14ac:dyDescent="0.4">
      <c r="A1013" s="2"/>
      <c r="B1013" s="1"/>
      <c r="C1013" s="25"/>
      <c r="D1013" s="24"/>
      <c r="E1013" s="23"/>
      <c r="F1013" s="23"/>
      <c r="G1013" s="1"/>
      <c r="H1013" s="2">
        <v>10100.000000000004</v>
      </c>
      <c r="I1013" s="2">
        <v>23</v>
      </c>
      <c r="J1013" s="25">
        <v>5.352722</v>
      </c>
      <c r="K1013" s="24">
        <v>374.58300000000003</v>
      </c>
      <c r="L1013" s="23">
        <v>22.263087392351093</v>
      </c>
      <c r="M1013" s="23">
        <v>5.9858651032607151</v>
      </c>
    </row>
    <row r="1014" spans="1:13" x14ac:dyDescent="0.4">
      <c r="A1014" s="2"/>
      <c r="B1014" s="1"/>
      <c r="C1014" s="25"/>
      <c r="D1014" s="24"/>
      <c r="E1014" s="23"/>
      <c r="F1014" s="23"/>
      <c r="G1014" s="1"/>
      <c r="H1014" s="2">
        <v>10110.000000000004</v>
      </c>
      <c r="I1014" s="2">
        <v>23</v>
      </c>
      <c r="J1014" s="25">
        <v>5.3326220000000006</v>
      </c>
      <c r="K1014" s="24">
        <v>382.91699999999997</v>
      </c>
      <c r="L1014" s="23">
        <v>22.906369492981426</v>
      </c>
      <c r="M1014" s="23">
        <v>6.158824037924842</v>
      </c>
    </row>
    <row r="1015" spans="1:13" x14ac:dyDescent="0.4">
      <c r="A1015" s="2"/>
      <c r="B1015" s="1"/>
      <c r="C1015" s="25"/>
      <c r="D1015" s="24"/>
      <c r="E1015" s="23"/>
      <c r="F1015" s="23"/>
      <c r="G1015" s="1"/>
      <c r="H1015" s="2">
        <v>10120</v>
      </c>
      <c r="I1015" s="2">
        <v>23</v>
      </c>
      <c r="J1015" s="25">
        <v>5.3423220000000002</v>
      </c>
      <c r="K1015" s="24">
        <v>381.25</v>
      </c>
      <c r="L1015" s="23">
        <v>22.749619893144331</v>
      </c>
      <c r="M1015" s="23">
        <v>6.1166788519010318</v>
      </c>
    </row>
    <row r="1016" spans="1:13" x14ac:dyDescent="0.4">
      <c r="A1016" s="2"/>
      <c r="B1016" s="1"/>
      <c r="C1016" s="25"/>
      <c r="D1016" s="24"/>
      <c r="E1016" s="23"/>
      <c r="F1016" s="23"/>
      <c r="G1016" s="1"/>
      <c r="H1016" s="2">
        <v>10130.000000000009</v>
      </c>
      <c r="I1016" s="2">
        <v>23</v>
      </c>
      <c r="J1016" s="25">
        <v>5.3396220000000003</v>
      </c>
      <c r="K1016" s="24">
        <v>367.5</v>
      </c>
      <c r="L1016" s="23">
        <v>23.598903449421062</v>
      </c>
      <c r="M1016" s="23">
        <v>6.345025294274369</v>
      </c>
    </row>
    <row r="1017" spans="1:13" x14ac:dyDescent="0.4">
      <c r="A1017" s="2"/>
      <c r="B1017" s="1"/>
      <c r="C1017" s="25"/>
      <c r="D1017" s="24"/>
      <c r="E1017" s="23"/>
      <c r="F1017" s="23"/>
      <c r="G1017" s="1"/>
      <c r="H1017" s="2">
        <v>10139.999999999996</v>
      </c>
      <c r="I1017" s="2">
        <v>23</v>
      </c>
      <c r="J1017" s="25">
        <v>5.3463220000000007</v>
      </c>
      <c r="K1017" s="24">
        <v>379.16699999999997</v>
      </c>
      <c r="L1017" s="23">
        <v>23.077981479153411</v>
      </c>
      <c r="M1017" s="23">
        <v>6.2049652662830024</v>
      </c>
    </row>
    <row r="1018" spans="1:13" x14ac:dyDescent="0.4">
      <c r="A1018" s="2"/>
      <c r="B1018" s="1"/>
      <c r="C1018" s="25"/>
      <c r="D1018" s="24"/>
      <c r="E1018" s="23"/>
      <c r="F1018" s="23"/>
      <c r="G1018" s="1"/>
      <c r="H1018" s="2">
        <v>10150.000000000005</v>
      </c>
      <c r="I1018" s="2">
        <v>23</v>
      </c>
      <c r="J1018" s="25">
        <v>5.3312220000000003</v>
      </c>
      <c r="K1018" s="24">
        <v>374.16699999999997</v>
      </c>
      <c r="L1018" s="23">
        <v>23.83702624921056</v>
      </c>
      <c r="M1018" s="23">
        <v>6.409049251618236</v>
      </c>
    </row>
    <row r="1019" spans="1:13" x14ac:dyDescent="0.4">
      <c r="A1019" s="2"/>
      <c r="B1019" s="1"/>
      <c r="C1019" s="25"/>
      <c r="D1019" s="24"/>
      <c r="E1019" s="23"/>
      <c r="F1019" s="23"/>
      <c r="G1019" s="1"/>
      <c r="H1019" s="2">
        <v>10160.000000000004</v>
      </c>
      <c r="I1019" s="2">
        <v>23</v>
      </c>
      <c r="J1019" s="25">
        <v>5.3564220000000002</v>
      </c>
      <c r="K1019" s="24">
        <v>373.33300000000003</v>
      </c>
      <c r="L1019" s="23">
        <v>23.492278672082751</v>
      </c>
      <c r="M1019" s="23">
        <v>6.3163571440504382</v>
      </c>
    </row>
    <row r="1020" spans="1:13" x14ac:dyDescent="0.4">
      <c r="A1020" s="2"/>
      <c r="B1020" s="1"/>
      <c r="C1020" s="25"/>
      <c r="D1020" s="24"/>
      <c r="E1020" s="23"/>
      <c r="F1020" s="23"/>
      <c r="G1020" s="1"/>
      <c r="H1020" s="2">
        <v>10170.000000000004</v>
      </c>
      <c r="I1020" s="2">
        <v>23</v>
      </c>
      <c r="J1020" s="25">
        <v>5.3415220000000003</v>
      </c>
      <c r="K1020" s="24">
        <v>371.66699999999997</v>
      </c>
      <c r="L1020" s="23">
        <v>23.592750178598486</v>
      </c>
      <c r="M1020" s="23">
        <v>6.3433708674449401</v>
      </c>
    </row>
    <row r="1021" spans="1:13" x14ac:dyDescent="0.4">
      <c r="A1021" s="2"/>
      <c r="B1021" s="1"/>
      <c r="C1021" s="25"/>
      <c r="D1021" s="24"/>
      <c r="E1021" s="23"/>
      <c r="F1021" s="23"/>
      <c r="G1021" s="1"/>
      <c r="H1021" s="2">
        <v>10180</v>
      </c>
      <c r="I1021" s="2">
        <v>23</v>
      </c>
      <c r="J1021" s="25">
        <v>5.3469220000000002</v>
      </c>
      <c r="K1021" s="24">
        <v>378.75</v>
      </c>
      <c r="L1021" s="23">
        <v>23.701348355756544</v>
      </c>
      <c r="M1021" s="23">
        <v>6.3725696046852889</v>
      </c>
    </row>
    <row r="1022" spans="1:13" x14ac:dyDescent="0.4">
      <c r="A1022" s="2"/>
      <c r="B1022" s="1"/>
      <c r="C1022" s="25"/>
      <c r="D1022" s="24"/>
      <c r="E1022" s="23"/>
      <c r="F1022" s="23"/>
      <c r="G1022" s="1"/>
      <c r="H1022" s="2">
        <v>10190</v>
      </c>
      <c r="I1022" s="2">
        <v>23</v>
      </c>
      <c r="J1022" s="25">
        <v>5.3554219999999999</v>
      </c>
      <c r="K1022" s="24">
        <v>382.5</v>
      </c>
      <c r="L1022" s="23">
        <v>23.00373633947304</v>
      </c>
      <c r="M1022" s="23">
        <v>6.1850030129410793</v>
      </c>
    </row>
    <row r="1023" spans="1:13" x14ac:dyDescent="0.4">
      <c r="A1023" s="2"/>
      <c r="B1023" s="1"/>
      <c r="C1023" s="25"/>
      <c r="D1023" s="24"/>
      <c r="E1023" s="23"/>
      <c r="F1023" s="23"/>
      <c r="G1023" s="1"/>
      <c r="H1023" s="2">
        <v>10200.000000000007</v>
      </c>
      <c r="I1023" s="2">
        <v>23</v>
      </c>
      <c r="J1023" s="25">
        <v>5.3337220000000007</v>
      </c>
      <c r="K1023" s="24">
        <v>382.08300000000003</v>
      </c>
      <c r="L1023" s="23">
        <v>24.454214632839516</v>
      </c>
      <c r="M1023" s="23">
        <v>6.574992381723888</v>
      </c>
    </row>
    <row r="1024" spans="1:13" x14ac:dyDescent="0.4">
      <c r="A1024" s="2"/>
      <c r="B1024" s="1"/>
      <c r="C1024" s="25"/>
      <c r="D1024" s="24"/>
      <c r="E1024" s="23"/>
      <c r="F1024" s="23"/>
      <c r="G1024" s="1"/>
      <c r="H1024" s="2">
        <v>10210.000000000005</v>
      </c>
      <c r="I1024" s="2">
        <v>23</v>
      </c>
      <c r="J1024" s="25">
        <v>5.3599220000000001</v>
      </c>
      <c r="K1024" s="24">
        <v>382.5</v>
      </c>
      <c r="L1024" s="23">
        <v>24.011747566175398</v>
      </c>
      <c r="M1024" s="23">
        <v>6.4560264841818951</v>
      </c>
    </row>
    <row r="1025" spans="1:13" x14ac:dyDescent="0.4">
      <c r="A1025" s="2"/>
      <c r="B1025" s="1"/>
      <c r="C1025" s="25"/>
      <c r="D1025" s="24"/>
      <c r="E1025" s="23"/>
      <c r="F1025" s="23"/>
      <c r="G1025" s="1"/>
      <c r="H1025" s="2">
        <v>10220.000000000004</v>
      </c>
      <c r="I1025" s="2">
        <v>23</v>
      </c>
      <c r="J1025" s="25">
        <v>5.3553220000000001</v>
      </c>
      <c r="K1025" s="24">
        <v>391.66699999999997</v>
      </c>
      <c r="L1025" s="23">
        <v>25.499110920788368</v>
      </c>
      <c r="M1025" s="23">
        <v>6.8559331208196088</v>
      </c>
    </row>
    <row r="1026" spans="1:13" x14ac:dyDescent="0.4">
      <c r="A1026" s="2"/>
      <c r="B1026" s="1"/>
      <c r="C1026" s="25"/>
      <c r="D1026" s="24"/>
      <c r="E1026" s="23"/>
      <c r="F1026" s="23"/>
      <c r="G1026" s="1"/>
      <c r="H1026" s="2">
        <v>10230.000000000002</v>
      </c>
      <c r="I1026" s="2">
        <v>23</v>
      </c>
      <c r="J1026" s="25">
        <v>5.356922</v>
      </c>
      <c r="K1026" s="24">
        <v>387.5</v>
      </c>
      <c r="L1026" s="23">
        <v>24.071387678881994</v>
      </c>
      <c r="M1026" s="23">
        <v>6.4720618912713732</v>
      </c>
    </row>
    <row r="1027" spans="1:13" x14ac:dyDescent="0.4">
      <c r="A1027" s="2"/>
      <c r="B1027" s="1"/>
      <c r="C1027" s="25"/>
      <c r="D1027" s="24"/>
      <c r="E1027" s="23"/>
      <c r="F1027" s="23"/>
      <c r="G1027" s="1"/>
      <c r="H1027" s="2">
        <v>10240</v>
      </c>
      <c r="I1027" s="2">
        <v>23</v>
      </c>
      <c r="J1027" s="25">
        <v>5.3375220000000008</v>
      </c>
      <c r="K1027" s="24">
        <v>381.25</v>
      </c>
      <c r="L1027" s="23">
        <v>23.96112951049092</v>
      </c>
      <c r="M1027" s="23">
        <v>6.4424168330235982</v>
      </c>
    </row>
    <row r="1028" spans="1:13" x14ac:dyDescent="0.4">
      <c r="A1028" s="2"/>
      <c r="B1028" s="1"/>
      <c r="C1028" s="25"/>
      <c r="D1028" s="24"/>
      <c r="E1028" s="23"/>
      <c r="F1028" s="23"/>
      <c r="G1028" s="1"/>
      <c r="H1028" s="2">
        <v>10250.000000000007</v>
      </c>
      <c r="I1028" s="2">
        <v>23</v>
      </c>
      <c r="J1028" s="25">
        <v>5.356522</v>
      </c>
      <c r="K1028" s="24">
        <v>367.08300000000003</v>
      </c>
      <c r="L1028" s="23">
        <v>23.855704653658378</v>
      </c>
      <c r="M1028" s="23">
        <v>6.4140713048221949</v>
      </c>
    </row>
    <row r="1029" spans="1:13" x14ac:dyDescent="0.4">
      <c r="A1029" s="2"/>
      <c r="B1029" s="1"/>
      <c r="C1029" s="25"/>
      <c r="D1029" s="24"/>
      <c r="E1029" s="23"/>
      <c r="F1029" s="23"/>
      <c r="G1029" s="1"/>
      <c r="H1029" s="2">
        <v>10259.999999999996</v>
      </c>
      <c r="I1029" s="2">
        <v>23</v>
      </c>
      <c r="J1029" s="25">
        <v>5.348922</v>
      </c>
      <c r="K1029" s="24">
        <v>389.16699999999997</v>
      </c>
      <c r="L1029" s="23">
        <v>23.765334618835428</v>
      </c>
      <c r="M1029" s="23">
        <v>6.3897735590381597</v>
      </c>
    </row>
    <row r="1030" spans="1:13" x14ac:dyDescent="0.4">
      <c r="A1030" s="2"/>
      <c r="B1030" s="1"/>
      <c r="C1030" s="25"/>
      <c r="D1030" s="24"/>
      <c r="E1030" s="23"/>
      <c r="F1030" s="23"/>
      <c r="G1030" s="1"/>
      <c r="H1030" s="2">
        <v>10270.000000000004</v>
      </c>
      <c r="I1030" s="2">
        <v>23</v>
      </c>
      <c r="J1030" s="25">
        <v>5.3383220000000007</v>
      </c>
      <c r="K1030" s="24">
        <v>372.91699999999997</v>
      </c>
      <c r="L1030" s="23">
        <v>23.674635761888652</v>
      </c>
      <c r="M1030" s="23">
        <v>6.365387403015168</v>
      </c>
    </row>
    <row r="1031" spans="1:13" x14ac:dyDescent="0.4">
      <c r="A1031" s="2"/>
      <c r="B1031" s="1"/>
      <c r="C1031" s="25"/>
      <c r="D1031" s="24"/>
      <c r="E1031" s="23"/>
      <c r="F1031" s="23"/>
      <c r="G1031" s="1"/>
      <c r="H1031" s="2">
        <v>10280.000000000004</v>
      </c>
      <c r="I1031" s="2">
        <v>23</v>
      </c>
      <c r="J1031" s="25">
        <v>5.3557220000000001</v>
      </c>
      <c r="K1031" s="24">
        <v>370.83300000000003</v>
      </c>
      <c r="L1031" s="23">
        <v>23.288169344878924</v>
      </c>
      <c r="M1031" s="23">
        <v>6.261478371963368</v>
      </c>
    </row>
    <row r="1032" spans="1:13" x14ac:dyDescent="0.4">
      <c r="A1032" s="2"/>
      <c r="B1032" s="1"/>
      <c r="C1032" s="25"/>
      <c r="D1032" s="24"/>
      <c r="E1032" s="23"/>
      <c r="F1032" s="23"/>
      <c r="G1032" s="1"/>
      <c r="H1032" s="2">
        <v>10290.000000000002</v>
      </c>
      <c r="I1032" s="2">
        <v>23</v>
      </c>
      <c r="J1032" s="25">
        <v>5.3576220000000001</v>
      </c>
      <c r="K1032" s="24">
        <v>367.08300000000003</v>
      </c>
      <c r="L1032" s="23">
        <v>24.905281051948972</v>
      </c>
      <c r="M1032" s="23">
        <v>6.6962703828302272</v>
      </c>
    </row>
    <row r="1033" spans="1:13" x14ac:dyDescent="0.4">
      <c r="A1033" s="2"/>
      <c r="B1033" s="1"/>
      <c r="C1033" s="25"/>
      <c r="D1033" s="24"/>
      <c r="E1033" s="23"/>
      <c r="F1033" s="23"/>
      <c r="G1033" s="1"/>
      <c r="H1033" s="2">
        <v>10300</v>
      </c>
      <c r="I1033" s="2">
        <v>23</v>
      </c>
      <c r="J1033" s="25">
        <v>5.3571220000000004</v>
      </c>
      <c r="K1033" s="24">
        <v>370</v>
      </c>
      <c r="L1033" s="23">
        <v>24.194881871910312</v>
      </c>
      <c r="M1033" s="23">
        <v>6.5052657128023226</v>
      </c>
    </row>
    <row r="1034" spans="1:13" x14ac:dyDescent="0.4">
      <c r="A1034" s="2"/>
      <c r="B1034" s="1"/>
      <c r="C1034" s="25"/>
      <c r="D1034" s="24"/>
      <c r="E1034" s="23"/>
      <c r="F1034" s="23"/>
      <c r="G1034" s="1"/>
      <c r="H1034" s="2">
        <v>10309.999999999998</v>
      </c>
      <c r="I1034" s="2">
        <v>23</v>
      </c>
      <c r="J1034" s="25">
        <v>5.3400220000000003</v>
      </c>
      <c r="K1034" s="24">
        <v>377.5</v>
      </c>
      <c r="L1034" s="23">
        <v>24.636862711541927</v>
      </c>
      <c r="M1034" s="23">
        <v>6.6241008787267779</v>
      </c>
    </row>
    <row r="1035" spans="1:13" x14ac:dyDescent="0.4">
      <c r="A1035" s="2"/>
      <c r="B1035" s="1"/>
      <c r="C1035" s="25"/>
      <c r="D1035" s="24"/>
      <c r="E1035" s="23"/>
      <c r="F1035" s="23"/>
      <c r="G1035" s="1"/>
      <c r="H1035" s="2">
        <v>10320.000000000007</v>
      </c>
      <c r="I1035" s="2">
        <v>23</v>
      </c>
      <c r="J1035" s="25">
        <v>5.3642220000000007</v>
      </c>
      <c r="K1035" s="24">
        <v>373.75</v>
      </c>
      <c r="L1035" s="23">
        <v>23.874264887655471</v>
      </c>
      <c r="M1035" s="23">
        <v>6.4190615855965376</v>
      </c>
    </row>
    <row r="1036" spans="1:13" x14ac:dyDescent="0.4">
      <c r="A1036" s="2"/>
      <c r="B1036" s="1"/>
      <c r="C1036" s="25"/>
      <c r="D1036" s="24"/>
      <c r="E1036" s="23"/>
      <c r="F1036" s="23"/>
      <c r="G1036" s="1"/>
      <c r="H1036" s="2">
        <v>10330.000000000004</v>
      </c>
      <c r="I1036" s="2">
        <v>23</v>
      </c>
      <c r="J1036" s="25">
        <v>5.3474219999999999</v>
      </c>
      <c r="K1036" s="24">
        <v>357.91699999999997</v>
      </c>
      <c r="L1036" s="23">
        <v>24.629365660534368</v>
      </c>
      <c r="M1036" s="23">
        <v>6.6220851503952778</v>
      </c>
    </row>
    <row r="1037" spans="1:13" x14ac:dyDescent="0.4">
      <c r="A1037" s="2"/>
      <c r="B1037" s="1"/>
      <c r="C1037" s="25"/>
      <c r="D1037" s="24"/>
      <c r="E1037" s="23"/>
      <c r="F1037" s="23"/>
      <c r="G1037" s="1"/>
      <c r="H1037" s="2">
        <v>10340.000000000004</v>
      </c>
      <c r="I1037" s="2">
        <v>23</v>
      </c>
      <c r="J1037" s="25">
        <v>5.3564220000000002</v>
      </c>
      <c r="K1037" s="24">
        <v>352.08300000000003</v>
      </c>
      <c r="L1037" s="23">
        <v>24.603911838859194</v>
      </c>
      <c r="M1037" s="23">
        <v>6.6152413941711332</v>
      </c>
    </row>
    <row r="1038" spans="1:13" x14ac:dyDescent="0.4">
      <c r="A1038" s="2"/>
      <c r="B1038" s="1"/>
      <c r="C1038" s="25"/>
      <c r="D1038" s="24"/>
      <c r="E1038" s="23"/>
      <c r="F1038" s="23"/>
      <c r="G1038" s="1"/>
      <c r="H1038" s="2">
        <v>10350.000000000002</v>
      </c>
      <c r="I1038" s="2">
        <v>23</v>
      </c>
      <c r="J1038" s="25">
        <v>5.3578220000000005</v>
      </c>
      <c r="K1038" s="24">
        <v>363.33300000000003</v>
      </c>
      <c r="L1038" s="23">
        <v>25.294601775774911</v>
      </c>
      <c r="M1038" s="23">
        <v>6.8009468499192689</v>
      </c>
    </row>
    <row r="1039" spans="1:13" x14ac:dyDescent="0.4">
      <c r="A1039" s="2"/>
      <c r="B1039" s="1"/>
      <c r="C1039" s="25"/>
      <c r="D1039" s="24"/>
      <c r="E1039" s="23"/>
      <c r="F1039" s="23"/>
      <c r="G1039" s="1"/>
      <c r="H1039" s="2">
        <v>10360</v>
      </c>
      <c r="I1039" s="2">
        <v>23</v>
      </c>
      <c r="J1039" s="25">
        <v>5.358822</v>
      </c>
      <c r="K1039" s="24">
        <v>366.25</v>
      </c>
      <c r="L1039" s="23">
        <v>24.887270567440105</v>
      </c>
      <c r="M1039" s="23">
        <v>6.6914279129241239</v>
      </c>
    </row>
    <row r="1040" spans="1:13" x14ac:dyDescent="0.4">
      <c r="A1040" s="2"/>
      <c r="B1040" s="1"/>
      <c r="C1040" s="25"/>
      <c r="D1040" s="24"/>
      <c r="E1040" s="23"/>
      <c r="F1040" s="23"/>
      <c r="G1040" s="1"/>
      <c r="H1040" s="2">
        <v>10370.000000000007</v>
      </c>
      <c r="I1040" s="2">
        <v>23</v>
      </c>
      <c r="J1040" s="25">
        <v>5.3506220000000004</v>
      </c>
      <c r="K1040" s="24">
        <v>352.5</v>
      </c>
      <c r="L1040" s="23">
        <v>24.271534792909211</v>
      </c>
      <c r="M1040" s="23">
        <v>6.5258753450956393</v>
      </c>
    </row>
    <row r="1041" spans="1:13" x14ac:dyDescent="0.4">
      <c r="A1041" s="2"/>
      <c r="B1041" s="1"/>
      <c r="C1041" s="25"/>
      <c r="D1041" s="24"/>
      <c r="E1041" s="23"/>
      <c r="F1041" s="23"/>
      <c r="G1041" s="1"/>
      <c r="H1041" s="2">
        <v>10379.999999999996</v>
      </c>
      <c r="I1041" s="2">
        <v>23</v>
      </c>
      <c r="J1041" s="25">
        <v>5.348522</v>
      </c>
      <c r="K1041" s="24">
        <v>364.58300000000003</v>
      </c>
      <c r="L1041" s="23">
        <v>23.847687746082887</v>
      </c>
      <c r="M1041" s="23">
        <v>6.411915802916889</v>
      </c>
    </row>
    <row r="1042" spans="1:13" x14ac:dyDescent="0.4">
      <c r="A1042" s="2"/>
      <c r="B1042" s="1"/>
      <c r="C1042" s="25"/>
      <c r="D1042" s="24"/>
      <c r="E1042" s="23"/>
      <c r="F1042" s="23"/>
      <c r="G1042" s="1"/>
      <c r="H1042" s="2">
        <v>10390.000000000004</v>
      </c>
      <c r="I1042" s="2">
        <v>23</v>
      </c>
      <c r="J1042" s="25">
        <v>5.3594220000000004</v>
      </c>
      <c r="K1042" s="24">
        <v>360</v>
      </c>
      <c r="L1042" s="23">
        <v>24.932988986649043</v>
      </c>
      <c r="M1042" s="23">
        <v>6.7037202012889896</v>
      </c>
    </row>
    <row r="1043" spans="1:13" x14ac:dyDescent="0.4">
      <c r="A1043" s="2"/>
      <c r="B1043" s="1"/>
      <c r="C1043" s="25"/>
      <c r="D1043" s="24"/>
      <c r="E1043" s="23"/>
      <c r="F1043" s="23"/>
      <c r="G1043" s="1"/>
      <c r="H1043" s="2">
        <v>10400.000000000004</v>
      </c>
      <c r="I1043" s="2">
        <v>23</v>
      </c>
      <c r="J1043" s="25">
        <v>5.3599220000000001</v>
      </c>
      <c r="K1043" s="24">
        <v>363.33300000000003</v>
      </c>
      <c r="L1043" s="23">
        <v>24.392886504287091</v>
      </c>
      <c r="M1043" s="23">
        <v>6.5585031186634399</v>
      </c>
    </row>
    <row r="1044" spans="1:13" x14ac:dyDescent="0.4">
      <c r="A1044" s="2"/>
      <c r="B1044" s="1"/>
      <c r="C1044" s="25"/>
      <c r="D1044" s="24"/>
      <c r="E1044" s="23"/>
      <c r="F1044" s="23"/>
      <c r="G1044" s="1"/>
      <c r="H1044" s="2">
        <v>10410.000000000002</v>
      </c>
      <c r="I1044" s="2">
        <v>23</v>
      </c>
      <c r="J1044" s="25">
        <v>5.3431220000000001</v>
      </c>
      <c r="K1044" s="24">
        <v>374.58300000000003</v>
      </c>
      <c r="L1044" s="23">
        <v>24.656414082679287</v>
      </c>
      <c r="M1044" s="23">
        <v>6.6293576460452357</v>
      </c>
    </row>
    <row r="1045" spans="1:13" x14ac:dyDescent="0.4">
      <c r="A1045" s="2"/>
      <c r="B1045" s="1"/>
      <c r="C1045" s="25"/>
      <c r="D1045" s="24"/>
      <c r="E1045" s="23"/>
      <c r="F1045" s="23"/>
      <c r="G1045" s="1"/>
      <c r="H1045" s="2">
        <v>10420</v>
      </c>
      <c r="I1045" s="2">
        <v>23</v>
      </c>
      <c r="J1045" s="25">
        <v>5.3628220000000004</v>
      </c>
      <c r="K1045" s="24">
        <v>367.91699999999997</v>
      </c>
      <c r="L1045" s="23">
        <v>23.394514343165895</v>
      </c>
      <c r="M1045" s="23">
        <v>6.2900712981345599</v>
      </c>
    </row>
    <row r="1046" spans="1:13" x14ac:dyDescent="0.4">
      <c r="A1046" s="2"/>
      <c r="B1046" s="1"/>
      <c r="C1046" s="25"/>
      <c r="D1046" s="24"/>
      <c r="E1046" s="23"/>
      <c r="F1046" s="23"/>
      <c r="G1046" s="1"/>
      <c r="H1046" s="2">
        <v>10429.999999999998</v>
      </c>
      <c r="I1046" s="2">
        <v>23</v>
      </c>
      <c r="J1046" s="25">
        <v>5.3519220000000001</v>
      </c>
      <c r="K1046" s="24">
        <v>375</v>
      </c>
      <c r="L1046" s="23">
        <v>24.683638125731253</v>
      </c>
      <c r="M1046" s="23">
        <v>6.63667736080009</v>
      </c>
    </row>
    <row r="1047" spans="1:13" x14ac:dyDescent="0.4">
      <c r="A1047" s="2"/>
      <c r="B1047" s="1"/>
      <c r="C1047" s="25"/>
      <c r="D1047" s="24"/>
      <c r="E1047" s="23"/>
      <c r="F1047" s="23"/>
      <c r="G1047" s="1"/>
      <c r="H1047" s="2">
        <v>10440.000000000005</v>
      </c>
      <c r="I1047" s="2">
        <v>23</v>
      </c>
      <c r="J1047" s="25">
        <v>5.3641220000000001</v>
      </c>
      <c r="K1047" s="24">
        <v>381.25</v>
      </c>
      <c r="L1047" s="23">
        <v>23.673765130583558</v>
      </c>
      <c r="M1047" s="23">
        <v>6.3651533168143146</v>
      </c>
    </row>
    <row r="1048" spans="1:13" x14ac:dyDescent="0.4">
      <c r="A1048" s="2"/>
      <c r="B1048" s="1"/>
      <c r="C1048" s="25"/>
      <c r="D1048" s="24"/>
      <c r="E1048" s="23"/>
      <c r="F1048" s="23"/>
      <c r="G1048" s="1"/>
      <c r="H1048" s="2">
        <v>10450.000000000004</v>
      </c>
      <c r="I1048" s="2">
        <v>23</v>
      </c>
      <c r="J1048" s="25">
        <v>5.3453220000000004</v>
      </c>
      <c r="K1048" s="24">
        <v>369.58300000000003</v>
      </c>
      <c r="L1048" s="23">
        <v>23.829611403733924</v>
      </c>
      <c r="M1048" s="23">
        <v>6.4070556258464597</v>
      </c>
    </row>
    <row r="1049" spans="1:13" x14ac:dyDescent="0.4">
      <c r="A1049" s="2"/>
      <c r="B1049" s="1"/>
      <c r="C1049" s="25"/>
      <c r="D1049" s="24"/>
      <c r="E1049" s="23"/>
      <c r="F1049" s="23"/>
      <c r="G1049" s="1"/>
      <c r="H1049" s="2">
        <v>10460.000000000002</v>
      </c>
      <c r="I1049" s="2">
        <v>23</v>
      </c>
      <c r="J1049" s="25">
        <v>5.3520220000000007</v>
      </c>
      <c r="K1049" s="24">
        <v>367.08300000000003</v>
      </c>
      <c r="L1049" s="23">
        <v>23.77520488747238</v>
      </c>
      <c r="M1049" s="23">
        <v>6.3924273731993528</v>
      </c>
    </row>
    <row r="1050" spans="1:13" x14ac:dyDescent="0.4">
      <c r="A1050" s="2"/>
      <c r="B1050" s="1"/>
      <c r="C1050" s="25"/>
      <c r="D1050" s="24"/>
      <c r="E1050" s="23"/>
      <c r="F1050" s="23"/>
      <c r="G1050" s="1"/>
      <c r="H1050" s="2">
        <v>10470.000000000002</v>
      </c>
      <c r="I1050" s="2">
        <v>23</v>
      </c>
      <c r="J1050" s="25">
        <v>5.3612220000000006</v>
      </c>
      <c r="K1050" s="24">
        <v>383.75</v>
      </c>
      <c r="L1050" s="23">
        <v>23.595596545107707</v>
      </c>
      <c r="M1050" s="23">
        <v>6.3441361685758375</v>
      </c>
    </row>
    <row r="1051" spans="1:13" x14ac:dyDescent="0.4">
      <c r="A1051" s="2"/>
      <c r="B1051" s="1"/>
      <c r="C1051" s="25"/>
      <c r="D1051" s="24"/>
      <c r="E1051" s="23"/>
      <c r="F1051" s="23"/>
      <c r="G1051" s="1"/>
      <c r="H1051" s="2">
        <v>10480</v>
      </c>
      <c r="I1051" s="2">
        <v>23</v>
      </c>
      <c r="J1051" s="25">
        <v>5.3446220000000002</v>
      </c>
      <c r="K1051" s="24">
        <v>376.66699999999997</v>
      </c>
      <c r="L1051" s="23">
        <v>24.759429756962628</v>
      </c>
      <c r="M1051" s="23">
        <v>6.657055418547059</v>
      </c>
    </row>
    <row r="1052" spans="1:13" x14ac:dyDescent="0.4">
      <c r="A1052" s="2"/>
      <c r="B1052" s="1"/>
      <c r="C1052" s="25"/>
      <c r="D1052" s="24"/>
      <c r="E1052" s="23"/>
      <c r="F1052" s="23"/>
      <c r="G1052" s="1"/>
      <c r="H1052" s="2">
        <v>10490.000000000007</v>
      </c>
      <c r="I1052" s="2">
        <v>23</v>
      </c>
      <c r="J1052" s="25">
        <v>5.3670220000000004</v>
      </c>
      <c r="K1052" s="24">
        <v>397.91699999999997</v>
      </c>
      <c r="L1052" s="23">
        <v>23.364784899727358</v>
      </c>
      <c r="M1052" s="23">
        <v>6.2820779576386139</v>
      </c>
    </row>
    <row r="1053" spans="1:13" x14ac:dyDescent="0.4">
      <c r="A1053" s="2"/>
      <c r="B1053" s="1"/>
      <c r="C1053" s="25"/>
      <c r="D1053" s="24"/>
      <c r="E1053" s="23"/>
      <c r="F1053" s="23"/>
      <c r="G1053" s="1"/>
      <c r="H1053" s="2">
        <v>10500.000000000005</v>
      </c>
      <c r="I1053" s="2">
        <v>23</v>
      </c>
      <c r="J1053" s="25">
        <v>5.3480220000000003</v>
      </c>
      <c r="K1053" s="24">
        <v>398.33300000000003</v>
      </c>
      <c r="L1053" s="23">
        <v>23.509510539431876</v>
      </c>
      <c r="M1053" s="23">
        <v>6.3209902675526477</v>
      </c>
    </row>
    <row r="1054" spans="1:13" x14ac:dyDescent="0.4">
      <c r="A1054" s="2"/>
      <c r="B1054" s="1"/>
      <c r="C1054" s="25"/>
      <c r="D1054" s="24"/>
      <c r="E1054" s="23"/>
      <c r="F1054" s="23"/>
      <c r="G1054" s="1"/>
      <c r="H1054" s="2">
        <v>10510.000000000004</v>
      </c>
      <c r="I1054" s="2">
        <v>23</v>
      </c>
      <c r="J1054" s="25">
        <v>5.3464220000000005</v>
      </c>
      <c r="K1054" s="24">
        <v>403.33300000000003</v>
      </c>
      <c r="L1054" s="23">
        <v>23.6768043998444</v>
      </c>
      <c r="M1054" s="23">
        <v>6.3659704836109583</v>
      </c>
    </row>
    <row r="1055" spans="1:13" x14ac:dyDescent="0.4">
      <c r="A1055" s="2"/>
      <c r="B1055" s="1"/>
      <c r="C1055" s="25"/>
      <c r="D1055" s="24"/>
      <c r="E1055" s="23"/>
      <c r="F1055" s="23"/>
      <c r="G1055" s="1"/>
      <c r="H1055" s="2">
        <v>10520.000000000002</v>
      </c>
      <c r="I1055" s="2">
        <v>23</v>
      </c>
      <c r="J1055" s="25">
        <v>5.370622</v>
      </c>
      <c r="K1055" s="24">
        <v>405.41699999999997</v>
      </c>
      <c r="L1055" s="23">
        <v>23.898057783943887</v>
      </c>
      <c r="M1055" s="23">
        <v>6.4254587696478058</v>
      </c>
    </row>
    <row r="1056" spans="1:13" x14ac:dyDescent="0.4">
      <c r="A1056" s="2"/>
      <c r="B1056" s="1"/>
      <c r="C1056" s="25"/>
      <c r="D1056" s="24"/>
      <c r="E1056" s="23"/>
      <c r="F1056" s="23"/>
      <c r="G1056" s="1"/>
      <c r="H1056" s="2">
        <v>10530.000000000002</v>
      </c>
      <c r="I1056" s="2">
        <v>23</v>
      </c>
      <c r="J1056" s="25">
        <v>5.3478220000000007</v>
      </c>
      <c r="K1056" s="24">
        <v>394.16699999999997</v>
      </c>
      <c r="L1056" s="23">
        <v>24.806600318192785</v>
      </c>
      <c r="M1056" s="23">
        <v>6.6697381436063798</v>
      </c>
    </row>
    <row r="1057" spans="1:13" x14ac:dyDescent="0.4">
      <c r="A1057" s="2"/>
      <c r="B1057" s="1"/>
      <c r="C1057" s="25"/>
      <c r="D1057" s="24"/>
      <c r="E1057" s="23"/>
      <c r="F1057" s="23"/>
      <c r="G1057" s="1"/>
      <c r="H1057" s="2">
        <v>10540.000000000009</v>
      </c>
      <c r="I1057" s="2">
        <v>23</v>
      </c>
      <c r="J1057" s="25">
        <v>5.3753220000000006</v>
      </c>
      <c r="K1057" s="24">
        <v>440.41699999999997</v>
      </c>
      <c r="L1057" s="23">
        <v>24.057650480752088</v>
      </c>
      <c r="M1057" s="23">
        <v>6.4683683777234444</v>
      </c>
    </row>
    <row r="1058" spans="1:13" x14ac:dyDescent="0.4">
      <c r="A1058" s="2"/>
      <c r="B1058" s="1"/>
      <c r="C1058" s="25"/>
      <c r="D1058" s="24"/>
      <c r="E1058" s="23"/>
      <c r="F1058" s="23"/>
      <c r="G1058" s="1"/>
      <c r="H1058" s="2">
        <v>10549.999999999998</v>
      </c>
      <c r="I1058" s="2">
        <v>23</v>
      </c>
      <c r="J1058" s="25">
        <v>5.3605220000000005</v>
      </c>
      <c r="K1058" s="24">
        <v>454.16699999999997</v>
      </c>
      <c r="L1058" s="23">
        <v>24.05596713567504</v>
      </c>
      <c r="M1058" s="23">
        <v>6.4679157775797238</v>
      </c>
    </row>
    <row r="1059" spans="1:13" x14ac:dyDescent="0.4">
      <c r="A1059" s="2"/>
      <c r="B1059" s="1"/>
      <c r="C1059" s="25"/>
      <c r="D1059" s="24"/>
      <c r="E1059" s="23"/>
      <c r="F1059" s="23"/>
      <c r="G1059" s="1"/>
      <c r="H1059" s="2">
        <v>10560.000000000005</v>
      </c>
      <c r="I1059" s="2">
        <v>23</v>
      </c>
      <c r="J1059" s="25">
        <v>5.3530220000000002</v>
      </c>
      <c r="K1059" s="24">
        <v>438.33300000000003</v>
      </c>
      <c r="L1059" s="23">
        <v>24.781015247914201</v>
      </c>
      <c r="M1059" s="23">
        <v>6.6628590986362886</v>
      </c>
    </row>
    <row r="1060" spans="1:13" x14ac:dyDescent="0.4">
      <c r="A1060" s="2"/>
      <c r="B1060" s="1"/>
      <c r="C1060" s="25"/>
      <c r="D1060" s="24"/>
      <c r="E1060" s="23"/>
      <c r="F1060" s="23"/>
      <c r="G1060" s="1"/>
      <c r="H1060" s="2">
        <v>10570.000000000004</v>
      </c>
      <c r="I1060" s="2">
        <v>23</v>
      </c>
      <c r="J1060" s="25">
        <v>5.376322</v>
      </c>
      <c r="K1060" s="24">
        <v>449.16699999999997</v>
      </c>
      <c r="L1060" s="23">
        <v>25.549059655303232</v>
      </c>
      <c r="M1060" s="23">
        <v>6.869362811931869</v>
      </c>
    </row>
    <row r="1061" spans="1:13" x14ac:dyDescent="0.4">
      <c r="A1061" s="2"/>
      <c r="B1061" s="1"/>
      <c r="C1061" s="25"/>
      <c r="D1061" s="24"/>
      <c r="E1061" s="23"/>
      <c r="F1061" s="23"/>
      <c r="G1061" s="1"/>
      <c r="H1061" s="2">
        <v>10580.000000000002</v>
      </c>
      <c r="I1061" s="2">
        <v>23</v>
      </c>
      <c r="J1061" s="25">
        <v>5.3785220000000002</v>
      </c>
      <c r="K1061" s="24">
        <v>449.58300000000003</v>
      </c>
      <c r="L1061" s="23">
        <v>26.458110369198025</v>
      </c>
      <c r="M1061" s="23">
        <v>7.1137788198960914</v>
      </c>
    </row>
    <row r="1062" spans="1:13" x14ac:dyDescent="0.4">
      <c r="A1062" s="2"/>
      <c r="B1062" s="1"/>
      <c r="C1062" s="25"/>
      <c r="D1062" s="24"/>
      <c r="E1062" s="23"/>
      <c r="F1062" s="23"/>
      <c r="G1062" s="1"/>
      <c r="H1062" s="2">
        <v>10590.000000000002</v>
      </c>
      <c r="I1062" s="2">
        <v>23</v>
      </c>
      <c r="J1062" s="25">
        <v>5.3643220000000005</v>
      </c>
      <c r="K1062" s="24">
        <v>449.58300000000003</v>
      </c>
      <c r="L1062" s="23">
        <v>25.249723160797014</v>
      </c>
      <c r="M1062" s="23">
        <v>6.7888803592953701</v>
      </c>
    </row>
    <row r="1063" spans="1:13" x14ac:dyDescent="0.4">
      <c r="A1063" s="2"/>
      <c r="B1063" s="1"/>
      <c r="C1063" s="25"/>
      <c r="D1063" s="24"/>
      <c r="E1063" s="23"/>
      <c r="F1063" s="23"/>
      <c r="G1063" s="1"/>
      <c r="H1063" s="2">
        <v>10600</v>
      </c>
      <c r="I1063" s="2">
        <v>23</v>
      </c>
      <c r="J1063" s="25">
        <v>5.362622</v>
      </c>
      <c r="K1063" s="24">
        <v>425.41699999999997</v>
      </c>
      <c r="L1063" s="23">
        <v>25.205781969118071</v>
      </c>
      <c r="M1063" s="23">
        <v>6.7770659132021001</v>
      </c>
    </row>
    <row r="1064" spans="1:13" x14ac:dyDescent="0.4">
      <c r="A1064" s="2"/>
      <c r="B1064" s="1"/>
      <c r="C1064" s="25"/>
      <c r="D1064" s="24"/>
      <c r="E1064" s="23"/>
      <c r="F1064" s="23"/>
      <c r="G1064" s="1"/>
      <c r="H1064" s="2">
        <v>10610.000000000007</v>
      </c>
      <c r="I1064" s="2">
        <v>23</v>
      </c>
      <c r="J1064" s="25">
        <v>5.3798220000000008</v>
      </c>
      <c r="K1064" s="24">
        <v>435.41699999999997</v>
      </c>
      <c r="L1064" s="23">
        <v>25.748732219219921</v>
      </c>
      <c r="M1064" s="23">
        <v>6.9230486737067345</v>
      </c>
    </row>
    <row r="1065" spans="1:13" x14ac:dyDescent="0.4">
      <c r="A1065" s="2"/>
      <c r="B1065" s="1"/>
      <c r="C1065" s="25"/>
      <c r="D1065" s="24"/>
      <c r="E1065" s="23"/>
      <c r="F1065" s="23"/>
      <c r="G1065" s="1"/>
      <c r="H1065" s="2">
        <v>10620.000000000005</v>
      </c>
      <c r="I1065" s="2">
        <v>23</v>
      </c>
      <c r="J1065" s="25">
        <v>5.366422</v>
      </c>
      <c r="K1065" s="24">
        <v>440.41699999999997</v>
      </c>
      <c r="L1065" s="23">
        <v>25.480056519451793</v>
      </c>
      <c r="M1065" s="23">
        <v>6.8508099735213897</v>
      </c>
    </row>
    <row r="1066" spans="1:13" x14ac:dyDescent="0.4">
      <c r="A1066" s="2"/>
      <c r="B1066" s="1"/>
      <c r="C1066" s="25"/>
      <c r="D1066" s="24"/>
      <c r="E1066" s="23"/>
      <c r="F1066" s="23"/>
      <c r="G1066" s="1"/>
      <c r="H1066" s="2">
        <v>10630.000000000004</v>
      </c>
      <c r="I1066" s="2">
        <v>23</v>
      </c>
      <c r="J1066" s="25">
        <v>5.3574220000000006</v>
      </c>
      <c r="K1066" s="24">
        <v>438.75</v>
      </c>
      <c r="L1066" s="23">
        <v>25.148053135006148</v>
      </c>
      <c r="M1066" s="23">
        <v>6.7615443906265211</v>
      </c>
    </row>
    <row r="1067" spans="1:13" x14ac:dyDescent="0.4">
      <c r="A1067" s="2"/>
      <c r="B1067" s="1"/>
      <c r="C1067" s="25"/>
      <c r="D1067" s="24"/>
      <c r="E1067" s="23"/>
      <c r="F1067" s="23"/>
      <c r="G1067" s="1"/>
      <c r="H1067" s="2">
        <v>10640.000000000002</v>
      </c>
      <c r="I1067" s="2">
        <v>23</v>
      </c>
      <c r="J1067" s="25">
        <v>5.3761220000000005</v>
      </c>
      <c r="K1067" s="24">
        <v>445.41699999999997</v>
      </c>
      <c r="L1067" s="23">
        <v>24.370102494060401</v>
      </c>
      <c r="M1067" s="23">
        <v>6.552377193299864</v>
      </c>
    </row>
    <row r="1068" spans="1:13" x14ac:dyDescent="0.4">
      <c r="A1068" s="2"/>
      <c r="B1068" s="1"/>
      <c r="C1068" s="25"/>
      <c r="D1068" s="24"/>
      <c r="E1068" s="23"/>
      <c r="F1068" s="23"/>
      <c r="G1068" s="1"/>
      <c r="H1068" s="2">
        <v>10650</v>
      </c>
      <c r="I1068" s="2">
        <v>23</v>
      </c>
      <c r="J1068" s="25">
        <v>5.3813219999999999</v>
      </c>
      <c r="K1068" s="24">
        <v>435.41699999999997</v>
      </c>
      <c r="L1068" s="23">
        <v>25.525077592878237</v>
      </c>
      <c r="M1068" s="23">
        <v>6.8629147668766581</v>
      </c>
    </row>
    <row r="1069" spans="1:13" x14ac:dyDescent="0.4">
      <c r="A1069" s="2"/>
      <c r="B1069" s="1"/>
      <c r="C1069" s="25"/>
      <c r="D1069" s="24"/>
      <c r="E1069" s="23"/>
      <c r="F1069" s="23"/>
      <c r="G1069" s="1"/>
      <c r="H1069" s="2">
        <v>10660.000000000009</v>
      </c>
      <c r="I1069" s="2">
        <v>23</v>
      </c>
      <c r="J1069" s="25">
        <v>5.3713220000000002</v>
      </c>
      <c r="K1069" s="24">
        <v>434.16699999999997</v>
      </c>
      <c r="L1069" s="23">
        <v>24.612982471876879</v>
      </c>
      <c r="M1069" s="23">
        <v>6.6176802107057933</v>
      </c>
    </row>
    <row r="1070" spans="1:13" x14ac:dyDescent="0.4">
      <c r="A1070" s="2"/>
      <c r="B1070" s="1"/>
      <c r="C1070" s="25"/>
      <c r="D1070" s="24"/>
      <c r="E1070" s="23"/>
      <c r="F1070" s="23"/>
      <c r="G1070" s="1"/>
      <c r="H1070" s="2">
        <v>10669.999999999996</v>
      </c>
      <c r="I1070" s="2">
        <v>23</v>
      </c>
      <c r="J1070" s="25">
        <v>5.362222</v>
      </c>
      <c r="K1070" s="24">
        <v>442.08300000000003</v>
      </c>
      <c r="L1070" s="23">
        <v>25.50209554205421</v>
      </c>
      <c r="M1070" s="23">
        <v>6.8567355944373425</v>
      </c>
    </row>
    <row r="1071" spans="1:13" x14ac:dyDescent="0.4">
      <c r="A1071" s="2"/>
      <c r="B1071" s="1"/>
      <c r="C1071" s="25"/>
      <c r="D1071" s="24"/>
      <c r="E1071" s="23"/>
      <c r="F1071" s="23"/>
      <c r="G1071" s="1"/>
      <c r="H1071" s="2">
        <v>10680.000000000005</v>
      </c>
      <c r="I1071" s="2">
        <v>23</v>
      </c>
      <c r="J1071" s="25">
        <v>5.3764220000000007</v>
      </c>
      <c r="K1071" s="24">
        <v>433.75</v>
      </c>
      <c r="L1071" s="23">
        <v>24.356103732877418</v>
      </c>
      <c r="M1071" s="23">
        <v>6.5486133534254884</v>
      </c>
    </row>
    <row r="1072" spans="1:13" x14ac:dyDescent="0.4">
      <c r="A1072" s="2"/>
      <c r="B1072" s="1"/>
      <c r="C1072" s="25"/>
      <c r="D1072" s="24"/>
      <c r="E1072" s="23"/>
      <c r="F1072" s="23"/>
      <c r="G1072" s="1"/>
      <c r="H1072" s="2">
        <v>10690.000000000004</v>
      </c>
      <c r="I1072" s="2">
        <v>23</v>
      </c>
      <c r="J1072" s="25">
        <v>5.3589220000000006</v>
      </c>
      <c r="K1072" s="24">
        <v>432.08300000000003</v>
      </c>
      <c r="L1072" s="23">
        <v>25.576523775871696</v>
      </c>
      <c r="M1072" s="23">
        <v>6.8767470762077645</v>
      </c>
    </row>
    <row r="1073" spans="1:13" x14ac:dyDescent="0.4">
      <c r="A1073" s="2"/>
      <c r="B1073" s="1"/>
      <c r="C1073" s="25"/>
      <c r="D1073" s="24"/>
      <c r="E1073" s="23"/>
      <c r="F1073" s="23"/>
      <c r="G1073" s="1"/>
      <c r="H1073" s="2">
        <v>10700.000000000002</v>
      </c>
      <c r="I1073" s="2">
        <v>23</v>
      </c>
      <c r="J1073" s="25">
        <v>5.3837220000000006</v>
      </c>
      <c r="K1073" s="24">
        <v>435.83300000000003</v>
      </c>
      <c r="L1073" s="23">
        <v>24.556835160082038</v>
      </c>
      <c r="M1073" s="23">
        <v>6.6025839112397033</v>
      </c>
    </row>
    <row r="1074" spans="1:13" x14ac:dyDescent="0.4">
      <c r="A1074" s="2"/>
      <c r="B1074" s="1"/>
      <c r="C1074" s="25"/>
      <c r="D1074" s="24"/>
      <c r="E1074" s="23"/>
      <c r="F1074" s="23"/>
      <c r="G1074" s="1"/>
      <c r="H1074" s="2">
        <v>10710</v>
      </c>
      <c r="I1074" s="2">
        <v>23</v>
      </c>
      <c r="J1074" s="25">
        <v>5.3644220000000002</v>
      </c>
      <c r="K1074" s="24">
        <v>438.33300000000003</v>
      </c>
      <c r="L1074" s="23">
        <v>25.618684937559319</v>
      </c>
      <c r="M1074" s="23">
        <v>6.8880829265330723</v>
      </c>
    </row>
    <row r="1075" spans="1:13" x14ac:dyDescent="0.4">
      <c r="A1075" s="2"/>
      <c r="B1075" s="1"/>
      <c r="C1075" s="25"/>
      <c r="D1075" s="24"/>
      <c r="E1075" s="23"/>
      <c r="F1075" s="23"/>
      <c r="G1075" s="1"/>
      <c r="H1075" s="2">
        <v>10720</v>
      </c>
      <c r="I1075" s="2">
        <v>23</v>
      </c>
      <c r="J1075" s="25">
        <v>5.3731220000000004</v>
      </c>
      <c r="K1075" s="24">
        <v>441.25</v>
      </c>
      <c r="L1075" s="23">
        <v>24.419589756617352</v>
      </c>
      <c r="M1075" s="23">
        <v>6.5656828086790382</v>
      </c>
    </row>
    <row r="1076" spans="1:13" x14ac:dyDescent="0.4">
      <c r="A1076" s="2"/>
      <c r="B1076" s="1"/>
      <c r="C1076" s="25"/>
      <c r="D1076" s="24"/>
      <c r="E1076" s="23"/>
      <c r="F1076" s="23"/>
      <c r="G1076" s="1"/>
      <c r="H1076" s="2">
        <v>10730.000000000007</v>
      </c>
      <c r="I1076" s="2">
        <v>23</v>
      </c>
      <c r="J1076" s="25">
        <v>5.3758220000000003</v>
      </c>
      <c r="K1076" s="24">
        <v>448.33300000000003</v>
      </c>
      <c r="L1076" s="23">
        <v>25.544163755442664</v>
      </c>
      <c r="M1076" s="23">
        <v>6.8680464538002264</v>
      </c>
    </row>
    <row r="1077" spans="1:13" x14ac:dyDescent="0.4">
      <c r="A1077" s="2"/>
      <c r="B1077" s="1"/>
      <c r="C1077" s="25"/>
      <c r="D1077" s="24"/>
      <c r="E1077" s="23"/>
      <c r="F1077" s="23"/>
      <c r="G1077" s="1"/>
      <c r="H1077" s="2">
        <v>10740.000000000005</v>
      </c>
      <c r="I1077" s="2">
        <v>23</v>
      </c>
      <c r="J1077" s="25">
        <v>5.3815220000000004</v>
      </c>
      <c r="K1077" s="24">
        <v>436.25</v>
      </c>
      <c r="L1077" s="23">
        <v>24.554125180021845</v>
      </c>
      <c r="M1077" s="23">
        <v>6.6018552802647212</v>
      </c>
    </row>
    <row r="1078" spans="1:13" x14ac:dyDescent="0.4">
      <c r="A1078" s="2"/>
      <c r="B1078" s="1"/>
      <c r="C1078" s="25"/>
      <c r="D1078" s="24"/>
      <c r="E1078" s="23"/>
      <c r="F1078" s="23"/>
      <c r="G1078" s="1"/>
      <c r="H1078" s="2">
        <v>10750.000000000004</v>
      </c>
      <c r="I1078" s="2">
        <v>23</v>
      </c>
      <c r="J1078" s="25">
        <v>5.360322</v>
      </c>
      <c r="K1078" s="24">
        <v>449.16699999999997</v>
      </c>
      <c r="L1078" s="23">
        <v>26.085121922649535</v>
      </c>
      <c r="M1078" s="23">
        <v>7.0134936039794047</v>
      </c>
    </row>
    <row r="1079" spans="1:13" x14ac:dyDescent="0.4">
      <c r="A1079" s="2"/>
      <c r="B1079" s="1"/>
      <c r="C1079" s="25"/>
      <c r="D1079" s="24"/>
      <c r="E1079" s="23"/>
      <c r="F1079" s="23"/>
      <c r="G1079" s="1"/>
      <c r="H1079" s="2">
        <v>10760.000000000002</v>
      </c>
      <c r="I1079" s="2">
        <v>23</v>
      </c>
      <c r="J1079" s="25">
        <v>5.3868220000000004</v>
      </c>
      <c r="K1079" s="24">
        <v>434.16699999999997</v>
      </c>
      <c r="L1079" s="23">
        <v>24.946256772514147</v>
      </c>
      <c r="M1079" s="23">
        <v>6.707287504197514</v>
      </c>
    </row>
    <row r="1080" spans="1:13" x14ac:dyDescent="0.4">
      <c r="A1080" s="2"/>
      <c r="B1080" s="1"/>
      <c r="C1080" s="25"/>
      <c r="D1080" s="24"/>
      <c r="E1080" s="23"/>
      <c r="F1080" s="23"/>
      <c r="G1080" s="1"/>
      <c r="H1080" s="2">
        <v>10770</v>
      </c>
      <c r="I1080" s="2">
        <v>23</v>
      </c>
      <c r="J1080" s="25">
        <v>5.364922</v>
      </c>
      <c r="K1080" s="24">
        <v>432.91699999999997</v>
      </c>
      <c r="L1080" s="23">
        <v>26.511004023443871</v>
      </c>
      <c r="M1080" s="23">
        <v>7.1280003100943894</v>
      </c>
    </row>
    <row r="1081" spans="1:13" x14ac:dyDescent="0.4">
      <c r="A1081" s="2"/>
      <c r="B1081" s="1"/>
      <c r="C1081" s="25"/>
      <c r="D1081" s="24"/>
      <c r="E1081" s="23"/>
      <c r="F1081" s="23"/>
      <c r="G1081" s="1"/>
      <c r="H1081" s="2">
        <v>10780.000000000009</v>
      </c>
      <c r="I1081" s="2">
        <v>23</v>
      </c>
      <c r="J1081" s="25">
        <v>5.387022</v>
      </c>
      <c r="K1081" s="24">
        <v>465</v>
      </c>
      <c r="L1081" s="23">
        <v>26.075137220176909</v>
      </c>
      <c r="M1081" s="23">
        <v>7.0108090220504007</v>
      </c>
    </row>
    <row r="1082" spans="1:13" x14ac:dyDescent="0.4">
      <c r="A1082" s="2"/>
      <c r="B1082" s="1"/>
      <c r="C1082" s="25"/>
      <c r="D1082" s="24"/>
      <c r="E1082" s="23"/>
      <c r="F1082" s="23"/>
      <c r="G1082" s="1"/>
      <c r="H1082" s="2">
        <v>10789.999999999996</v>
      </c>
      <c r="I1082" s="2">
        <v>23</v>
      </c>
      <c r="J1082" s="25">
        <v>5.3768220000000007</v>
      </c>
      <c r="K1082" s="24">
        <v>460.83300000000003</v>
      </c>
      <c r="L1082" s="23">
        <v>27.321400626964628</v>
      </c>
      <c r="M1082" s="23">
        <v>7.3458912370501226</v>
      </c>
    </row>
    <row r="1083" spans="1:13" x14ac:dyDescent="0.4">
      <c r="A1083" s="2"/>
      <c r="B1083" s="1"/>
      <c r="C1083" s="25"/>
      <c r="D1083" s="24"/>
      <c r="E1083" s="23"/>
      <c r="F1083" s="23"/>
      <c r="G1083" s="1"/>
      <c r="H1083" s="2">
        <v>10800.000000000005</v>
      </c>
      <c r="I1083" s="2">
        <v>23</v>
      </c>
      <c r="J1083" s="25">
        <v>5.3846220000000002</v>
      </c>
      <c r="K1083" s="24">
        <v>439.16699999999997</v>
      </c>
      <c r="L1083" s="23">
        <v>25.868800870407295</v>
      </c>
      <c r="M1083" s="23">
        <v>6.9553314715268177</v>
      </c>
    </row>
    <row r="1084" spans="1:13" x14ac:dyDescent="0.4">
      <c r="A1084" s="2"/>
      <c r="B1084" s="1"/>
      <c r="C1084" s="25"/>
      <c r="D1084" s="24"/>
      <c r="E1084" s="23"/>
      <c r="F1084" s="23"/>
      <c r="G1084" s="1"/>
      <c r="H1084" s="2">
        <v>10810.000000000004</v>
      </c>
      <c r="I1084" s="2">
        <v>23</v>
      </c>
      <c r="J1084" s="25">
        <v>5.3642220000000007</v>
      </c>
      <c r="K1084" s="24">
        <v>440.41699999999997</v>
      </c>
      <c r="L1084" s="23">
        <v>25.776707788972473</v>
      </c>
      <c r="M1084" s="23">
        <v>6.9305704510673722</v>
      </c>
    </row>
    <row r="1085" spans="1:13" x14ac:dyDescent="0.4">
      <c r="A1085" s="2"/>
      <c r="B1085" s="1"/>
      <c r="C1085" s="25"/>
      <c r="D1085" s="24"/>
      <c r="E1085" s="23"/>
      <c r="F1085" s="23"/>
      <c r="G1085" s="1"/>
      <c r="H1085" s="2">
        <v>10820</v>
      </c>
      <c r="I1085" s="2">
        <v>23</v>
      </c>
      <c r="J1085" s="25">
        <v>5.3833220000000006</v>
      </c>
      <c r="K1085" s="24">
        <v>446.25</v>
      </c>
      <c r="L1085" s="23">
        <v>25.694331307880947</v>
      </c>
      <c r="M1085" s="23">
        <v>6.908421928052336</v>
      </c>
    </row>
    <row r="1086" spans="1:13" x14ac:dyDescent="0.4">
      <c r="A1086" s="2"/>
      <c r="B1086" s="1"/>
      <c r="C1086" s="25"/>
      <c r="D1086" s="24"/>
      <c r="E1086" s="23"/>
      <c r="F1086" s="23"/>
      <c r="G1086" s="1"/>
      <c r="H1086" s="2">
        <v>10830</v>
      </c>
      <c r="I1086" s="2">
        <v>23</v>
      </c>
      <c r="J1086" s="25">
        <v>5.374822</v>
      </c>
      <c r="K1086" s="24">
        <v>437.08300000000003</v>
      </c>
      <c r="L1086" s="23">
        <v>25.719712732639668</v>
      </c>
      <c r="M1086" s="23">
        <v>6.9152462189539863</v>
      </c>
    </row>
    <row r="1087" spans="1:13" x14ac:dyDescent="0.4">
      <c r="A1087" s="2"/>
      <c r="B1087" s="1"/>
      <c r="C1087" s="25"/>
      <c r="D1087" s="24"/>
      <c r="E1087" s="23"/>
      <c r="F1087" s="23"/>
      <c r="G1087" s="1"/>
      <c r="H1087" s="2">
        <v>10839.999999999998</v>
      </c>
      <c r="I1087" s="2">
        <v>23</v>
      </c>
      <c r="J1087" s="25">
        <v>5.3669220000000006</v>
      </c>
      <c r="K1087" s="24">
        <v>436.25</v>
      </c>
      <c r="L1087" s="23">
        <v>26.128174734101979</v>
      </c>
      <c r="M1087" s="23">
        <v>7.0250691917282531</v>
      </c>
    </row>
    <row r="1088" spans="1:13" x14ac:dyDescent="0.4">
      <c r="A1088" s="2"/>
      <c r="B1088" s="1"/>
      <c r="C1088" s="25"/>
      <c r="D1088" s="24"/>
      <c r="E1088" s="23"/>
      <c r="F1088" s="23"/>
      <c r="G1088" s="1"/>
      <c r="H1088" s="2">
        <v>10850.000000000007</v>
      </c>
      <c r="I1088" s="2">
        <v>23</v>
      </c>
      <c r="J1088" s="25">
        <v>5.3886220000000007</v>
      </c>
      <c r="K1088" s="24">
        <v>437.91699999999997</v>
      </c>
      <c r="L1088" s="23">
        <v>25.074567462333359</v>
      </c>
      <c r="M1088" s="23">
        <v>6.7417863347967248</v>
      </c>
    </row>
    <row r="1089" spans="1:13" x14ac:dyDescent="0.4">
      <c r="A1089" s="2"/>
      <c r="B1089" s="1"/>
      <c r="C1089" s="25"/>
      <c r="D1089" s="24"/>
      <c r="E1089" s="23"/>
      <c r="F1089" s="23"/>
      <c r="G1089" s="1"/>
      <c r="H1089" s="2">
        <v>10860.000000000004</v>
      </c>
      <c r="I1089" s="2">
        <v>23</v>
      </c>
      <c r="J1089" s="25">
        <v>5.3671220000000002</v>
      </c>
      <c r="K1089" s="24">
        <v>435.41699999999997</v>
      </c>
      <c r="L1089" s="23">
        <v>25.632517419372899</v>
      </c>
      <c r="M1089" s="23">
        <v>6.8918020589570785</v>
      </c>
    </row>
    <row r="1090" spans="1:13" x14ac:dyDescent="0.4">
      <c r="A1090" s="2"/>
      <c r="B1090" s="1"/>
      <c r="C1090" s="25"/>
      <c r="D1090" s="24"/>
      <c r="E1090" s="23"/>
      <c r="F1090" s="23"/>
      <c r="G1090" s="1"/>
      <c r="H1090" s="2">
        <v>10870.000000000004</v>
      </c>
      <c r="I1090" s="2">
        <v>23</v>
      </c>
      <c r="J1090" s="25">
        <v>5.3720220000000003</v>
      </c>
      <c r="K1090" s="24">
        <v>434.16699999999997</v>
      </c>
      <c r="L1090" s="23">
        <v>24.714165803558373</v>
      </c>
      <c r="M1090" s="23">
        <v>6.6448853221743844</v>
      </c>
    </row>
    <row r="1091" spans="1:13" x14ac:dyDescent="0.4">
      <c r="A1091" s="2"/>
      <c r="B1091" s="1"/>
      <c r="C1091" s="25"/>
      <c r="D1091" s="24"/>
      <c r="E1091" s="23"/>
      <c r="F1091" s="23"/>
      <c r="G1091" s="1"/>
      <c r="H1091" s="2">
        <v>10880</v>
      </c>
      <c r="I1091" s="2">
        <v>23</v>
      </c>
      <c r="J1091" s="25">
        <v>5.3750220000000004</v>
      </c>
      <c r="K1091" s="24">
        <v>437.08300000000003</v>
      </c>
      <c r="L1091" s="23">
        <v>25.209945492430087</v>
      </c>
      <c r="M1091" s="23">
        <v>6.7781853576197069</v>
      </c>
    </row>
    <row r="1092" spans="1:13" x14ac:dyDescent="0.4">
      <c r="A1092" s="2"/>
      <c r="B1092" s="1"/>
      <c r="C1092" s="25"/>
      <c r="D1092" s="24"/>
      <c r="E1092" s="23"/>
      <c r="F1092" s="23"/>
      <c r="G1092" s="1"/>
      <c r="H1092" s="2">
        <v>10890</v>
      </c>
      <c r="I1092" s="2">
        <v>23</v>
      </c>
      <c r="J1092" s="25">
        <v>5.3755220000000001</v>
      </c>
      <c r="K1092" s="24">
        <v>428.75</v>
      </c>
      <c r="L1092" s="23">
        <v>24.883486310554996</v>
      </c>
      <c r="M1092" s="23">
        <v>6.6904104416798562</v>
      </c>
    </row>
    <row r="1093" spans="1:13" x14ac:dyDescent="0.4">
      <c r="A1093" s="2"/>
      <c r="B1093" s="1"/>
      <c r="C1093" s="25"/>
      <c r="D1093" s="24"/>
      <c r="E1093" s="23"/>
      <c r="F1093" s="23"/>
      <c r="G1093" s="1"/>
      <c r="H1093" s="2">
        <v>10900.000000000007</v>
      </c>
      <c r="I1093" s="2">
        <v>23</v>
      </c>
      <c r="J1093" s="25">
        <v>5.3717220000000001</v>
      </c>
      <c r="K1093" s="24">
        <v>430.83300000000003</v>
      </c>
      <c r="L1093" s="23">
        <v>26.12277112167239</v>
      </c>
      <c r="M1093" s="23">
        <v>7.0236163251736832</v>
      </c>
    </row>
    <row r="1094" spans="1:13" x14ac:dyDescent="0.4">
      <c r="A1094" s="2"/>
      <c r="B1094" s="1"/>
      <c r="C1094" s="25"/>
      <c r="D1094" s="24"/>
      <c r="E1094" s="23"/>
      <c r="F1094" s="23"/>
      <c r="G1094" s="1"/>
      <c r="H1094" s="2">
        <v>10910.000000000007</v>
      </c>
      <c r="I1094" s="2">
        <v>23</v>
      </c>
      <c r="J1094" s="25">
        <v>5.3816220000000001</v>
      </c>
      <c r="K1094" s="24">
        <v>443.33300000000003</v>
      </c>
      <c r="L1094" s="23">
        <v>25.433296518799537</v>
      </c>
      <c r="M1094" s="23">
        <v>6.838237635678035</v>
      </c>
    </row>
    <row r="1095" spans="1:13" x14ac:dyDescent="0.4">
      <c r="A1095" s="2"/>
      <c r="B1095" s="1"/>
      <c r="C1095" s="25"/>
      <c r="D1095" s="24"/>
      <c r="E1095" s="23"/>
      <c r="F1095" s="23"/>
      <c r="G1095" s="1"/>
      <c r="H1095" s="2">
        <v>10920.000000000004</v>
      </c>
      <c r="I1095" s="2">
        <v>23</v>
      </c>
      <c r="J1095" s="25">
        <v>5.3663220000000003</v>
      </c>
      <c r="K1095" s="24">
        <v>451.25</v>
      </c>
      <c r="L1095" s="23">
        <v>26.580678815849332</v>
      </c>
      <c r="M1095" s="23">
        <v>7.1467337364645402</v>
      </c>
    </row>
    <row r="1096" spans="1:13" x14ac:dyDescent="0.4">
      <c r="A1096" s="2"/>
      <c r="B1096" s="1"/>
      <c r="C1096" s="25"/>
      <c r="D1096" s="24"/>
      <c r="E1096" s="23"/>
      <c r="F1096" s="23"/>
      <c r="G1096" s="1"/>
      <c r="H1096" s="2">
        <v>10930.000000000004</v>
      </c>
      <c r="I1096" s="2">
        <v>23</v>
      </c>
      <c r="J1096" s="25">
        <v>5.3888220000000002</v>
      </c>
      <c r="K1096" s="24">
        <v>451.25</v>
      </c>
      <c r="L1096" s="23">
        <v>25.688678276397287</v>
      </c>
      <c r="M1096" s="23">
        <v>6.9069020003222192</v>
      </c>
    </row>
    <row r="1097" spans="1:13" x14ac:dyDescent="0.4">
      <c r="A1097" s="2"/>
      <c r="B1097" s="1"/>
      <c r="C1097" s="25"/>
      <c r="D1097" s="24"/>
      <c r="E1097" s="23"/>
      <c r="F1097" s="23"/>
      <c r="G1097" s="1"/>
      <c r="H1097" s="2">
        <v>10940</v>
      </c>
      <c r="I1097" s="2">
        <v>23</v>
      </c>
      <c r="J1097" s="25">
        <v>5.3903220000000003</v>
      </c>
      <c r="K1097" s="24">
        <v>446.66699999999997</v>
      </c>
      <c r="L1097" s="23">
        <v>26.864454644084482</v>
      </c>
      <c r="M1097" s="23">
        <v>7.2230324005916557</v>
      </c>
    </row>
    <row r="1098" spans="1:13" x14ac:dyDescent="0.4">
      <c r="A1098" s="2"/>
      <c r="B1098" s="1"/>
      <c r="C1098" s="25"/>
      <c r="D1098" s="24"/>
      <c r="E1098" s="23"/>
      <c r="F1098" s="23"/>
      <c r="G1098" s="1"/>
      <c r="H1098" s="2">
        <v>10950</v>
      </c>
      <c r="I1098" s="2">
        <v>23</v>
      </c>
      <c r="J1098" s="25">
        <v>5.3827220000000002</v>
      </c>
      <c r="K1098" s="24">
        <v>438.33300000000003</v>
      </c>
      <c r="L1098" s="23">
        <v>25.580510744122936</v>
      </c>
      <c r="M1098" s="23">
        <v>6.8778190503550327</v>
      </c>
    </row>
    <row r="1099" spans="1:13" x14ac:dyDescent="0.4">
      <c r="A1099" s="2"/>
      <c r="B1099" s="1"/>
      <c r="C1099" s="25"/>
      <c r="D1099" s="24"/>
      <c r="E1099" s="23"/>
      <c r="F1099" s="23"/>
      <c r="G1099" s="1"/>
      <c r="H1099" s="2">
        <v>10959.999999999998</v>
      </c>
      <c r="I1099" s="2">
        <v>23</v>
      </c>
      <c r="J1099" s="25">
        <v>5.3756219999999999</v>
      </c>
      <c r="K1099" s="24">
        <v>433.75</v>
      </c>
      <c r="L1099" s="23">
        <v>26.485168132880521</v>
      </c>
      <c r="M1099" s="23">
        <v>7.1210538272005603</v>
      </c>
    </row>
    <row r="1100" spans="1:13" x14ac:dyDescent="0.4">
      <c r="A1100" s="2"/>
      <c r="B1100" s="1"/>
      <c r="C1100" s="25"/>
      <c r="D1100" s="24"/>
      <c r="E1100" s="23"/>
      <c r="F1100" s="23"/>
      <c r="G1100" s="1"/>
      <c r="H1100" s="2">
        <v>10970.000000000007</v>
      </c>
      <c r="I1100" s="2">
        <v>23</v>
      </c>
      <c r="J1100" s="25">
        <v>5.3902220000000005</v>
      </c>
      <c r="K1100" s="24">
        <v>447.91699999999997</v>
      </c>
      <c r="L1100" s="23">
        <v>25.516820140709346</v>
      </c>
      <c r="M1100" s="23">
        <v>6.8606945898675784</v>
      </c>
    </row>
    <row r="1101" spans="1:13" x14ac:dyDescent="0.4">
      <c r="A1101" s="2"/>
      <c r="B1101" s="1"/>
      <c r="C1101" s="25"/>
      <c r="D1101" s="24"/>
      <c r="E1101" s="23"/>
      <c r="F1101" s="23"/>
      <c r="G1101" s="1"/>
      <c r="H1101" s="2">
        <v>10980.000000000004</v>
      </c>
      <c r="I1101" s="2">
        <v>23</v>
      </c>
      <c r="J1101" s="25">
        <v>5.3676219999999999</v>
      </c>
      <c r="K1101" s="24">
        <v>439.16699999999997</v>
      </c>
      <c r="L1101" s="23">
        <v>26.922771995065727</v>
      </c>
      <c r="M1101" s="23">
        <v>7.2387121574017197</v>
      </c>
    </row>
    <row r="1102" spans="1:13" x14ac:dyDescent="0.4">
      <c r="A1102" s="2"/>
      <c r="B1102" s="1"/>
      <c r="C1102" s="25"/>
      <c r="D1102" s="24"/>
      <c r="E1102" s="23"/>
      <c r="F1102" s="23"/>
      <c r="G1102" s="1"/>
      <c r="H1102" s="2">
        <v>10990.000000000004</v>
      </c>
      <c r="I1102" s="2">
        <v>23</v>
      </c>
      <c r="J1102" s="25">
        <v>5.390422</v>
      </c>
      <c r="K1102" s="24">
        <v>450</v>
      </c>
      <c r="L1102" s="23">
        <v>26.511054934823829</v>
      </c>
      <c r="M1102" s="23">
        <v>7.1280139986114985</v>
      </c>
    </row>
    <row r="1103" spans="1:13" x14ac:dyDescent="0.4">
      <c r="A1103" s="2"/>
      <c r="B1103" s="1"/>
      <c r="C1103" s="25"/>
      <c r="D1103" s="24"/>
      <c r="E1103" s="23"/>
      <c r="F1103" s="23"/>
      <c r="G1103" s="1"/>
      <c r="H1103" s="2">
        <v>11000</v>
      </c>
      <c r="I1103" s="2">
        <v>23</v>
      </c>
      <c r="J1103" s="25">
        <v>5.3810220000000006</v>
      </c>
      <c r="K1103" s="24">
        <v>442.5</v>
      </c>
      <c r="L1103" s="23">
        <v>27.815588517827884</v>
      </c>
      <c r="M1103" s="23">
        <v>7.478763286565985</v>
      </c>
    </row>
    <row r="1104" spans="1:13" x14ac:dyDescent="0.4">
      <c r="A1104" s="2"/>
      <c r="B1104" s="1"/>
      <c r="C1104" s="25"/>
      <c r="D1104" s="24"/>
      <c r="E1104" s="23"/>
      <c r="F1104" s="23"/>
      <c r="G1104" s="1"/>
      <c r="H1104" s="2">
        <v>11009.999999999998</v>
      </c>
      <c r="I1104" s="2">
        <v>23</v>
      </c>
      <c r="J1104" s="25">
        <v>5.3886220000000007</v>
      </c>
      <c r="K1104" s="24">
        <v>437.08300000000003</v>
      </c>
      <c r="L1104" s="23">
        <v>26.359806099407425</v>
      </c>
      <c r="M1104" s="23">
        <v>7.0873478003492156</v>
      </c>
    </row>
    <row r="1105" spans="1:13" x14ac:dyDescent="0.4">
      <c r="A1105" s="2"/>
      <c r="B1105" s="1"/>
      <c r="C1105" s="25"/>
      <c r="D1105" s="24"/>
      <c r="E1105" s="23"/>
      <c r="F1105" s="23"/>
      <c r="G1105" s="1"/>
      <c r="H1105" s="2">
        <v>11020.000000000007</v>
      </c>
      <c r="I1105" s="2">
        <v>23</v>
      </c>
      <c r="J1105" s="25">
        <v>5.3674220000000004</v>
      </c>
      <c r="K1105" s="24">
        <v>439.16699999999997</v>
      </c>
      <c r="L1105" s="23">
        <v>26.416038886271373</v>
      </c>
      <c r="M1105" s="23">
        <v>7.102467081454118</v>
      </c>
    </row>
    <row r="1106" spans="1:13" x14ac:dyDescent="0.4">
      <c r="A1106" s="2"/>
      <c r="B1106" s="1"/>
      <c r="C1106" s="25"/>
      <c r="D1106" s="24"/>
      <c r="E1106" s="23"/>
      <c r="F1106" s="23"/>
      <c r="G1106" s="1"/>
      <c r="H1106" s="2">
        <v>11030.000000000005</v>
      </c>
      <c r="I1106" s="2">
        <v>23</v>
      </c>
      <c r="J1106" s="25">
        <v>5.3897219999999999</v>
      </c>
      <c r="K1106" s="24">
        <v>451.66699999999997</v>
      </c>
      <c r="L1106" s="23">
        <v>26.247108388469876</v>
      </c>
      <c r="M1106" s="23">
        <v>7.0570468235246695</v>
      </c>
    </row>
    <row r="1107" spans="1:13" x14ac:dyDescent="0.4">
      <c r="A1107" s="2"/>
      <c r="B1107" s="1"/>
      <c r="C1107" s="25"/>
      <c r="D1107" s="24"/>
      <c r="E1107" s="23"/>
      <c r="F1107" s="23"/>
      <c r="G1107" s="1"/>
      <c r="H1107" s="2">
        <v>11040.000000000004</v>
      </c>
      <c r="I1107" s="2">
        <v>23</v>
      </c>
      <c r="J1107" s="25">
        <v>5.3850220000000002</v>
      </c>
      <c r="K1107" s="24">
        <v>443.33300000000003</v>
      </c>
      <c r="L1107" s="23">
        <v>26.370990255308932</v>
      </c>
      <c r="M1107" s="23">
        <v>7.0903548787180171</v>
      </c>
    </row>
    <row r="1108" spans="1:13" x14ac:dyDescent="0.4">
      <c r="A1108" s="2"/>
      <c r="B1108" s="1"/>
      <c r="C1108" s="25"/>
      <c r="D1108" s="24"/>
      <c r="E1108" s="23"/>
      <c r="F1108" s="23"/>
      <c r="G1108" s="1"/>
      <c r="H1108" s="2">
        <v>11050.000000000002</v>
      </c>
      <c r="I1108" s="2">
        <v>23</v>
      </c>
      <c r="J1108" s="25">
        <v>5.3726220000000007</v>
      </c>
      <c r="K1108" s="24">
        <v>448.75</v>
      </c>
      <c r="L1108" s="23">
        <v>26.66706048119039</v>
      </c>
      <c r="M1108" s="23">
        <v>7.1699591313531297</v>
      </c>
    </row>
    <row r="1109" spans="1:13" x14ac:dyDescent="0.4">
      <c r="A1109" s="2"/>
      <c r="B1109" s="1"/>
      <c r="C1109" s="25"/>
      <c r="D1109" s="24"/>
      <c r="E1109" s="23"/>
      <c r="F1109" s="23"/>
      <c r="G1109" s="1"/>
      <c r="H1109" s="2">
        <v>11060</v>
      </c>
      <c r="I1109" s="2">
        <v>23</v>
      </c>
      <c r="J1109" s="25">
        <v>5.3922220000000003</v>
      </c>
      <c r="K1109" s="24">
        <v>442.5</v>
      </c>
      <c r="L1109" s="23">
        <v>25.283134104206926</v>
      </c>
      <c r="M1109" s="23">
        <v>6.7978635428359002</v>
      </c>
    </row>
    <row r="1110" spans="1:13" x14ac:dyDescent="0.4">
      <c r="A1110" s="2"/>
      <c r="B1110" s="1"/>
      <c r="C1110" s="25"/>
      <c r="D1110" s="24"/>
      <c r="E1110" s="23"/>
      <c r="F1110" s="23"/>
      <c r="G1110" s="1"/>
      <c r="H1110" s="2">
        <v>11070.000000000007</v>
      </c>
      <c r="I1110" s="2">
        <v>23</v>
      </c>
      <c r="J1110" s="25">
        <v>5.3666220000000004</v>
      </c>
      <c r="K1110" s="24">
        <v>431.66699999999997</v>
      </c>
      <c r="L1110" s="23">
        <v>26.33531165364457</v>
      </c>
      <c r="M1110" s="23">
        <v>7.0807619910438095</v>
      </c>
    </row>
    <row r="1111" spans="1:13" x14ac:dyDescent="0.4">
      <c r="A1111" s="2"/>
      <c r="B1111" s="1"/>
      <c r="C1111" s="25"/>
      <c r="D1111" s="24"/>
      <c r="E1111" s="23"/>
      <c r="F1111" s="23"/>
      <c r="G1111" s="1"/>
      <c r="H1111" s="2">
        <v>11081.000000000004</v>
      </c>
      <c r="I1111" s="2">
        <v>23</v>
      </c>
      <c r="J1111" s="25">
        <v>5.3888220000000002</v>
      </c>
      <c r="K1111" s="24">
        <v>434.16699999999997</v>
      </c>
      <c r="L1111" s="23">
        <v>25.546341267859184</v>
      </c>
      <c r="M1111" s="23">
        <v>6.868631920467819</v>
      </c>
    </row>
    <row r="1112" spans="1:13" x14ac:dyDescent="0.4">
      <c r="A1112" s="2"/>
      <c r="B1112" s="1"/>
      <c r="C1112" s="25"/>
      <c r="D1112" s="24"/>
      <c r="E1112" s="23"/>
      <c r="F1112" s="23"/>
      <c r="G1112" s="1"/>
      <c r="H1112" s="2">
        <v>11090.000000000005</v>
      </c>
      <c r="I1112" s="2">
        <v>23</v>
      </c>
      <c r="J1112" s="25">
        <v>5.3840220000000008</v>
      </c>
      <c r="K1112" s="24">
        <v>432.91699999999997</v>
      </c>
      <c r="L1112" s="23">
        <v>26.400689338750237</v>
      </c>
      <c r="M1112" s="23">
        <v>7.0983400563367862</v>
      </c>
    </row>
    <row r="1113" spans="1:13" x14ac:dyDescent="0.4">
      <c r="A1113" s="2"/>
      <c r="B1113" s="1"/>
      <c r="C1113" s="25"/>
      <c r="D1113" s="24"/>
      <c r="E1113" s="23"/>
      <c r="F1113" s="23"/>
      <c r="G1113" s="1"/>
      <c r="H1113" s="2">
        <v>11100.000000000004</v>
      </c>
      <c r="I1113" s="2">
        <v>23</v>
      </c>
      <c r="J1113" s="25">
        <v>5.3776220000000006</v>
      </c>
      <c r="K1113" s="24">
        <v>422.91699999999997</v>
      </c>
      <c r="L1113" s="23">
        <v>25.356888346085992</v>
      </c>
      <c r="M1113" s="23">
        <v>6.8176938087330319</v>
      </c>
    </row>
    <row r="1114" spans="1:13" x14ac:dyDescent="0.4">
      <c r="A1114" s="2"/>
      <c r="B1114" s="1"/>
      <c r="C1114" s="25"/>
      <c r="D1114" s="24"/>
      <c r="E1114" s="23"/>
      <c r="F1114" s="23"/>
      <c r="G1114" s="1"/>
      <c r="H1114" s="2">
        <v>11110.000000000002</v>
      </c>
      <c r="I1114" s="2">
        <v>23</v>
      </c>
      <c r="J1114" s="25">
        <v>5.3712220000000004</v>
      </c>
      <c r="K1114" s="24">
        <v>427.5</v>
      </c>
      <c r="L1114" s="23">
        <v>26.209568952513944</v>
      </c>
      <c r="M1114" s="23">
        <v>7.0469536142709561</v>
      </c>
    </row>
    <row r="1115" spans="1:13" x14ac:dyDescent="0.4">
      <c r="A1115" s="2"/>
      <c r="B1115" s="1"/>
      <c r="C1115" s="25"/>
      <c r="D1115" s="24"/>
      <c r="E1115" s="23"/>
      <c r="F1115" s="23"/>
      <c r="G1115" s="1"/>
      <c r="H1115" s="2">
        <v>11120</v>
      </c>
      <c r="I1115" s="2">
        <v>23</v>
      </c>
      <c r="J1115" s="25">
        <v>5.3872220000000004</v>
      </c>
      <c r="K1115" s="24">
        <v>423.33300000000003</v>
      </c>
      <c r="L1115" s="23">
        <v>25.393347433217528</v>
      </c>
      <c r="M1115" s="23">
        <v>6.8274965451420142</v>
      </c>
    </row>
    <row r="1116" spans="1:13" x14ac:dyDescent="0.4">
      <c r="A1116" s="2"/>
      <c r="B1116" s="1"/>
      <c r="C1116" s="25"/>
      <c r="D1116" s="24"/>
      <c r="E1116" s="23"/>
      <c r="F1116" s="23"/>
      <c r="G1116" s="1"/>
      <c r="H1116" s="2">
        <v>11129.999999999998</v>
      </c>
      <c r="I1116" s="2">
        <v>23</v>
      </c>
      <c r="J1116" s="25">
        <v>5.3686220000000002</v>
      </c>
      <c r="K1116" s="24">
        <v>425</v>
      </c>
      <c r="L1116" s="23">
        <v>26.98324584000386</v>
      </c>
      <c r="M1116" s="23">
        <v>7.254971729656714</v>
      </c>
    </row>
    <row r="1117" spans="1:13" x14ac:dyDescent="0.4">
      <c r="A1117" s="2"/>
      <c r="B1117" s="1"/>
      <c r="C1117" s="25"/>
      <c r="D1117" s="24"/>
      <c r="E1117" s="23"/>
      <c r="F1117" s="23"/>
      <c r="G1117" s="1"/>
      <c r="H1117" s="2">
        <v>11140.000000000007</v>
      </c>
      <c r="I1117" s="2">
        <v>23</v>
      </c>
      <c r="J1117" s="25">
        <v>5.3923220000000001</v>
      </c>
      <c r="K1117" s="24">
        <v>432.08300000000003</v>
      </c>
      <c r="L1117" s="23">
        <v>25.34680275500715</v>
      </c>
      <c r="M1117" s="23">
        <v>6.8149821009352465</v>
      </c>
    </row>
    <row r="1118" spans="1:13" x14ac:dyDescent="0.4">
      <c r="A1118" s="2"/>
      <c r="B1118" s="1"/>
      <c r="C1118" s="25"/>
      <c r="D1118" s="24"/>
      <c r="E1118" s="23"/>
      <c r="F1118" s="23"/>
      <c r="G1118" s="1"/>
      <c r="H1118" s="2">
        <v>11150.000000000005</v>
      </c>
      <c r="I1118" s="2">
        <v>23</v>
      </c>
      <c r="J1118" s="25">
        <v>5.3696220000000006</v>
      </c>
      <c r="K1118" s="24">
        <v>440.41699999999997</v>
      </c>
      <c r="L1118" s="23">
        <v>25.282844049464213</v>
      </c>
      <c r="M1118" s="23">
        <v>6.7977855559631983</v>
      </c>
    </row>
    <row r="1119" spans="1:13" x14ac:dyDescent="0.4">
      <c r="A1119" s="2"/>
      <c r="B1119" s="1"/>
      <c r="C1119" s="25"/>
      <c r="D1119" s="24"/>
      <c r="E1119" s="23"/>
      <c r="F1119" s="23"/>
      <c r="G1119" s="1"/>
      <c r="H1119" s="2">
        <v>11160.000000000004</v>
      </c>
      <c r="I1119" s="2">
        <v>23</v>
      </c>
      <c r="J1119" s="25">
        <v>5.3692220000000006</v>
      </c>
      <c r="K1119" s="24">
        <v>443.75</v>
      </c>
      <c r="L1119" s="23">
        <v>25.225499152547993</v>
      </c>
      <c r="M1119" s="23">
        <v>6.7823672623882105</v>
      </c>
    </row>
    <row r="1120" spans="1:13" x14ac:dyDescent="0.4">
      <c r="A1120" s="2"/>
      <c r="B1120" s="1"/>
      <c r="C1120" s="25"/>
      <c r="D1120" s="24"/>
      <c r="E1120" s="23"/>
      <c r="F1120" s="23"/>
      <c r="G1120" s="1"/>
      <c r="H1120" s="2">
        <v>11170.000000000002</v>
      </c>
      <c r="I1120" s="2">
        <v>23</v>
      </c>
      <c r="J1120" s="25">
        <v>5.3929220000000004</v>
      </c>
      <c r="K1120" s="24">
        <v>430.41699999999997</v>
      </c>
      <c r="L1120" s="23">
        <v>25.476226489032353</v>
      </c>
      <c r="M1120" s="23">
        <v>6.8497801951699806</v>
      </c>
    </row>
    <row r="1121" spans="1:13" x14ac:dyDescent="0.4">
      <c r="A1121" s="2"/>
      <c r="B1121" s="1"/>
      <c r="C1121" s="25"/>
      <c r="D1121" s="24"/>
      <c r="E1121" s="23"/>
      <c r="F1121" s="23"/>
      <c r="G1121" s="1"/>
      <c r="H1121" s="2">
        <v>11180</v>
      </c>
      <c r="I1121" s="2">
        <v>23</v>
      </c>
      <c r="J1121" s="25">
        <v>5.3679220000000001</v>
      </c>
      <c r="K1121" s="24">
        <v>435</v>
      </c>
      <c r="L1121" s="23">
        <v>26.473229180740191</v>
      </c>
      <c r="M1121" s="23">
        <v>7.1178438071468797</v>
      </c>
    </row>
    <row r="1122" spans="1:13" x14ac:dyDescent="0.4">
      <c r="A1122" s="2"/>
      <c r="B1122" s="1"/>
      <c r="C1122" s="25"/>
      <c r="D1122" s="24"/>
      <c r="E1122" s="23"/>
      <c r="F1122" s="23"/>
      <c r="G1122" s="1"/>
      <c r="H1122" s="2">
        <v>11190.000000000007</v>
      </c>
      <c r="I1122" s="2">
        <v>23</v>
      </c>
      <c r="J1122" s="25">
        <v>5.387022</v>
      </c>
      <c r="K1122" s="24">
        <v>433.75</v>
      </c>
      <c r="L1122" s="23">
        <v>26.339010902537513</v>
      </c>
      <c r="M1122" s="23">
        <v>7.0817566062320054</v>
      </c>
    </row>
    <row r="1123" spans="1:13" x14ac:dyDescent="0.4">
      <c r="A1123" s="2"/>
      <c r="B1123" s="1"/>
      <c r="C1123" s="25"/>
      <c r="D1123" s="24"/>
      <c r="E1123" s="23"/>
      <c r="F1123" s="23"/>
      <c r="G1123" s="1"/>
      <c r="H1123" s="2">
        <v>11199.999999999996</v>
      </c>
      <c r="I1123" s="2">
        <v>23</v>
      </c>
      <c r="J1123" s="25">
        <v>5.376722</v>
      </c>
      <c r="K1123" s="24">
        <v>432.08300000000003</v>
      </c>
      <c r="L1123" s="23">
        <v>26.389324891172855</v>
      </c>
      <c r="M1123" s="23">
        <v>7.0952845030358249</v>
      </c>
    </row>
    <row r="1124" spans="1:13" x14ac:dyDescent="0.4">
      <c r="A1124" s="2"/>
      <c r="B1124" s="1"/>
      <c r="C1124" s="25"/>
      <c r="D1124" s="24"/>
      <c r="E1124" s="23"/>
      <c r="F1124" s="23"/>
      <c r="G1124" s="1"/>
      <c r="H1124" s="2">
        <v>11210.000000000005</v>
      </c>
      <c r="I1124" s="2">
        <v>23</v>
      </c>
      <c r="J1124" s="25">
        <v>5.3750220000000004</v>
      </c>
      <c r="K1124" s="24">
        <v>433.33300000000003</v>
      </c>
      <c r="L1124" s="23">
        <v>27.111131489861901</v>
      </c>
      <c r="M1124" s="23">
        <v>7.2893562799754665</v>
      </c>
    </row>
    <row r="1125" spans="1:13" x14ac:dyDescent="0.4">
      <c r="A1125" s="2"/>
      <c r="B1125" s="1"/>
      <c r="C1125" s="25"/>
      <c r="D1125" s="24"/>
      <c r="E1125" s="23"/>
      <c r="F1125" s="23"/>
      <c r="G1125" s="1"/>
      <c r="H1125" s="2">
        <v>11220.000000000004</v>
      </c>
      <c r="I1125" s="2">
        <v>23</v>
      </c>
      <c r="J1125" s="25">
        <v>5.3940220000000005</v>
      </c>
      <c r="K1125" s="24">
        <v>432.91699999999997</v>
      </c>
      <c r="L1125" s="23">
        <v>27.173384897714428</v>
      </c>
      <c r="M1125" s="23">
        <v>7.3060943224156842</v>
      </c>
    </row>
    <row r="1126" spans="1:13" x14ac:dyDescent="0.4">
      <c r="A1126" s="2"/>
      <c r="B1126" s="1"/>
      <c r="C1126" s="25"/>
      <c r="D1126" s="24"/>
      <c r="E1126" s="23"/>
      <c r="F1126" s="23"/>
      <c r="G1126" s="1"/>
      <c r="H1126" s="2">
        <v>11230.000000000002</v>
      </c>
      <c r="I1126" s="2">
        <v>23</v>
      </c>
      <c r="J1126" s="25">
        <v>5.3924220000000007</v>
      </c>
      <c r="K1126" s="24">
        <v>438.33300000000003</v>
      </c>
      <c r="L1126" s="23">
        <v>27.227361703245993</v>
      </c>
      <c r="M1126" s="23">
        <v>7.3206070389550781</v>
      </c>
    </row>
    <row r="1127" spans="1:13" x14ac:dyDescent="0.4">
      <c r="A1127" s="2"/>
      <c r="B1127" s="1"/>
      <c r="C1127" s="25"/>
      <c r="D1127" s="24"/>
      <c r="E1127" s="23"/>
      <c r="F1127" s="23"/>
      <c r="G1127" s="1"/>
      <c r="H1127" s="2">
        <v>11240</v>
      </c>
      <c r="I1127" s="2">
        <v>23</v>
      </c>
      <c r="J1127" s="25">
        <v>5.369122</v>
      </c>
      <c r="K1127" s="24">
        <v>440.41699999999997</v>
      </c>
      <c r="L1127" s="23">
        <v>26.369330264075963</v>
      </c>
      <c r="M1127" s="23">
        <v>7.0899085577105998</v>
      </c>
    </row>
    <row r="1128" spans="1:13" x14ac:dyDescent="0.4">
      <c r="A1128" s="2"/>
      <c r="B1128" s="1"/>
      <c r="C1128" s="25"/>
      <c r="D1128" s="24"/>
      <c r="E1128" s="23"/>
      <c r="F1128" s="23"/>
      <c r="G1128" s="1"/>
      <c r="H1128" s="2">
        <v>11249.999999999998</v>
      </c>
      <c r="I1128" s="2">
        <v>23</v>
      </c>
      <c r="J1128" s="25">
        <v>5.3860220000000005</v>
      </c>
      <c r="K1128" s="24">
        <v>432.08300000000003</v>
      </c>
      <c r="L1128" s="23">
        <v>25.731617588167715</v>
      </c>
      <c r="M1128" s="23">
        <v>6.9184470714686839</v>
      </c>
    </row>
    <row r="1129" spans="1:13" x14ac:dyDescent="0.4">
      <c r="A1129" s="2"/>
      <c r="B1129" s="1"/>
      <c r="C1129" s="25"/>
      <c r="D1129" s="24"/>
      <c r="E1129" s="23"/>
      <c r="F1129" s="23"/>
      <c r="G1129" s="1"/>
      <c r="H1129" s="2">
        <v>11260.000000000005</v>
      </c>
      <c r="I1129" s="2">
        <v>23</v>
      </c>
      <c r="J1129" s="25">
        <v>5.3779220000000008</v>
      </c>
      <c r="K1129" s="24">
        <v>437.5</v>
      </c>
      <c r="L1129" s="23">
        <v>25.782913839482536</v>
      </c>
      <c r="M1129" s="23">
        <v>6.9322390687448108</v>
      </c>
    </row>
    <row r="1130" spans="1:13" x14ac:dyDescent="0.4">
      <c r="A1130" s="2"/>
      <c r="B1130" s="1"/>
      <c r="C1130" s="25"/>
      <c r="D1130" s="24"/>
      <c r="E1130" s="23"/>
      <c r="F1130" s="23"/>
      <c r="G1130" s="1"/>
      <c r="H1130" s="2">
        <v>11270.000000000005</v>
      </c>
      <c r="I1130" s="2">
        <v>23</v>
      </c>
      <c r="J1130" s="25">
        <v>5.3755220000000001</v>
      </c>
      <c r="K1130" s="24">
        <v>445</v>
      </c>
      <c r="L1130" s="23">
        <v>26.588761581264912</v>
      </c>
      <c r="M1130" s="23">
        <v>7.1489069455341641</v>
      </c>
    </row>
    <row r="1131" spans="1:13" x14ac:dyDescent="0.4">
      <c r="A1131" s="2"/>
      <c r="B1131" s="1"/>
      <c r="C1131" s="25"/>
      <c r="D1131" s="24"/>
      <c r="E1131" s="23"/>
      <c r="F1131" s="23"/>
      <c r="G1131" s="1"/>
      <c r="H1131" s="2">
        <v>11280.000000000004</v>
      </c>
      <c r="I1131" s="2">
        <v>23</v>
      </c>
      <c r="J1131" s="25">
        <v>5.3888220000000002</v>
      </c>
      <c r="K1131" s="24">
        <v>437.08300000000003</v>
      </c>
      <c r="L1131" s="23">
        <v>25.838401171645337</v>
      </c>
      <c r="M1131" s="23">
        <v>6.9471579198193654</v>
      </c>
    </row>
    <row r="1132" spans="1:13" x14ac:dyDescent="0.4">
      <c r="A1132" s="2"/>
      <c r="B1132" s="1"/>
      <c r="C1132" s="25"/>
      <c r="D1132" s="24"/>
      <c r="E1132" s="23"/>
      <c r="F1132" s="23"/>
      <c r="G1132" s="1"/>
      <c r="H1132" s="2">
        <v>11290.000000000002</v>
      </c>
      <c r="I1132" s="2">
        <v>23</v>
      </c>
      <c r="J1132" s="25">
        <v>5.370622</v>
      </c>
      <c r="K1132" s="24">
        <v>441.66699999999997</v>
      </c>
      <c r="L1132" s="23">
        <v>25.743289839409279</v>
      </c>
      <c r="M1132" s="23">
        <v>6.9215853837859305</v>
      </c>
    </row>
    <row r="1133" spans="1:13" x14ac:dyDescent="0.4">
      <c r="A1133" s="2"/>
      <c r="B1133" s="1"/>
      <c r="C1133" s="25"/>
      <c r="D1133" s="24"/>
      <c r="E1133" s="23"/>
      <c r="F1133" s="23"/>
      <c r="G1133" s="1"/>
      <c r="H1133" s="2">
        <v>11300</v>
      </c>
      <c r="I1133" s="2">
        <v>23</v>
      </c>
      <c r="J1133" s="25">
        <v>5.3690220000000002</v>
      </c>
      <c r="K1133" s="24">
        <v>442.91699999999997</v>
      </c>
      <c r="L1133" s="23">
        <v>25.865580842393658</v>
      </c>
      <c r="M1133" s="23">
        <v>6.9544657042152744</v>
      </c>
    </row>
    <row r="1134" spans="1:13" x14ac:dyDescent="0.4">
      <c r="A1134" s="2"/>
      <c r="B1134" s="1"/>
      <c r="C1134" s="25"/>
      <c r="D1134" s="24"/>
      <c r="E1134" s="23"/>
      <c r="F1134" s="23"/>
      <c r="G1134" s="1"/>
      <c r="H1134" s="2">
        <v>11310.000000000007</v>
      </c>
      <c r="I1134" s="2">
        <v>23</v>
      </c>
      <c r="J1134" s="25">
        <v>5.3954219999999999</v>
      </c>
      <c r="K1134" s="24">
        <v>447.5</v>
      </c>
      <c r="L1134" s="23">
        <v>26.473245061354131</v>
      </c>
      <c r="M1134" s="23">
        <v>7.1178480769595565</v>
      </c>
    </row>
    <row r="1135" spans="1:13" x14ac:dyDescent="0.4">
      <c r="A1135" s="2"/>
      <c r="B1135" s="1"/>
      <c r="C1135" s="25"/>
      <c r="D1135" s="24"/>
      <c r="E1135" s="23"/>
      <c r="F1135" s="23"/>
      <c r="G1135" s="1"/>
      <c r="H1135" s="2">
        <v>11319.999999999996</v>
      </c>
      <c r="I1135" s="2">
        <v>23</v>
      </c>
      <c r="J1135" s="25">
        <v>5.3752219999999999</v>
      </c>
      <c r="K1135" s="24">
        <v>450</v>
      </c>
      <c r="L1135" s="23">
        <v>26.635064313651291</v>
      </c>
      <c r="M1135" s="23">
        <v>7.1613563378889946</v>
      </c>
    </row>
    <row r="1136" spans="1:13" x14ac:dyDescent="0.4">
      <c r="A1136" s="2"/>
      <c r="B1136" s="1"/>
      <c r="C1136" s="25"/>
      <c r="D1136" s="24"/>
      <c r="E1136" s="23"/>
      <c r="F1136" s="23"/>
      <c r="G1136" s="1"/>
      <c r="H1136" s="2">
        <v>11330.000000000005</v>
      </c>
      <c r="I1136" s="2">
        <v>23</v>
      </c>
      <c r="J1136" s="25">
        <v>5.3783220000000007</v>
      </c>
      <c r="K1136" s="24">
        <v>442.5</v>
      </c>
      <c r="L1136" s="23">
        <v>26.653361583364749</v>
      </c>
      <c r="M1136" s="23">
        <v>7.1662759155887334</v>
      </c>
    </row>
    <row r="1137" spans="1:13" x14ac:dyDescent="0.4">
      <c r="A1137" s="2"/>
      <c r="B1137" s="1"/>
      <c r="C1137" s="25"/>
      <c r="D1137" s="24"/>
      <c r="E1137" s="23"/>
      <c r="F1137" s="23"/>
      <c r="G1137" s="1"/>
      <c r="H1137" s="2">
        <v>11340.000000000004</v>
      </c>
      <c r="I1137" s="2">
        <v>23</v>
      </c>
      <c r="J1137" s="25">
        <v>5.3916219999999999</v>
      </c>
      <c r="K1137" s="24">
        <v>445.83300000000003</v>
      </c>
      <c r="L1137" s="23">
        <v>26.293640922681398</v>
      </c>
      <c r="M1137" s="23">
        <v>7.0695580025805782</v>
      </c>
    </row>
    <row r="1138" spans="1:13" x14ac:dyDescent="0.4">
      <c r="A1138" s="2"/>
      <c r="B1138" s="1"/>
      <c r="C1138" s="25"/>
      <c r="D1138" s="24"/>
      <c r="E1138" s="23"/>
      <c r="F1138" s="23"/>
      <c r="G1138" s="1"/>
      <c r="H1138" s="2">
        <v>11350.000000000002</v>
      </c>
      <c r="I1138" s="2">
        <v>23</v>
      </c>
      <c r="J1138" s="25">
        <v>5.3697220000000003</v>
      </c>
      <c r="K1138" s="24">
        <v>436.25</v>
      </c>
      <c r="L1138" s="23">
        <v>27.222970713493201</v>
      </c>
      <c r="M1138" s="23">
        <v>7.3194264357500129</v>
      </c>
    </row>
    <row r="1139" spans="1:13" x14ac:dyDescent="0.4">
      <c r="A1139" s="2"/>
      <c r="B1139" s="1"/>
      <c r="C1139" s="25"/>
      <c r="D1139" s="24"/>
      <c r="E1139" s="23"/>
      <c r="F1139" s="23"/>
      <c r="G1139" s="1"/>
      <c r="H1139" s="2">
        <v>11360.000000000009</v>
      </c>
      <c r="I1139" s="2">
        <v>23</v>
      </c>
      <c r="J1139" s="25">
        <v>5.3919220000000001</v>
      </c>
      <c r="K1139" s="24">
        <v>437.91699999999997</v>
      </c>
      <c r="L1139" s="23">
        <v>27.219299489213125</v>
      </c>
      <c r="M1139" s="23">
        <v>7.3184393555253759</v>
      </c>
    </row>
    <row r="1140" spans="1:13" x14ac:dyDescent="0.4">
      <c r="A1140" s="2"/>
      <c r="B1140" s="1"/>
      <c r="C1140" s="25"/>
      <c r="D1140" s="24"/>
      <c r="E1140" s="23"/>
      <c r="F1140" s="23"/>
      <c r="G1140" s="1"/>
      <c r="H1140" s="2">
        <v>11371.000000000004</v>
      </c>
      <c r="I1140" s="2">
        <v>23</v>
      </c>
      <c r="J1140" s="25">
        <v>5.3936220000000006</v>
      </c>
      <c r="K1140" s="24">
        <v>430</v>
      </c>
      <c r="L1140" s="23">
        <v>28.558452343516766</v>
      </c>
      <c r="M1140" s="23">
        <v>7.6784967095320003</v>
      </c>
    </row>
    <row r="1141" spans="1:13" x14ac:dyDescent="0.4">
      <c r="A1141" s="2"/>
      <c r="B1141" s="1"/>
      <c r="C1141" s="25"/>
      <c r="D1141" s="24"/>
      <c r="E1141" s="23"/>
      <c r="F1141" s="23"/>
      <c r="G1141" s="1"/>
      <c r="H1141" s="2">
        <v>11380.000000000005</v>
      </c>
      <c r="I1141" s="2">
        <v>23</v>
      </c>
      <c r="J1141" s="25">
        <v>5.3964220000000003</v>
      </c>
      <c r="K1141" s="24">
        <v>429.58300000000003</v>
      </c>
      <c r="L1141" s="23">
        <v>27.824501745936885</v>
      </c>
      <c r="M1141" s="23">
        <v>7.4811597817220594</v>
      </c>
    </row>
    <row r="1142" spans="1:13" x14ac:dyDescent="0.4">
      <c r="A1142" s="2"/>
      <c r="B1142" s="1"/>
      <c r="C1142" s="25"/>
      <c r="D1142" s="24"/>
      <c r="E1142" s="23"/>
      <c r="F1142" s="23"/>
      <c r="G1142" s="1"/>
      <c r="H1142" s="2">
        <v>11390.000000000004</v>
      </c>
      <c r="I1142" s="2">
        <v>23</v>
      </c>
      <c r="J1142" s="25">
        <v>5.3721220000000001</v>
      </c>
      <c r="K1142" s="24">
        <v>430.83300000000003</v>
      </c>
      <c r="L1142" s="23">
        <v>26.668737754267987</v>
      </c>
      <c r="M1142" s="23">
        <v>7.1704100989214137</v>
      </c>
    </row>
    <row r="1143" spans="1:13" x14ac:dyDescent="0.4">
      <c r="A1143" s="2"/>
      <c r="B1143" s="1"/>
      <c r="C1143" s="25"/>
      <c r="D1143" s="24"/>
      <c r="E1143" s="23"/>
      <c r="F1143" s="23"/>
      <c r="G1143" s="1"/>
      <c r="H1143" s="2">
        <v>11400.000000000004</v>
      </c>
      <c r="I1143" s="2">
        <v>23</v>
      </c>
      <c r="J1143" s="25">
        <v>5.379022</v>
      </c>
      <c r="K1143" s="24">
        <v>432.91699999999997</v>
      </c>
      <c r="L1143" s="23">
        <v>26.822756822662168</v>
      </c>
      <c r="M1143" s="23">
        <v>7.2118211283303095</v>
      </c>
    </row>
    <row r="1144" spans="1:13" x14ac:dyDescent="0.4">
      <c r="A1144" s="2"/>
      <c r="B1144" s="1"/>
      <c r="C1144" s="25"/>
      <c r="D1144" s="24"/>
      <c r="E1144" s="23"/>
      <c r="F1144" s="23"/>
      <c r="G1144" s="1"/>
      <c r="H1144" s="2">
        <v>11410</v>
      </c>
      <c r="I1144" s="2">
        <v>23</v>
      </c>
      <c r="J1144" s="25">
        <v>5.3877220000000001</v>
      </c>
      <c r="K1144" s="24">
        <v>424.58300000000003</v>
      </c>
      <c r="L1144" s="23">
        <v>26.459619494598606</v>
      </c>
      <c r="M1144" s="23">
        <v>7.114184577683079</v>
      </c>
    </row>
    <row r="1145" spans="1:13" x14ac:dyDescent="0.4">
      <c r="A1145" s="2"/>
      <c r="B1145" s="1"/>
      <c r="C1145" s="25"/>
      <c r="D1145" s="24"/>
      <c r="E1145" s="23"/>
      <c r="F1145" s="23"/>
      <c r="G1145" s="1"/>
      <c r="H1145" s="2">
        <v>11420</v>
      </c>
      <c r="I1145" s="2">
        <v>23</v>
      </c>
      <c r="J1145" s="25">
        <v>5.3701220000000003</v>
      </c>
      <c r="K1145" s="24">
        <v>433.75</v>
      </c>
      <c r="L1145" s="23">
        <v>27.537780997970717</v>
      </c>
      <c r="M1145" s="23">
        <v>7.4040693185088964</v>
      </c>
    </row>
    <row r="1146" spans="1:13" x14ac:dyDescent="0.4">
      <c r="A1146" s="2"/>
      <c r="B1146" s="1"/>
      <c r="C1146" s="25"/>
      <c r="D1146" s="24"/>
      <c r="E1146" s="23"/>
      <c r="F1146" s="23"/>
      <c r="G1146" s="1"/>
      <c r="H1146" s="2">
        <v>11430.000000000007</v>
      </c>
      <c r="I1146" s="2">
        <v>23</v>
      </c>
      <c r="J1146" s="25">
        <v>5.3953220000000002</v>
      </c>
      <c r="K1146" s="24">
        <v>428.33300000000003</v>
      </c>
      <c r="L1146" s="23">
        <v>26.106981120653053</v>
      </c>
      <c r="M1146" s="23">
        <v>7.0193708755459463</v>
      </c>
    </row>
    <row r="1147" spans="1:13" x14ac:dyDescent="0.4">
      <c r="A1147" s="2"/>
      <c r="B1147" s="1"/>
      <c r="C1147" s="25"/>
      <c r="D1147" s="24"/>
      <c r="E1147" s="23"/>
      <c r="F1147" s="23"/>
      <c r="G1147" s="1"/>
      <c r="H1147" s="2">
        <v>11440.000000000005</v>
      </c>
      <c r="I1147" s="2">
        <v>23</v>
      </c>
      <c r="J1147" s="25">
        <v>5.3712220000000004</v>
      </c>
      <c r="K1147" s="24">
        <v>437.91699999999997</v>
      </c>
      <c r="L1147" s="23">
        <v>26.637424453128023</v>
      </c>
      <c r="M1147" s="23">
        <v>7.1619909074023616</v>
      </c>
    </row>
    <row r="1148" spans="1:13" x14ac:dyDescent="0.4">
      <c r="A1148" s="2"/>
      <c r="B1148" s="1"/>
      <c r="C1148" s="25"/>
      <c r="D1148" s="24"/>
      <c r="E1148" s="23"/>
      <c r="F1148" s="23"/>
      <c r="G1148" s="1"/>
      <c r="H1148" s="2">
        <v>11450.000000000004</v>
      </c>
      <c r="I1148" s="2">
        <v>23</v>
      </c>
      <c r="J1148" s="25">
        <v>5.3747220000000002</v>
      </c>
      <c r="K1148" s="24">
        <v>447.91699999999997</v>
      </c>
      <c r="L1148" s="23">
        <v>26.214040279490174</v>
      </c>
      <c r="M1148" s="23">
        <v>7.048155817704858</v>
      </c>
    </row>
    <row r="1149" spans="1:13" x14ac:dyDescent="0.4">
      <c r="A1149" s="2"/>
      <c r="B1149" s="1"/>
      <c r="C1149" s="25"/>
      <c r="D1149" s="24"/>
      <c r="E1149" s="23"/>
      <c r="F1149" s="23"/>
      <c r="G1149" s="1"/>
      <c r="H1149" s="2">
        <v>11460.000000000004</v>
      </c>
      <c r="I1149" s="2">
        <v>23</v>
      </c>
      <c r="J1149" s="25">
        <v>5.3896220000000001</v>
      </c>
      <c r="K1149" s="24">
        <v>441.25</v>
      </c>
      <c r="L1149" s="23">
        <v>27.62674653261428</v>
      </c>
      <c r="M1149" s="23">
        <v>7.4279894370365165</v>
      </c>
    </row>
    <row r="1150" spans="1:13" x14ac:dyDescent="0.4">
      <c r="A1150" s="2"/>
      <c r="B1150" s="1"/>
      <c r="C1150" s="25"/>
      <c r="D1150" s="24"/>
      <c r="E1150" s="23"/>
      <c r="F1150" s="23"/>
      <c r="G1150" s="1"/>
      <c r="H1150" s="2">
        <v>11470</v>
      </c>
      <c r="I1150" s="2">
        <v>23</v>
      </c>
      <c r="J1150" s="25">
        <v>5.392722</v>
      </c>
      <c r="K1150" s="24">
        <v>444.58300000000003</v>
      </c>
      <c r="L1150" s="23">
        <v>27.217942630875505</v>
      </c>
      <c r="M1150" s="23">
        <v>7.3180745377069787</v>
      </c>
    </row>
    <row r="1151" spans="1:13" x14ac:dyDescent="0.4">
      <c r="A1151" s="2"/>
      <c r="B1151" s="1"/>
      <c r="C1151" s="25"/>
      <c r="D1151" s="24"/>
      <c r="E1151" s="23"/>
      <c r="F1151" s="23"/>
      <c r="G1151" s="1"/>
      <c r="H1151" s="2">
        <v>11480.000000000009</v>
      </c>
      <c r="I1151" s="2">
        <v>23</v>
      </c>
      <c r="J1151" s="25">
        <v>5.370622</v>
      </c>
      <c r="K1151" s="24">
        <v>447.5</v>
      </c>
      <c r="L1151" s="23">
        <v>27.203518829731369</v>
      </c>
      <c r="M1151" s="23">
        <v>7.3141964175521483</v>
      </c>
    </row>
    <row r="1152" spans="1:13" x14ac:dyDescent="0.4">
      <c r="A1152" s="2"/>
      <c r="B1152" s="1"/>
      <c r="C1152" s="25"/>
      <c r="D1152" s="24"/>
      <c r="E1152" s="23"/>
      <c r="F1152" s="23"/>
      <c r="G1152" s="1"/>
      <c r="H1152" s="2">
        <v>11489.999999999996</v>
      </c>
      <c r="I1152" s="2">
        <v>23</v>
      </c>
      <c r="J1152" s="25">
        <v>5.3817219999999999</v>
      </c>
      <c r="K1152" s="24">
        <v>445.83300000000003</v>
      </c>
      <c r="L1152" s="23">
        <v>25.611084195484331</v>
      </c>
      <c r="M1152" s="23">
        <v>6.8860393188364499</v>
      </c>
    </row>
    <row r="1153" spans="1:13" x14ac:dyDescent="0.4">
      <c r="A1153" s="2"/>
      <c r="B1153" s="1"/>
      <c r="C1153" s="25"/>
      <c r="D1153" s="24"/>
      <c r="E1153" s="23"/>
      <c r="F1153" s="23"/>
      <c r="G1153" s="1"/>
      <c r="H1153" s="2">
        <v>11500.000000000005</v>
      </c>
      <c r="I1153" s="2">
        <v>23</v>
      </c>
      <c r="J1153" s="25">
        <v>5.3738220000000005</v>
      </c>
      <c r="K1153" s="24">
        <v>425.41699999999997</v>
      </c>
      <c r="L1153" s="23">
        <v>26.727324608609258</v>
      </c>
      <c r="M1153" s="23">
        <v>7.1861623169642579</v>
      </c>
    </row>
    <row r="1154" spans="1:13" x14ac:dyDescent="0.4">
      <c r="A1154" s="2"/>
      <c r="B1154" s="1"/>
      <c r="C1154" s="25"/>
      <c r="D1154" s="24"/>
      <c r="E1154" s="23"/>
      <c r="F1154" s="23"/>
      <c r="G1154" s="1"/>
      <c r="H1154" s="2">
        <v>11510.000000000004</v>
      </c>
      <c r="I1154" s="2">
        <v>23</v>
      </c>
      <c r="J1154" s="25">
        <v>5.3959220000000006</v>
      </c>
      <c r="K1154" s="24">
        <v>439.16699999999997</v>
      </c>
      <c r="L1154" s="23">
        <v>27.401211454752023</v>
      </c>
      <c r="M1154" s="23">
        <v>7.3673499341524415</v>
      </c>
    </row>
    <row r="1155" spans="1:13" x14ac:dyDescent="0.4">
      <c r="A1155" s="2"/>
      <c r="B1155" s="1"/>
      <c r="C1155" s="25"/>
      <c r="D1155" s="24"/>
      <c r="E1155" s="23"/>
      <c r="F1155" s="23"/>
      <c r="G1155" s="1"/>
      <c r="H1155" s="2">
        <v>11520.000000000004</v>
      </c>
      <c r="I1155" s="2">
        <v>23</v>
      </c>
      <c r="J1155" s="25">
        <v>5.3938220000000001</v>
      </c>
      <c r="K1155" s="24">
        <v>433.75</v>
      </c>
      <c r="L1155" s="23">
        <v>27.493291458034193</v>
      </c>
      <c r="M1155" s="23">
        <v>7.3921074382955689</v>
      </c>
    </row>
    <row r="1156" spans="1:13" x14ac:dyDescent="0.4">
      <c r="A1156" s="2"/>
      <c r="B1156" s="1"/>
      <c r="C1156" s="25"/>
      <c r="D1156" s="24"/>
      <c r="E1156" s="23"/>
      <c r="F1156" s="23"/>
      <c r="G1156" s="1"/>
      <c r="H1156" s="2">
        <v>11530</v>
      </c>
      <c r="I1156" s="2">
        <v>23</v>
      </c>
      <c r="J1156" s="25">
        <v>5.3749220000000006</v>
      </c>
      <c r="K1156" s="24">
        <v>434.58300000000003</v>
      </c>
      <c r="L1156" s="23">
        <v>27.843480947895721</v>
      </c>
      <c r="M1156" s="23">
        <v>7.4862627102014301</v>
      </c>
    </row>
    <row r="1157" spans="1:13" x14ac:dyDescent="0.4">
      <c r="A1157" s="2"/>
      <c r="B1157" s="1"/>
      <c r="C1157" s="25"/>
      <c r="D1157" s="24"/>
      <c r="E1157" s="23"/>
      <c r="F1157" s="23"/>
      <c r="G1157" s="1"/>
      <c r="H1157" s="2">
        <v>11540</v>
      </c>
      <c r="I1157" s="2">
        <v>23</v>
      </c>
      <c r="J1157" s="25">
        <v>5.390822</v>
      </c>
      <c r="K1157" s="24">
        <v>441.25</v>
      </c>
      <c r="L1157" s="23">
        <v>26.488639915332641</v>
      </c>
      <c r="M1157" s="23">
        <v>7.1219872836012827</v>
      </c>
    </row>
    <row r="1158" spans="1:13" x14ac:dyDescent="0.4">
      <c r="A1158" s="2"/>
      <c r="B1158" s="1"/>
      <c r="C1158" s="25"/>
      <c r="D1158" s="24"/>
      <c r="E1158" s="23"/>
      <c r="F1158" s="23"/>
      <c r="G1158" s="1"/>
      <c r="H1158" s="2">
        <v>11550.000000000007</v>
      </c>
      <c r="I1158" s="2">
        <v>23</v>
      </c>
      <c r="J1158" s="25">
        <v>5.3803220000000005</v>
      </c>
      <c r="K1158" s="24">
        <v>427.91699999999997</v>
      </c>
      <c r="L1158" s="23">
        <v>28.012705704131818</v>
      </c>
      <c r="M1158" s="23">
        <v>7.5317620852481042</v>
      </c>
    </row>
    <row r="1159" spans="1:13" x14ac:dyDescent="0.4">
      <c r="A1159" s="2"/>
      <c r="B1159" s="1"/>
      <c r="C1159" s="25"/>
      <c r="D1159" s="24"/>
      <c r="E1159" s="23"/>
      <c r="F1159" s="23"/>
      <c r="G1159" s="1"/>
      <c r="H1159" s="2">
        <v>11560.000000000005</v>
      </c>
      <c r="I1159" s="2">
        <v>23</v>
      </c>
      <c r="J1159" s="25">
        <v>5.3930220000000002</v>
      </c>
      <c r="K1159" s="24">
        <v>445.41699999999997</v>
      </c>
      <c r="L1159" s="23">
        <v>26.474473940626499</v>
      </c>
      <c r="M1159" s="23">
        <v>7.1181784851110814</v>
      </c>
    </row>
    <row r="1160" spans="1:13" x14ac:dyDescent="0.4">
      <c r="A1160" s="2"/>
      <c r="B1160" s="1"/>
      <c r="C1160" s="25"/>
      <c r="D1160" s="24"/>
      <c r="E1160" s="23"/>
      <c r="F1160" s="23"/>
      <c r="G1160" s="1"/>
      <c r="H1160" s="2">
        <v>11570.000000000004</v>
      </c>
      <c r="I1160" s="2">
        <v>23</v>
      </c>
      <c r="J1160" s="25">
        <v>5.3736220000000001</v>
      </c>
      <c r="K1160" s="24">
        <v>432.5</v>
      </c>
      <c r="L1160" s="23">
        <v>27.743036531839074</v>
      </c>
      <c r="M1160" s="23">
        <v>7.4592562706050334</v>
      </c>
    </row>
    <row r="1161" spans="1:13" x14ac:dyDescent="0.4">
      <c r="A1161" s="2"/>
      <c r="B1161" s="1"/>
      <c r="C1161" s="25"/>
      <c r="D1161" s="24"/>
      <c r="E1161" s="23"/>
      <c r="F1161" s="23"/>
      <c r="G1161" s="1"/>
      <c r="H1161" s="2">
        <v>11580.000000000002</v>
      </c>
      <c r="I1161" s="2">
        <v>23</v>
      </c>
      <c r="J1161" s="25">
        <v>5.3922220000000003</v>
      </c>
      <c r="K1161" s="24">
        <v>433.33300000000003</v>
      </c>
      <c r="L1161" s="23">
        <v>27.76280976449463</v>
      </c>
      <c r="M1161" s="23">
        <v>7.4645726897182314</v>
      </c>
    </row>
    <row r="1162" spans="1:13" x14ac:dyDescent="0.4">
      <c r="A1162" s="2"/>
      <c r="B1162" s="1"/>
      <c r="C1162" s="25"/>
      <c r="D1162" s="24"/>
      <c r="E1162" s="23"/>
      <c r="F1162" s="23"/>
      <c r="G1162" s="1"/>
      <c r="H1162" s="2">
        <v>11590</v>
      </c>
      <c r="I1162" s="2">
        <v>23</v>
      </c>
      <c r="J1162" s="25">
        <v>5.3948220000000005</v>
      </c>
      <c r="K1162" s="24">
        <v>426.25</v>
      </c>
      <c r="L1162" s="23">
        <v>28.187917918898052</v>
      </c>
      <c r="M1162" s="23">
        <v>7.5788713052565813</v>
      </c>
    </row>
    <row r="1163" spans="1:13" x14ac:dyDescent="0.4">
      <c r="A1163" s="2"/>
      <c r="B1163" s="1"/>
      <c r="C1163" s="25"/>
      <c r="D1163" s="24"/>
      <c r="E1163" s="23"/>
      <c r="F1163" s="23"/>
      <c r="G1163" s="1"/>
      <c r="H1163" s="2">
        <v>11600.000000000007</v>
      </c>
      <c r="I1163" s="2">
        <v>23</v>
      </c>
      <c r="J1163" s="25">
        <v>5.3718220000000008</v>
      </c>
      <c r="K1163" s="24">
        <v>438.33300000000003</v>
      </c>
      <c r="L1163" s="23">
        <v>27.694936487616875</v>
      </c>
      <c r="M1163" s="23">
        <v>7.4463236359214031</v>
      </c>
    </row>
    <row r="1164" spans="1:13" x14ac:dyDescent="0.4">
      <c r="A1164" s="2"/>
      <c r="B1164" s="1"/>
      <c r="C1164" s="25"/>
      <c r="D1164" s="24"/>
      <c r="E1164" s="23"/>
      <c r="F1164" s="23"/>
      <c r="G1164" s="1"/>
      <c r="H1164" s="2">
        <v>11609.999999999996</v>
      </c>
      <c r="I1164" s="2">
        <v>23</v>
      </c>
      <c r="J1164" s="25">
        <v>5.3911220000000002</v>
      </c>
      <c r="K1164" s="24">
        <v>430.83300000000003</v>
      </c>
      <c r="L1164" s="23">
        <v>27.657314846129992</v>
      </c>
      <c r="M1164" s="23">
        <v>7.4362083241079526</v>
      </c>
    </row>
    <row r="1165" spans="1:13" x14ac:dyDescent="0.4">
      <c r="A1165" s="2"/>
      <c r="B1165" s="1"/>
      <c r="C1165" s="25"/>
      <c r="D1165" s="24"/>
      <c r="E1165" s="23"/>
      <c r="F1165" s="23"/>
      <c r="G1165" s="1"/>
      <c r="H1165" s="2">
        <v>11620.000000000004</v>
      </c>
      <c r="I1165" s="2">
        <v>23</v>
      </c>
      <c r="J1165" s="25">
        <v>5.3951220000000006</v>
      </c>
      <c r="K1165" s="24">
        <v>445.83300000000003</v>
      </c>
      <c r="L1165" s="23">
        <v>27.661008490100357</v>
      </c>
      <c r="M1165" s="23">
        <v>7.4372014323034339</v>
      </c>
    </row>
    <row r="1166" spans="1:13" x14ac:dyDescent="0.4">
      <c r="A1166" s="2"/>
      <c r="B1166" s="1"/>
      <c r="C1166" s="25"/>
      <c r="D1166" s="24"/>
      <c r="E1166" s="23"/>
      <c r="F1166" s="23"/>
      <c r="G1166" s="1"/>
      <c r="H1166" s="2">
        <v>11630.000000000004</v>
      </c>
      <c r="I1166" s="2">
        <v>23</v>
      </c>
      <c r="J1166" s="25">
        <v>5.3714219999999999</v>
      </c>
      <c r="K1166" s="24">
        <v>431.66699999999997</v>
      </c>
      <c r="L1166" s="23">
        <v>27.526495486386139</v>
      </c>
      <c r="M1166" s="23">
        <v>7.4010349886885969</v>
      </c>
    </row>
    <row r="1167" spans="1:13" x14ac:dyDescent="0.4">
      <c r="A1167" s="2"/>
      <c r="B1167" s="1"/>
      <c r="C1167" s="25"/>
      <c r="D1167" s="24"/>
      <c r="E1167" s="23"/>
      <c r="F1167" s="23"/>
      <c r="G1167" s="1"/>
      <c r="H1167" s="2">
        <v>11640.000000000002</v>
      </c>
      <c r="I1167" s="2">
        <v>23</v>
      </c>
      <c r="J1167" s="25">
        <v>5.3884220000000003</v>
      </c>
      <c r="K1167" s="24">
        <v>458.75</v>
      </c>
      <c r="L1167" s="23">
        <v>27.582964147074708</v>
      </c>
      <c r="M1167" s="23">
        <v>7.4162176890700202</v>
      </c>
    </row>
    <row r="1168" spans="1:13" x14ac:dyDescent="0.4">
      <c r="A1168" s="2"/>
      <c r="B1168" s="1"/>
      <c r="C1168" s="25"/>
      <c r="D1168" s="24"/>
      <c r="E1168" s="23"/>
      <c r="F1168" s="23"/>
      <c r="G1168" s="1"/>
      <c r="H1168" s="2">
        <v>11650</v>
      </c>
      <c r="I1168" s="2">
        <v>24</v>
      </c>
      <c r="J1168" s="25">
        <v>5.396522</v>
      </c>
      <c r="K1168" s="24">
        <v>433.75</v>
      </c>
      <c r="L1168" s="23">
        <v>27.27106281740841</v>
      </c>
      <c r="M1168" s="23">
        <v>7.3323569355272964</v>
      </c>
    </row>
    <row r="1169" spans="1:13" x14ac:dyDescent="0.4">
      <c r="A1169" s="2"/>
      <c r="B1169" s="1"/>
      <c r="C1169" s="25"/>
      <c r="D1169" s="24"/>
      <c r="E1169" s="23"/>
      <c r="F1169" s="23"/>
      <c r="G1169" s="1"/>
      <c r="H1169" s="2">
        <v>11661.000000000005</v>
      </c>
      <c r="I1169" s="2">
        <v>24</v>
      </c>
      <c r="J1169" s="25">
        <v>5.3711220000000006</v>
      </c>
      <c r="K1169" s="24">
        <v>457.5</v>
      </c>
      <c r="L1169" s="23">
        <v>26.675197894601052</v>
      </c>
      <c r="M1169" s="23">
        <v>7.1721470336016919</v>
      </c>
    </row>
    <row r="1170" spans="1:13" x14ac:dyDescent="0.4">
      <c r="A1170" s="2"/>
      <c r="B1170" s="1"/>
      <c r="C1170" s="25"/>
      <c r="D1170" s="24"/>
      <c r="E1170" s="23"/>
      <c r="F1170" s="23"/>
      <c r="G1170" s="1"/>
      <c r="H1170" s="2">
        <v>11670.000000000007</v>
      </c>
      <c r="I1170" s="2">
        <v>24</v>
      </c>
      <c r="J1170" s="25">
        <v>5.3760220000000007</v>
      </c>
      <c r="K1170" s="24">
        <v>518.33299999999997</v>
      </c>
      <c r="L1170" s="23">
        <v>25.480315280043552</v>
      </c>
      <c r="M1170" s="23">
        <v>6.8508795463514751</v>
      </c>
    </row>
    <row r="1171" spans="1:13" x14ac:dyDescent="0.4">
      <c r="A1171" s="2"/>
      <c r="B1171" s="1"/>
      <c r="C1171" s="25"/>
      <c r="D1171" s="24"/>
      <c r="E1171" s="23"/>
      <c r="F1171" s="23"/>
      <c r="G1171" s="1"/>
      <c r="H1171" s="2">
        <v>11680.000000000004</v>
      </c>
      <c r="I1171" s="2">
        <v>24</v>
      </c>
      <c r="J1171" s="25">
        <v>5.3859220000000008</v>
      </c>
      <c r="K1171" s="24">
        <v>523.75</v>
      </c>
      <c r="L1171" s="23">
        <v>26.991536454631287</v>
      </c>
      <c r="M1171" s="23">
        <v>7.2572008230393301</v>
      </c>
    </row>
    <row r="1172" spans="1:13" x14ac:dyDescent="0.4">
      <c r="A1172" s="2"/>
      <c r="B1172" s="1"/>
      <c r="C1172" s="25"/>
      <c r="D1172" s="24"/>
      <c r="E1172" s="23"/>
      <c r="F1172" s="23"/>
      <c r="G1172" s="1"/>
      <c r="H1172" s="2">
        <v>11690.000000000004</v>
      </c>
      <c r="I1172" s="2">
        <v>24</v>
      </c>
      <c r="J1172" s="25">
        <v>5.3984220000000001</v>
      </c>
      <c r="K1172" s="24">
        <v>544.58299999999997</v>
      </c>
      <c r="L1172" s="23">
        <v>26.889425975342185</v>
      </c>
      <c r="M1172" s="23">
        <v>7.229746429860068</v>
      </c>
    </row>
    <row r="1173" spans="1:13" x14ac:dyDescent="0.4">
      <c r="A1173" s="2"/>
      <c r="B1173" s="1"/>
      <c r="C1173" s="25"/>
      <c r="D1173" s="24"/>
      <c r="E1173" s="23"/>
      <c r="F1173" s="23"/>
      <c r="G1173" s="1"/>
      <c r="H1173" s="2">
        <v>11700.000000000002</v>
      </c>
      <c r="I1173" s="2">
        <v>24</v>
      </c>
      <c r="J1173" s="25">
        <v>5.3784220000000005</v>
      </c>
      <c r="K1173" s="24">
        <v>562.5</v>
      </c>
      <c r="L1173" s="23">
        <v>27.498799695684902</v>
      </c>
      <c r="M1173" s="23">
        <v>7.3935884353806891</v>
      </c>
    </row>
    <row r="1174" spans="1:13" x14ac:dyDescent="0.4">
      <c r="A1174" s="2"/>
      <c r="B1174" s="1"/>
      <c r="C1174" s="25"/>
      <c r="D1174" s="24"/>
      <c r="E1174" s="23"/>
      <c r="F1174" s="23"/>
      <c r="G1174" s="1"/>
      <c r="H1174" s="2">
        <v>11710</v>
      </c>
      <c r="I1174" s="2">
        <v>24</v>
      </c>
      <c r="J1174" s="25">
        <v>5.4069220000000007</v>
      </c>
      <c r="K1174" s="24">
        <v>652.5</v>
      </c>
      <c r="L1174" s="23">
        <v>26.709799884056032</v>
      </c>
      <c r="M1174" s="23">
        <v>7.1814504530929701</v>
      </c>
    </row>
    <row r="1175" spans="1:13" x14ac:dyDescent="0.4">
      <c r="A1175" s="2"/>
      <c r="B1175" s="1"/>
      <c r="C1175" s="25"/>
      <c r="D1175" s="24"/>
      <c r="E1175" s="23"/>
      <c r="F1175" s="23"/>
      <c r="G1175" s="1"/>
      <c r="H1175" s="2">
        <v>11720.000000000007</v>
      </c>
      <c r="I1175" s="2">
        <v>24</v>
      </c>
      <c r="J1175" s="25">
        <v>5.3933220000000004</v>
      </c>
      <c r="K1175" s="24">
        <v>702.5</v>
      </c>
      <c r="L1175" s="23">
        <v>26.964492236178291</v>
      </c>
      <c r="M1175" s="23">
        <v>7.2499294576339048</v>
      </c>
    </row>
    <row r="1176" spans="1:13" x14ac:dyDescent="0.4">
      <c r="A1176" s="2"/>
      <c r="B1176" s="1"/>
      <c r="C1176" s="25"/>
      <c r="D1176" s="24"/>
      <c r="E1176" s="23"/>
      <c r="F1176" s="23"/>
      <c r="G1176" s="1"/>
      <c r="H1176" s="2">
        <v>11729.999999999996</v>
      </c>
      <c r="I1176" s="2">
        <v>24</v>
      </c>
      <c r="J1176" s="25">
        <v>5.395022</v>
      </c>
      <c r="K1176" s="24">
        <v>711.25</v>
      </c>
      <c r="L1176" s="23">
        <v>26.838383346773416</v>
      </c>
      <c r="M1176" s="23">
        <v>7.2160226240040375</v>
      </c>
    </row>
    <row r="1177" spans="1:13" x14ac:dyDescent="0.4">
      <c r="A1177" s="2"/>
      <c r="B1177" s="1"/>
      <c r="C1177" s="25"/>
      <c r="D1177" s="24"/>
      <c r="E1177" s="23"/>
      <c r="F1177" s="23"/>
      <c r="G1177" s="1"/>
      <c r="H1177" s="2">
        <v>11740.000000000004</v>
      </c>
      <c r="I1177" s="2">
        <v>24</v>
      </c>
      <c r="J1177" s="25">
        <v>5.4033220000000002</v>
      </c>
      <c r="K1177" s="24">
        <v>699.16700000000003</v>
      </c>
      <c r="L1177" s="23">
        <v>27.968956481050771</v>
      </c>
      <c r="M1177" s="23">
        <v>7.5199992536551434</v>
      </c>
    </row>
    <row r="1178" spans="1:13" x14ac:dyDescent="0.4">
      <c r="A1178" s="2"/>
      <c r="B1178" s="1"/>
      <c r="C1178" s="25"/>
      <c r="D1178" s="24"/>
      <c r="E1178" s="23"/>
      <c r="F1178" s="23"/>
      <c r="G1178" s="1"/>
      <c r="H1178" s="2">
        <v>11750.000000000004</v>
      </c>
      <c r="I1178" s="2">
        <v>24</v>
      </c>
      <c r="J1178" s="25">
        <v>5.4140220000000001</v>
      </c>
      <c r="K1178" s="24">
        <v>677.5</v>
      </c>
      <c r="L1178" s="23">
        <v>28.123525298933203</v>
      </c>
      <c r="M1178" s="23">
        <v>7.5615580939322813</v>
      </c>
    </row>
    <row r="1179" spans="1:13" x14ac:dyDescent="0.4">
      <c r="A1179" s="2"/>
      <c r="B1179" s="1"/>
      <c r="C1179" s="25"/>
      <c r="D1179" s="24"/>
      <c r="E1179" s="23"/>
      <c r="F1179" s="23"/>
      <c r="G1179" s="1"/>
      <c r="H1179" s="2">
        <v>11760.000000000002</v>
      </c>
      <c r="I1179" s="2">
        <v>24</v>
      </c>
      <c r="J1179" s="25">
        <v>5.3918220000000003</v>
      </c>
      <c r="K1179" s="24">
        <v>687.91700000000003</v>
      </c>
      <c r="L1179" s="23">
        <v>29.101049950573895</v>
      </c>
      <c r="M1179" s="23">
        <v>7.8243846550786671</v>
      </c>
    </row>
    <row r="1180" spans="1:13" x14ac:dyDescent="0.4">
      <c r="A1180" s="2"/>
      <c r="B1180" s="1"/>
      <c r="C1180" s="25"/>
      <c r="D1180" s="24"/>
      <c r="E1180" s="23"/>
      <c r="F1180" s="23"/>
      <c r="G1180" s="1"/>
      <c r="H1180" s="2">
        <v>11770</v>
      </c>
      <c r="I1180" s="2">
        <v>24</v>
      </c>
      <c r="J1180" s="25">
        <v>5.4185220000000003</v>
      </c>
      <c r="K1180" s="24">
        <v>647.5</v>
      </c>
      <c r="L1180" s="23">
        <v>28.311497119918606</v>
      </c>
      <c r="M1180" s="23">
        <v>7.6120979828436228</v>
      </c>
    </row>
    <row r="1181" spans="1:13" x14ac:dyDescent="0.4">
      <c r="A1181" s="2"/>
      <c r="B1181" s="1"/>
      <c r="C1181" s="25"/>
      <c r="D1181" s="24"/>
      <c r="E1181" s="23"/>
      <c r="F1181" s="23"/>
      <c r="G1181" s="1"/>
      <c r="H1181" s="2">
        <v>11779.999999999998</v>
      </c>
      <c r="I1181" s="2">
        <v>24</v>
      </c>
      <c r="J1181" s="25">
        <v>5.4009220000000004</v>
      </c>
      <c r="K1181" s="24">
        <v>661.66700000000003</v>
      </c>
      <c r="L1181" s="23">
        <v>29.385571233510163</v>
      </c>
      <c r="M1181" s="23">
        <v>7.9008837492361268</v>
      </c>
    </row>
    <row r="1182" spans="1:13" x14ac:dyDescent="0.4">
      <c r="A1182" s="2"/>
      <c r="B1182" s="1"/>
      <c r="C1182" s="25"/>
      <c r="D1182" s="24"/>
      <c r="E1182" s="23"/>
      <c r="F1182" s="23"/>
      <c r="G1182" s="1"/>
      <c r="H1182" s="2">
        <v>11790.000000000005</v>
      </c>
      <c r="I1182" s="2">
        <v>24</v>
      </c>
      <c r="J1182" s="25">
        <v>5.4160219999999999</v>
      </c>
      <c r="K1182" s="24">
        <v>670</v>
      </c>
      <c r="L1182" s="23">
        <v>28.94858671526838</v>
      </c>
      <c r="M1182" s="23">
        <v>7.7833919417293487</v>
      </c>
    </row>
    <row r="1183" spans="1:13" x14ac:dyDescent="0.4">
      <c r="A1183" s="2"/>
      <c r="B1183" s="1"/>
      <c r="C1183" s="25"/>
      <c r="D1183" s="24"/>
      <c r="E1183" s="23"/>
      <c r="F1183" s="23"/>
      <c r="G1183" s="1"/>
      <c r="H1183" s="2">
        <v>11800.000000000004</v>
      </c>
      <c r="I1183" s="2">
        <v>24</v>
      </c>
      <c r="J1183" s="25">
        <v>5.4062220000000005</v>
      </c>
      <c r="K1183" s="24">
        <v>659.16700000000003</v>
      </c>
      <c r="L1183" s="23">
        <v>29.379890644490558</v>
      </c>
      <c r="M1183" s="23">
        <v>7.8993564121251838</v>
      </c>
    </row>
    <row r="1184" spans="1:13" x14ac:dyDescent="0.4">
      <c r="A1184" s="2"/>
      <c r="B1184" s="1"/>
      <c r="C1184" s="25"/>
      <c r="D1184" s="24"/>
      <c r="E1184" s="23"/>
      <c r="F1184" s="23"/>
      <c r="G1184" s="1"/>
      <c r="H1184" s="2">
        <v>11810.000000000002</v>
      </c>
      <c r="I1184" s="2">
        <v>24</v>
      </c>
      <c r="J1184" s="25">
        <v>5.4086220000000003</v>
      </c>
      <c r="K1184" s="24">
        <v>672.08299999999997</v>
      </c>
      <c r="L1184" s="23">
        <v>29.103452126969856</v>
      </c>
      <c r="M1184" s="23">
        <v>7.8250305270373532</v>
      </c>
    </row>
    <row r="1185" spans="1:13" x14ac:dyDescent="0.4">
      <c r="A1185" s="2"/>
      <c r="B1185" s="1"/>
      <c r="C1185" s="25"/>
      <c r="D1185" s="24"/>
      <c r="E1185" s="23"/>
      <c r="F1185" s="23"/>
      <c r="G1185" s="1"/>
      <c r="H1185" s="2">
        <v>11820.000000000002</v>
      </c>
      <c r="I1185" s="2">
        <v>24</v>
      </c>
      <c r="J1185" s="25">
        <v>5.415222</v>
      </c>
      <c r="K1185" s="24">
        <v>667.5</v>
      </c>
      <c r="L1185" s="23">
        <v>29.654654224318016</v>
      </c>
      <c r="M1185" s="23">
        <v>7.9732319575583528</v>
      </c>
    </row>
    <row r="1186" spans="1:13" x14ac:dyDescent="0.4">
      <c r="A1186" s="2"/>
      <c r="B1186" s="1"/>
      <c r="C1186" s="25"/>
      <c r="D1186" s="24"/>
      <c r="E1186" s="23"/>
      <c r="F1186" s="23"/>
      <c r="G1186" s="1"/>
      <c r="H1186" s="2">
        <v>11830</v>
      </c>
      <c r="I1186" s="2">
        <v>24</v>
      </c>
      <c r="J1186" s="25">
        <v>5.4192220000000004</v>
      </c>
      <c r="K1186" s="24">
        <v>784.58299999999997</v>
      </c>
      <c r="L1186" s="23">
        <v>28.763279567885736</v>
      </c>
      <c r="M1186" s="23">
        <v>7.7335685022685823</v>
      </c>
    </row>
    <row r="1187" spans="1:13" x14ac:dyDescent="0.4">
      <c r="A1187" s="2"/>
      <c r="B1187" s="1"/>
      <c r="C1187" s="25"/>
      <c r="D1187" s="24"/>
      <c r="E1187" s="23"/>
      <c r="F1187" s="23"/>
      <c r="G1187" s="1"/>
      <c r="H1187" s="2">
        <v>11840.000000000007</v>
      </c>
      <c r="I1187" s="2">
        <v>24</v>
      </c>
      <c r="J1187" s="25">
        <v>5.4145220000000007</v>
      </c>
      <c r="K1187" s="24">
        <v>790.41700000000003</v>
      </c>
      <c r="L1187" s="23">
        <v>29.744249378596407</v>
      </c>
      <c r="M1187" s="23">
        <v>7.9973213616003349</v>
      </c>
    </row>
    <row r="1188" spans="1:13" x14ac:dyDescent="0.4">
      <c r="A1188" s="2"/>
      <c r="B1188" s="1"/>
      <c r="C1188" s="25"/>
      <c r="D1188" s="24"/>
      <c r="E1188" s="23"/>
      <c r="F1188" s="23"/>
      <c r="G1188" s="1"/>
      <c r="H1188" s="2">
        <v>11850.000000000005</v>
      </c>
      <c r="I1188" s="2">
        <v>24</v>
      </c>
      <c r="J1188" s="25">
        <v>5.4256220000000006</v>
      </c>
      <c r="K1188" s="24">
        <v>864.58299999999997</v>
      </c>
      <c r="L1188" s="23">
        <v>28.643344967763085</v>
      </c>
      <c r="M1188" s="23">
        <v>7.7013217466908106</v>
      </c>
    </row>
    <row r="1189" spans="1:13" x14ac:dyDescent="0.4">
      <c r="A1189" s="2"/>
      <c r="B1189" s="1"/>
      <c r="C1189" s="25"/>
      <c r="D1189" s="24"/>
      <c r="E1189" s="23"/>
      <c r="F1189" s="23"/>
      <c r="G1189" s="1"/>
      <c r="H1189" s="2">
        <v>11860.000000000004</v>
      </c>
      <c r="I1189" s="2">
        <v>24</v>
      </c>
      <c r="J1189" s="25">
        <v>5.4113220000000002</v>
      </c>
      <c r="K1189" s="24">
        <v>1006.25</v>
      </c>
      <c r="L1189" s="23">
        <v>30.50573789489188</v>
      </c>
      <c r="M1189" s="23">
        <v>8.2020623957568493</v>
      </c>
    </row>
    <row r="1190" spans="1:13" x14ac:dyDescent="0.4">
      <c r="A1190" s="2"/>
      <c r="B1190" s="1"/>
      <c r="C1190" s="25"/>
      <c r="D1190" s="24"/>
      <c r="E1190" s="23"/>
      <c r="F1190" s="23"/>
      <c r="G1190" s="1"/>
      <c r="H1190" s="2">
        <v>11870.000000000002</v>
      </c>
      <c r="I1190" s="2">
        <v>24</v>
      </c>
      <c r="J1190" s="25">
        <v>5.4408220000000007</v>
      </c>
      <c r="K1190" s="24">
        <v>1080.8330000000001</v>
      </c>
      <c r="L1190" s="23">
        <v>30.60909593652859</v>
      </c>
      <c r="M1190" s="23">
        <v>8.2298522203966726</v>
      </c>
    </row>
    <row r="1191" spans="1:13" x14ac:dyDescent="0.4">
      <c r="A1191" s="2"/>
      <c r="B1191" s="1"/>
      <c r="C1191" s="25"/>
      <c r="D1191" s="24"/>
      <c r="E1191" s="23"/>
      <c r="F1191" s="23"/>
      <c r="G1191" s="1"/>
      <c r="H1191" s="2">
        <v>11880.000000000002</v>
      </c>
      <c r="I1191" s="2">
        <v>24</v>
      </c>
      <c r="J1191" s="25">
        <v>5.4441220000000001</v>
      </c>
      <c r="K1191" s="24">
        <v>1096.25</v>
      </c>
      <c r="L1191" s="23">
        <v>31.598318528639318</v>
      </c>
      <c r="M1191" s="23">
        <v>8.4958240009102397</v>
      </c>
    </row>
    <row r="1192" spans="1:13" x14ac:dyDescent="0.4">
      <c r="A1192" s="2"/>
      <c r="B1192" s="1"/>
      <c r="C1192" s="25"/>
      <c r="D1192" s="24"/>
      <c r="E1192" s="23"/>
      <c r="F1192" s="23"/>
      <c r="G1192" s="1"/>
      <c r="H1192" s="2">
        <v>11890.000000000009</v>
      </c>
      <c r="I1192" s="2">
        <v>24</v>
      </c>
      <c r="J1192" s="25">
        <v>5.430822</v>
      </c>
      <c r="K1192" s="24">
        <v>1093.3330000000001</v>
      </c>
      <c r="L1192" s="23">
        <v>31.233372678894796</v>
      </c>
      <c r="M1192" s="23">
        <v>8.3977011939487909</v>
      </c>
    </row>
    <row r="1193" spans="1:13" x14ac:dyDescent="0.4">
      <c r="A1193" s="2"/>
      <c r="B1193" s="1"/>
      <c r="C1193" s="25"/>
      <c r="D1193" s="24"/>
      <c r="E1193" s="23"/>
      <c r="F1193" s="23"/>
      <c r="G1193" s="1"/>
      <c r="H1193" s="2">
        <v>11899.999999999998</v>
      </c>
      <c r="I1193" s="2">
        <v>24</v>
      </c>
      <c r="J1193" s="25">
        <v>5.4436220000000004</v>
      </c>
      <c r="K1193" s="24">
        <v>1182.9169999999999</v>
      </c>
      <c r="L1193" s="23">
        <v>31.367897826607901</v>
      </c>
      <c r="M1193" s="23">
        <v>8.4338709027144994</v>
      </c>
    </row>
    <row r="1194" spans="1:13" x14ac:dyDescent="0.4">
      <c r="A1194" s="2"/>
      <c r="B1194" s="1"/>
      <c r="C1194" s="25"/>
      <c r="D1194" s="24"/>
      <c r="E1194" s="23"/>
      <c r="F1194" s="23"/>
      <c r="G1194" s="1"/>
      <c r="H1194" s="2">
        <v>11910.000000000005</v>
      </c>
      <c r="I1194" s="2">
        <v>24</v>
      </c>
      <c r="J1194" s="25">
        <v>5.4458220000000006</v>
      </c>
      <c r="K1194" s="24">
        <v>1225.4169999999999</v>
      </c>
      <c r="L1194" s="23">
        <v>30.918284016596541</v>
      </c>
      <c r="M1194" s="23">
        <v>8.3129834638853364</v>
      </c>
    </row>
    <row r="1195" spans="1:13" x14ac:dyDescent="0.4">
      <c r="A1195" s="2"/>
      <c r="B1195" s="1"/>
      <c r="C1195" s="25"/>
      <c r="D1195" s="24"/>
      <c r="E1195" s="23"/>
      <c r="F1195" s="23"/>
      <c r="G1195" s="1"/>
      <c r="H1195" s="2">
        <v>11920.000000000004</v>
      </c>
      <c r="I1195" s="2">
        <v>24</v>
      </c>
      <c r="J1195" s="25">
        <v>5.4424220000000005</v>
      </c>
      <c r="K1195" s="24">
        <v>1236.25</v>
      </c>
      <c r="L1195" s="23">
        <v>31.819560702893668</v>
      </c>
      <c r="M1195" s="23">
        <v>8.5553092729616633</v>
      </c>
    </row>
    <row r="1196" spans="1:13" x14ac:dyDescent="0.4">
      <c r="A1196" s="2"/>
      <c r="B1196" s="1"/>
      <c r="C1196" s="25"/>
      <c r="D1196" s="24"/>
      <c r="E1196" s="23"/>
      <c r="F1196" s="23"/>
      <c r="G1196" s="1"/>
      <c r="H1196" s="2">
        <v>11930.000000000002</v>
      </c>
      <c r="I1196" s="2">
        <v>24</v>
      </c>
      <c r="J1196" s="25">
        <v>5.4585220000000003</v>
      </c>
      <c r="K1196" s="24">
        <v>1224.5830000000001</v>
      </c>
      <c r="L1196" s="23">
        <v>30.812838141304375</v>
      </c>
      <c r="M1196" s="23">
        <v>8.2846322844612761</v>
      </c>
    </row>
    <row r="1197" spans="1:13" x14ac:dyDescent="0.4">
      <c r="A1197" s="2"/>
      <c r="B1197" s="1"/>
      <c r="C1197" s="25"/>
      <c r="D1197" s="24"/>
      <c r="E1197" s="23"/>
      <c r="F1197" s="23"/>
      <c r="G1197" s="1"/>
      <c r="H1197" s="2">
        <v>11940.000000000002</v>
      </c>
      <c r="I1197" s="2">
        <v>24</v>
      </c>
      <c r="J1197" s="25">
        <v>5.4370220000000007</v>
      </c>
      <c r="K1197" s="24">
        <v>1232.0830000000001</v>
      </c>
      <c r="L1197" s="23">
        <v>31.018862950794748</v>
      </c>
      <c r="M1197" s="23">
        <v>8.3400260713067613</v>
      </c>
    </row>
    <row r="1198" spans="1:13" x14ac:dyDescent="0.4">
      <c r="A1198" s="2"/>
      <c r="B1198" s="1"/>
      <c r="C1198" s="25"/>
      <c r="D1198" s="24"/>
      <c r="E1198" s="23"/>
      <c r="F1198" s="23"/>
      <c r="G1198" s="1"/>
      <c r="H1198" s="2">
        <v>11950</v>
      </c>
      <c r="I1198" s="2">
        <v>24</v>
      </c>
      <c r="J1198" s="25">
        <v>5.4418220000000002</v>
      </c>
      <c r="K1198" s="24">
        <v>1232.9169999999999</v>
      </c>
      <c r="L1198" s="23">
        <v>31.069538456935543</v>
      </c>
      <c r="M1198" s="23">
        <v>8.3536511691403401</v>
      </c>
    </row>
    <row r="1199" spans="1:13" x14ac:dyDescent="0.4">
      <c r="A1199" s="2"/>
      <c r="B1199" s="1"/>
      <c r="C1199" s="25"/>
      <c r="D1199" s="24"/>
      <c r="E1199" s="23"/>
      <c r="F1199" s="23"/>
      <c r="G1199" s="1"/>
      <c r="H1199" s="2">
        <v>11960.000000000007</v>
      </c>
      <c r="I1199" s="2">
        <v>24</v>
      </c>
      <c r="J1199" s="25">
        <v>5.4666220000000001</v>
      </c>
      <c r="K1199" s="24">
        <v>1238.75</v>
      </c>
      <c r="L1199" s="23">
        <v>31.597643135470229</v>
      </c>
      <c r="M1199" s="23">
        <v>8.4956424082887576</v>
      </c>
    </row>
    <row r="1200" spans="1:13" x14ac:dyDescent="0.4">
      <c r="A1200" s="2"/>
      <c r="B1200" s="1"/>
      <c r="C1200" s="25"/>
      <c r="D1200" s="24"/>
      <c r="E1200" s="23"/>
      <c r="F1200" s="23"/>
      <c r="G1200" s="1"/>
      <c r="H1200" s="2">
        <v>11970.000000000005</v>
      </c>
      <c r="I1200" s="2">
        <v>24</v>
      </c>
      <c r="J1200" s="25">
        <v>5.4479220000000002</v>
      </c>
      <c r="K1200" s="24">
        <v>1236.6669999999999</v>
      </c>
      <c r="L1200" s="23">
        <v>32.442538971532308</v>
      </c>
      <c r="M1200" s="23">
        <v>8.7228091265361041</v>
      </c>
    </row>
    <row r="1201" spans="1:13" x14ac:dyDescent="0.4">
      <c r="A1201" s="2"/>
      <c r="B1201" s="1"/>
      <c r="C1201" s="25"/>
      <c r="D1201" s="24"/>
      <c r="E1201" s="23"/>
      <c r="F1201" s="23"/>
      <c r="G1201" s="1"/>
      <c r="H1201" s="2">
        <v>11980.000000000004</v>
      </c>
      <c r="I1201" s="2">
        <v>24</v>
      </c>
      <c r="J1201" s="25">
        <v>5.4605220000000001</v>
      </c>
      <c r="K1201" s="24">
        <v>1228.75</v>
      </c>
      <c r="L1201" s="23">
        <v>32.691839388146988</v>
      </c>
      <c r="M1201" s="23">
        <v>8.7898384040906183</v>
      </c>
    </row>
    <row r="1202" spans="1:13" x14ac:dyDescent="0.4">
      <c r="A1202" s="2"/>
      <c r="B1202" s="1"/>
      <c r="C1202" s="25"/>
      <c r="D1202" s="24"/>
      <c r="E1202" s="23"/>
      <c r="F1202" s="23"/>
      <c r="G1202" s="1"/>
      <c r="H1202" s="2">
        <v>11990.000000000002</v>
      </c>
      <c r="I1202" s="2">
        <v>24</v>
      </c>
      <c r="J1202" s="25">
        <v>5.4680220000000004</v>
      </c>
      <c r="K1202" s="24">
        <v>1213.3330000000001</v>
      </c>
      <c r="L1202" s="23">
        <v>32.661173455563258</v>
      </c>
      <c r="M1202" s="23">
        <v>8.7815932702294912</v>
      </c>
    </row>
    <row r="1203" spans="1:13" x14ac:dyDescent="0.4">
      <c r="A1203" s="2"/>
      <c r="B1203" s="1"/>
      <c r="C1203" s="25"/>
      <c r="D1203" s="24"/>
      <c r="E1203" s="23"/>
      <c r="F1203" s="23"/>
      <c r="G1203" s="1"/>
      <c r="H1203" s="2">
        <v>12000</v>
      </c>
      <c r="I1203" s="2">
        <v>24</v>
      </c>
      <c r="J1203" s="25">
        <v>5.4470220000000005</v>
      </c>
      <c r="K1203" s="24">
        <v>1210.4169999999999</v>
      </c>
      <c r="L1203" s="23">
        <v>33.478826098421266</v>
      </c>
      <c r="M1203" s="23">
        <v>9.001435124830218</v>
      </c>
    </row>
    <row r="1204" spans="1:13" x14ac:dyDescent="0.4">
      <c r="A1204" s="2"/>
      <c r="B1204" s="1"/>
      <c r="C1204" s="25"/>
      <c r="D1204" s="24"/>
      <c r="E1204" s="23"/>
      <c r="F1204" s="23"/>
      <c r="G1204" s="1"/>
      <c r="H1204" s="2">
        <v>12010.000000000009</v>
      </c>
      <c r="I1204" s="2">
        <v>24</v>
      </c>
      <c r="J1204" s="25">
        <v>5.4719220000000002</v>
      </c>
      <c r="K1204" s="24">
        <v>1203.3330000000001</v>
      </c>
      <c r="L1204" s="23">
        <v>32.834077376386432</v>
      </c>
      <c r="M1204" s="23">
        <v>8.8280818604071474</v>
      </c>
    </row>
    <row r="1205" spans="1:13" x14ac:dyDescent="0.4">
      <c r="A1205" s="2"/>
      <c r="B1205" s="1"/>
      <c r="C1205" s="25"/>
      <c r="D1205" s="24"/>
      <c r="E1205" s="23"/>
      <c r="F1205" s="23"/>
      <c r="G1205" s="1"/>
      <c r="H1205" s="2">
        <v>12019.999999999996</v>
      </c>
      <c r="I1205" s="2">
        <v>24</v>
      </c>
      <c r="J1205" s="25">
        <v>5.457522</v>
      </c>
      <c r="K1205" s="24">
        <v>1202.5</v>
      </c>
      <c r="L1205" s="23">
        <v>33.013354094166033</v>
      </c>
      <c r="M1205" s="23">
        <v>8.8762839012953627</v>
      </c>
    </row>
    <row r="1206" spans="1:13" x14ac:dyDescent="0.4">
      <c r="A1206" s="2"/>
      <c r="B1206" s="1"/>
      <c r="C1206" s="25"/>
      <c r="D1206" s="24"/>
      <c r="E1206" s="23"/>
      <c r="F1206" s="23"/>
      <c r="G1206" s="1"/>
      <c r="H1206" s="2">
        <v>12030.000000000005</v>
      </c>
      <c r="I1206" s="2">
        <v>24</v>
      </c>
      <c r="J1206" s="25">
        <v>5.4515220000000006</v>
      </c>
      <c r="K1206" s="24">
        <v>1211.6669999999999</v>
      </c>
      <c r="L1206" s="23">
        <v>32.076200298530388</v>
      </c>
      <c r="M1206" s="23">
        <v>8.624311831886379</v>
      </c>
    </row>
    <row r="1207" spans="1:13" x14ac:dyDescent="0.4">
      <c r="A1207" s="2"/>
      <c r="B1207" s="1"/>
      <c r="C1207" s="25"/>
      <c r="D1207" s="24"/>
      <c r="E1207" s="23"/>
      <c r="F1207" s="23"/>
      <c r="G1207" s="1"/>
      <c r="H1207" s="2">
        <v>12040.000000000004</v>
      </c>
      <c r="I1207" s="2">
        <v>24</v>
      </c>
      <c r="J1207" s="25">
        <v>5.459822</v>
      </c>
      <c r="K1207" s="24">
        <v>1212.5</v>
      </c>
      <c r="L1207" s="23">
        <v>32.993798519336764</v>
      </c>
      <c r="M1207" s="23">
        <v>8.8710260037323803</v>
      </c>
    </row>
    <row r="1208" spans="1:13" x14ac:dyDescent="0.4">
      <c r="A1208" s="2"/>
      <c r="B1208" s="1"/>
      <c r="C1208" s="25"/>
      <c r="D1208" s="24"/>
      <c r="E1208" s="23"/>
      <c r="F1208" s="23"/>
      <c r="G1208" s="1"/>
      <c r="H1208" s="2">
        <v>12050.000000000002</v>
      </c>
      <c r="I1208" s="2">
        <v>24</v>
      </c>
      <c r="J1208" s="25">
        <v>5.4644219999999999</v>
      </c>
      <c r="K1208" s="24">
        <v>1208.75</v>
      </c>
      <c r="L1208" s="23">
        <v>32.657638617732282</v>
      </c>
      <c r="M1208" s="23">
        <v>8.7806428601607855</v>
      </c>
    </row>
    <row r="1209" spans="1:13" x14ac:dyDescent="0.4">
      <c r="A1209" s="2"/>
      <c r="B1209" s="1"/>
      <c r="C1209" s="25"/>
      <c r="D1209" s="24"/>
      <c r="E1209" s="23"/>
      <c r="F1209" s="23"/>
      <c r="G1209" s="1"/>
      <c r="H1209" s="2">
        <v>12060</v>
      </c>
      <c r="I1209" s="2">
        <v>24</v>
      </c>
      <c r="J1209" s="25">
        <v>5.4545220000000008</v>
      </c>
      <c r="K1209" s="24">
        <v>1202.0830000000001</v>
      </c>
      <c r="L1209" s="23">
        <v>33.906117837240693</v>
      </c>
      <c r="M1209" s="23">
        <v>9.1163208396116087</v>
      </c>
    </row>
    <row r="1210" spans="1:13" x14ac:dyDescent="0.4">
      <c r="A1210" s="2"/>
      <c r="B1210" s="1"/>
      <c r="C1210" s="25"/>
      <c r="D1210" s="24"/>
      <c r="E1210" s="23"/>
      <c r="F1210" s="23"/>
      <c r="G1210" s="1"/>
      <c r="H1210" s="2">
        <v>12070</v>
      </c>
      <c r="I1210" s="2">
        <v>24</v>
      </c>
      <c r="J1210" s="25">
        <v>5.4771220000000005</v>
      </c>
      <c r="K1210" s="24">
        <v>1210.8330000000001</v>
      </c>
      <c r="L1210" s="23">
        <v>32.14736693449187</v>
      </c>
      <c r="M1210" s="23">
        <v>8.6434463694826622</v>
      </c>
    </row>
    <row r="1211" spans="1:13" x14ac:dyDescent="0.4">
      <c r="A1211" s="2"/>
      <c r="B1211" s="1"/>
      <c r="C1211" s="25"/>
      <c r="D1211" s="24"/>
      <c r="E1211" s="23"/>
      <c r="F1211" s="23"/>
      <c r="G1211" s="1"/>
      <c r="H1211" s="2">
        <v>12080.000000000007</v>
      </c>
      <c r="I1211" s="2">
        <v>24</v>
      </c>
      <c r="J1211" s="25">
        <v>5.4550220000000005</v>
      </c>
      <c r="K1211" s="24">
        <v>1202.9169999999999</v>
      </c>
      <c r="L1211" s="23">
        <v>33.872506984925927</v>
      </c>
      <c r="M1211" s="23">
        <v>9.1072839066644313</v>
      </c>
    </row>
    <row r="1212" spans="1:13" x14ac:dyDescent="0.4">
      <c r="A1212" s="2"/>
      <c r="B1212" s="1"/>
      <c r="C1212" s="25"/>
      <c r="D1212" s="24"/>
      <c r="E1212" s="23"/>
      <c r="F1212" s="23"/>
      <c r="G1212" s="1"/>
      <c r="H1212" s="2">
        <v>12090.000000000005</v>
      </c>
      <c r="I1212" s="2">
        <v>24</v>
      </c>
      <c r="J1212" s="25">
        <v>5.4791220000000003</v>
      </c>
      <c r="K1212" s="24">
        <v>1195.8330000000001</v>
      </c>
      <c r="L1212" s="23">
        <v>34.082259067922003</v>
      </c>
      <c r="M1212" s="23">
        <v>9.1636798436616456</v>
      </c>
    </row>
    <row r="1213" spans="1:13" x14ac:dyDescent="0.4">
      <c r="A1213" s="2"/>
      <c r="B1213" s="1"/>
      <c r="C1213" s="25"/>
      <c r="D1213" s="24"/>
      <c r="E1213" s="23"/>
      <c r="F1213" s="23"/>
      <c r="G1213" s="1"/>
      <c r="H1213" s="2">
        <v>12100.000000000004</v>
      </c>
      <c r="I1213" s="2">
        <v>24</v>
      </c>
      <c r="J1213" s="25">
        <v>5.4785219999999999</v>
      </c>
      <c r="K1213" s="24">
        <v>1201.6669999999999</v>
      </c>
      <c r="L1213" s="23">
        <v>34.3327860284247</v>
      </c>
      <c r="M1213" s="23">
        <v>9.231038901454065</v>
      </c>
    </row>
    <row r="1214" spans="1:13" x14ac:dyDescent="0.4">
      <c r="A1214" s="2"/>
      <c r="B1214" s="1"/>
      <c r="C1214" s="25"/>
      <c r="D1214" s="24"/>
      <c r="E1214" s="23"/>
      <c r="F1214" s="23"/>
      <c r="G1214" s="1"/>
      <c r="H1214" s="2">
        <v>12110.000000000002</v>
      </c>
      <c r="I1214" s="2">
        <v>24</v>
      </c>
      <c r="J1214" s="25">
        <v>5.459422</v>
      </c>
      <c r="K1214" s="24">
        <v>1197.9169999999999</v>
      </c>
      <c r="L1214" s="23">
        <v>34.381851053481803</v>
      </c>
      <c r="M1214" s="23">
        <v>9.2442309900491431</v>
      </c>
    </row>
    <row r="1215" spans="1:13" x14ac:dyDescent="0.4">
      <c r="A1215" s="2"/>
      <c r="B1215" s="1"/>
      <c r="C1215" s="25"/>
      <c r="D1215" s="24"/>
      <c r="E1215" s="23"/>
      <c r="F1215" s="23"/>
      <c r="G1215" s="1"/>
      <c r="H1215" s="2">
        <v>12120</v>
      </c>
      <c r="I1215" s="2">
        <v>24</v>
      </c>
      <c r="J1215" s="25">
        <v>5.4816220000000007</v>
      </c>
      <c r="K1215" s="24">
        <v>1195</v>
      </c>
      <c r="L1215" s="23">
        <v>33.614990218907792</v>
      </c>
      <c r="M1215" s="23">
        <v>9.0380455033807028</v>
      </c>
    </row>
    <row r="1216" spans="1:13" x14ac:dyDescent="0.4">
      <c r="A1216" s="2"/>
      <c r="B1216" s="1"/>
      <c r="C1216" s="25"/>
      <c r="D1216" s="24"/>
      <c r="E1216" s="23"/>
      <c r="F1216" s="23"/>
      <c r="G1216" s="1"/>
      <c r="H1216" s="2">
        <v>12130.000000000009</v>
      </c>
      <c r="I1216" s="2">
        <v>24</v>
      </c>
      <c r="J1216" s="25">
        <v>5.4567220000000001</v>
      </c>
      <c r="K1216" s="24">
        <v>1190.4169999999999</v>
      </c>
      <c r="L1216" s="23">
        <v>33.909762905215445</v>
      </c>
      <c r="M1216" s="23">
        <v>9.1173008872035979</v>
      </c>
    </row>
    <row r="1217" spans="1:13" x14ac:dyDescent="0.4">
      <c r="A1217" s="2"/>
      <c r="B1217" s="1"/>
      <c r="C1217" s="25"/>
      <c r="D1217" s="24"/>
      <c r="E1217" s="23"/>
      <c r="F1217" s="23"/>
      <c r="G1217" s="1"/>
      <c r="H1217" s="2">
        <v>12139.999999999996</v>
      </c>
      <c r="I1217" s="2">
        <v>24</v>
      </c>
      <c r="J1217" s="25">
        <v>5.4661220000000004</v>
      </c>
      <c r="K1217" s="24">
        <v>1189.1669999999999</v>
      </c>
      <c r="L1217" s="23">
        <v>34.035810607549003</v>
      </c>
      <c r="M1217" s="23">
        <v>9.1511912694963904</v>
      </c>
    </row>
    <row r="1218" spans="1:13" x14ac:dyDescent="0.4">
      <c r="A1218" s="2"/>
      <c r="B1218" s="1"/>
      <c r="C1218" s="25"/>
      <c r="D1218" s="24"/>
      <c r="E1218" s="23"/>
      <c r="F1218" s="23"/>
      <c r="G1218" s="1"/>
      <c r="H1218" s="2">
        <v>12150.000000000005</v>
      </c>
      <c r="I1218" s="2">
        <v>24</v>
      </c>
      <c r="J1218" s="25">
        <v>5.4823219999999999</v>
      </c>
      <c r="K1218" s="24">
        <v>1199.5830000000001</v>
      </c>
      <c r="L1218" s="23">
        <v>33.326665996011144</v>
      </c>
      <c r="M1218" s="23">
        <v>8.9605239146699311</v>
      </c>
    </row>
    <row r="1219" spans="1:13" x14ac:dyDescent="0.4">
      <c r="A1219" s="2"/>
      <c r="B1219" s="1"/>
      <c r="C1219" s="25"/>
      <c r="D1219" s="24"/>
      <c r="E1219" s="23"/>
      <c r="F1219" s="23"/>
      <c r="G1219" s="1"/>
      <c r="H1219" s="2">
        <v>12160.000000000004</v>
      </c>
      <c r="I1219" s="2">
        <v>24</v>
      </c>
      <c r="J1219" s="25">
        <v>5.4572220000000007</v>
      </c>
      <c r="K1219" s="24">
        <v>1193.3330000000001</v>
      </c>
      <c r="L1219" s="23">
        <v>33.420992172011267</v>
      </c>
      <c r="M1219" s="23">
        <v>8.9858853461413446</v>
      </c>
    </row>
    <row r="1220" spans="1:13" x14ac:dyDescent="0.4">
      <c r="A1220" s="2"/>
      <c r="B1220" s="1"/>
      <c r="C1220" s="25"/>
      <c r="D1220" s="24"/>
      <c r="E1220" s="23"/>
      <c r="F1220" s="23"/>
      <c r="G1220" s="1"/>
      <c r="H1220" s="2">
        <v>12170</v>
      </c>
      <c r="I1220" s="2">
        <v>24</v>
      </c>
      <c r="J1220" s="25">
        <v>5.4599220000000006</v>
      </c>
      <c r="K1220" s="24">
        <v>1185.4169999999999</v>
      </c>
      <c r="L1220" s="23">
        <v>32.383153882802411</v>
      </c>
      <c r="M1220" s="23">
        <v>8.7068422876149025</v>
      </c>
    </row>
    <row r="1221" spans="1:13" x14ac:dyDescent="0.4">
      <c r="A1221" s="2"/>
      <c r="B1221" s="1"/>
      <c r="C1221" s="25"/>
      <c r="D1221" s="24"/>
      <c r="E1221" s="23"/>
      <c r="F1221" s="23"/>
      <c r="G1221" s="1"/>
      <c r="H1221" s="2">
        <v>12180</v>
      </c>
      <c r="I1221" s="2">
        <v>24</v>
      </c>
      <c r="J1221" s="25">
        <v>5.4713220000000007</v>
      </c>
      <c r="K1221" s="24">
        <v>1193.75</v>
      </c>
      <c r="L1221" s="23">
        <v>33.641299258351026</v>
      </c>
      <c r="M1221" s="23">
        <v>9.0451192015757567</v>
      </c>
    </row>
    <row r="1222" spans="1:13" x14ac:dyDescent="0.4">
      <c r="A1222" s="2"/>
      <c r="B1222" s="1"/>
      <c r="C1222" s="25"/>
      <c r="D1222" s="24"/>
      <c r="E1222" s="23"/>
      <c r="F1222" s="23"/>
      <c r="G1222" s="1"/>
      <c r="H1222" s="2">
        <v>12189.999999999998</v>
      </c>
      <c r="I1222" s="2">
        <v>24</v>
      </c>
      <c r="J1222" s="25">
        <v>5.475422</v>
      </c>
      <c r="K1222" s="24">
        <v>1179.5830000000001</v>
      </c>
      <c r="L1222" s="23">
        <v>33.417847343375399</v>
      </c>
      <c r="M1222" s="23">
        <v>8.9850397976486569</v>
      </c>
    </row>
    <row r="1223" spans="1:13" x14ac:dyDescent="0.4">
      <c r="A1223" s="2"/>
      <c r="B1223" s="1"/>
      <c r="C1223" s="25"/>
      <c r="D1223" s="24"/>
      <c r="E1223" s="23"/>
      <c r="F1223" s="23"/>
      <c r="G1223" s="1"/>
      <c r="H1223" s="2">
        <v>12200.000000000007</v>
      </c>
      <c r="I1223" s="2">
        <v>24</v>
      </c>
      <c r="J1223" s="25">
        <v>5.4604220000000003</v>
      </c>
      <c r="K1223" s="24">
        <v>1185</v>
      </c>
      <c r="L1223" s="23">
        <v>34.568533275200416</v>
      </c>
      <c r="M1223" s="23">
        <v>9.2944241450546148</v>
      </c>
    </row>
    <row r="1224" spans="1:13" x14ac:dyDescent="0.4">
      <c r="A1224" s="2"/>
      <c r="B1224" s="1"/>
      <c r="C1224" s="25"/>
      <c r="D1224" s="24"/>
      <c r="E1224" s="23"/>
      <c r="F1224" s="23"/>
      <c r="G1224" s="1"/>
      <c r="H1224" s="2">
        <v>12210.000000000004</v>
      </c>
      <c r="I1224" s="2">
        <v>24</v>
      </c>
      <c r="J1224" s="25">
        <v>5.4835220000000007</v>
      </c>
      <c r="K1224" s="24">
        <v>1178.75</v>
      </c>
      <c r="L1224" s="23">
        <v>33.392591095220645</v>
      </c>
      <c r="M1224" s="23">
        <v>8.9782491629175176</v>
      </c>
    </row>
    <row r="1225" spans="1:13" x14ac:dyDescent="0.4">
      <c r="A1225" s="2"/>
      <c r="B1225" s="1"/>
      <c r="C1225" s="25"/>
      <c r="D1225" s="24"/>
      <c r="E1225" s="23"/>
      <c r="F1225" s="23"/>
      <c r="G1225" s="1"/>
      <c r="H1225" s="2">
        <v>12220.000000000004</v>
      </c>
      <c r="I1225" s="2">
        <v>24</v>
      </c>
      <c r="J1225" s="25">
        <v>5.4609220000000001</v>
      </c>
      <c r="K1225" s="24">
        <v>1192.0830000000001</v>
      </c>
      <c r="L1225" s="23">
        <v>34.858553921326724</v>
      </c>
      <c r="M1225" s="23">
        <v>9.3724018502254207</v>
      </c>
    </row>
    <row r="1226" spans="1:13" x14ac:dyDescent="0.4">
      <c r="A1226" s="2"/>
      <c r="B1226" s="1"/>
      <c r="C1226" s="25"/>
      <c r="D1226" s="24"/>
      <c r="E1226" s="23"/>
      <c r="F1226" s="23"/>
      <c r="G1226" s="1"/>
      <c r="H1226" s="2">
        <v>12230</v>
      </c>
      <c r="I1226" s="2">
        <v>24</v>
      </c>
      <c r="J1226" s="25">
        <v>5.4862220000000006</v>
      </c>
      <c r="K1226" s="24">
        <v>1189.1669999999999</v>
      </c>
      <c r="L1226" s="23">
        <v>34.646828438510859</v>
      </c>
      <c r="M1226" s="23">
        <v>9.3154753262117733</v>
      </c>
    </row>
    <row r="1227" spans="1:13" x14ac:dyDescent="0.4">
      <c r="A1227" s="2"/>
      <c r="B1227" s="1"/>
      <c r="C1227" s="25"/>
      <c r="D1227" s="24"/>
      <c r="E1227" s="23"/>
      <c r="F1227" s="23"/>
      <c r="G1227" s="1"/>
      <c r="H1227" s="2">
        <v>12240</v>
      </c>
      <c r="I1227" s="2">
        <v>24</v>
      </c>
      <c r="J1227" s="25">
        <v>5.4870220000000005</v>
      </c>
      <c r="K1227" s="24">
        <v>1175.8330000000001</v>
      </c>
      <c r="L1227" s="23">
        <v>34.777507208113789</v>
      </c>
      <c r="M1227" s="23">
        <v>9.3506108612306971</v>
      </c>
    </row>
    <row r="1228" spans="1:13" x14ac:dyDescent="0.4">
      <c r="A1228" s="2"/>
      <c r="B1228" s="1"/>
      <c r="C1228" s="25"/>
      <c r="D1228" s="24"/>
      <c r="E1228" s="23"/>
      <c r="F1228" s="23"/>
      <c r="G1228" s="1"/>
      <c r="H1228" s="2">
        <v>12250.000000000007</v>
      </c>
      <c r="I1228" s="2">
        <v>24</v>
      </c>
      <c r="J1228" s="25">
        <v>5.4621219999999999</v>
      </c>
      <c r="K1228" s="24">
        <v>1182.5</v>
      </c>
      <c r="L1228" s="23">
        <v>34.595942747773904</v>
      </c>
      <c r="M1228" s="23">
        <v>9.3017937161516073</v>
      </c>
    </row>
    <row r="1229" spans="1:13" x14ac:dyDescent="0.4">
      <c r="A1229" s="2"/>
      <c r="B1229" s="1"/>
      <c r="C1229" s="25"/>
      <c r="D1229" s="24"/>
      <c r="E1229" s="23"/>
      <c r="F1229" s="23"/>
      <c r="G1229" s="1"/>
      <c r="H1229" s="2">
        <v>12259.999999999996</v>
      </c>
      <c r="I1229" s="2">
        <v>24</v>
      </c>
      <c r="J1229" s="25">
        <v>5.4883220000000001</v>
      </c>
      <c r="K1229" s="24">
        <v>1174.1669999999999</v>
      </c>
      <c r="L1229" s="23">
        <v>33.735273725460182</v>
      </c>
      <c r="M1229" s="23">
        <v>9.070386069254651</v>
      </c>
    </row>
    <row r="1230" spans="1:13" x14ac:dyDescent="0.4">
      <c r="A1230" s="2"/>
      <c r="B1230" s="1"/>
      <c r="C1230" s="25"/>
      <c r="D1230" s="24"/>
      <c r="E1230" s="23"/>
      <c r="F1230" s="23"/>
      <c r="G1230" s="1"/>
      <c r="H1230" s="2">
        <v>12270.000000000004</v>
      </c>
      <c r="I1230" s="2">
        <v>24</v>
      </c>
      <c r="J1230" s="25">
        <v>5.4661220000000004</v>
      </c>
      <c r="K1230" s="24">
        <v>1189.1669999999999</v>
      </c>
      <c r="L1230" s="23">
        <v>34.613984526433697</v>
      </c>
      <c r="M1230" s="23">
        <v>9.3066446001003236</v>
      </c>
    </row>
    <row r="1231" spans="1:13" x14ac:dyDescent="0.4">
      <c r="A1231" s="2"/>
      <c r="B1231" s="1"/>
      <c r="C1231" s="25"/>
      <c r="D1231" s="24"/>
      <c r="E1231" s="23"/>
      <c r="F1231" s="23"/>
      <c r="G1231" s="1"/>
      <c r="H1231" s="2">
        <v>12280.000000000004</v>
      </c>
      <c r="I1231" s="2">
        <v>24</v>
      </c>
      <c r="J1231" s="25">
        <v>5.4795220000000002</v>
      </c>
      <c r="K1231" s="24">
        <v>1166.25</v>
      </c>
      <c r="L1231" s="23">
        <v>34.137205057980459</v>
      </c>
      <c r="M1231" s="23">
        <v>9.1784531443570376</v>
      </c>
    </row>
    <row r="1232" spans="1:13" x14ac:dyDescent="0.4">
      <c r="A1232" s="2"/>
      <c r="B1232" s="1"/>
      <c r="C1232" s="25"/>
      <c r="D1232" s="24"/>
      <c r="E1232" s="23"/>
      <c r="F1232" s="23"/>
      <c r="G1232" s="1"/>
      <c r="H1232" s="2">
        <v>12290</v>
      </c>
      <c r="I1232" s="2">
        <v>24</v>
      </c>
      <c r="J1232" s="25">
        <v>5.4680220000000004</v>
      </c>
      <c r="K1232" s="24">
        <v>1175.8330000000001</v>
      </c>
      <c r="L1232" s="23">
        <v>34.031103873825096</v>
      </c>
      <c r="M1232" s="23">
        <v>9.1499257723687091</v>
      </c>
    </row>
    <row r="1233" spans="1:13" x14ac:dyDescent="0.4">
      <c r="A1233" s="2"/>
      <c r="B1233" s="1"/>
      <c r="C1233" s="25"/>
      <c r="D1233" s="24"/>
      <c r="E1233" s="23"/>
      <c r="F1233" s="23"/>
      <c r="G1233" s="1"/>
      <c r="H1233" s="2">
        <v>12300.000000000007</v>
      </c>
      <c r="I1233" s="2">
        <v>24</v>
      </c>
      <c r="J1233" s="25">
        <v>5.4733220000000005</v>
      </c>
      <c r="K1233" s="24">
        <v>1175</v>
      </c>
      <c r="L1233" s="23">
        <v>34.885112846900967</v>
      </c>
      <c r="M1233" s="23">
        <v>9.379542735178763</v>
      </c>
    </row>
    <row r="1234" spans="1:13" x14ac:dyDescent="0.4">
      <c r="A1234" s="2"/>
      <c r="B1234" s="1"/>
      <c r="C1234" s="25"/>
      <c r="D1234" s="24"/>
      <c r="E1234" s="23"/>
      <c r="F1234" s="23"/>
      <c r="G1234" s="1"/>
      <c r="H1234" s="2">
        <v>12311.000000000004</v>
      </c>
      <c r="I1234" s="2">
        <v>24</v>
      </c>
      <c r="J1234" s="25">
        <v>5.4863220000000004</v>
      </c>
      <c r="K1234" s="24">
        <v>1177.5</v>
      </c>
      <c r="L1234" s="23">
        <v>36.084666697339493</v>
      </c>
      <c r="M1234" s="23">
        <v>9.7020661752695041</v>
      </c>
    </row>
    <row r="1235" spans="1:13" x14ac:dyDescent="0.4">
      <c r="A1235" s="2"/>
      <c r="B1235" s="1"/>
      <c r="C1235" s="25"/>
      <c r="D1235" s="24"/>
      <c r="E1235" s="23"/>
      <c r="F1235" s="23"/>
      <c r="G1235" s="1"/>
      <c r="H1235" s="2">
        <v>12320.000000000007</v>
      </c>
      <c r="I1235" s="2">
        <v>24</v>
      </c>
      <c r="J1235" s="25">
        <v>5.4913220000000003</v>
      </c>
      <c r="K1235" s="24">
        <v>1164.5830000000001</v>
      </c>
      <c r="L1235" s="23">
        <v>36.278596551011454</v>
      </c>
      <c r="M1235" s="23">
        <v>9.7542079974308962</v>
      </c>
    </row>
    <row r="1236" spans="1:13" x14ac:dyDescent="0.4">
      <c r="A1236" s="2"/>
      <c r="B1236" s="1"/>
      <c r="C1236" s="25"/>
      <c r="D1236" s="24"/>
      <c r="E1236" s="23"/>
      <c r="F1236" s="23"/>
      <c r="G1236" s="1"/>
      <c r="H1236" s="2">
        <v>12330.000000000005</v>
      </c>
      <c r="I1236" s="2">
        <v>24</v>
      </c>
      <c r="J1236" s="25">
        <v>5.4686220000000008</v>
      </c>
      <c r="K1236" s="24">
        <v>1176.6669999999999</v>
      </c>
      <c r="L1236" s="23">
        <v>35.534017619017717</v>
      </c>
      <c r="M1236" s="23">
        <v>9.5540134346958254</v>
      </c>
    </row>
    <row r="1237" spans="1:13" x14ac:dyDescent="0.4">
      <c r="A1237" s="2"/>
      <c r="B1237" s="1"/>
      <c r="C1237" s="25"/>
      <c r="D1237" s="24"/>
      <c r="E1237" s="23"/>
      <c r="F1237" s="23"/>
      <c r="G1237" s="1"/>
      <c r="H1237" s="2">
        <v>12340.000000000002</v>
      </c>
      <c r="I1237" s="2">
        <v>24</v>
      </c>
      <c r="J1237" s="25">
        <v>5.4860220000000002</v>
      </c>
      <c r="K1237" s="24">
        <v>1176.6669999999999</v>
      </c>
      <c r="L1237" s="23">
        <v>35.565724665967899</v>
      </c>
      <c r="M1237" s="23">
        <v>9.5625384924527168</v>
      </c>
    </row>
    <row r="1238" spans="1:13" x14ac:dyDescent="0.4">
      <c r="A1238" s="2"/>
      <c r="B1238" s="1"/>
      <c r="C1238" s="25"/>
      <c r="D1238" s="24"/>
      <c r="E1238" s="23"/>
      <c r="F1238" s="23"/>
      <c r="G1238" s="1"/>
      <c r="H1238" s="2">
        <v>12350</v>
      </c>
      <c r="I1238" s="2">
        <v>24</v>
      </c>
      <c r="J1238" s="25">
        <v>5.4901220000000004</v>
      </c>
      <c r="K1238" s="24">
        <v>1177.9169999999999</v>
      </c>
      <c r="L1238" s="23">
        <v>35.419306339648742</v>
      </c>
      <c r="M1238" s="23">
        <v>9.5231710707404513</v>
      </c>
    </row>
    <row r="1239" spans="1:13" x14ac:dyDescent="0.4">
      <c r="A1239" s="2"/>
      <c r="B1239" s="1"/>
      <c r="C1239" s="25"/>
      <c r="D1239" s="24"/>
      <c r="E1239" s="23"/>
      <c r="F1239" s="23"/>
      <c r="G1239" s="1"/>
      <c r="H1239" s="2">
        <v>12360</v>
      </c>
      <c r="I1239" s="2">
        <v>24</v>
      </c>
      <c r="J1239" s="25">
        <v>5.4676220000000004</v>
      </c>
      <c r="K1239" s="24">
        <v>1168.3330000000001</v>
      </c>
      <c r="L1239" s="23">
        <v>36.226323641939679</v>
      </c>
      <c r="M1239" s="23">
        <v>9.7401534066751605</v>
      </c>
    </row>
    <row r="1240" spans="1:13" x14ac:dyDescent="0.4">
      <c r="A1240" s="2"/>
      <c r="B1240" s="1"/>
      <c r="C1240" s="25"/>
      <c r="D1240" s="24"/>
      <c r="E1240" s="23"/>
      <c r="F1240" s="23"/>
      <c r="G1240" s="1"/>
      <c r="H1240" s="2">
        <v>12370.000000000007</v>
      </c>
      <c r="I1240" s="2">
        <v>24</v>
      </c>
      <c r="J1240" s="25">
        <v>5.4944220000000001</v>
      </c>
      <c r="K1240" s="24">
        <v>1166.25</v>
      </c>
      <c r="L1240" s="23">
        <v>34.763807376134231</v>
      </c>
      <c r="M1240" s="23">
        <v>9.3469273943008062</v>
      </c>
    </row>
    <row r="1241" spans="1:13" x14ac:dyDescent="0.4">
      <c r="A1241" s="2"/>
      <c r="B1241" s="1"/>
      <c r="C1241" s="25"/>
      <c r="D1241" s="24"/>
      <c r="E1241" s="23"/>
      <c r="F1241" s="23"/>
      <c r="G1241" s="1"/>
      <c r="H1241" s="2">
        <v>12380.000000000007</v>
      </c>
      <c r="I1241" s="2">
        <v>24</v>
      </c>
      <c r="J1241" s="25">
        <v>5.4704220000000001</v>
      </c>
      <c r="K1241" s="24">
        <v>1164.1669999999999</v>
      </c>
      <c r="L1241" s="23">
        <v>34.908281728477121</v>
      </c>
      <c r="M1241" s="23">
        <v>9.3857721407083794</v>
      </c>
    </row>
    <row r="1242" spans="1:13" x14ac:dyDescent="0.4">
      <c r="A1242" s="2"/>
      <c r="B1242" s="1"/>
      <c r="C1242" s="25"/>
      <c r="D1242" s="24"/>
      <c r="E1242" s="23"/>
      <c r="F1242" s="23"/>
      <c r="G1242" s="1"/>
      <c r="H1242" s="2">
        <v>12390.000000000004</v>
      </c>
      <c r="I1242" s="2">
        <v>24</v>
      </c>
      <c r="J1242" s="25">
        <v>5.4704220000000001</v>
      </c>
      <c r="K1242" s="24">
        <v>1162.5</v>
      </c>
      <c r="L1242" s="23">
        <v>35.002889084759204</v>
      </c>
      <c r="M1242" s="23">
        <v>9.4112091729806995</v>
      </c>
    </row>
    <row r="1243" spans="1:13" x14ac:dyDescent="0.4">
      <c r="A1243" s="2"/>
      <c r="B1243" s="1"/>
      <c r="C1243" s="25"/>
      <c r="D1243" s="24"/>
      <c r="E1243" s="23"/>
      <c r="F1243" s="23"/>
      <c r="G1243" s="1"/>
      <c r="H1243" s="2">
        <v>12400.000000000002</v>
      </c>
      <c r="I1243" s="2">
        <v>24</v>
      </c>
      <c r="J1243" s="25">
        <v>5.4968220000000008</v>
      </c>
      <c r="K1243" s="24">
        <v>1160.4169999999999</v>
      </c>
      <c r="L1243" s="23">
        <v>35.219027042864383</v>
      </c>
      <c r="M1243" s="23">
        <v>9.4693220770047937</v>
      </c>
    </row>
    <row r="1244" spans="1:13" x14ac:dyDescent="0.4">
      <c r="A1244" s="2"/>
      <c r="B1244" s="1"/>
      <c r="C1244" s="25"/>
      <c r="D1244" s="24"/>
      <c r="E1244" s="23"/>
      <c r="F1244" s="23"/>
      <c r="G1244" s="1"/>
      <c r="H1244" s="2">
        <v>12410</v>
      </c>
      <c r="I1244" s="2">
        <v>24</v>
      </c>
      <c r="J1244" s="25">
        <v>5.4726220000000003</v>
      </c>
      <c r="K1244" s="24">
        <v>1170.4169999999999</v>
      </c>
      <c r="L1244" s="23">
        <v>36.762374699440905</v>
      </c>
      <c r="M1244" s="23">
        <v>9.8842811847372918</v>
      </c>
    </row>
    <row r="1245" spans="1:13" x14ac:dyDescent="0.4">
      <c r="A1245" s="2"/>
      <c r="B1245" s="1"/>
      <c r="C1245" s="25"/>
      <c r="D1245" s="24"/>
      <c r="E1245" s="23"/>
      <c r="F1245" s="23"/>
      <c r="G1245" s="1"/>
      <c r="H1245" s="2">
        <v>12420.000000000007</v>
      </c>
      <c r="I1245" s="2">
        <v>24</v>
      </c>
      <c r="J1245" s="25">
        <v>5.497922</v>
      </c>
      <c r="K1245" s="24">
        <v>1141.25</v>
      </c>
      <c r="L1245" s="23">
        <v>35.828603941650087</v>
      </c>
      <c r="M1245" s="23">
        <v>9.633218711011132</v>
      </c>
    </row>
    <row r="1246" spans="1:13" x14ac:dyDescent="0.4">
      <c r="A1246" s="2"/>
      <c r="B1246" s="1"/>
      <c r="C1246" s="25"/>
      <c r="D1246" s="24"/>
      <c r="E1246" s="23"/>
      <c r="F1246" s="23"/>
      <c r="G1246" s="1"/>
      <c r="H1246" s="2">
        <v>12429.999999999996</v>
      </c>
      <c r="I1246" s="2">
        <v>24</v>
      </c>
      <c r="J1246" s="25">
        <v>5.4788220000000001</v>
      </c>
      <c r="K1246" s="24">
        <v>1165</v>
      </c>
      <c r="L1246" s="23">
        <v>35.930720960015542</v>
      </c>
      <c r="M1246" s="23">
        <v>9.6606748623485625</v>
      </c>
    </row>
    <row r="1247" spans="1:13" x14ac:dyDescent="0.4">
      <c r="A1247" s="2"/>
      <c r="B1247" s="1"/>
      <c r="C1247" s="25"/>
      <c r="D1247" s="24"/>
      <c r="E1247" s="23"/>
      <c r="F1247" s="23"/>
      <c r="G1247" s="1"/>
      <c r="H1247" s="2">
        <v>12440.000000000007</v>
      </c>
      <c r="I1247" s="2">
        <v>24</v>
      </c>
      <c r="J1247" s="25">
        <v>5.4800219999999999</v>
      </c>
      <c r="K1247" s="24">
        <v>1147.0830000000001</v>
      </c>
      <c r="L1247" s="23">
        <v>35.819596364011296</v>
      </c>
      <c r="M1247" s="23">
        <v>9.630796848144465</v>
      </c>
    </row>
    <row r="1248" spans="1:13" x14ac:dyDescent="0.4">
      <c r="A1248" s="2"/>
      <c r="B1248" s="1"/>
      <c r="C1248" s="25"/>
      <c r="D1248" s="24"/>
      <c r="E1248" s="23"/>
      <c r="F1248" s="23"/>
      <c r="G1248" s="1"/>
      <c r="H1248" s="2">
        <v>12450.000000000004</v>
      </c>
      <c r="I1248" s="2">
        <v>24</v>
      </c>
      <c r="J1248" s="25">
        <v>5.4910220000000001</v>
      </c>
      <c r="K1248" s="24">
        <v>1150</v>
      </c>
      <c r="L1248" s="23">
        <v>37.036750138380803</v>
      </c>
      <c r="M1248" s="23">
        <v>9.958052370925353</v>
      </c>
    </row>
    <row r="1249" spans="1:13" x14ac:dyDescent="0.4">
      <c r="A1249" s="2"/>
      <c r="B1249" s="1"/>
      <c r="C1249" s="25"/>
      <c r="D1249" s="24"/>
      <c r="E1249" s="23"/>
      <c r="F1249" s="23"/>
      <c r="G1249" s="1"/>
      <c r="H1249" s="2">
        <v>12460.000000000002</v>
      </c>
      <c r="I1249" s="2">
        <v>24</v>
      </c>
      <c r="J1249" s="25">
        <v>5.495622</v>
      </c>
      <c r="K1249" s="24">
        <v>1140.8330000000001</v>
      </c>
      <c r="L1249" s="23">
        <v>37.001607740975132</v>
      </c>
      <c r="M1249" s="23">
        <v>9.9486036522203367</v>
      </c>
    </row>
    <row r="1250" spans="1:13" x14ac:dyDescent="0.4">
      <c r="A1250" s="2"/>
      <c r="B1250" s="1"/>
      <c r="C1250" s="25"/>
      <c r="D1250" s="24"/>
      <c r="E1250" s="23"/>
      <c r="F1250" s="23"/>
      <c r="G1250" s="1"/>
      <c r="H1250" s="2">
        <v>12470</v>
      </c>
      <c r="I1250" s="2">
        <v>24</v>
      </c>
      <c r="J1250" s="25">
        <v>5.4759220000000006</v>
      </c>
      <c r="K1250" s="24">
        <v>1137.9169999999999</v>
      </c>
      <c r="L1250" s="23">
        <v>37.00216776615477</v>
      </c>
      <c r="M1250" s="23">
        <v>9.9487542259085497</v>
      </c>
    </row>
    <row r="1251" spans="1:13" x14ac:dyDescent="0.4">
      <c r="A1251" s="2"/>
      <c r="B1251" s="1"/>
      <c r="C1251" s="25"/>
      <c r="D1251" s="24"/>
      <c r="E1251" s="23"/>
      <c r="F1251" s="23"/>
      <c r="G1251" s="1"/>
      <c r="H1251" s="2">
        <v>12480</v>
      </c>
      <c r="I1251" s="2">
        <v>24</v>
      </c>
      <c r="J1251" s="25">
        <v>5.4991220000000007</v>
      </c>
      <c r="K1251" s="24">
        <v>1147.5</v>
      </c>
      <c r="L1251" s="23">
        <v>36.946038203281361</v>
      </c>
      <c r="M1251" s="23">
        <v>9.9336626985860352</v>
      </c>
    </row>
    <row r="1252" spans="1:13" x14ac:dyDescent="0.4">
      <c r="A1252" s="2"/>
      <c r="B1252" s="1"/>
      <c r="C1252" s="25"/>
      <c r="D1252" s="24"/>
      <c r="E1252" s="23"/>
      <c r="F1252" s="23"/>
      <c r="G1252" s="1"/>
      <c r="H1252" s="2">
        <v>12490.000000000007</v>
      </c>
      <c r="I1252" s="2">
        <v>24</v>
      </c>
      <c r="J1252" s="25">
        <v>5.4984220000000006</v>
      </c>
      <c r="K1252" s="24">
        <v>1138.3330000000001</v>
      </c>
      <c r="L1252" s="23">
        <v>36.805255626601294</v>
      </c>
      <c r="M1252" s="23">
        <v>9.8958105580430367</v>
      </c>
    </row>
    <row r="1253" spans="1:13" x14ac:dyDescent="0.4">
      <c r="A1253" s="2"/>
      <c r="B1253" s="1"/>
      <c r="C1253" s="25"/>
      <c r="D1253" s="24"/>
      <c r="E1253" s="23"/>
      <c r="F1253" s="23"/>
      <c r="G1253" s="1"/>
      <c r="H1253" s="2">
        <v>12500.000000000007</v>
      </c>
      <c r="I1253" s="2">
        <v>24</v>
      </c>
      <c r="J1253" s="25">
        <v>5.4763220000000006</v>
      </c>
      <c r="K1253" s="24">
        <v>1142.5</v>
      </c>
      <c r="L1253" s="23">
        <v>35.897244158765432</v>
      </c>
      <c r="M1253" s="23">
        <v>9.6516739716436799</v>
      </c>
    </row>
    <row r="1254" spans="1:13" x14ac:dyDescent="0.4">
      <c r="A1254" s="2"/>
      <c r="B1254" s="1"/>
      <c r="C1254" s="25"/>
      <c r="D1254" s="24"/>
      <c r="E1254" s="23"/>
      <c r="F1254" s="23"/>
      <c r="G1254" s="1"/>
      <c r="H1254" s="2">
        <v>12510.000000000004</v>
      </c>
      <c r="I1254" s="2">
        <v>24</v>
      </c>
      <c r="J1254" s="25">
        <v>5.4893220000000005</v>
      </c>
      <c r="K1254" s="24">
        <v>1149.1669999999999</v>
      </c>
      <c r="L1254" s="23">
        <v>35.959082802348171</v>
      </c>
      <c r="M1254" s="23">
        <v>9.6683004966234094</v>
      </c>
    </row>
    <row r="1255" spans="1:13" x14ac:dyDescent="0.4">
      <c r="A1255" s="2"/>
      <c r="B1255" s="1"/>
      <c r="C1255" s="25"/>
      <c r="D1255" s="24"/>
      <c r="E1255" s="23"/>
      <c r="F1255" s="23"/>
      <c r="G1255" s="1"/>
      <c r="H1255" s="2">
        <v>12520.000000000002</v>
      </c>
      <c r="I1255" s="2">
        <v>24</v>
      </c>
      <c r="J1255" s="25">
        <v>5.4989220000000003</v>
      </c>
      <c r="K1255" s="24">
        <v>1132.0830000000001</v>
      </c>
      <c r="L1255" s="23">
        <v>37.6502542195771</v>
      </c>
      <c r="M1255" s="23">
        <v>10.123004904490065</v>
      </c>
    </row>
    <row r="1256" spans="1:13" x14ac:dyDescent="0.4">
      <c r="A1256" s="2"/>
      <c r="B1256" s="1"/>
      <c r="C1256" s="25"/>
      <c r="D1256" s="24"/>
      <c r="E1256" s="23"/>
      <c r="F1256" s="23"/>
      <c r="G1256" s="1"/>
      <c r="H1256" s="2">
        <v>12530</v>
      </c>
      <c r="I1256" s="2">
        <v>24</v>
      </c>
      <c r="J1256" s="25">
        <v>5.5031220000000003</v>
      </c>
      <c r="K1256" s="24">
        <v>1130.4169999999999</v>
      </c>
      <c r="L1256" s="23">
        <v>37.503009167179599</v>
      </c>
      <c r="M1256" s="23">
        <v>10.083415201353173</v>
      </c>
    </row>
    <row r="1257" spans="1:13" x14ac:dyDescent="0.4">
      <c r="A1257" s="2"/>
      <c r="B1257" s="1"/>
      <c r="C1257" s="25"/>
      <c r="D1257" s="24"/>
      <c r="E1257" s="23"/>
      <c r="F1257" s="23"/>
      <c r="G1257" s="1"/>
      <c r="H1257" s="2">
        <v>12540.000000000007</v>
      </c>
      <c r="I1257" s="2">
        <v>24</v>
      </c>
      <c r="J1257" s="25">
        <v>5.4797220000000006</v>
      </c>
      <c r="K1257" s="24">
        <v>1131.6669999999999</v>
      </c>
      <c r="L1257" s="23">
        <v>36.662365599036818</v>
      </c>
      <c r="M1257" s="23">
        <v>9.8573917882413244</v>
      </c>
    </row>
    <row r="1258" spans="1:13" x14ac:dyDescent="0.4">
      <c r="A1258" s="2"/>
      <c r="B1258" s="1"/>
      <c r="C1258" s="25"/>
      <c r="D1258" s="24"/>
      <c r="E1258" s="23"/>
      <c r="F1258" s="23"/>
      <c r="G1258" s="1"/>
      <c r="H1258" s="2">
        <v>12549.999999999996</v>
      </c>
      <c r="I1258" s="2">
        <v>24</v>
      </c>
      <c r="J1258" s="25">
        <v>5.5042220000000004</v>
      </c>
      <c r="K1258" s="24">
        <v>1134.5830000000001</v>
      </c>
      <c r="L1258" s="23">
        <v>36.00208797195878</v>
      </c>
      <c r="M1258" s="23">
        <v>9.6798632749342186</v>
      </c>
    </row>
    <row r="1259" spans="1:13" x14ac:dyDescent="0.4">
      <c r="A1259" s="2"/>
      <c r="B1259" s="1"/>
      <c r="C1259" s="25"/>
      <c r="D1259" s="24"/>
      <c r="E1259" s="23"/>
      <c r="F1259" s="23"/>
      <c r="G1259" s="1"/>
      <c r="H1259" s="2">
        <v>12560.000000000004</v>
      </c>
      <c r="I1259" s="2">
        <v>24</v>
      </c>
      <c r="J1259" s="25">
        <v>5.4893220000000005</v>
      </c>
      <c r="K1259" s="24">
        <v>1126.25</v>
      </c>
      <c r="L1259" s="23">
        <v>35.868879046894627</v>
      </c>
      <c r="M1259" s="23">
        <v>9.6440474582897462</v>
      </c>
    </row>
    <row r="1260" spans="1:13" x14ac:dyDescent="0.4">
      <c r="A1260" s="2"/>
      <c r="B1260" s="1"/>
      <c r="C1260" s="25"/>
      <c r="D1260" s="24"/>
      <c r="E1260" s="23"/>
      <c r="F1260" s="23"/>
      <c r="G1260" s="1"/>
      <c r="H1260" s="2">
        <v>12570.000000000004</v>
      </c>
      <c r="I1260" s="2">
        <v>24</v>
      </c>
      <c r="J1260" s="25">
        <v>5.4826220000000001</v>
      </c>
      <c r="K1260" s="24">
        <v>1135</v>
      </c>
      <c r="L1260" s="23">
        <v>36.934614436940137</v>
      </c>
      <c r="M1260" s="23">
        <v>9.9305911962788915</v>
      </c>
    </row>
    <row r="1261" spans="1:13" x14ac:dyDescent="0.4">
      <c r="A1261" s="2"/>
      <c r="B1261" s="1"/>
      <c r="C1261" s="25"/>
      <c r="D1261" s="24"/>
      <c r="E1261" s="23"/>
      <c r="F1261" s="23"/>
      <c r="G1261" s="1"/>
      <c r="H1261" s="2">
        <v>12580.000000000002</v>
      </c>
      <c r="I1261" s="2">
        <v>24</v>
      </c>
      <c r="J1261" s="25">
        <v>5.5057220000000004</v>
      </c>
      <c r="K1261" s="24">
        <v>1184.5830000000001</v>
      </c>
      <c r="L1261" s="23">
        <v>36.816612600948609</v>
      </c>
      <c r="M1261" s="23">
        <v>9.8988641020203918</v>
      </c>
    </row>
    <row r="1262" spans="1:13" x14ac:dyDescent="0.4">
      <c r="A1262" s="2"/>
      <c r="B1262" s="1"/>
      <c r="C1262" s="25"/>
      <c r="D1262" s="24"/>
      <c r="E1262" s="23"/>
      <c r="F1262" s="23"/>
      <c r="G1262" s="1"/>
      <c r="H1262" s="2">
        <v>12590</v>
      </c>
      <c r="I1262" s="2">
        <v>24</v>
      </c>
      <c r="J1262" s="25">
        <v>5.4892220000000007</v>
      </c>
      <c r="K1262" s="24">
        <v>1185</v>
      </c>
      <c r="L1262" s="23">
        <v>36.965544267961313</v>
      </c>
      <c r="M1262" s="23">
        <v>9.9389072843800896</v>
      </c>
    </row>
    <row r="1263" spans="1:13" x14ac:dyDescent="0.4">
      <c r="A1263" s="2"/>
      <c r="B1263" s="1"/>
      <c r="C1263" s="25"/>
      <c r="D1263" s="24"/>
      <c r="E1263" s="23"/>
      <c r="F1263" s="23"/>
      <c r="G1263" s="1"/>
      <c r="H1263" s="2">
        <v>12601.000000000004</v>
      </c>
      <c r="I1263" s="2">
        <v>24</v>
      </c>
      <c r="J1263" s="25">
        <v>5.4943220000000004</v>
      </c>
      <c r="K1263" s="24">
        <v>1192.0830000000001</v>
      </c>
      <c r="L1263" s="23">
        <v>35.23814169711855</v>
      </c>
      <c r="M1263" s="23">
        <v>9.4744614244746455</v>
      </c>
    </row>
    <row r="1264" spans="1:13" x14ac:dyDescent="0.4">
      <c r="A1264" s="2"/>
      <c r="B1264" s="1"/>
      <c r="C1264" s="25"/>
      <c r="D1264" s="24"/>
      <c r="E1264" s="23"/>
      <c r="F1264" s="23"/>
      <c r="G1264" s="1"/>
      <c r="H1264" s="2">
        <v>12610.000000000007</v>
      </c>
      <c r="I1264" s="2">
        <v>24</v>
      </c>
      <c r="J1264" s="25">
        <v>5.4839220000000006</v>
      </c>
      <c r="K1264" s="24">
        <v>1179.1669999999999</v>
      </c>
      <c r="L1264" s="23">
        <v>35.259024704441963</v>
      </c>
      <c r="M1264" s="23">
        <v>9.4800762281442967</v>
      </c>
    </row>
    <row r="1265" spans="1:13" x14ac:dyDescent="0.4">
      <c r="A1265" s="2"/>
      <c r="B1265" s="1"/>
      <c r="C1265" s="25"/>
      <c r="D1265" s="24"/>
      <c r="E1265" s="23"/>
      <c r="F1265" s="23"/>
      <c r="G1265" s="1"/>
      <c r="H1265" s="2">
        <v>12620.000000000004</v>
      </c>
      <c r="I1265" s="2">
        <v>24</v>
      </c>
      <c r="J1265" s="25">
        <v>5.499822</v>
      </c>
      <c r="K1265" s="24">
        <v>1167.9169999999999</v>
      </c>
      <c r="L1265" s="23">
        <v>36.80298656711625</v>
      </c>
      <c r="M1265" s="23">
        <v>9.8952004771611985</v>
      </c>
    </row>
    <row r="1266" spans="1:13" x14ac:dyDescent="0.4">
      <c r="A1266" s="2"/>
      <c r="B1266" s="1"/>
      <c r="C1266" s="25"/>
      <c r="D1266" s="24"/>
      <c r="E1266" s="23"/>
      <c r="F1266" s="23"/>
      <c r="G1266" s="1"/>
      <c r="H1266" s="2">
        <v>12630.000000000004</v>
      </c>
      <c r="I1266" s="2">
        <v>24</v>
      </c>
      <c r="J1266" s="25">
        <v>5.505522</v>
      </c>
      <c r="K1266" s="24">
        <v>1147.9169999999999</v>
      </c>
      <c r="L1266" s="23">
        <v>37.18288027826474</v>
      </c>
      <c r="M1266" s="23">
        <v>9.9973423080958081</v>
      </c>
    </row>
    <row r="1267" spans="1:13" x14ac:dyDescent="0.4">
      <c r="A1267" s="2"/>
      <c r="B1267" s="1"/>
      <c r="C1267" s="25"/>
      <c r="D1267" s="24"/>
      <c r="E1267" s="23"/>
      <c r="F1267" s="23"/>
      <c r="G1267" s="1"/>
      <c r="H1267" s="2">
        <v>12640.000000000002</v>
      </c>
      <c r="I1267" s="2">
        <v>24</v>
      </c>
      <c r="J1267" s="25">
        <v>5.4856220000000002</v>
      </c>
      <c r="K1267" s="24">
        <v>1148.75</v>
      </c>
      <c r="L1267" s="23">
        <v>36.684827793292889</v>
      </c>
      <c r="M1267" s="23">
        <v>9.8634311871068316</v>
      </c>
    </row>
    <row r="1268" spans="1:13" x14ac:dyDescent="0.4">
      <c r="A1268" s="2"/>
      <c r="B1268" s="1"/>
      <c r="C1268" s="25"/>
      <c r="D1268" s="24"/>
      <c r="E1268" s="23"/>
      <c r="F1268" s="23"/>
      <c r="G1268" s="1"/>
      <c r="H1268" s="2">
        <v>12650</v>
      </c>
      <c r="I1268" s="2">
        <v>24</v>
      </c>
      <c r="J1268" s="25">
        <v>5.4916220000000004</v>
      </c>
      <c r="K1268" s="24">
        <v>1138.3330000000001</v>
      </c>
      <c r="L1268" s="23">
        <v>36.809654089584178</v>
      </c>
      <c r="M1268" s="23">
        <v>9.8969931705717133</v>
      </c>
    </row>
    <row r="1269" spans="1:13" x14ac:dyDescent="0.4">
      <c r="A1269" s="2"/>
      <c r="B1269" s="1"/>
      <c r="C1269" s="25"/>
      <c r="D1269" s="24"/>
      <c r="E1269" s="23"/>
      <c r="F1269" s="23"/>
      <c r="G1269" s="1"/>
      <c r="H1269" s="2">
        <v>12660.000000000007</v>
      </c>
      <c r="I1269" s="2">
        <v>24</v>
      </c>
      <c r="J1269" s="25">
        <v>5.5069220000000003</v>
      </c>
      <c r="K1269" s="24">
        <v>1135.4169999999999</v>
      </c>
      <c r="L1269" s="23">
        <v>36.681344800995625</v>
      </c>
      <c r="M1269" s="23">
        <v>9.8624947167206898</v>
      </c>
    </row>
    <row r="1270" spans="1:13" x14ac:dyDescent="0.4">
      <c r="A1270" s="2"/>
      <c r="B1270" s="1"/>
      <c r="C1270" s="25"/>
      <c r="D1270" s="24"/>
      <c r="E1270" s="23"/>
      <c r="F1270" s="23"/>
      <c r="G1270" s="1"/>
      <c r="H1270" s="2">
        <v>12669.999999999996</v>
      </c>
      <c r="I1270" s="2">
        <v>24</v>
      </c>
      <c r="J1270" s="25">
        <v>5.4859220000000004</v>
      </c>
      <c r="K1270" s="24">
        <v>1125</v>
      </c>
      <c r="L1270" s="23">
        <v>37.143871885519886</v>
      </c>
      <c r="M1270" s="23">
        <v>9.9868541411695126</v>
      </c>
    </row>
    <row r="1271" spans="1:13" x14ac:dyDescent="0.4">
      <c r="A1271" s="2"/>
      <c r="B1271" s="1"/>
      <c r="C1271" s="25"/>
      <c r="D1271" s="24"/>
      <c r="E1271" s="23"/>
      <c r="F1271" s="23"/>
      <c r="G1271" s="1"/>
      <c r="H1271" s="2">
        <v>12680.000000000004</v>
      </c>
      <c r="I1271" s="2">
        <v>24</v>
      </c>
      <c r="J1271" s="25">
        <v>5.4865219999999999</v>
      </c>
      <c r="K1271" s="24">
        <v>1115.8330000000001</v>
      </c>
      <c r="L1271" s="23">
        <v>35.89579295089797</v>
      </c>
      <c r="M1271" s="23">
        <v>9.651283786114675</v>
      </c>
    </row>
    <row r="1272" spans="1:13" x14ac:dyDescent="0.4">
      <c r="A1272" s="2"/>
      <c r="B1272" s="1"/>
      <c r="C1272" s="25"/>
      <c r="D1272" s="24"/>
      <c r="E1272" s="23"/>
      <c r="F1272" s="23"/>
      <c r="G1272" s="1"/>
      <c r="H1272" s="2">
        <v>12690.000000000004</v>
      </c>
      <c r="I1272" s="2">
        <v>24</v>
      </c>
      <c r="J1272" s="25">
        <v>5.4967220000000001</v>
      </c>
      <c r="K1272" s="24">
        <v>1101.6669999999999</v>
      </c>
      <c r="L1272" s="23">
        <v>37.527186000663654</v>
      </c>
      <c r="M1272" s="23">
        <v>10.089915614405008</v>
      </c>
    </row>
    <row r="1273" spans="1:13" x14ac:dyDescent="0.4">
      <c r="A1273" s="2"/>
      <c r="B1273" s="1"/>
      <c r="C1273" s="25"/>
      <c r="D1273" s="24"/>
      <c r="E1273" s="23"/>
      <c r="F1273" s="23"/>
      <c r="G1273" s="1"/>
      <c r="H1273" s="2">
        <v>12700.000000000002</v>
      </c>
      <c r="I1273" s="2">
        <v>24</v>
      </c>
      <c r="J1273" s="25">
        <v>5.5143219999999999</v>
      </c>
      <c r="K1273" s="24">
        <v>1095.4169999999999</v>
      </c>
      <c r="L1273" s="23">
        <v>37.632185350458137</v>
      </c>
      <c r="M1273" s="23">
        <v>10.118146736743224</v>
      </c>
    </row>
    <row r="1274" spans="1:13" x14ac:dyDescent="0.4">
      <c r="A1274" s="2"/>
      <c r="B1274" s="1"/>
      <c r="C1274" s="25"/>
      <c r="D1274" s="24"/>
      <c r="E1274" s="23"/>
      <c r="F1274" s="23"/>
      <c r="G1274" s="1"/>
      <c r="H1274" s="2">
        <v>12710</v>
      </c>
      <c r="I1274" s="2">
        <v>24</v>
      </c>
      <c r="J1274" s="25">
        <v>5.4912220000000005</v>
      </c>
      <c r="K1274" s="24">
        <v>1116.25</v>
      </c>
      <c r="L1274" s="23">
        <v>37.335615352314662</v>
      </c>
      <c r="M1274" s="23">
        <v>10.038408110591535</v>
      </c>
    </row>
    <row r="1275" spans="1:13" x14ac:dyDescent="0.4">
      <c r="A1275" s="2"/>
      <c r="B1275" s="1"/>
      <c r="C1275" s="25"/>
      <c r="D1275" s="24"/>
      <c r="E1275" s="23"/>
      <c r="F1275" s="23"/>
      <c r="G1275" s="1"/>
      <c r="H1275" s="2">
        <v>12719.999999999996</v>
      </c>
      <c r="I1275" s="2">
        <v>24</v>
      </c>
      <c r="J1275" s="25">
        <v>5.4908220000000005</v>
      </c>
      <c r="K1275" s="24">
        <v>1105</v>
      </c>
      <c r="L1275" s="23">
        <v>37.012354245839788</v>
      </c>
      <c r="M1275" s="23">
        <v>9.9514930595751068</v>
      </c>
    </row>
    <row r="1276" spans="1:13" x14ac:dyDescent="0.4">
      <c r="A1276" s="2"/>
      <c r="B1276" s="1"/>
      <c r="C1276" s="25"/>
      <c r="D1276" s="24"/>
      <c r="E1276" s="23"/>
      <c r="F1276" s="23"/>
      <c r="G1276" s="1"/>
      <c r="H1276" s="2">
        <v>12730.000000000007</v>
      </c>
      <c r="I1276" s="2">
        <v>24</v>
      </c>
      <c r="J1276" s="25">
        <v>5.5157220000000002</v>
      </c>
      <c r="K1276" s="24">
        <v>1102.0830000000001</v>
      </c>
      <c r="L1276" s="23">
        <v>37.448430766626046</v>
      </c>
      <c r="M1276" s="23">
        <v>10.06874073426297</v>
      </c>
    </row>
    <row r="1277" spans="1:13" x14ac:dyDescent="0.4">
      <c r="A1277" s="2"/>
      <c r="B1277" s="1"/>
      <c r="C1277" s="25"/>
      <c r="D1277" s="24"/>
      <c r="E1277" s="23"/>
      <c r="F1277" s="23"/>
      <c r="G1277" s="1"/>
      <c r="H1277" s="2">
        <v>12740.000000000004</v>
      </c>
      <c r="I1277" s="2">
        <v>24</v>
      </c>
      <c r="J1277" s="25">
        <v>5.4995220000000007</v>
      </c>
      <c r="K1277" s="24">
        <v>1088.75</v>
      </c>
      <c r="L1277" s="23">
        <v>39.124314290482005</v>
      </c>
      <c r="M1277" s="23">
        <v>10.51933469393208</v>
      </c>
    </row>
    <row r="1278" spans="1:13" x14ac:dyDescent="0.4">
      <c r="A1278" s="2"/>
      <c r="B1278" s="1"/>
      <c r="C1278" s="25"/>
      <c r="D1278" s="24"/>
      <c r="E1278" s="23"/>
      <c r="F1278" s="23"/>
      <c r="G1278" s="1"/>
      <c r="H1278" s="2">
        <v>12750.000000000004</v>
      </c>
      <c r="I1278" s="2">
        <v>24</v>
      </c>
      <c r="J1278" s="25">
        <v>5.5107220000000003</v>
      </c>
      <c r="K1278" s="24">
        <v>1106.6669999999999</v>
      </c>
      <c r="L1278" s="23">
        <v>38.029471603402712</v>
      </c>
      <c r="M1278" s="23">
        <v>10.224964891637736</v>
      </c>
    </row>
    <row r="1279" spans="1:13" x14ac:dyDescent="0.4">
      <c r="A1279" s="2"/>
      <c r="B1279" s="1"/>
      <c r="C1279" s="25"/>
      <c r="D1279" s="24"/>
      <c r="E1279" s="23"/>
      <c r="F1279" s="23"/>
      <c r="G1279" s="1"/>
      <c r="H1279" s="2">
        <v>12760.000000000002</v>
      </c>
      <c r="I1279" s="2">
        <v>24</v>
      </c>
      <c r="J1279" s="25">
        <v>5.4932220000000003</v>
      </c>
      <c r="K1279" s="24">
        <v>1103.3330000000001</v>
      </c>
      <c r="L1279" s="23">
        <v>38.565348441227528</v>
      </c>
      <c r="M1279" s="23">
        <v>10.369045827343143</v>
      </c>
    </row>
    <row r="1280" spans="1:13" x14ac:dyDescent="0.4">
      <c r="A1280" s="2"/>
      <c r="B1280" s="1"/>
      <c r="C1280" s="25"/>
      <c r="D1280" s="24"/>
      <c r="E1280" s="23"/>
      <c r="F1280" s="23"/>
      <c r="G1280" s="1"/>
      <c r="H1280" s="2">
        <v>12769.999999999998</v>
      </c>
      <c r="I1280" s="2">
        <v>24</v>
      </c>
      <c r="J1280" s="25">
        <v>5.5152220000000005</v>
      </c>
      <c r="K1280" s="24">
        <v>1097.9169999999999</v>
      </c>
      <c r="L1280" s="23">
        <v>38.477632804316002</v>
      </c>
      <c r="M1280" s="23">
        <v>10.345461768189724</v>
      </c>
    </row>
    <row r="1281" spans="1:13" x14ac:dyDescent="0.4">
      <c r="A1281" s="2"/>
      <c r="B1281" s="1"/>
      <c r="C1281" s="25"/>
      <c r="D1281" s="24"/>
      <c r="E1281" s="23"/>
      <c r="F1281" s="23"/>
      <c r="G1281" s="1"/>
      <c r="H1281" s="2">
        <v>12780.000000000007</v>
      </c>
      <c r="I1281" s="2">
        <v>24</v>
      </c>
      <c r="J1281" s="25">
        <v>5.5096220000000002</v>
      </c>
      <c r="K1281" s="24">
        <v>1090</v>
      </c>
      <c r="L1281" s="23">
        <v>38.289228470139335</v>
      </c>
      <c r="M1281" s="23">
        <v>10.294805589674311</v>
      </c>
    </row>
    <row r="1282" spans="1:13" x14ac:dyDescent="0.4">
      <c r="A1282" s="2"/>
      <c r="B1282" s="1"/>
      <c r="C1282" s="25"/>
      <c r="D1282" s="24"/>
      <c r="E1282" s="23"/>
      <c r="F1282" s="23"/>
      <c r="G1282" s="1"/>
      <c r="H1282" s="2">
        <v>12790.000000000004</v>
      </c>
      <c r="I1282" s="2">
        <v>24</v>
      </c>
      <c r="J1282" s="25">
        <v>5.4925220000000001</v>
      </c>
      <c r="K1282" s="24">
        <v>1098.75</v>
      </c>
      <c r="L1282" s="23">
        <v>38.308876526190922</v>
      </c>
      <c r="M1282" s="23">
        <v>10.300088352616998</v>
      </c>
    </row>
    <row r="1283" spans="1:13" x14ac:dyDescent="0.4">
      <c r="A1283" s="2"/>
      <c r="B1283" s="1"/>
      <c r="C1283" s="25"/>
      <c r="D1283" s="24"/>
      <c r="E1283" s="23"/>
      <c r="F1283" s="23"/>
      <c r="G1283" s="1"/>
      <c r="H1283" s="2">
        <v>12800.000000000004</v>
      </c>
      <c r="I1283" s="2">
        <v>24</v>
      </c>
      <c r="J1283" s="25">
        <v>5.5166219999999999</v>
      </c>
      <c r="K1283" s="24">
        <v>1096.6669999999999</v>
      </c>
      <c r="L1283" s="23">
        <v>38.323689402376417</v>
      </c>
      <c r="M1283" s="23">
        <v>10.304071083182398</v>
      </c>
    </row>
    <row r="1284" spans="1:13" x14ac:dyDescent="0.4">
      <c r="A1284" s="2"/>
      <c r="B1284" s="1"/>
      <c r="C1284" s="25"/>
      <c r="D1284" s="24"/>
      <c r="E1284" s="23"/>
      <c r="F1284" s="23"/>
      <c r="G1284" s="1"/>
      <c r="H1284" s="2">
        <v>12810.000000000004</v>
      </c>
      <c r="I1284" s="2">
        <v>24</v>
      </c>
      <c r="J1284" s="25">
        <v>5.4966220000000003</v>
      </c>
      <c r="K1284" s="24">
        <v>1093.3330000000001</v>
      </c>
      <c r="L1284" s="23">
        <v>39.876973652506955</v>
      </c>
      <c r="M1284" s="23">
        <v>10.721701837823161</v>
      </c>
    </row>
    <row r="1285" spans="1:13" x14ac:dyDescent="0.4">
      <c r="A1285" s="2"/>
      <c r="B1285" s="1"/>
      <c r="C1285" s="25"/>
      <c r="D1285" s="24"/>
      <c r="E1285" s="23"/>
      <c r="F1285" s="23"/>
      <c r="G1285" s="1"/>
      <c r="H1285" s="2">
        <v>12820.000000000002</v>
      </c>
      <c r="I1285" s="2">
        <v>24</v>
      </c>
      <c r="J1285" s="25">
        <v>5.5094220000000007</v>
      </c>
      <c r="K1285" s="24">
        <v>1094.1669999999999</v>
      </c>
      <c r="L1285" s="23">
        <v>38.487214886517719</v>
      </c>
      <c r="M1285" s="23">
        <v>10.348038097809106</v>
      </c>
    </row>
    <row r="1286" spans="1:13" x14ac:dyDescent="0.4">
      <c r="A1286" s="2"/>
      <c r="B1286" s="1"/>
      <c r="C1286" s="25"/>
      <c r="D1286" s="24"/>
      <c r="E1286" s="23"/>
      <c r="F1286" s="23"/>
      <c r="G1286" s="1"/>
      <c r="H1286" s="2">
        <v>12830.000000000009</v>
      </c>
      <c r="I1286" s="2">
        <v>24</v>
      </c>
      <c r="J1286" s="25">
        <v>5.4909220000000003</v>
      </c>
      <c r="K1286" s="24">
        <v>1100.4169999999999</v>
      </c>
      <c r="L1286" s="23">
        <v>38.672945205554022</v>
      </c>
      <c r="M1286" s="23">
        <v>10.397975315219432</v>
      </c>
    </row>
    <row r="1287" spans="1:13" x14ac:dyDescent="0.4">
      <c r="A1287" s="2"/>
      <c r="B1287" s="1"/>
      <c r="C1287" s="25"/>
      <c r="D1287" s="24"/>
      <c r="E1287" s="23"/>
      <c r="F1287" s="23"/>
      <c r="G1287" s="1"/>
      <c r="H1287" s="2">
        <v>12839.999999999996</v>
      </c>
      <c r="I1287" s="2">
        <v>24</v>
      </c>
      <c r="J1287" s="25">
        <v>5.5194220000000005</v>
      </c>
      <c r="K1287" s="24">
        <v>1091.6669999999999</v>
      </c>
      <c r="L1287" s="23">
        <v>37.434318505761112</v>
      </c>
      <c r="M1287" s="23">
        <v>10.064946377786224</v>
      </c>
    </row>
    <row r="1288" spans="1:13" x14ac:dyDescent="0.4">
      <c r="A1288" s="2"/>
      <c r="B1288" s="1"/>
      <c r="C1288" s="25"/>
      <c r="D1288" s="24"/>
      <c r="E1288" s="23"/>
      <c r="F1288" s="23"/>
      <c r="G1288" s="1"/>
      <c r="H1288" s="2">
        <v>12850.000000000004</v>
      </c>
      <c r="I1288" s="2">
        <v>24</v>
      </c>
      <c r="J1288" s="25">
        <v>5.4915220000000007</v>
      </c>
      <c r="K1288" s="24">
        <v>1109.5830000000001</v>
      </c>
      <c r="L1288" s="23">
        <v>38.216516743857404</v>
      </c>
      <c r="M1288" s="23">
        <v>10.275255624421138</v>
      </c>
    </row>
    <row r="1289" spans="1:13" x14ac:dyDescent="0.4">
      <c r="A1289" s="2"/>
      <c r="B1289" s="1"/>
      <c r="C1289" s="25"/>
      <c r="D1289" s="24"/>
      <c r="E1289" s="23"/>
      <c r="F1289" s="23"/>
      <c r="G1289" s="1"/>
      <c r="H1289" s="2">
        <v>12860.000000000004</v>
      </c>
      <c r="I1289" s="2">
        <v>24</v>
      </c>
      <c r="J1289" s="25">
        <v>5.5090220000000008</v>
      </c>
      <c r="K1289" s="24">
        <v>1104.5830000000001</v>
      </c>
      <c r="L1289" s="23">
        <v>38.051564806923345</v>
      </c>
      <c r="M1289" s="23">
        <v>10.230905080149899</v>
      </c>
    </row>
    <row r="1290" spans="1:13" x14ac:dyDescent="0.4">
      <c r="A1290" s="2"/>
      <c r="B1290" s="1"/>
      <c r="C1290" s="25"/>
      <c r="D1290" s="24"/>
      <c r="E1290" s="23"/>
      <c r="F1290" s="23"/>
      <c r="G1290" s="1"/>
      <c r="H1290" s="2">
        <v>12870.000000000004</v>
      </c>
      <c r="I1290" s="2">
        <v>24</v>
      </c>
      <c r="J1290" s="25">
        <v>5.512022</v>
      </c>
      <c r="K1290" s="24">
        <v>1103.3330000000001</v>
      </c>
      <c r="L1290" s="23">
        <v>38.070094213846303</v>
      </c>
      <c r="M1290" s="23">
        <v>10.235887072464333</v>
      </c>
    </row>
    <row r="1291" spans="1:13" x14ac:dyDescent="0.4">
      <c r="A1291" s="2"/>
      <c r="B1291" s="1"/>
      <c r="C1291" s="25"/>
      <c r="D1291" s="24"/>
      <c r="E1291" s="23"/>
      <c r="F1291" s="23"/>
      <c r="G1291" s="1"/>
      <c r="H1291" s="2">
        <v>12880.000000000002</v>
      </c>
      <c r="I1291" s="2">
        <v>24</v>
      </c>
      <c r="J1291" s="25">
        <v>5.4924220000000004</v>
      </c>
      <c r="K1291" s="24">
        <v>1095.8330000000001</v>
      </c>
      <c r="L1291" s="23">
        <v>37.981834432369048</v>
      </c>
      <c r="M1291" s="23">
        <v>10.212156709435366</v>
      </c>
    </row>
    <row r="1292" spans="1:13" x14ac:dyDescent="0.4">
      <c r="A1292" s="2"/>
      <c r="B1292" s="1"/>
      <c r="C1292" s="25"/>
      <c r="D1292" s="24"/>
      <c r="E1292" s="23"/>
      <c r="F1292" s="23"/>
      <c r="G1292" s="1"/>
      <c r="H1292" s="2">
        <v>12891.000000000005</v>
      </c>
      <c r="I1292" s="2">
        <v>24</v>
      </c>
      <c r="J1292" s="25">
        <v>5.5188220000000001</v>
      </c>
      <c r="K1292" s="24">
        <v>1083.3330000000001</v>
      </c>
      <c r="L1292" s="23">
        <v>37.18326094592225</v>
      </c>
      <c r="M1292" s="23">
        <v>9.9974446580173115</v>
      </c>
    </row>
    <row r="1293" spans="1:13" x14ac:dyDescent="0.4">
      <c r="A1293" s="2"/>
      <c r="B1293" s="1"/>
      <c r="C1293" s="25"/>
      <c r="D1293" s="24"/>
      <c r="E1293" s="23"/>
      <c r="F1293" s="23"/>
      <c r="G1293" s="1"/>
      <c r="H1293" s="2">
        <v>12900.000000000007</v>
      </c>
      <c r="I1293" s="2">
        <v>24</v>
      </c>
      <c r="J1293" s="25">
        <v>5.5070220000000001</v>
      </c>
      <c r="K1293" s="24">
        <v>1104.5830000000001</v>
      </c>
      <c r="L1293" s="23">
        <v>38.808295678114831</v>
      </c>
      <c r="M1293" s="23">
        <v>10.434366928661598</v>
      </c>
    </row>
    <row r="1294" spans="1:13" x14ac:dyDescent="0.4">
      <c r="A1294" s="2"/>
      <c r="B1294" s="1"/>
      <c r="C1294" s="25"/>
      <c r="D1294" s="24"/>
      <c r="E1294" s="23"/>
      <c r="F1294" s="23"/>
      <c r="G1294" s="1"/>
      <c r="H1294" s="2">
        <v>12910.000000000004</v>
      </c>
      <c r="I1294" s="2">
        <v>24</v>
      </c>
      <c r="J1294" s="25">
        <v>5.5205220000000006</v>
      </c>
      <c r="K1294" s="24">
        <v>1107.5</v>
      </c>
      <c r="L1294" s="23">
        <v>38.505431819007711</v>
      </c>
      <c r="M1294" s="23">
        <v>10.352936075280002</v>
      </c>
    </row>
    <row r="1295" spans="1:13" x14ac:dyDescent="0.4">
      <c r="A1295" s="2"/>
      <c r="B1295" s="1"/>
      <c r="C1295" s="25"/>
      <c r="D1295" s="24"/>
      <c r="E1295" s="23"/>
      <c r="F1295" s="23"/>
      <c r="G1295" s="1"/>
      <c r="H1295" s="2">
        <v>12920.000000000004</v>
      </c>
      <c r="I1295" s="2">
        <v>24</v>
      </c>
      <c r="J1295" s="25">
        <v>5.495622</v>
      </c>
      <c r="K1295" s="24">
        <v>1097.9169999999999</v>
      </c>
      <c r="L1295" s="23">
        <v>38.114805148224114</v>
      </c>
      <c r="M1295" s="23">
        <v>10.247908478889673</v>
      </c>
    </row>
    <row r="1296" spans="1:13" x14ac:dyDescent="0.4">
      <c r="A1296" s="2"/>
      <c r="B1296" s="1"/>
      <c r="C1296" s="25"/>
      <c r="D1296" s="24"/>
      <c r="E1296" s="23"/>
      <c r="F1296" s="23"/>
      <c r="G1296" s="1"/>
      <c r="H1296" s="2">
        <v>12930.000000000004</v>
      </c>
      <c r="I1296" s="2">
        <v>24</v>
      </c>
      <c r="J1296" s="25">
        <v>5.5024220000000001</v>
      </c>
      <c r="K1296" s="24">
        <v>1100.4169999999999</v>
      </c>
      <c r="L1296" s="23">
        <v>38.116390874233147</v>
      </c>
      <c r="M1296" s="23">
        <v>10.248334832243707</v>
      </c>
    </row>
    <row r="1297" spans="1:13" x14ac:dyDescent="0.4">
      <c r="A1297" s="2"/>
      <c r="B1297" s="1"/>
      <c r="C1297" s="25"/>
      <c r="D1297" s="24"/>
      <c r="E1297" s="23"/>
      <c r="F1297" s="23"/>
      <c r="G1297" s="1"/>
      <c r="H1297" s="2">
        <v>12940</v>
      </c>
      <c r="I1297" s="2">
        <v>24</v>
      </c>
      <c r="J1297" s="25">
        <v>5.5202220000000004</v>
      </c>
      <c r="K1297" s="24">
        <v>1089.5830000000001</v>
      </c>
      <c r="L1297" s="23">
        <v>37.870444069619808</v>
      </c>
      <c r="M1297" s="23">
        <v>10.182207238660288</v>
      </c>
    </row>
    <row r="1298" spans="1:13" x14ac:dyDescent="0.4">
      <c r="A1298" s="2"/>
      <c r="B1298" s="1"/>
      <c r="C1298" s="25"/>
      <c r="D1298" s="24"/>
      <c r="E1298" s="23"/>
      <c r="F1298" s="23"/>
      <c r="G1298" s="1"/>
      <c r="H1298" s="2">
        <v>12950.000000000009</v>
      </c>
      <c r="I1298" s="2">
        <v>24</v>
      </c>
      <c r="J1298" s="25">
        <v>5.491422</v>
      </c>
      <c r="K1298" s="24">
        <v>1092.9169999999999</v>
      </c>
      <c r="L1298" s="23">
        <v>38.873329594636466</v>
      </c>
      <c r="M1298" s="23">
        <v>10.451852565068387</v>
      </c>
    </row>
    <row r="1299" spans="1:13" x14ac:dyDescent="0.4">
      <c r="A1299" s="2"/>
      <c r="B1299" s="1"/>
      <c r="C1299" s="25"/>
      <c r="D1299" s="24"/>
      <c r="E1299" s="23"/>
      <c r="F1299" s="23"/>
      <c r="G1299" s="1"/>
      <c r="H1299" s="2">
        <v>12959.999999999996</v>
      </c>
      <c r="I1299" s="2">
        <v>24</v>
      </c>
      <c r="J1299" s="25">
        <v>5.5151220000000007</v>
      </c>
      <c r="K1299" s="24">
        <v>1099.1669999999999</v>
      </c>
      <c r="L1299" s="23">
        <v>38.149051692173124</v>
      </c>
      <c r="M1299" s="23">
        <v>10.257116329926641</v>
      </c>
    </row>
    <row r="1300" spans="1:13" x14ac:dyDescent="0.4">
      <c r="A1300" s="2"/>
      <c r="B1300" s="1"/>
      <c r="C1300" s="25"/>
      <c r="D1300" s="24"/>
      <c r="E1300" s="23"/>
      <c r="F1300" s="23"/>
      <c r="G1300" s="1"/>
      <c r="H1300" s="2">
        <v>12970.000000000004</v>
      </c>
      <c r="I1300" s="2">
        <v>24</v>
      </c>
      <c r="J1300" s="25">
        <v>5.5111220000000003</v>
      </c>
      <c r="K1300" s="24">
        <v>1087.5</v>
      </c>
      <c r="L1300" s="23">
        <v>38.855687633786253</v>
      </c>
      <c r="M1300" s="23">
        <v>10.447109179932925</v>
      </c>
    </row>
    <row r="1301" spans="1:13" x14ac:dyDescent="0.4">
      <c r="A1301" s="2"/>
      <c r="B1301" s="1"/>
      <c r="C1301" s="25"/>
      <c r="D1301" s="24"/>
      <c r="E1301" s="23"/>
      <c r="F1301" s="23"/>
      <c r="G1301" s="1"/>
      <c r="H1301" s="2">
        <v>12980.000000000004</v>
      </c>
      <c r="I1301" s="2">
        <v>24</v>
      </c>
      <c r="J1301" s="25">
        <v>5.4984220000000006</v>
      </c>
      <c r="K1301" s="24">
        <v>1087.9169999999999</v>
      </c>
      <c r="L1301" s="23">
        <v>37.733035189247012</v>
      </c>
      <c r="M1301" s="23">
        <v>10.145262182145609</v>
      </c>
    </row>
    <row r="1302" spans="1:13" x14ac:dyDescent="0.4">
      <c r="A1302" s="2"/>
      <c r="B1302" s="1"/>
      <c r="C1302" s="25"/>
      <c r="D1302" s="24"/>
      <c r="E1302" s="23"/>
      <c r="F1302" s="23"/>
      <c r="G1302" s="1"/>
      <c r="H1302" s="2">
        <v>12990.000000000004</v>
      </c>
      <c r="I1302" s="2">
        <v>24</v>
      </c>
      <c r="J1302" s="25">
        <v>5.4946220000000006</v>
      </c>
      <c r="K1302" s="24">
        <v>1100</v>
      </c>
      <c r="L1302" s="23">
        <v>38.600716436766433</v>
      </c>
      <c r="M1302" s="23">
        <v>10.378555202504712</v>
      </c>
    </row>
    <row r="1303" spans="1:13" x14ac:dyDescent="0.4">
      <c r="A1303" s="2"/>
      <c r="B1303" s="1"/>
      <c r="C1303" s="25"/>
      <c r="D1303" s="24"/>
      <c r="E1303" s="23"/>
      <c r="F1303" s="23"/>
      <c r="G1303" s="1"/>
      <c r="H1303" s="2">
        <v>13000</v>
      </c>
      <c r="I1303" s="2">
        <v>24</v>
      </c>
      <c r="J1303" s="25">
        <v>5.5155220000000007</v>
      </c>
      <c r="K1303" s="24">
        <v>1105</v>
      </c>
      <c r="L1303" s="23">
        <v>38.409409219777977</v>
      </c>
      <c r="M1303" s="23">
        <v>10.327118527348571</v>
      </c>
    </row>
    <row r="1304" spans="1:13" x14ac:dyDescent="0.4">
      <c r="A1304" s="2"/>
      <c r="B1304" s="1"/>
      <c r="C1304" s="25"/>
      <c r="D1304" s="24"/>
      <c r="E1304" s="23"/>
      <c r="F1304" s="23"/>
      <c r="G1304" s="1"/>
      <c r="H1304" s="2">
        <v>13009.999999999998</v>
      </c>
      <c r="I1304" s="2">
        <v>24</v>
      </c>
      <c r="J1304" s="25">
        <v>5.4952220000000001</v>
      </c>
      <c r="K1304" s="24">
        <v>1108.75</v>
      </c>
      <c r="L1304" s="23">
        <v>38.414541460539958</v>
      </c>
      <c r="M1304" s="23">
        <v>10.328498430339442</v>
      </c>
    </row>
    <row r="1305" spans="1:13" x14ac:dyDescent="0.4">
      <c r="A1305" s="2"/>
      <c r="B1305" s="1"/>
      <c r="C1305" s="25"/>
      <c r="D1305" s="24"/>
      <c r="E1305" s="23"/>
      <c r="F1305" s="23"/>
      <c r="G1305" s="1"/>
      <c r="H1305" s="2">
        <v>13020.000000000005</v>
      </c>
      <c r="I1305" s="2">
        <v>24</v>
      </c>
      <c r="J1305" s="25">
        <v>5.5046220000000003</v>
      </c>
      <c r="K1305" s="24">
        <v>1115.8330000000001</v>
      </c>
      <c r="L1305" s="23">
        <v>38.284913146841141</v>
      </c>
      <c r="M1305" s="23">
        <v>10.293645330870818</v>
      </c>
    </row>
    <row r="1306" spans="1:13" x14ac:dyDescent="0.4">
      <c r="A1306" s="2"/>
      <c r="B1306" s="1"/>
      <c r="C1306" s="25"/>
      <c r="D1306" s="24"/>
      <c r="E1306" s="23"/>
      <c r="F1306" s="23"/>
      <c r="G1306" s="1"/>
      <c r="H1306" s="2">
        <v>13030.000000000004</v>
      </c>
      <c r="I1306" s="2">
        <v>24</v>
      </c>
      <c r="J1306" s="25">
        <v>5.5166219999999999</v>
      </c>
      <c r="K1306" s="24">
        <v>1100</v>
      </c>
      <c r="L1306" s="23">
        <v>39.161970028581166</v>
      </c>
      <c r="M1306" s="23">
        <v>10.529459173284513</v>
      </c>
    </row>
    <row r="1307" spans="1:13" x14ac:dyDescent="0.4">
      <c r="A1307" s="2"/>
      <c r="B1307" s="1"/>
      <c r="C1307" s="25"/>
      <c r="D1307" s="24"/>
      <c r="E1307" s="23"/>
      <c r="F1307" s="23"/>
      <c r="G1307" s="1"/>
      <c r="H1307" s="2">
        <v>13040.000000000004</v>
      </c>
      <c r="I1307" s="2">
        <v>24</v>
      </c>
      <c r="J1307" s="25">
        <v>5.5147219999999999</v>
      </c>
      <c r="K1307" s="24">
        <v>1100.4169999999999</v>
      </c>
      <c r="L1307" s="23">
        <v>40.517491125082117</v>
      </c>
      <c r="M1307" s="23">
        <v>10.893917448333392</v>
      </c>
    </row>
    <row r="1308" spans="1:13" x14ac:dyDescent="0.4">
      <c r="A1308" s="2"/>
      <c r="B1308" s="1"/>
      <c r="C1308" s="25"/>
      <c r="D1308" s="24"/>
      <c r="E1308" s="23"/>
      <c r="F1308" s="23"/>
      <c r="G1308" s="1"/>
      <c r="H1308" s="2">
        <v>13050.000000000004</v>
      </c>
      <c r="I1308" s="2">
        <v>24</v>
      </c>
      <c r="J1308" s="25">
        <v>5.4957220000000007</v>
      </c>
      <c r="K1308" s="24">
        <v>1122.9169999999999</v>
      </c>
      <c r="L1308" s="23">
        <v>38.879469320229553</v>
      </c>
      <c r="M1308" s="23">
        <v>10.453503349998778</v>
      </c>
    </row>
    <row r="1309" spans="1:13" x14ac:dyDescent="0.4">
      <c r="A1309" s="2"/>
      <c r="B1309" s="1"/>
      <c r="C1309" s="25"/>
      <c r="D1309" s="24"/>
      <c r="E1309" s="23"/>
      <c r="F1309" s="23"/>
      <c r="G1309" s="1"/>
      <c r="H1309" s="2">
        <v>13060</v>
      </c>
      <c r="I1309" s="2">
        <v>24</v>
      </c>
      <c r="J1309" s="25">
        <v>5.4946220000000006</v>
      </c>
      <c r="K1309" s="24">
        <v>1123.75</v>
      </c>
      <c r="L1309" s="23">
        <v>39.047973376839217</v>
      </c>
      <c r="M1309" s="23">
        <v>10.498808950899585</v>
      </c>
    </row>
    <row r="1310" spans="1:13" x14ac:dyDescent="0.4">
      <c r="A1310" s="2"/>
      <c r="B1310" s="1"/>
      <c r="C1310" s="25"/>
      <c r="D1310" s="24"/>
      <c r="E1310" s="23"/>
      <c r="F1310" s="23"/>
      <c r="G1310" s="1"/>
      <c r="H1310" s="2">
        <v>13070.000000000009</v>
      </c>
      <c r="I1310" s="2">
        <v>24</v>
      </c>
      <c r="J1310" s="25">
        <v>5.5168220000000003</v>
      </c>
      <c r="K1310" s="24">
        <v>1127.9169999999999</v>
      </c>
      <c r="L1310" s="23">
        <v>37.960503498317301</v>
      </c>
      <c r="M1310" s="23">
        <v>10.206421471931689</v>
      </c>
    </row>
    <row r="1311" spans="1:13" x14ac:dyDescent="0.4">
      <c r="A1311" s="2"/>
      <c r="B1311" s="1"/>
      <c r="C1311" s="25"/>
      <c r="D1311" s="24"/>
      <c r="E1311" s="23"/>
      <c r="F1311" s="23"/>
      <c r="G1311" s="1"/>
      <c r="H1311" s="2">
        <v>13079.999999999996</v>
      </c>
      <c r="I1311" s="2">
        <v>24</v>
      </c>
      <c r="J1311" s="25">
        <v>5.4915220000000007</v>
      </c>
      <c r="K1311" s="24">
        <v>1115</v>
      </c>
      <c r="L1311" s="23">
        <v>37.904557029581071</v>
      </c>
      <c r="M1311" s="23">
        <v>10.191379173037694</v>
      </c>
    </row>
    <row r="1312" spans="1:13" x14ac:dyDescent="0.4">
      <c r="A1312" s="2"/>
      <c r="B1312" s="1"/>
      <c r="C1312" s="25"/>
      <c r="D1312" s="24"/>
      <c r="E1312" s="23"/>
      <c r="F1312" s="23"/>
      <c r="G1312" s="1"/>
      <c r="H1312" s="2">
        <v>13090.000000000004</v>
      </c>
      <c r="I1312" s="2">
        <v>24</v>
      </c>
      <c r="J1312" s="25">
        <v>5.4934220000000007</v>
      </c>
      <c r="K1312" s="24">
        <v>1129.1669999999999</v>
      </c>
      <c r="L1312" s="23">
        <v>37.945101638185591</v>
      </c>
      <c r="M1312" s="23">
        <v>10.202280381549077</v>
      </c>
    </row>
    <row r="1313" spans="1:13" x14ac:dyDescent="0.4">
      <c r="A1313" s="2"/>
      <c r="B1313" s="1"/>
      <c r="C1313" s="25"/>
      <c r="D1313" s="24"/>
      <c r="E1313" s="23"/>
      <c r="F1313" s="23"/>
      <c r="G1313" s="1"/>
      <c r="H1313" s="2">
        <v>13100.000000000004</v>
      </c>
      <c r="I1313" s="2">
        <v>24</v>
      </c>
      <c r="J1313" s="25">
        <v>5.5115220000000003</v>
      </c>
      <c r="K1313" s="24">
        <v>1127.5</v>
      </c>
      <c r="L1313" s="23">
        <v>39.406901408056477</v>
      </c>
      <c r="M1313" s="23">
        <v>10.595313750022083</v>
      </c>
    </row>
    <row r="1314" spans="1:13" x14ac:dyDescent="0.4">
      <c r="A1314" s="2"/>
      <c r="B1314" s="1"/>
      <c r="C1314" s="25"/>
      <c r="D1314" s="24"/>
      <c r="E1314" s="23"/>
      <c r="F1314" s="23"/>
      <c r="G1314" s="1"/>
      <c r="H1314" s="2">
        <v>13110.000000000004</v>
      </c>
      <c r="I1314" s="2">
        <v>24</v>
      </c>
      <c r="J1314" s="25">
        <v>5.5142220000000002</v>
      </c>
      <c r="K1314" s="24">
        <v>1113.3330000000001</v>
      </c>
      <c r="L1314" s="23">
        <v>39.807389473016244</v>
      </c>
      <c r="M1314" s="23">
        <v>10.702992774501803</v>
      </c>
    </row>
    <row r="1315" spans="1:13" x14ac:dyDescent="0.4">
      <c r="A1315" s="2"/>
      <c r="B1315" s="1"/>
      <c r="C1315" s="25"/>
      <c r="D1315" s="24"/>
      <c r="E1315" s="23"/>
      <c r="F1315" s="23"/>
      <c r="G1315" s="1"/>
      <c r="H1315" s="2">
        <v>13120</v>
      </c>
      <c r="I1315" s="2">
        <v>24</v>
      </c>
      <c r="J1315" s="25">
        <v>5.4891220000000001</v>
      </c>
      <c r="K1315" s="24">
        <v>1109.5830000000001</v>
      </c>
      <c r="L1315" s="23">
        <v>38.734595617153943</v>
      </c>
      <c r="M1315" s="23">
        <v>10.414551230360672</v>
      </c>
    </row>
    <row r="1316" spans="1:13" x14ac:dyDescent="0.4">
      <c r="A1316" s="2"/>
      <c r="B1316" s="1"/>
      <c r="C1316" s="25"/>
      <c r="D1316" s="24"/>
      <c r="E1316" s="23"/>
      <c r="F1316" s="23"/>
      <c r="G1316" s="1"/>
      <c r="H1316" s="2">
        <v>13129.999999999998</v>
      </c>
      <c r="I1316" s="2">
        <v>24</v>
      </c>
      <c r="J1316" s="25">
        <v>5.5124219999999999</v>
      </c>
      <c r="K1316" s="24">
        <v>1118.75</v>
      </c>
      <c r="L1316" s="23">
        <v>38.494188811419257</v>
      </c>
      <c r="M1316" s="23">
        <v>10.349913173487746</v>
      </c>
    </row>
    <row r="1317" spans="1:13" x14ac:dyDescent="0.4">
      <c r="A1317" s="2"/>
      <c r="B1317" s="1"/>
      <c r="C1317" s="25"/>
      <c r="D1317" s="24"/>
      <c r="E1317" s="23"/>
      <c r="F1317" s="23"/>
      <c r="G1317" s="1"/>
      <c r="H1317" s="2">
        <v>13140.000000000005</v>
      </c>
      <c r="I1317" s="2">
        <v>24</v>
      </c>
      <c r="J1317" s="25">
        <v>5.5079220000000007</v>
      </c>
      <c r="K1317" s="24">
        <v>1121.6669999999999</v>
      </c>
      <c r="L1317" s="23">
        <v>38.052188821635546</v>
      </c>
      <c r="M1317" s="23">
        <v>10.231072858671533</v>
      </c>
    </row>
    <row r="1318" spans="1:13" x14ac:dyDescent="0.4">
      <c r="A1318" s="2"/>
      <c r="B1318" s="1"/>
      <c r="C1318" s="25"/>
      <c r="D1318" s="24"/>
      <c r="E1318" s="23"/>
      <c r="F1318" s="23"/>
      <c r="G1318" s="1"/>
      <c r="H1318" s="2">
        <v>13150.000000000004</v>
      </c>
      <c r="I1318" s="2">
        <v>24</v>
      </c>
      <c r="J1318" s="25">
        <v>5.4882220000000004</v>
      </c>
      <c r="K1318" s="24">
        <v>1128.3330000000001</v>
      </c>
      <c r="L1318" s="23">
        <v>38.622472410779366</v>
      </c>
      <c r="M1318" s="23">
        <v>10.384404720288851</v>
      </c>
    </row>
    <row r="1319" spans="1:13" x14ac:dyDescent="0.4">
      <c r="A1319" s="2"/>
      <c r="B1319" s="1"/>
      <c r="C1319" s="25"/>
      <c r="D1319" s="24"/>
      <c r="E1319" s="23"/>
      <c r="F1319" s="23"/>
      <c r="G1319" s="1"/>
      <c r="H1319" s="2">
        <v>13160.000000000004</v>
      </c>
      <c r="I1319" s="2">
        <v>24</v>
      </c>
      <c r="J1319" s="25">
        <v>5.5089220000000001</v>
      </c>
      <c r="K1319" s="24">
        <v>1120.8330000000001</v>
      </c>
      <c r="L1319" s="23">
        <v>38.614921178853649</v>
      </c>
      <c r="M1319" s="23">
        <v>10.382374424361151</v>
      </c>
    </row>
    <row r="1320" spans="1:13" x14ac:dyDescent="0.4">
      <c r="A1320" s="2"/>
      <c r="B1320" s="1"/>
      <c r="C1320" s="25"/>
      <c r="D1320" s="24"/>
      <c r="E1320" s="23"/>
      <c r="F1320" s="23"/>
      <c r="G1320" s="1"/>
      <c r="H1320" s="2">
        <v>13170</v>
      </c>
      <c r="I1320" s="2">
        <v>24</v>
      </c>
      <c r="J1320" s="25">
        <v>5.5070220000000001</v>
      </c>
      <c r="K1320" s="24">
        <v>1116.6669999999999</v>
      </c>
      <c r="L1320" s="23">
        <v>40.33623026471453</v>
      </c>
      <c r="M1320" s="23">
        <v>10.845181932026069</v>
      </c>
    </row>
    <row r="1321" spans="1:13" x14ac:dyDescent="0.4">
      <c r="A1321" s="2"/>
      <c r="B1321" s="1"/>
      <c r="C1321" s="25"/>
      <c r="D1321" s="24"/>
      <c r="E1321" s="23"/>
      <c r="F1321" s="23"/>
      <c r="G1321" s="1"/>
      <c r="H1321" s="2">
        <v>13180</v>
      </c>
      <c r="I1321" s="2">
        <v>24</v>
      </c>
      <c r="J1321" s="25">
        <v>5.5138220000000002</v>
      </c>
      <c r="K1321" s="24">
        <v>1135.8330000000001</v>
      </c>
      <c r="L1321" s="23">
        <v>39.807001799205523</v>
      </c>
      <c r="M1321" s="23">
        <v>10.702888540839409</v>
      </c>
    </row>
    <row r="1322" spans="1:13" x14ac:dyDescent="0.4">
      <c r="A1322" s="2"/>
      <c r="B1322" s="1"/>
      <c r="C1322" s="25"/>
      <c r="D1322" s="24"/>
      <c r="E1322" s="23"/>
      <c r="F1322" s="23"/>
      <c r="G1322" s="1"/>
      <c r="H1322" s="2">
        <v>13190.000000000007</v>
      </c>
      <c r="I1322" s="2">
        <v>24</v>
      </c>
      <c r="J1322" s="25">
        <v>5.4938220000000006</v>
      </c>
      <c r="K1322" s="24">
        <v>1121.25</v>
      </c>
      <c r="L1322" s="23">
        <v>39.1314288055245</v>
      </c>
      <c r="M1322" s="23">
        <v>10.521247570011168</v>
      </c>
    </row>
    <row r="1323" spans="1:13" x14ac:dyDescent="0.4">
      <c r="A1323" s="2"/>
      <c r="B1323" s="1"/>
      <c r="C1323" s="25"/>
      <c r="D1323" s="24"/>
      <c r="E1323" s="23"/>
      <c r="F1323" s="23"/>
      <c r="G1323" s="1"/>
      <c r="H1323" s="2">
        <v>13200.000000000005</v>
      </c>
      <c r="I1323" s="2">
        <v>24</v>
      </c>
      <c r="J1323" s="25">
        <v>5.505522</v>
      </c>
      <c r="K1323" s="24">
        <v>1114.1669999999999</v>
      </c>
      <c r="L1323" s="23">
        <v>39.218060356996624</v>
      </c>
      <c r="M1323" s="23">
        <v>10.544540151658065</v>
      </c>
    </row>
    <row r="1324" spans="1:13" x14ac:dyDescent="0.4">
      <c r="A1324" s="2"/>
      <c r="B1324" s="1"/>
      <c r="C1324" s="25"/>
      <c r="D1324" s="24"/>
      <c r="E1324" s="23"/>
      <c r="F1324" s="23"/>
      <c r="G1324" s="1"/>
      <c r="H1324" s="2">
        <v>13210.000000000004</v>
      </c>
      <c r="I1324" s="2">
        <v>24</v>
      </c>
      <c r="J1324" s="25">
        <v>5.5102220000000006</v>
      </c>
      <c r="K1324" s="24">
        <v>1119.5830000000001</v>
      </c>
      <c r="L1324" s="23">
        <v>38.702714350527359</v>
      </c>
      <c r="M1324" s="23">
        <v>10.40597933024706</v>
      </c>
    </row>
    <row r="1325" spans="1:13" x14ac:dyDescent="0.4">
      <c r="A1325" s="2"/>
      <c r="B1325" s="1"/>
      <c r="C1325" s="25"/>
      <c r="D1325" s="24"/>
      <c r="E1325" s="23"/>
      <c r="F1325" s="23"/>
      <c r="G1325" s="1"/>
      <c r="H1325" s="2">
        <v>13220.000000000004</v>
      </c>
      <c r="I1325" s="2">
        <v>24</v>
      </c>
      <c r="J1325" s="25">
        <v>5.4921220000000002</v>
      </c>
      <c r="K1325" s="24">
        <v>1113.75</v>
      </c>
      <c r="L1325" s="23">
        <v>39.683452958182194</v>
      </c>
      <c r="M1325" s="23">
        <v>10.669670026129545</v>
      </c>
    </row>
    <row r="1326" spans="1:13" x14ac:dyDescent="0.4">
      <c r="A1326" s="2"/>
      <c r="B1326" s="1"/>
      <c r="C1326" s="25"/>
      <c r="D1326" s="24"/>
      <c r="E1326" s="23"/>
      <c r="F1326" s="23"/>
      <c r="G1326" s="1"/>
      <c r="H1326" s="2">
        <v>13230</v>
      </c>
      <c r="I1326" s="2">
        <v>24</v>
      </c>
      <c r="J1326" s="25">
        <v>5.5142220000000002</v>
      </c>
      <c r="K1326" s="24">
        <v>1118.75</v>
      </c>
      <c r="L1326" s="23">
        <v>38.29473250409815</v>
      </c>
      <c r="M1326" s="23">
        <v>10.296285456514907</v>
      </c>
    </row>
    <row r="1327" spans="1:13" x14ac:dyDescent="0.4">
      <c r="A1327" s="2"/>
      <c r="B1327" s="1"/>
      <c r="C1327" s="25"/>
      <c r="D1327" s="24"/>
      <c r="E1327" s="23"/>
      <c r="F1327" s="23"/>
      <c r="G1327" s="1"/>
      <c r="H1327" s="2">
        <v>13240.000000000011</v>
      </c>
      <c r="I1327" s="2">
        <v>24</v>
      </c>
      <c r="J1327" s="25">
        <v>5.4878220000000004</v>
      </c>
      <c r="K1327" s="24">
        <v>1112.0830000000001</v>
      </c>
      <c r="L1327" s="23">
        <v>39.808512325836837</v>
      </c>
      <c r="M1327" s="23">
        <v>10.703294675374595</v>
      </c>
    </row>
    <row r="1328" spans="1:13" x14ac:dyDescent="0.4">
      <c r="A1328" s="2"/>
      <c r="B1328" s="1"/>
      <c r="C1328" s="25"/>
      <c r="D1328" s="24"/>
      <c r="E1328" s="23"/>
      <c r="F1328" s="23"/>
      <c r="G1328" s="1"/>
      <c r="H1328" s="2">
        <v>13249.999999999998</v>
      </c>
      <c r="I1328" s="2">
        <v>24</v>
      </c>
      <c r="J1328" s="25">
        <v>5.5140220000000006</v>
      </c>
      <c r="K1328" s="24">
        <v>1123.75</v>
      </c>
      <c r="L1328" s="23">
        <v>38.964440413391841</v>
      </c>
      <c r="M1328" s="23">
        <v>10.476349485055534</v>
      </c>
    </row>
    <row r="1329" spans="1:13" x14ac:dyDescent="0.4">
      <c r="A1329" s="2"/>
      <c r="B1329" s="1"/>
      <c r="C1329" s="25"/>
      <c r="D1329" s="24"/>
      <c r="E1329" s="23"/>
      <c r="F1329" s="23"/>
      <c r="G1329" s="1"/>
      <c r="H1329" s="2">
        <v>13260.000000000005</v>
      </c>
      <c r="I1329" s="2">
        <v>24</v>
      </c>
      <c r="J1329" s="25">
        <v>5.5095220000000005</v>
      </c>
      <c r="K1329" s="24">
        <v>1116.6669999999999</v>
      </c>
      <c r="L1329" s="23">
        <v>40.476574256203897</v>
      </c>
      <c r="M1329" s="23">
        <v>10.882916150389562</v>
      </c>
    </row>
    <row r="1330" spans="1:13" x14ac:dyDescent="0.4">
      <c r="A1330" s="2"/>
      <c r="B1330" s="1"/>
      <c r="C1330" s="25"/>
      <c r="D1330" s="24"/>
      <c r="E1330" s="23"/>
      <c r="F1330" s="23"/>
      <c r="G1330" s="1"/>
      <c r="H1330" s="2">
        <v>13270.000000000004</v>
      </c>
      <c r="I1330" s="2">
        <v>24</v>
      </c>
      <c r="J1330" s="25">
        <v>5.5053220000000005</v>
      </c>
      <c r="K1330" s="24">
        <v>1112.9169999999999</v>
      </c>
      <c r="L1330" s="23">
        <v>39.130465692997113</v>
      </c>
      <c r="M1330" s="23">
        <v>10.520988618430618</v>
      </c>
    </row>
    <row r="1331" spans="1:13" x14ac:dyDescent="0.4">
      <c r="A1331" s="2"/>
      <c r="B1331" s="1"/>
      <c r="C1331" s="25"/>
      <c r="D1331" s="24"/>
      <c r="E1331" s="23"/>
      <c r="F1331" s="23"/>
      <c r="G1331" s="1"/>
      <c r="H1331" s="2">
        <v>13280.000000000004</v>
      </c>
      <c r="I1331" s="2">
        <v>24</v>
      </c>
      <c r="J1331" s="25">
        <v>5.4885220000000006</v>
      </c>
      <c r="K1331" s="24">
        <v>1120</v>
      </c>
      <c r="L1331" s="23">
        <v>38.91763557335905</v>
      </c>
      <c r="M1331" s="23">
        <v>10.463765091270497</v>
      </c>
    </row>
    <row r="1332" spans="1:13" x14ac:dyDescent="0.4">
      <c r="A1332" s="2"/>
      <c r="B1332" s="1"/>
      <c r="C1332" s="25"/>
      <c r="D1332" s="24"/>
      <c r="E1332" s="23"/>
      <c r="F1332" s="23"/>
      <c r="G1332" s="1"/>
      <c r="H1332" s="2">
        <v>13290</v>
      </c>
      <c r="I1332" s="2">
        <v>24</v>
      </c>
      <c r="J1332" s="25">
        <v>5.5031220000000003</v>
      </c>
      <c r="K1332" s="24">
        <v>1124.5830000000001</v>
      </c>
      <c r="L1332" s="23">
        <v>38.828098336613877</v>
      </c>
      <c r="M1332" s="23">
        <v>10.439691259486528</v>
      </c>
    </row>
    <row r="1333" spans="1:13" x14ac:dyDescent="0.4">
      <c r="A1333" s="2"/>
      <c r="B1333" s="1"/>
      <c r="C1333" s="25"/>
      <c r="D1333" s="24"/>
      <c r="E1333" s="23"/>
      <c r="F1333" s="23"/>
      <c r="G1333" s="1"/>
      <c r="H1333" s="2">
        <v>13300</v>
      </c>
      <c r="I1333" s="2">
        <v>24</v>
      </c>
      <c r="J1333" s="25">
        <v>5.5118220000000004</v>
      </c>
      <c r="K1333" s="24">
        <v>1135.4169999999999</v>
      </c>
      <c r="L1333" s="23">
        <v>38.988528969345523</v>
      </c>
      <c r="M1333" s="23">
        <v>10.482826162972213</v>
      </c>
    </row>
    <row r="1334" spans="1:13" x14ac:dyDescent="0.4">
      <c r="A1334" s="2"/>
      <c r="B1334" s="1"/>
      <c r="C1334" s="25"/>
      <c r="D1334" s="24"/>
      <c r="E1334" s="23"/>
      <c r="F1334" s="23"/>
      <c r="G1334" s="1"/>
      <c r="H1334" s="2">
        <v>13310.000000000007</v>
      </c>
      <c r="I1334" s="2">
        <v>24</v>
      </c>
      <c r="J1334" s="25">
        <v>5.489522</v>
      </c>
      <c r="K1334" s="24">
        <v>1127.5</v>
      </c>
      <c r="L1334" s="23">
        <v>39.222334577529352</v>
      </c>
      <c r="M1334" s="23">
        <v>10.545689359181694</v>
      </c>
    </row>
    <row r="1335" spans="1:13" x14ac:dyDescent="0.4">
      <c r="A1335" s="2"/>
      <c r="B1335" s="1"/>
      <c r="C1335" s="25"/>
      <c r="D1335" s="24"/>
      <c r="E1335" s="23"/>
      <c r="F1335" s="23"/>
      <c r="G1335" s="1"/>
      <c r="H1335" s="2">
        <v>13320.000000000005</v>
      </c>
      <c r="I1335" s="2">
        <v>24</v>
      </c>
      <c r="J1335" s="25">
        <v>5.5163220000000006</v>
      </c>
      <c r="K1335" s="24">
        <v>1125</v>
      </c>
      <c r="L1335" s="23">
        <v>38.708738241054128</v>
      </c>
      <c r="M1335" s="23">
        <v>10.407598970661466</v>
      </c>
    </row>
    <row r="1336" spans="1:13" x14ac:dyDescent="0.4">
      <c r="A1336" s="2"/>
      <c r="B1336" s="1"/>
      <c r="C1336" s="25"/>
      <c r="D1336" s="24"/>
      <c r="E1336" s="23"/>
      <c r="F1336" s="23"/>
      <c r="G1336" s="1"/>
      <c r="H1336" s="2">
        <v>13330.000000000004</v>
      </c>
      <c r="I1336" s="2">
        <v>24</v>
      </c>
      <c r="J1336" s="25">
        <v>5.5115220000000003</v>
      </c>
      <c r="K1336" s="24">
        <v>1131.25</v>
      </c>
      <c r="L1336" s="23">
        <v>40.217017765448993</v>
      </c>
      <c r="M1336" s="23">
        <v>10.813129327342352</v>
      </c>
    </row>
    <row r="1337" spans="1:13" x14ac:dyDescent="0.4">
      <c r="A1337" s="2"/>
      <c r="B1337" s="1"/>
      <c r="C1337" s="25"/>
      <c r="D1337" s="24"/>
      <c r="E1337" s="23"/>
      <c r="F1337" s="23"/>
      <c r="G1337" s="1"/>
      <c r="H1337" s="2">
        <v>13340</v>
      </c>
      <c r="I1337" s="2">
        <v>24</v>
      </c>
      <c r="J1337" s="25">
        <v>5.5130220000000003</v>
      </c>
      <c r="K1337" s="24">
        <v>1126.25</v>
      </c>
      <c r="L1337" s="23">
        <v>39.339534442517127</v>
      </c>
      <c r="M1337" s="23">
        <v>10.577200827900009</v>
      </c>
    </row>
    <row r="1338" spans="1:13" x14ac:dyDescent="0.4">
      <c r="A1338" s="2"/>
      <c r="B1338" s="1"/>
      <c r="C1338" s="25"/>
      <c r="D1338" s="24"/>
      <c r="E1338" s="23"/>
      <c r="F1338" s="23"/>
      <c r="G1338" s="1"/>
      <c r="H1338" s="2">
        <v>13350</v>
      </c>
      <c r="I1338" s="2">
        <v>24</v>
      </c>
      <c r="J1338" s="25">
        <v>5.5001220000000002</v>
      </c>
      <c r="K1338" s="24">
        <v>1132.0830000000001</v>
      </c>
      <c r="L1338" s="23">
        <v>40.006486598216327</v>
      </c>
      <c r="M1338" s="23">
        <v>10.756523918358525</v>
      </c>
    </row>
    <row r="1339" spans="1:13" x14ac:dyDescent="0.4">
      <c r="A1339" s="2"/>
      <c r="B1339" s="1"/>
      <c r="C1339" s="25"/>
      <c r="D1339" s="24"/>
      <c r="E1339" s="23"/>
      <c r="F1339" s="23"/>
      <c r="G1339" s="1"/>
      <c r="H1339" s="2">
        <v>13360.000000000007</v>
      </c>
      <c r="I1339" s="2">
        <v>24</v>
      </c>
      <c r="J1339" s="25">
        <v>5.5155220000000007</v>
      </c>
      <c r="K1339" s="24">
        <v>1123.3330000000001</v>
      </c>
      <c r="L1339" s="23">
        <v>38.421797499877258</v>
      </c>
      <c r="M1339" s="23">
        <v>10.330449357984454</v>
      </c>
    </row>
    <row r="1340" spans="1:13" x14ac:dyDescent="0.4">
      <c r="A1340" s="2"/>
      <c r="B1340" s="1"/>
      <c r="C1340" s="25"/>
      <c r="D1340" s="24"/>
      <c r="E1340" s="23"/>
      <c r="F1340" s="23"/>
      <c r="G1340" s="1"/>
      <c r="H1340" s="2">
        <v>13369.999999999998</v>
      </c>
      <c r="I1340" s="2">
        <v>24</v>
      </c>
      <c r="J1340" s="25">
        <v>5.491822</v>
      </c>
      <c r="K1340" s="24">
        <v>1130</v>
      </c>
      <c r="L1340" s="23">
        <v>40.367499660627793</v>
      </c>
      <c r="M1340" s="23">
        <v>10.853589318768913</v>
      </c>
    </row>
    <row r="1341" spans="1:13" x14ac:dyDescent="0.4">
      <c r="A1341" s="2"/>
      <c r="B1341" s="1"/>
      <c r="C1341" s="25"/>
      <c r="D1341" s="24"/>
      <c r="E1341" s="23"/>
      <c r="F1341" s="23"/>
      <c r="G1341" s="1"/>
      <c r="H1341" s="2">
        <v>13380.000000000005</v>
      </c>
      <c r="I1341" s="2">
        <v>24</v>
      </c>
      <c r="J1341" s="25">
        <v>5.5189220000000008</v>
      </c>
      <c r="K1341" s="24">
        <v>1114.5830000000001</v>
      </c>
      <c r="L1341" s="23">
        <v>39.239068073847115</v>
      </c>
      <c r="M1341" s="23">
        <v>10.550188485915506</v>
      </c>
    </row>
    <row r="1342" spans="1:13" x14ac:dyDescent="0.4">
      <c r="A1342" s="2"/>
      <c r="B1342" s="1"/>
      <c r="C1342" s="25"/>
      <c r="D1342" s="24"/>
      <c r="E1342" s="23"/>
      <c r="F1342" s="23"/>
      <c r="G1342" s="1"/>
      <c r="H1342" s="2">
        <v>13390.000000000004</v>
      </c>
      <c r="I1342" s="2">
        <v>24</v>
      </c>
      <c r="J1342" s="25">
        <v>5.4971220000000001</v>
      </c>
      <c r="K1342" s="24">
        <v>1119.1669999999999</v>
      </c>
      <c r="L1342" s="23">
        <v>40.64684292926777</v>
      </c>
      <c r="M1342" s="23">
        <v>10.928696202828368</v>
      </c>
    </row>
    <row r="1343" spans="1:13" x14ac:dyDescent="0.4">
      <c r="A1343" s="2"/>
      <c r="B1343" s="1"/>
      <c r="C1343" s="25"/>
      <c r="D1343" s="24"/>
      <c r="E1343" s="23"/>
      <c r="F1343" s="23"/>
      <c r="G1343" s="1"/>
      <c r="H1343" s="2">
        <v>13400</v>
      </c>
      <c r="I1343" s="2">
        <v>24</v>
      </c>
      <c r="J1343" s="25">
        <v>5.5099220000000004</v>
      </c>
      <c r="K1343" s="24">
        <v>1118.75</v>
      </c>
      <c r="L1343" s="23">
        <v>38.888398896029365</v>
      </c>
      <c r="M1343" s="23">
        <v>10.455904240550257</v>
      </c>
    </row>
    <row r="1344" spans="1:13" x14ac:dyDescent="0.4">
      <c r="A1344" s="2"/>
      <c r="B1344" s="1"/>
      <c r="C1344" s="25"/>
      <c r="D1344" s="24"/>
      <c r="E1344" s="23"/>
      <c r="F1344" s="23"/>
      <c r="G1344" s="1"/>
      <c r="H1344" s="2">
        <v>13410</v>
      </c>
      <c r="I1344" s="2">
        <v>24</v>
      </c>
      <c r="J1344" s="25">
        <v>5.4950220000000005</v>
      </c>
      <c r="K1344" s="24">
        <v>1127.0830000000001</v>
      </c>
      <c r="L1344" s="23">
        <v>39.199640246063595</v>
      </c>
      <c r="M1344" s="23">
        <v>10.539587545701442</v>
      </c>
    </row>
    <row r="1345" spans="1:13" x14ac:dyDescent="0.4">
      <c r="A1345" s="2"/>
      <c r="B1345" s="1"/>
      <c r="C1345" s="25"/>
      <c r="D1345" s="24"/>
      <c r="E1345" s="23"/>
      <c r="F1345" s="23"/>
      <c r="G1345" s="1"/>
      <c r="H1345" s="2">
        <v>13420</v>
      </c>
      <c r="I1345" s="2">
        <v>24</v>
      </c>
      <c r="J1345" s="25">
        <v>5.5123220000000002</v>
      </c>
      <c r="K1345" s="24">
        <v>1117.5</v>
      </c>
      <c r="L1345" s="23">
        <v>39.607755209403763</v>
      </c>
      <c r="M1345" s="23">
        <v>10.649317210510452</v>
      </c>
    </row>
    <row r="1346" spans="1:13" x14ac:dyDescent="0.4">
      <c r="A1346" s="2"/>
      <c r="B1346" s="1"/>
      <c r="C1346" s="25"/>
      <c r="D1346" s="24"/>
      <c r="E1346" s="23"/>
      <c r="F1346" s="23"/>
      <c r="G1346" s="1"/>
      <c r="H1346" s="2">
        <v>13430.000000000007</v>
      </c>
      <c r="I1346" s="2">
        <v>24</v>
      </c>
      <c r="J1346" s="25">
        <v>5.5175220000000005</v>
      </c>
      <c r="K1346" s="24">
        <v>1128.3330000000001</v>
      </c>
      <c r="L1346" s="23">
        <v>40.378161624577018</v>
      </c>
      <c r="M1346" s="23">
        <v>10.856455995650297</v>
      </c>
    </row>
    <row r="1347" spans="1:13" x14ac:dyDescent="0.4">
      <c r="A1347" s="2"/>
      <c r="B1347" s="1"/>
      <c r="C1347" s="25"/>
      <c r="D1347" s="24"/>
      <c r="E1347" s="23"/>
      <c r="F1347" s="23"/>
      <c r="G1347" s="1"/>
      <c r="H1347" s="2">
        <v>13440.000000000005</v>
      </c>
      <c r="I1347" s="2">
        <v>24</v>
      </c>
      <c r="J1347" s="25">
        <v>5.501722</v>
      </c>
      <c r="K1347" s="24">
        <v>1153.75</v>
      </c>
      <c r="L1347" s="23">
        <v>39.551664880988312</v>
      </c>
      <c r="M1347" s="23">
        <v>10.634236232136907</v>
      </c>
    </row>
    <row r="1348" spans="1:13" x14ac:dyDescent="0.4">
      <c r="A1348" s="2"/>
      <c r="B1348" s="1"/>
      <c r="C1348" s="25"/>
      <c r="D1348" s="24"/>
      <c r="E1348" s="23"/>
      <c r="F1348" s="23"/>
      <c r="G1348" s="1"/>
      <c r="H1348" s="2">
        <v>13450.000000000004</v>
      </c>
      <c r="I1348" s="2">
        <v>24</v>
      </c>
      <c r="J1348" s="25">
        <v>5.4952220000000001</v>
      </c>
      <c r="K1348" s="24">
        <v>1120.8330000000001</v>
      </c>
      <c r="L1348" s="23">
        <v>39.458270056287752</v>
      </c>
      <c r="M1348" s="23">
        <v>10.609125212620702</v>
      </c>
    </row>
    <row r="1349" spans="1:13" x14ac:dyDescent="0.4">
      <c r="A1349" s="2"/>
      <c r="B1349" s="1"/>
      <c r="C1349" s="25"/>
      <c r="D1349" s="24"/>
      <c r="E1349" s="23"/>
      <c r="F1349" s="23"/>
      <c r="G1349" s="1"/>
      <c r="H1349" s="2">
        <v>13460</v>
      </c>
      <c r="I1349" s="2">
        <v>24</v>
      </c>
      <c r="J1349" s="25">
        <v>5.5227219999999999</v>
      </c>
      <c r="K1349" s="24">
        <v>1135.8330000000001</v>
      </c>
      <c r="L1349" s="23">
        <v>40.29330122863545</v>
      </c>
      <c r="M1349" s="23">
        <v>10.833639623699565</v>
      </c>
    </row>
    <row r="1350" spans="1:13" x14ac:dyDescent="0.4">
      <c r="A1350" s="2"/>
      <c r="B1350" s="1"/>
      <c r="C1350" s="25"/>
      <c r="D1350" s="24"/>
      <c r="E1350" s="23"/>
      <c r="F1350" s="23"/>
      <c r="G1350" s="1"/>
      <c r="H1350" s="2">
        <v>13470</v>
      </c>
      <c r="I1350" s="2">
        <v>24</v>
      </c>
      <c r="J1350" s="25">
        <v>5.5220220000000007</v>
      </c>
      <c r="K1350" s="24">
        <v>1122.0830000000001</v>
      </c>
      <c r="L1350" s="23">
        <v>41.539495975121753</v>
      </c>
      <c r="M1350" s="23">
        <v>11.1687033780386</v>
      </c>
    </row>
    <row r="1351" spans="1:13" x14ac:dyDescent="0.4">
      <c r="A1351" s="2"/>
      <c r="B1351" s="1"/>
      <c r="C1351" s="25"/>
      <c r="D1351" s="24"/>
      <c r="E1351" s="23"/>
      <c r="F1351" s="23"/>
      <c r="G1351" s="1"/>
      <c r="H1351" s="2">
        <v>13480.000000000007</v>
      </c>
      <c r="I1351" s="2">
        <v>24</v>
      </c>
      <c r="J1351" s="25">
        <v>5.4992220000000005</v>
      </c>
      <c r="K1351" s="24">
        <v>1145</v>
      </c>
      <c r="L1351" s="23">
        <v>40.653656646799256</v>
      </c>
      <c r="M1351" s="23">
        <v>10.930528203632047</v>
      </c>
    </row>
    <row r="1352" spans="1:13" x14ac:dyDescent="0.4">
      <c r="A1352" s="2"/>
      <c r="B1352" s="1"/>
      <c r="C1352" s="25"/>
      <c r="D1352" s="24"/>
      <c r="E1352" s="23"/>
      <c r="F1352" s="23"/>
      <c r="G1352" s="1"/>
      <c r="H1352" s="2">
        <v>13489.999999999998</v>
      </c>
      <c r="I1352" s="2">
        <v>24</v>
      </c>
      <c r="J1352" s="25">
        <v>5.5131220000000001</v>
      </c>
      <c r="K1352" s="24">
        <v>1111.6669999999999</v>
      </c>
      <c r="L1352" s="23">
        <v>40.71359382040179</v>
      </c>
      <c r="M1352" s="23">
        <v>10.946643481335121</v>
      </c>
    </row>
    <row r="1353" spans="1:13" x14ac:dyDescent="0.4">
      <c r="A1353" s="2"/>
      <c r="B1353" s="1"/>
      <c r="C1353" s="25"/>
      <c r="D1353" s="24"/>
      <c r="E1353" s="23"/>
      <c r="F1353" s="23"/>
      <c r="G1353" s="1"/>
      <c r="H1353" s="2">
        <v>13500.000000000005</v>
      </c>
      <c r="I1353" s="2">
        <v>24</v>
      </c>
      <c r="J1353" s="25">
        <v>5.5184220000000002</v>
      </c>
      <c r="K1353" s="24">
        <v>1114.1669999999999</v>
      </c>
      <c r="L1353" s="23">
        <v>39.950596645782582</v>
      </c>
      <c r="M1353" s="23">
        <v>10.741496814974335</v>
      </c>
    </row>
    <row r="1354" spans="1:13" x14ac:dyDescent="0.4">
      <c r="A1354" s="2"/>
      <c r="B1354" s="1"/>
      <c r="C1354" s="25"/>
      <c r="D1354" s="24"/>
      <c r="E1354" s="23"/>
      <c r="F1354" s="23"/>
      <c r="G1354" s="1"/>
      <c r="H1354" s="2">
        <v>13510.000000000002</v>
      </c>
      <c r="I1354" s="2">
        <v>24</v>
      </c>
      <c r="J1354" s="25">
        <v>5.507822</v>
      </c>
      <c r="K1354" s="24">
        <v>1110.4169999999999</v>
      </c>
      <c r="L1354" s="23">
        <v>41.058820151332036</v>
      </c>
      <c r="M1354" s="23">
        <v>11.039464311196843</v>
      </c>
    </row>
    <row r="1355" spans="1:13" x14ac:dyDescent="0.4">
      <c r="A1355" s="2"/>
      <c r="B1355" s="1"/>
      <c r="C1355" s="25"/>
      <c r="D1355" s="24"/>
      <c r="E1355" s="23"/>
      <c r="F1355" s="23"/>
      <c r="G1355" s="1"/>
      <c r="H1355" s="2">
        <v>13520</v>
      </c>
      <c r="I1355" s="2">
        <v>24</v>
      </c>
      <c r="J1355" s="25">
        <v>5.5220220000000007</v>
      </c>
      <c r="K1355" s="24">
        <v>1115.4169999999999</v>
      </c>
      <c r="L1355" s="23">
        <v>39.651511438638032</v>
      </c>
      <c r="M1355" s="23">
        <v>10.661081925844309</v>
      </c>
    </row>
    <row r="1356" spans="1:13" x14ac:dyDescent="0.4">
      <c r="A1356" s="2"/>
      <c r="B1356" s="1"/>
      <c r="C1356" s="25"/>
      <c r="D1356" s="24"/>
      <c r="E1356" s="23"/>
      <c r="F1356" s="23"/>
      <c r="G1356" s="1"/>
      <c r="H1356" s="2">
        <v>13530</v>
      </c>
      <c r="I1356" s="2">
        <v>24</v>
      </c>
      <c r="J1356" s="25">
        <v>5.501322</v>
      </c>
      <c r="K1356" s="24">
        <v>1125</v>
      </c>
      <c r="L1356" s="23">
        <v>41.012292754966218</v>
      </c>
      <c r="M1356" s="23">
        <v>11.026954513550923</v>
      </c>
    </row>
    <row r="1357" spans="1:13" x14ac:dyDescent="0.4">
      <c r="A1357" s="2"/>
      <c r="B1357" s="1"/>
      <c r="C1357" s="25"/>
      <c r="D1357" s="24"/>
      <c r="E1357" s="23"/>
      <c r="F1357" s="23"/>
      <c r="G1357" s="1"/>
      <c r="H1357" s="2">
        <v>13540</v>
      </c>
      <c r="I1357" s="2">
        <v>24</v>
      </c>
      <c r="J1357" s="25">
        <v>5.5263220000000004</v>
      </c>
      <c r="K1357" s="24">
        <v>1121.6669999999999</v>
      </c>
      <c r="L1357" s="23">
        <v>40.611288570053553</v>
      </c>
      <c r="M1357" s="23">
        <v>10.919136720159207</v>
      </c>
    </row>
    <row r="1358" spans="1:13" x14ac:dyDescent="0.4">
      <c r="A1358" s="2"/>
      <c r="B1358" s="1"/>
      <c r="C1358" s="25"/>
      <c r="D1358" s="24"/>
      <c r="E1358" s="23"/>
      <c r="F1358" s="23"/>
      <c r="G1358" s="1"/>
      <c r="H1358" s="2">
        <v>13550.000000000007</v>
      </c>
      <c r="I1358" s="2">
        <v>24</v>
      </c>
      <c r="J1358" s="25">
        <v>5.5232220000000005</v>
      </c>
      <c r="K1358" s="24">
        <v>1119.5830000000001</v>
      </c>
      <c r="L1358" s="23">
        <v>41.404162317328598</v>
      </c>
      <c r="M1358" s="23">
        <v>11.132316285574555</v>
      </c>
    </row>
    <row r="1359" spans="1:13" x14ac:dyDescent="0.4">
      <c r="A1359" s="2"/>
      <c r="B1359" s="1"/>
      <c r="C1359" s="25"/>
      <c r="D1359" s="24"/>
      <c r="E1359" s="23"/>
      <c r="F1359" s="23"/>
      <c r="G1359" s="1"/>
      <c r="H1359" s="2">
        <v>13560.000000000005</v>
      </c>
      <c r="I1359" s="2">
        <v>24</v>
      </c>
      <c r="J1359" s="25">
        <v>5.507422</v>
      </c>
      <c r="K1359" s="24">
        <v>1109.1669999999999</v>
      </c>
      <c r="L1359" s="23">
        <v>39.799191806688086</v>
      </c>
      <c r="M1359" s="23">
        <v>10.700788672081631</v>
      </c>
    </row>
    <row r="1360" spans="1:13" x14ac:dyDescent="0.4">
      <c r="A1360" s="2"/>
      <c r="B1360" s="1"/>
      <c r="C1360" s="25"/>
      <c r="D1360" s="24"/>
      <c r="E1360" s="23"/>
      <c r="F1360" s="23"/>
      <c r="G1360" s="1"/>
      <c r="H1360" s="2">
        <v>13570.000000000002</v>
      </c>
      <c r="I1360" s="2">
        <v>24</v>
      </c>
      <c r="J1360" s="25">
        <v>5.4985220000000004</v>
      </c>
      <c r="K1360" s="24">
        <v>1127.9169999999999</v>
      </c>
      <c r="L1360" s="23">
        <v>39.898736632673042</v>
      </c>
      <c r="M1360" s="23">
        <v>10.727553239348175</v>
      </c>
    </row>
    <row r="1361" spans="1:13" x14ac:dyDescent="0.4">
      <c r="A1361" s="2"/>
      <c r="B1361" s="1"/>
      <c r="C1361" s="25"/>
      <c r="D1361" s="24"/>
      <c r="E1361" s="23"/>
      <c r="F1361" s="23"/>
      <c r="G1361" s="1"/>
      <c r="H1361" s="2">
        <v>13580</v>
      </c>
      <c r="I1361" s="2">
        <v>24</v>
      </c>
      <c r="J1361" s="25">
        <v>5.526122</v>
      </c>
      <c r="K1361" s="24">
        <v>1110.8330000000001</v>
      </c>
      <c r="L1361" s="23">
        <v>40.728201182759911</v>
      </c>
      <c r="M1361" s="23">
        <v>10.950570955501176</v>
      </c>
    </row>
    <row r="1362" spans="1:13" x14ac:dyDescent="0.4">
      <c r="A1362" s="2"/>
      <c r="B1362" s="1"/>
      <c r="C1362" s="25"/>
      <c r="D1362" s="24"/>
      <c r="E1362" s="23"/>
      <c r="F1362" s="23"/>
      <c r="G1362" s="1"/>
      <c r="H1362" s="2">
        <v>13590</v>
      </c>
      <c r="I1362" s="2">
        <v>24</v>
      </c>
      <c r="J1362" s="25">
        <v>5.5227219999999999</v>
      </c>
      <c r="K1362" s="24">
        <v>1129.5830000000001</v>
      </c>
      <c r="L1362" s="23">
        <v>41.10395846105547</v>
      </c>
      <c r="M1362" s="23">
        <v>11.051600625816283</v>
      </c>
    </row>
    <row r="1363" spans="1:13" x14ac:dyDescent="0.4">
      <c r="A1363" s="2"/>
      <c r="B1363" s="1"/>
      <c r="C1363" s="25"/>
      <c r="D1363" s="24"/>
      <c r="E1363" s="23"/>
      <c r="F1363" s="23"/>
      <c r="G1363" s="1"/>
      <c r="H1363" s="2">
        <v>13600.000000000007</v>
      </c>
      <c r="I1363" s="2">
        <v>24</v>
      </c>
      <c r="J1363" s="25">
        <v>5.499422</v>
      </c>
      <c r="K1363" s="24">
        <v>1130.8330000000001</v>
      </c>
      <c r="L1363" s="23">
        <v>40.574176509443198</v>
      </c>
      <c r="M1363" s="23">
        <v>10.909158419099585</v>
      </c>
    </row>
    <row r="1364" spans="1:13" x14ac:dyDescent="0.4">
      <c r="A1364" s="2"/>
      <c r="B1364" s="1"/>
      <c r="C1364" s="25"/>
      <c r="D1364" s="24"/>
      <c r="E1364" s="23"/>
      <c r="F1364" s="23"/>
      <c r="G1364" s="1"/>
      <c r="H1364" s="2">
        <v>13609.999999999996</v>
      </c>
      <c r="I1364" s="2">
        <v>24</v>
      </c>
      <c r="J1364" s="25">
        <v>5.5175220000000005</v>
      </c>
      <c r="K1364" s="24">
        <v>1127.9169999999999</v>
      </c>
      <c r="L1364" s="23">
        <v>39.143423339813602</v>
      </c>
      <c r="M1364" s="23">
        <v>10.524472534409217</v>
      </c>
    </row>
    <row r="1365" spans="1:13" x14ac:dyDescent="0.4">
      <c r="A1365" s="2"/>
      <c r="B1365" s="1"/>
      <c r="C1365" s="25"/>
      <c r="D1365" s="24"/>
      <c r="E1365" s="23"/>
      <c r="F1365" s="23"/>
      <c r="G1365" s="1"/>
      <c r="H1365" s="2">
        <v>13620.000000000005</v>
      </c>
      <c r="I1365" s="2">
        <v>24</v>
      </c>
      <c r="J1365" s="25">
        <v>5.5058220000000002</v>
      </c>
      <c r="K1365" s="24">
        <v>1132.0830000000001</v>
      </c>
      <c r="L1365" s="23">
        <v>40.440459871810063</v>
      </c>
      <c r="M1365" s="23">
        <v>10.873206094032193</v>
      </c>
    </row>
    <row r="1366" spans="1:13" x14ac:dyDescent="0.4">
      <c r="A1366" s="2"/>
      <c r="B1366" s="1"/>
      <c r="C1366" s="25"/>
      <c r="D1366" s="24"/>
      <c r="E1366" s="23"/>
      <c r="F1366" s="23"/>
      <c r="G1366" s="1"/>
      <c r="H1366" s="2">
        <v>13630.000000000002</v>
      </c>
      <c r="I1366" s="2">
        <v>24</v>
      </c>
      <c r="J1366" s="25">
        <v>5.5271220000000003</v>
      </c>
      <c r="K1366" s="24">
        <v>1131.6669999999999</v>
      </c>
      <c r="L1366" s="23">
        <v>40.008799562928161</v>
      </c>
      <c r="M1366" s="23">
        <v>10.757145804016593</v>
      </c>
    </row>
    <row r="1367" spans="1:13" x14ac:dyDescent="0.4">
      <c r="A1367" s="2"/>
      <c r="B1367" s="1"/>
      <c r="C1367" s="25"/>
      <c r="D1367" s="24"/>
      <c r="E1367" s="23"/>
      <c r="F1367" s="23"/>
      <c r="G1367" s="1"/>
      <c r="H1367" s="2">
        <v>13640</v>
      </c>
      <c r="I1367" s="2">
        <v>24</v>
      </c>
      <c r="J1367" s="25">
        <v>5.5029220000000008</v>
      </c>
      <c r="K1367" s="24">
        <v>1127.0830000000001</v>
      </c>
      <c r="L1367" s="23">
        <v>40.038413171300327</v>
      </c>
      <c r="M1367" s="23">
        <v>10.765107999996538</v>
      </c>
    </row>
    <row r="1368" spans="1:13" x14ac:dyDescent="0.4">
      <c r="A1368" s="2"/>
      <c r="B1368" s="1"/>
      <c r="C1368" s="25"/>
      <c r="D1368" s="24"/>
      <c r="E1368" s="23"/>
      <c r="F1368" s="23"/>
      <c r="G1368" s="1"/>
      <c r="H1368" s="2">
        <v>13650.000000000007</v>
      </c>
      <c r="I1368" s="2">
        <v>24</v>
      </c>
      <c r="J1368" s="25">
        <v>5.5080220000000004</v>
      </c>
      <c r="K1368" s="24">
        <v>1127.5</v>
      </c>
      <c r="L1368" s="23">
        <v>40.124703756649765</v>
      </c>
      <c r="M1368" s="23">
        <v>10.788308906253619</v>
      </c>
    </row>
    <row r="1369" spans="1:13" x14ac:dyDescent="0.4">
      <c r="A1369" s="2"/>
      <c r="B1369" s="1"/>
      <c r="C1369" s="25"/>
      <c r="D1369" s="24"/>
      <c r="E1369" s="23"/>
      <c r="F1369" s="23"/>
      <c r="G1369" s="1"/>
      <c r="H1369" s="2">
        <v>13660</v>
      </c>
      <c r="I1369" s="2">
        <v>24</v>
      </c>
      <c r="J1369" s="25">
        <v>5.5229220000000003</v>
      </c>
      <c r="K1369" s="24">
        <v>1114.1669999999999</v>
      </c>
      <c r="L1369" s="23">
        <v>39.738576904532081</v>
      </c>
      <c r="M1369" s="23">
        <v>10.68449117384346</v>
      </c>
    </row>
    <row r="1370" spans="1:13" x14ac:dyDescent="0.4">
      <c r="A1370" s="2"/>
      <c r="B1370" s="1"/>
      <c r="C1370" s="25"/>
      <c r="D1370" s="24"/>
      <c r="E1370" s="23"/>
      <c r="F1370" s="23"/>
      <c r="G1370" s="1"/>
      <c r="H1370" s="2">
        <v>13670.000000000007</v>
      </c>
      <c r="I1370" s="2">
        <v>24</v>
      </c>
      <c r="J1370" s="25">
        <v>5.501322</v>
      </c>
      <c r="K1370" s="24">
        <v>1110.8330000000001</v>
      </c>
      <c r="L1370" s="23">
        <v>41.017876659071632</v>
      </c>
      <c r="M1370" s="23">
        <v>11.028455855037642</v>
      </c>
    </row>
    <row r="1371" spans="1:13" x14ac:dyDescent="0.4">
      <c r="A1371" s="2"/>
      <c r="B1371" s="1"/>
      <c r="C1371" s="25"/>
      <c r="D1371" s="24"/>
      <c r="E1371" s="23"/>
      <c r="F1371" s="23"/>
      <c r="G1371" s="1"/>
      <c r="H1371" s="2">
        <v>13680.000000000005</v>
      </c>
      <c r="I1371" s="2">
        <v>24</v>
      </c>
      <c r="J1371" s="25">
        <v>5.5283220000000002</v>
      </c>
      <c r="K1371" s="24">
        <v>1121.6669999999999</v>
      </c>
      <c r="L1371" s="23">
        <v>40.981883714666751</v>
      </c>
      <c r="M1371" s="23">
        <v>11.018778450188984</v>
      </c>
    </row>
    <row r="1372" spans="1:13" x14ac:dyDescent="0.4">
      <c r="A1372" s="2"/>
      <c r="B1372" s="1"/>
      <c r="C1372" s="25"/>
      <c r="D1372" s="24"/>
      <c r="E1372" s="23"/>
      <c r="F1372" s="23"/>
      <c r="G1372" s="1"/>
      <c r="H1372" s="2">
        <v>13690.000000000002</v>
      </c>
      <c r="I1372" s="2">
        <v>24</v>
      </c>
      <c r="J1372" s="25">
        <v>5.5297220000000005</v>
      </c>
      <c r="K1372" s="24">
        <v>1109.1669999999999</v>
      </c>
      <c r="L1372" s="23">
        <v>41.545720708707044</v>
      </c>
      <c r="M1372" s="23">
        <v>11.170377019025077</v>
      </c>
    </row>
    <row r="1373" spans="1:13" x14ac:dyDescent="0.4">
      <c r="A1373" s="2"/>
      <c r="B1373" s="1"/>
      <c r="C1373" s="25"/>
      <c r="D1373" s="24"/>
      <c r="E1373" s="23"/>
      <c r="F1373" s="23"/>
      <c r="G1373" s="1"/>
      <c r="H1373" s="2">
        <v>13700</v>
      </c>
      <c r="I1373" s="2">
        <v>25</v>
      </c>
      <c r="J1373" s="25">
        <v>5.5068220000000005</v>
      </c>
      <c r="K1373" s="24">
        <v>1164.5830000000001</v>
      </c>
      <c r="L1373" s="23">
        <v>40.428397144296468</v>
      </c>
      <c r="M1373" s="23">
        <v>10.869962794556193</v>
      </c>
    </row>
    <row r="1374" spans="1:13" x14ac:dyDescent="0.4">
      <c r="A1374" s="2"/>
      <c r="B1374" s="1"/>
      <c r="C1374" s="25"/>
      <c r="D1374" s="24"/>
      <c r="E1374" s="23"/>
      <c r="F1374" s="23"/>
      <c r="G1374" s="1"/>
      <c r="H1374" s="2">
        <v>13710</v>
      </c>
      <c r="I1374" s="2">
        <v>25</v>
      </c>
      <c r="J1374" s="25">
        <v>5.5237220000000002</v>
      </c>
      <c r="K1374" s="24">
        <v>1165.8330000000001</v>
      </c>
      <c r="L1374" s="23">
        <v>40.585397564418322</v>
      </c>
      <c r="M1374" s="23">
        <v>10.912175418503736</v>
      </c>
    </row>
    <row r="1375" spans="1:13" x14ac:dyDescent="0.4">
      <c r="A1375" s="2"/>
      <c r="B1375" s="1"/>
      <c r="C1375" s="25"/>
      <c r="D1375" s="24"/>
      <c r="E1375" s="23"/>
      <c r="F1375" s="23"/>
      <c r="G1375" s="1"/>
      <c r="H1375" s="2">
        <v>13720.000000000007</v>
      </c>
      <c r="I1375" s="2">
        <v>25</v>
      </c>
      <c r="J1375" s="25">
        <v>5.5243220000000006</v>
      </c>
      <c r="K1375" s="24">
        <v>1158.3330000000001</v>
      </c>
      <c r="L1375" s="23">
        <v>40.11635615864293</v>
      </c>
      <c r="M1375" s="23">
        <v>10.786064491778461</v>
      </c>
    </row>
    <row r="1376" spans="1:13" x14ac:dyDescent="0.4">
      <c r="A1376" s="2"/>
      <c r="B1376" s="1"/>
      <c r="C1376" s="25"/>
      <c r="D1376" s="24"/>
      <c r="E1376" s="23"/>
      <c r="F1376" s="23"/>
      <c r="G1376" s="1"/>
      <c r="H1376" s="2">
        <v>13730.000000000007</v>
      </c>
      <c r="I1376" s="2">
        <v>25</v>
      </c>
      <c r="J1376" s="25">
        <v>5.5034220000000005</v>
      </c>
      <c r="K1376" s="24">
        <v>1164.5830000000001</v>
      </c>
      <c r="L1376" s="23">
        <v>41.687300118545103</v>
      </c>
      <c r="M1376" s="23">
        <v>11.20844340369826</v>
      </c>
    </row>
    <row r="1377" spans="1:13" x14ac:dyDescent="0.4">
      <c r="A1377" s="2"/>
      <c r="B1377" s="1"/>
      <c r="C1377" s="25"/>
      <c r="D1377" s="24"/>
      <c r="E1377" s="23"/>
      <c r="F1377" s="23"/>
      <c r="G1377" s="1"/>
      <c r="H1377" s="2">
        <v>13740.000000000004</v>
      </c>
      <c r="I1377" s="2">
        <v>25</v>
      </c>
      <c r="J1377" s="25">
        <v>5.5309220000000003</v>
      </c>
      <c r="K1377" s="24">
        <v>1162.0830000000001</v>
      </c>
      <c r="L1377" s="23">
        <v>41.141102749970621</v>
      </c>
      <c r="M1377" s="23">
        <v>11.061587592084003</v>
      </c>
    </row>
    <row r="1378" spans="1:13" x14ac:dyDescent="0.4">
      <c r="A1378" s="2"/>
      <c r="B1378" s="1"/>
      <c r="C1378" s="25"/>
      <c r="D1378" s="24"/>
      <c r="E1378" s="23"/>
      <c r="F1378" s="23"/>
      <c r="G1378" s="1"/>
      <c r="H1378" s="2">
        <v>13750.000000000002</v>
      </c>
      <c r="I1378" s="2">
        <v>25</v>
      </c>
      <c r="J1378" s="25">
        <v>5.5166219999999999</v>
      </c>
      <c r="K1378" s="24">
        <v>1159.1669999999999</v>
      </c>
      <c r="L1378" s="23">
        <v>42.961792717831429</v>
      </c>
      <c r="M1378" s="23">
        <v>11.551115587478709</v>
      </c>
    </row>
    <row r="1379" spans="1:13" x14ac:dyDescent="0.4">
      <c r="A1379" s="2"/>
      <c r="B1379" s="1"/>
      <c r="C1379" s="25"/>
      <c r="D1379" s="24"/>
      <c r="E1379" s="23"/>
      <c r="F1379" s="23"/>
      <c r="G1379" s="1"/>
      <c r="H1379" s="2">
        <v>13760</v>
      </c>
      <c r="I1379" s="2">
        <v>25</v>
      </c>
      <c r="J1379" s="25">
        <v>5.5302220000000002</v>
      </c>
      <c r="K1379" s="24">
        <v>1162.9169999999999</v>
      </c>
      <c r="L1379" s="23">
        <v>41.231885213678979</v>
      </c>
      <c r="M1379" s="23">
        <v>11.085996227414903</v>
      </c>
    </row>
    <row r="1380" spans="1:13" x14ac:dyDescent="0.4">
      <c r="A1380" s="2"/>
      <c r="B1380" s="1"/>
      <c r="C1380" s="25"/>
      <c r="D1380" s="24"/>
      <c r="E1380" s="23"/>
      <c r="F1380" s="23"/>
      <c r="G1380" s="1"/>
      <c r="H1380" s="2">
        <v>13770.000000000007</v>
      </c>
      <c r="I1380" s="2">
        <v>25</v>
      </c>
      <c r="J1380" s="25">
        <v>5.5046220000000003</v>
      </c>
      <c r="K1380" s="24">
        <v>1233.75</v>
      </c>
      <c r="L1380" s="23">
        <v>40.710597522213973</v>
      </c>
      <c r="M1380" s="23">
        <v>10.945837868149248</v>
      </c>
    </row>
    <row r="1381" spans="1:13" x14ac:dyDescent="0.4">
      <c r="A1381" s="2"/>
      <c r="B1381" s="1"/>
      <c r="C1381" s="25"/>
      <c r="D1381" s="24"/>
      <c r="E1381" s="23"/>
      <c r="F1381" s="23"/>
      <c r="G1381" s="1"/>
      <c r="H1381" s="2">
        <v>13779.999999999996</v>
      </c>
      <c r="I1381" s="2">
        <v>25</v>
      </c>
      <c r="J1381" s="25">
        <v>5.5214220000000003</v>
      </c>
      <c r="K1381" s="24">
        <v>1307.0830000000001</v>
      </c>
      <c r="L1381" s="23">
        <v>40.70870632792515</v>
      </c>
      <c r="M1381" s="23">
        <v>10.945329383692561</v>
      </c>
    </row>
    <row r="1382" spans="1:13" x14ac:dyDescent="0.4">
      <c r="A1382" s="2"/>
      <c r="B1382" s="1"/>
      <c r="C1382" s="25"/>
      <c r="D1382" s="24"/>
      <c r="E1382" s="23"/>
      <c r="F1382" s="23"/>
      <c r="G1382" s="1"/>
      <c r="H1382" s="2">
        <v>13790.000000000007</v>
      </c>
      <c r="I1382" s="2">
        <v>25</v>
      </c>
      <c r="J1382" s="25">
        <v>5.5287220000000001</v>
      </c>
      <c r="K1382" s="24">
        <v>1305</v>
      </c>
      <c r="L1382" s="23">
        <v>41.174189542025566</v>
      </c>
      <c r="M1382" s="23">
        <v>11.070483621212853</v>
      </c>
    </row>
    <row r="1383" spans="1:13" x14ac:dyDescent="0.4">
      <c r="A1383" s="2"/>
      <c r="B1383" s="1"/>
      <c r="C1383" s="25"/>
      <c r="D1383" s="24"/>
      <c r="E1383" s="23"/>
      <c r="F1383" s="23"/>
      <c r="G1383" s="1"/>
      <c r="H1383" s="2">
        <v>13800.000000000004</v>
      </c>
      <c r="I1383" s="2">
        <v>25</v>
      </c>
      <c r="J1383" s="25">
        <v>5.5114220000000005</v>
      </c>
      <c r="K1383" s="24">
        <v>1407.5</v>
      </c>
      <c r="L1383" s="23">
        <v>40.718400975655072</v>
      </c>
      <c r="M1383" s="23">
        <v>10.947935978748864</v>
      </c>
    </row>
    <row r="1384" spans="1:13" x14ac:dyDescent="0.4">
      <c r="A1384" s="2"/>
      <c r="B1384" s="1"/>
      <c r="C1384" s="25"/>
      <c r="D1384" s="24"/>
      <c r="E1384" s="23"/>
      <c r="F1384" s="23"/>
      <c r="G1384" s="1"/>
      <c r="H1384" s="2">
        <v>13810.000000000002</v>
      </c>
      <c r="I1384" s="2">
        <v>25</v>
      </c>
      <c r="J1384" s="25">
        <v>5.5142220000000002</v>
      </c>
      <c r="K1384" s="24">
        <v>1445.4169999999999</v>
      </c>
      <c r="L1384" s="23">
        <v>40.694502987068546</v>
      </c>
      <c r="M1384" s="23">
        <v>10.941510538584295</v>
      </c>
    </row>
    <row r="1385" spans="1:13" x14ac:dyDescent="0.4">
      <c r="A1385" s="2"/>
      <c r="B1385" s="1"/>
      <c r="C1385" s="25"/>
      <c r="D1385" s="24"/>
      <c r="E1385" s="23"/>
      <c r="F1385" s="23"/>
      <c r="G1385" s="1"/>
      <c r="H1385" s="2">
        <v>13820</v>
      </c>
      <c r="I1385" s="2">
        <v>25</v>
      </c>
      <c r="J1385" s="25">
        <v>5.5396220000000005</v>
      </c>
      <c r="K1385" s="24">
        <v>1476.25</v>
      </c>
      <c r="L1385" s="23">
        <v>41.454564583494353</v>
      </c>
      <c r="M1385" s="23">
        <v>11.14586791751355</v>
      </c>
    </row>
    <row r="1386" spans="1:13" x14ac:dyDescent="0.4">
      <c r="A1386" s="2"/>
      <c r="B1386" s="1"/>
      <c r="C1386" s="25"/>
      <c r="D1386" s="24"/>
      <c r="E1386" s="23"/>
      <c r="F1386" s="23"/>
      <c r="G1386" s="1"/>
      <c r="H1386" s="2">
        <v>13830</v>
      </c>
      <c r="I1386" s="2">
        <v>25</v>
      </c>
      <c r="J1386" s="25">
        <v>5.5281220000000006</v>
      </c>
      <c r="K1386" s="24">
        <v>1816.6669999999999</v>
      </c>
      <c r="L1386" s="23">
        <v>43.125250008748182</v>
      </c>
      <c r="M1386" s="23">
        <v>11.595064267027455</v>
      </c>
    </row>
    <row r="1387" spans="1:13" x14ac:dyDescent="0.4">
      <c r="A1387" s="2"/>
      <c r="B1387" s="1"/>
      <c r="C1387" s="25"/>
      <c r="D1387" s="24"/>
      <c r="E1387" s="23"/>
      <c r="F1387" s="23"/>
      <c r="G1387" s="1"/>
      <c r="H1387" s="2">
        <v>13840.000000000007</v>
      </c>
      <c r="I1387" s="2">
        <v>25</v>
      </c>
      <c r="J1387" s="25">
        <v>5.5302220000000002</v>
      </c>
      <c r="K1387" s="24">
        <v>2015</v>
      </c>
      <c r="L1387" s="23">
        <v>41.930463144951176</v>
      </c>
      <c r="M1387" s="23">
        <v>11.273822524236024</v>
      </c>
    </row>
    <row r="1388" spans="1:13" x14ac:dyDescent="0.4">
      <c r="A1388" s="2"/>
      <c r="B1388" s="1"/>
      <c r="C1388" s="25"/>
      <c r="D1388" s="24"/>
      <c r="E1388" s="23"/>
      <c r="F1388" s="23"/>
      <c r="G1388" s="1"/>
      <c r="H1388" s="2">
        <v>13850.000000000007</v>
      </c>
      <c r="I1388" s="2">
        <v>25</v>
      </c>
      <c r="J1388" s="25">
        <v>5.5325220000000002</v>
      </c>
      <c r="K1388" s="24">
        <v>2286.25</v>
      </c>
      <c r="L1388" s="23">
        <v>42.932508398659976</v>
      </c>
      <c r="M1388" s="23">
        <v>11.543241927320443</v>
      </c>
    </row>
    <row r="1389" spans="1:13" x14ac:dyDescent="0.4">
      <c r="A1389" s="2"/>
      <c r="B1389" s="1"/>
      <c r="C1389" s="25"/>
      <c r="D1389" s="24"/>
      <c r="E1389" s="23"/>
      <c r="F1389" s="23"/>
      <c r="G1389" s="1"/>
      <c r="H1389" s="2">
        <v>13860.000000000004</v>
      </c>
      <c r="I1389" s="2">
        <v>25</v>
      </c>
      <c r="J1389" s="25">
        <v>5.554322</v>
      </c>
      <c r="K1389" s="24">
        <v>2399.5830000000001</v>
      </c>
      <c r="L1389" s="23">
        <v>41.7009695905274</v>
      </c>
      <c r="M1389" s="23">
        <v>11.212118707750966</v>
      </c>
    </row>
    <row r="1390" spans="1:13" x14ac:dyDescent="0.4">
      <c r="A1390" s="2"/>
      <c r="B1390" s="1"/>
      <c r="C1390" s="25"/>
      <c r="D1390" s="24"/>
      <c r="E1390" s="23"/>
      <c r="F1390" s="23"/>
      <c r="G1390" s="1"/>
      <c r="H1390" s="2">
        <v>13870.000000000002</v>
      </c>
      <c r="I1390" s="2">
        <v>25</v>
      </c>
      <c r="J1390" s="25">
        <v>5.5340220000000002</v>
      </c>
      <c r="K1390" s="24">
        <v>2462.5</v>
      </c>
      <c r="L1390" s="23">
        <v>43.384855542575572</v>
      </c>
      <c r="M1390" s="23">
        <v>11.664864276260884</v>
      </c>
    </row>
    <row r="1391" spans="1:13" x14ac:dyDescent="0.4">
      <c r="A1391" s="2"/>
      <c r="B1391" s="1"/>
      <c r="C1391" s="25"/>
      <c r="D1391" s="24"/>
      <c r="E1391" s="23"/>
      <c r="F1391" s="23"/>
      <c r="G1391" s="1"/>
      <c r="H1391" s="2">
        <v>13880</v>
      </c>
      <c r="I1391" s="2">
        <v>25</v>
      </c>
      <c r="J1391" s="25">
        <v>5.5607220000000002</v>
      </c>
      <c r="K1391" s="24">
        <v>2499.1669999999999</v>
      </c>
      <c r="L1391" s="23">
        <v>42.977748998220207</v>
      </c>
      <c r="M1391" s="23">
        <v>11.555405744556831</v>
      </c>
    </row>
    <row r="1392" spans="1:13" x14ac:dyDescent="0.4">
      <c r="A1392" s="2"/>
      <c r="B1392" s="1"/>
      <c r="C1392" s="25"/>
      <c r="D1392" s="24"/>
      <c r="E1392" s="23"/>
      <c r="F1392" s="23"/>
      <c r="G1392" s="1"/>
      <c r="H1392" s="2">
        <v>13890.000000000007</v>
      </c>
      <c r="I1392" s="2">
        <v>25</v>
      </c>
      <c r="J1392" s="25">
        <v>5.5404220000000004</v>
      </c>
      <c r="K1392" s="24">
        <v>2524.5830000000001</v>
      </c>
      <c r="L1392" s="23">
        <v>44.266978807237408</v>
      </c>
      <c r="M1392" s="23">
        <v>11.902040314501109</v>
      </c>
    </row>
    <row r="1393" spans="1:13" x14ac:dyDescent="0.4">
      <c r="A1393" s="2"/>
      <c r="B1393" s="1"/>
      <c r="C1393" s="25"/>
      <c r="D1393" s="24"/>
      <c r="E1393" s="23"/>
      <c r="F1393" s="23"/>
      <c r="G1393" s="1"/>
      <c r="H1393" s="2">
        <v>13899.999999999996</v>
      </c>
      <c r="I1393" s="2">
        <v>25</v>
      </c>
      <c r="J1393" s="25">
        <v>5.5611220000000001</v>
      </c>
      <c r="K1393" s="24">
        <v>2513.3330000000001</v>
      </c>
      <c r="L1393" s="23">
        <v>43.815754516142341</v>
      </c>
      <c r="M1393" s="23">
        <v>11.780719866433447</v>
      </c>
    </row>
    <row r="1394" spans="1:13" x14ac:dyDescent="0.4">
      <c r="A1394" s="2"/>
      <c r="B1394" s="1"/>
      <c r="C1394" s="25"/>
      <c r="D1394" s="24"/>
      <c r="E1394" s="23"/>
      <c r="F1394" s="23"/>
      <c r="G1394" s="1"/>
      <c r="H1394" s="2">
        <v>13910.000000000004</v>
      </c>
      <c r="I1394" s="2">
        <v>25</v>
      </c>
      <c r="J1394" s="25">
        <v>5.561922</v>
      </c>
      <c r="K1394" s="24">
        <v>2516.25</v>
      </c>
      <c r="L1394" s="23">
        <v>44.119852392367548</v>
      </c>
      <c r="M1394" s="23">
        <v>11.862482509376562</v>
      </c>
    </row>
    <row r="1395" spans="1:13" x14ac:dyDescent="0.4">
      <c r="A1395" s="2"/>
      <c r="B1395" s="1"/>
      <c r="C1395" s="25"/>
      <c r="D1395" s="24"/>
      <c r="E1395" s="23"/>
      <c r="F1395" s="23"/>
      <c r="G1395" s="1"/>
      <c r="H1395" s="2">
        <v>13920.000000000004</v>
      </c>
      <c r="I1395" s="2">
        <v>25</v>
      </c>
      <c r="J1395" s="25">
        <v>5.5474220000000001</v>
      </c>
      <c r="K1395" s="24">
        <v>2531.25</v>
      </c>
      <c r="L1395" s="23">
        <v>43.779142694870956</v>
      </c>
      <c r="M1395" s="23">
        <v>11.770876064473144</v>
      </c>
    </row>
    <row r="1396" spans="1:13" x14ac:dyDescent="0.4">
      <c r="A1396" s="2"/>
      <c r="B1396" s="1"/>
      <c r="C1396" s="25"/>
      <c r="D1396" s="24"/>
      <c r="E1396" s="23"/>
      <c r="F1396" s="23"/>
      <c r="G1396" s="1"/>
      <c r="H1396" s="2">
        <v>13930.000000000002</v>
      </c>
      <c r="I1396" s="2">
        <v>25</v>
      </c>
      <c r="J1396" s="25">
        <v>5.5590220000000006</v>
      </c>
      <c r="K1396" s="24">
        <v>2524.5830000000001</v>
      </c>
      <c r="L1396" s="23">
        <v>44.806134057685959</v>
      </c>
      <c r="M1396" s="23">
        <v>12.047002715358799</v>
      </c>
    </row>
    <row r="1397" spans="1:13" x14ac:dyDescent="0.4">
      <c r="A1397" s="2"/>
      <c r="B1397" s="1"/>
      <c r="C1397" s="25"/>
      <c r="D1397" s="24"/>
      <c r="E1397" s="23"/>
      <c r="F1397" s="23"/>
      <c r="G1397" s="1"/>
      <c r="H1397" s="2">
        <v>13940</v>
      </c>
      <c r="I1397" s="2">
        <v>25</v>
      </c>
      <c r="J1397" s="25">
        <v>5.5704220000000007</v>
      </c>
      <c r="K1397" s="24">
        <v>2514.5830000000001</v>
      </c>
      <c r="L1397" s="23">
        <v>43.747204911941878</v>
      </c>
      <c r="M1397" s="23">
        <v>11.762288968849726</v>
      </c>
    </row>
    <row r="1398" spans="1:13" x14ac:dyDescent="0.4">
      <c r="A1398" s="2"/>
      <c r="B1398" s="1"/>
      <c r="C1398" s="25"/>
      <c r="D1398" s="24"/>
      <c r="E1398" s="23"/>
      <c r="F1398" s="23"/>
      <c r="G1398" s="1"/>
      <c r="H1398" s="2">
        <v>13949.999999999996</v>
      </c>
      <c r="I1398" s="2">
        <v>25</v>
      </c>
      <c r="J1398" s="25">
        <v>5.546322</v>
      </c>
      <c r="K1398" s="24">
        <v>2515</v>
      </c>
      <c r="L1398" s="23">
        <v>44.163571255451451</v>
      </c>
      <c r="M1398" s="23">
        <v>11.874237178092368</v>
      </c>
    </row>
    <row r="1399" spans="1:13" x14ac:dyDescent="0.4">
      <c r="A1399" s="2"/>
      <c r="B1399" s="1"/>
      <c r="C1399" s="25"/>
      <c r="D1399" s="24"/>
      <c r="E1399" s="23"/>
      <c r="F1399" s="23"/>
      <c r="G1399" s="1"/>
      <c r="H1399" s="2">
        <v>13960.000000000007</v>
      </c>
      <c r="I1399" s="2">
        <v>25</v>
      </c>
      <c r="J1399" s="25">
        <v>5.5648220000000004</v>
      </c>
      <c r="K1399" s="24">
        <v>2495.4169999999999</v>
      </c>
      <c r="L1399" s="23">
        <v>44.241844466148471</v>
      </c>
      <c r="M1399" s="23">
        <v>11.895282456861407</v>
      </c>
    </row>
    <row r="1400" spans="1:13" x14ac:dyDescent="0.4">
      <c r="A1400" s="2"/>
      <c r="B1400" s="1"/>
      <c r="C1400" s="25"/>
      <c r="D1400" s="24"/>
      <c r="E1400" s="23"/>
      <c r="F1400" s="23"/>
      <c r="G1400" s="1"/>
      <c r="H1400" s="2">
        <v>13970.000000000004</v>
      </c>
      <c r="I1400" s="2">
        <v>25</v>
      </c>
      <c r="J1400" s="25">
        <v>5.5691220000000001</v>
      </c>
      <c r="K1400" s="24">
        <v>2481.6669999999999</v>
      </c>
      <c r="L1400" s="23">
        <v>46.056091575520803</v>
      </c>
      <c r="M1400" s="23">
        <v>12.383078164136695</v>
      </c>
    </row>
    <row r="1401" spans="1:13" x14ac:dyDescent="0.4">
      <c r="A1401" s="2"/>
      <c r="B1401" s="1"/>
      <c r="C1401" s="25"/>
      <c r="D1401" s="24"/>
      <c r="E1401" s="23"/>
      <c r="F1401" s="23"/>
      <c r="G1401" s="1"/>
      <c r="H1401" s="2">
        <v>13980.000000000004</v>
      </c>
      <c r="I1401" s="2">
        <v>25</v>
      </c>
      <c r="J1401" s="25">
        <v>5.5749219999999999</v>
      </c>
      <c r="K1401" s="24">
        <v>2503.3330000000001</v>
      </c>
      <c r="L1401" s="23">
        <v>46.703918801274476</v>
      </c>
      <c r="M1401" s="23">
        <v>12.557259144305393</v>
      </c>
    </row>
    <row r="1402" spans="1:13" x14ac:dyDescent="0.4">
      <c r="A1402" s="2"/>
      <c r="B1402" s="1"/>
      <c r="C1402" s="25"/>
      <c r="D1402" s="24"/>
      <c r="E1402" s="23"/>
      <c r="F1402" s="23"/>
      <c r="G1402" s="1"/>
      <c r="H1402" s="2">
        <v>13990.000000000002</v>
      </c>
      <c r="I1402" s="2">
        <v>25</v>
      </c>
      <c r="J1402" s="25">
        <v>5.5658220000000007</v>
      </c>
      <c r="K1402" s="24">
        <v>2472.9169999999999</v>
      </c>
      <c r="L1402" s="23">
        <v>45.154520630789001</v>
      </c>
      <c r="M1402" s="23">
        <v>12.140673237943126</v>
      </c>
    </row>
    <row r="1403" spans="1:13" x14ac:dyDescent="0.4">
      <c r="A1403" s="2"/>
      <c r="B1403" s="1"/>
      <c r="C1403" s="25"/>
      <c r="D1403" s="24"/>
      <c r="E1403" s="23"/>
      <c r="F1403" s="23"/>
      <c r="G1403" s="1"/>
      <c r="H1403" s="2">
        <v>14000</v>
      </c>
      <c r="I1403" s="2">
        <v>25</v>
      </c>
      <c r="J1403" s="25">
        <v>5.5522220000000004</v>
      </c>
      <c r="K1403" s="24">
        <v>2472.9169999999999</v>
      </c>
      <c r="L1403" s="23">
        <v>44.822821780469404</v>
      </c>
      <c r="M1403" s="23">
        <v>12.051489534985471</v>
      </c>
    </row>
    <row r="1404" spans="1:13" x14ac:dyDescent="0.4">
      <c r="A1404" s="2"/>
      <c r="B1404" s="1"/>
      <c r="C1404" s="25"/>
      <c r="D1404" s="24"/>
      <c r="E1404" s="23"/>
      <c r="F1404" s="23"/>
      <c r="G1404" s="1"/>
      <c r="H1404" s="2">
        <v>14010.000000000007</v>
      </c>
      <c r="I1404" s="2">
        <v>25</v>
      </c>
      <c r="J1404" s="25">
        <v>5.5748220000000002</v>
      </c>
      <c r="K1404" s="24">
        <v>2477.5</v>
      </c>
      <c r="L1404" s="23">
        <v>44.964580547829556</v>
      </c>
      <c r="M1404" s="23">
        <v>12.089604143425355</v>
      </c>
    </row>
    <row r="1405" spans="1:13" x14ac:dyDescent="0.4">
      <c r="A1405" s="2"/>
      <c r="B1405" s="1"/>
      <c r="C1405" s="25"/>
      <c r="D1405" s="24"/>
      <c r="E1405" s="23"/>
      <c r="F1405" s="23"/>
      <c r="G1405" s="1"/>
      <c r="H1405" s="2">
        <v>14019.999999999996</v>
      </c>
      <c r="I1405" s="2">
        <v>25</v>
      </c>
      <c r="J1405" s="25">
        <v>5.5676220000000001</v>
      </c>
      <c r="K1405" s="24">
        <v>2479.5830000000001</v>
      </c>
      <c r="L1405" s="23">
        <v>45.120561339121501</v>
      </c>
      <c r="M1405" s="23">
        <v>12.131542620282531</v>
      </c>
    </row>
    <row r="1406" spans="1:13" x14ac:dyDescent="0.4">
      <c r="A1406" s="2"/>
      <c r="B1406" s="1"/>
      <c r="C1406" s="25"/>
      <c r="D1406" s="24"/>
      <c r="E1406" s="23"/>
      <c r="F1406" s="23"/>
      <c r="G1406" s="1"/>
      <c r="H1406" s="2">
        <v>14030.000000000004</v>
      </c>
      <c r="I1406" s="2">
        <v>25</v>
      </c>
      <c r="J1406" s="25">
        <v>5.5571220000000006</v>
      </c>
      <c r="K1406" s="24">
        <v>2479.5830000000001</v>
      </c>
      <c r="L1406" s="23">
        <v>45.493817887799295</v>
      </c>
      <c r="M1406" s="23">
        <v>12.231899920683803</v>
      </c>
    </row>
    <row r="1407" spans="1:13" x14ac:dyDescent="0.4">
      <c r="A1407" s="2"/>
      <c r="B1407" s="1"/>
      <c r="C1407" s="25"/>
      <c r="D1407" s="24"/>
      <c r="E1407" s="23"/>
      <c r="F1407" s="23"/>
      <c r="G1407" s="1"/>
      <c r="H1407" s="2">
        <v>14040.000000000004</v>
      </c>
      <c r="I1407" s="2">
        <v>25</v>
      </c>
      <c r="J1407" s="25">
        <v>5.5767220000000002</v>
      </c>
      <c r="K1407" s="24">
        <v>2467.5</v>
      </c>
      <c r="L1407" s="23">
        <v>45.64392612147374</v>
      </c>
      <c r="M1407" s="23">
        <v>12.272259445929732</v>
      </c>
    </row>
    <row r="1408" spans="1:13" x14ac:dyDescent="0.4">
      <c r="A1408" s="2"/>
      <c r="B1408" s="1"/>
      <c r="C1408" s="25"/>
      <c r="D1408" s="24"/>
      <c r="E1408" s="23"/>
      <c r="F1408" s="23"/>
      <c r="G1408" s="1"/>
      <c r="H1408" s="2">
        <v>14050.000000000002</v>
      </c>
      <c r="I1408" s="2">
        <v>25</v>
      </c>
      <c r="J1408" s="25">
        <v>5.5754220000000005</v>
      </c>
      <c r="K1408" s="24">
        <v>2469.1669999999999</v>
      </c>
      <c r="L1408" s="23">
        <v>45.774401245556746</v>
      </c>
      <c r="M1408" s="23">
        <v>12.3073402268802</v>
      </c>
    </row>
    <row r="1409" spans="1:13" x14ac:dyDescent="0.4">
      <c r="A1409" s="2"/>
      <c r="B1409" s="1"/>
      <c r="C1409" s="25"/>
      <c r="D1409" s="24"/>
      <c r="E1409" s="23"/>
      <c r="F1409" s="23"/>
      <c r="G1409" s="1"/>
      <c r="H1409" s="2">
        <v>14060.000000000009</v>
      </c>
      <c r="I1409" s="2">
        <v>25</v>
      </c>
      <c r="J1409" s="25">
        <v>5.5523220000000002</v>
      </c>
      <c r="K1409" s="24">
        <v>2469.1669999999999</v>
      </c>
      <c r="L1409" s="23">
        <v>44.856531186005945</v>
      </c>
      <c r="M1409" s="23">
        <v>12.060552965887791</v>
      </c>
    </row>
    <row r="1410" spans="1:13" x14ac:dyDescent="0.4">
      <c r="A1410" s="2"/>
      <c r="B1410" s="1"/>
      <c r="C1410" s="25"/>
      <c r="D1410" s="24"/>
      <c r="E1410" s="23"/>
      <c r="F1410" s="23"/>
      <c r="G1410" s="1"/>
      <c r="H1410" s="2">
        <v>14069.999999999996</v>
      </c>
      <c r="I1410" s="2">
        <v>25</v>
      </c>
      <c r="J1410" s="25">
        <v>5.5656220000000003</v>
      </c>
      <c r="K1410" s="24">
        <v>2467.5</v>
      </c>
      <c r="L1410" s="23">
        <v>44.480737008636865</v>
      </c>
      <c r="M1410" s="23">
        <v>11.959513374537355</v>
      </c>
    </row>
    <row r="1411" spans="1:13" x14ac:dyDescent="0.4">
      <c r="A1411" s="2"/>
      <c r="B1411" s="1"/>
      <c r="C1411" s="25"/>
      <c r="D1411" s="24"/>
      <c r="E1411" s="23"/>
      <c r="F1411" s="23"/>
      <c r="G1411" s="1"/>
      <c r="H1411" s="2">
        <v>14080.000000000007</v>
      </c>
      <c r="I1411" s="2">
        <v>25</v>
      </c>
      <c r="J1411" s="25">
        <v>5.5648220000000004</v>
      </c>
      <c r="K1411" s="24">
        <v>2477.0830000000001</v>
      </c>
      <c r="L1411" s="23">
        <v>44.279439017176301</v>
      </c>
      <c r="M1411" s="23">
        <v>11.905390484876762</v>
      </c>
    </row>
    <row r="1412" spans="1:13" x14ac:dyDescent="0.4">
      <c r="A1412" s="2"/>
      <c r="B1412" s="1"/>
      <c r="C1412" s="25"/>
      <c r="D1412" s="24"/>
      <c r="E1412" s="23"/>
      <c r="F1412" s="23"/>
      <c r="G1412" s="1"/>
      <c r="H1412" s="2">
        <v>14090.000000000004</v>
      </c>
      <c r="I1412" s="2">
        <v>25</v>
      </c>
      <c r="J1412" s="25">
        <v>5.5521220000000007</v>
      </c>
      <c r="K1412" s="24">
        <v>2457.0830000000001</v>
      </c>
      <c r="L1412" s="23">
        <v>45.046703406175013</v>
      </c>
      <c r="M1412" s="23">
        <v>12.111684475020288</v>
      </c>
    </row>
    <row r="1413" spans="1:13" x14ac:dyDescent="0.4">
      <c r="A1413" s="2"/>
      <c r="B1413" s="1"/>
      <c r="C1413" s="25"/>
      <c r="D1413" s="24"/>
      <c r="E1413" s="23"/>
      <c r="F1413" s="23"/>
      <c r="G1413" s="1"/>
      <c r="H1413" s="2">
        <v>14100.000000000004</v>
      </c>
      <c r="I1413" s="2">
        <v>25</v>
      </c>
      <c r="J1413" s="25">
        <v>5.5746220000000006</v>
      </c>
      <c r="K1413" s="24">
        <v>2461.25</v>
      </c>
      <c r="L1413" s="23">
        <v>44.561941593835435</v>
      </c>
      <c r="M1413" s="23">
        <v>11.981346810493404</v>
      </c>
    </row>
    <row r="1414" spans="1:13" x14ac:dyDescent="0.4">
      <c r="A1414" s="2"/>
      <c r="B1414" s="1"/>
      <c r="C1414" s="25"/>
      <c r="D1414" s="24"/>
      <c r="E1414" s="23"/>
      <c r="F1414" s="23"/>
      <c r="G1414" s="1"/>
      <c r="H1414" s="2">
        <v>14110.000000000002</v>
      </c>
      <c r="I1414" s="2">
        <v>25</v>
      </c>
      <c r="J1414" s="25">
        <v>5.5559220000000007</v>
      </c>
      <c r="K1414" s="24">
        <v>2463.3330000000001</v>
      </c>
      <c r="L1414" s="23">
        <v>44.597629537037378</v>
      </c>
      <c r="M1414" s="23">
        <v>11.990942209822119</v>
      </c>
    </row>
    <row r="1415" spans="1:13" x14ac:dyDescent="0.4">
      <c r="A1415" s="2"/>
      <c r="B1415" s="1"/>
      <c r="C1415" s="25"/>
      <c r="D1415" s="24"/>
      <c r="E1415" s="23"/>
      <c r="F1415" s="23"/>
      <c r="G1415" s="1"/>
      <c r="H1415" s="2">
        <v>14119.999999999998</v>
      </c>
      <c r="I1415" s="2">
        <v>25</v>
      </c>
      <c r="J1415" s="25">
        <v>5.556222</v>
      </c>
      <c r="K1415" s="24">
        <v>2461.25</v>
      </c>
      <c r="L1415" s="23">
        <v>43.332466331360514</v>
      </c>
      <c r="M1415" s="23">
        <v>11.650778415406416</v>
      </c>
    </row>
    <row r="1416" spans="1:13" x14ac:dyDescent="0.4">
      <c r="A1416" s="2"/>
      <c r="B1416" s="1"/>
      <c r="C1416" s="25"/>
      <c r="D1416" s="24"/>
      <c r="E1416" s="23"/>
      <c r="F1416" s="23"/>
      <c r="G1416" s="1"/>
      <c r="H1416" s="2">
        <v>14130.000000000007</v>
      </c>
      <c r="I1416" s="2">
        <v>25</v>
      </c>
      <c r="J1416" s="25">
        <v>5.5565220000000002</v>
      </c>
      <c r="K1416" s="24">
        <v>2448.75</v>
      </c>
      <c r="L1416" s="23">
        <v>44.470147908680964</v>
      </c>
      <c r="M1416" s="23">
        <v>11.956666288561186</v>
      </c>
    </row>
    <row r="1417" spans="1:13" x14ac:dyDescent="0.4">
      <c r="A1417" s="2"/>
      <c r="B1417" s="1"/>
      <c r="C1417" s="25"/>
      <c r="D1417" s="24"/>
      <c r="E1417" s="23"/>
      <c r="F1417" s="23"/>
      <c r="G1417" s="1"/>
      <c r="H1417" s="2">
        <v>14140.000000000004</v>
      </c>
      <c r="I1417" s="2">
        <v>25</v>
      </c>
      <c r="J1417" s="25">
        <v>5.5763220000000002</v>
      </c>
      <c r="K1417" s="24">
        <v>2441.25</v>
      </c>
      <c r="L1417" s="23">
        <v>45.431830713768591</v>
      </c>
      <c r="M1417" s="23">
        <v>12.215233460397274</v>
      </c>
    </row>
    <row r="1418" spans="1:13" x14ac:dyDescent="0.4">
      <c r="A1418" s="2"/>
      <c r="B1418" s="1"/>
      <c r="C1418" s="25"/>
      <c r="D1418" s="24"/>
      <c r="E1418" s="23"/>
      <c r="F1418" s="23"/>
      <c r="G1418" s="1"/>
      <c r="H1418" s="2">
        <v>14150.000000000004</v>
      </c>
      <c r="I1418" s="2">
        <v>25</v>
      </c>
      <c r="J1418" s="25">
        <v>5.5583220000000004</v>
      </c>
      <c r="K1418" s="24">
        <v>2460</v>
      </c>
      <c r="L1418" s="23">
        <v>46.209049445242727</v>
      </c>
      <c r="M1418" s="23">
        <v>12.424203869592631</v>
      </c>
    </row>
    <row r="1419" spans="1:13" x14ac:dyDescent="0.4">
      <c r="A1419" s="2"/>
      <c r="B1419" s="1"/>
      <c r="C1419" s="25"/>
      <c r="D1419" s="24"/>
      <c r="E1419" s="23"/>
      <c r="F1419" s="23"/>
      <c r="G1419" s="1"/>
      <c r="H1419" s="2">
        <v>14160.000000000004</v>
      </c>
      <c r="I1419" s="2">
        <v>25</v>
      </c>
      <c r="J1419" s="25">
        <v>5.5655220000000005</v>
      </c>
      <c r="K1419" s="24">
        <v>2462.0830000000001</v>
      </c>
      <c r="L1419" s="23">
        <v>46.36928250445397</v>
      </c>
      <c r="M1419" s="23">
        <v>12.467285651585307</v>
      </c>
    </row>
    <row r="1420" spans="1:13" x14ac:dyDescent="0.4">
      <c r="A1420" s="2"/>
      <c r="B1420" s="1"/>
      <c r="C1420" s="25"/>
      <c r="D1420" s="24"/>
      <c r="E1420" s="23"/>
      <c r="F1420" s="23"/>
      <c r="G1420" s="1"/>
      <c r="H1420" s="2">
        <v>14170.000000000002</v>
      </c>
      <c r="I1420" s="2">
        <v>25</v>
      </c>
      <c r="J1420" s="25">
        <v>5.5732220000000003</v>
      </c>
      <c r="K1420" s="24">
        <v>2447.5</v>
      </c>
      <c r="L1420" s="23">
        <v>45.486645455223588</v>
      </c>
      <c r="M1420" s="23">
        <v>12.229971472346705</v>
      </c>
    </row>
    <row r="1421" spans="1:13" x14ac:dyDescent="0.4">
      <c r="A1421" s="2"/>
      <c r="B1421" s="1"/>
      <c r="C1421" s="25"/>
      <c r="D1421" s="24"/>
      <c r="E1421" s="23"/>
      <c r="F1421" s="23"/>
      <c r="G1421" s="1"/>
      <c r="H1421" s="2">
        <v>14180.000000000009</v>
      </c>
      <c r="I1421" s="2">
        <v>25</v>
      </c>
      <c r="J1421" s="25">
        <v>5.5511220000000003</v>
      </c>
      <c r="K1421" s="24">
        <v>2446.6669999999999</v>
      </c>
      <c r="L1421" s="23">
        <v>46.237935347835148</v>
      </c>
      <c r="M1421" s="23">
        <v>12.431970407685796</v>
      </c>
    </row>
    <row r="1422" spans="1:13" x14ac:dyDescent="0.4">
      <c r="A1422" s="2"/>
      <c r="B1422" s="1"/>
      <c r="C1422" s="25"/>
      <c r="D1422" s="24"/>
      <c r="E1422" s="23"/>
      <c r="F1422" s="23"/>
      <c r="G1422" s="1"/>
      <c r="H1422" s="2">
        <v>14189.999999999996</v>
      </c>
      <c r="I1422" s="2">
        <v>25</v>
      </c>
      <c r="J1422" s="25">
        <v>5.5754220000000005</v>
      </c>
      <c r="K1422" s="24">
        <v>2453.3330000000001</v>
      </c>
      <c r="L1422" s="23">
        <v>45.662420030553761</v>
      </c>
      <c r="M1422" s="23">
        <v>12.277231893956998</v>
      </c>
    </row>
    <row r="1423" spans="1:13" x14ac:dyDescent="0.4">
      <c r="A1423" s="2"/>
      <c r="B1423" s="1"/>
      <c r="C1423" s="25"/>
      <c r="D1423" s="24"/>
      <c r="E1423" s="23"/>
      <c r="F1423" s="23"/>
      <c r="G1423" s="1"/>
      <c r="H1423" s="2">
        <v>14200.000000000004</v>
      </c>
      <c r="I1423" s="2">
        <v>25</v>
      </c>
      <c r="J1423" s="25">
        <v>5.5704220000000007</v>
      </c>
      <c r="K1423" s="24">
        <v>2441.25</v>
      </c>
      <c r="L1423" s="23">
        <v>47.115368226463879</v>
      </c>
      <c r="M1423" s="23">
        <v>12.667885344193744</v>
      </c>
    </row>
    <row r="1424" spans="1:13" x14ac:dyDescent="0.4">
      <c r="A1424" s="2"/>
      <c r="B1424" s="1"/>
      <c r="C1424" s="25"/>
      <c r="D1424" s="24"/>
      <c r="E1424" s="23"/>
      <c r="F1424" s="23"/>
      <c r="G1424" s="1"/>
      <c r="H1424" s="2">
        <v>14210.000000000004</v>
      </c>
      <c r="I1424" s="2">
        <v>25</v>
      </c>
      <c r="J1424" s="25">
        <v>5.5553220000000003</v>
      </c>
      <c r="K1424" s="24">
        <v>2445.8330000000001</v>
      </c>
      <c r="L1424" s="23">
        <v>45.937931867543732</v>
      </c>
      <c r="M1424" s="23">
        <v>12.351308622916889</v>
      </c>
    </row>
    <row r="1425" spans="1:13" x14ac:dyDescent="0.4">
      <c r="A1425" s="2"/>
      <c r="B1425" s="1"/>
      <c r="C1425" s="25"/>
      <c r="D1425" s="24"/>
      <c r="E1425" s="23"/>
      <c r="F1425" s="23"/>
      <c r="G1425" s="1"/>
      <c r="H1425" s="2">
        <v>14220.000000000004</v>
      </c>
      <c r="I1425" s="2">
        <v>25</v>
      </c>
      <c r="J1425" s="25">
        <v>5.5592220000000001</v>
      </c>
      <c r="K1425" s="24">
        <v>2453.75</v>
      </c>
      <c r="L1425" s="23">
        <v>46.379067765098668</v>
      </c>
      <c r="M1425" s="23">
        <v>12.469916609690411</v>
      </c>
    </row>
    <row r="1426" spans="1:13" x14ac:dyDescent="0.4">
      <c r="A1426" s="2"/>
      <c r="B1426" s="1"/>
      <c r="C1426" s="25"/>
      <c r="D1426" s="24"/>
      <c r="E1426" s="23"/>
      <c r="F1426" s="23"/>
      <c r="G1426" s="1"/>
      <c r="H1426" s="2">
        <v>14230.000000000002</v>
      </c>
      <c r="I1426" s="2">
        <v>25</v>
      </c>
      <c r="J1426" s="25">
        <v>5.5723220000000007</v>
      </c>
      <c r="K1426" s="24">
        <v>2447.0830000000001</v>
      </c>
      <c r="L1426" s="23">
        <v>44.908686391703867</v>
      </c>
      <c r="M1426" s="23">
        <v>12.07457590979663</v>
      </c>
    </row>
    <row r="1427" spans="1:13" x14ac:dyDescent="0.4">
      <c r="A1427" s="2"/>
      <c r="B1427" s="1"/>
      <c r="C1427" s="25"/>
      <c r="D1427" s="24"/>
      <c r="E1427" s="23"/>
      <c r="F1427" s="23"/>
      <c r="G1427" s="1"/>
      <c r="H1427" s="2">
        <v>14239.999999999998</v>
      </c>
      <c r="I1427" s="2">
        <v>25</v>
      </c>
      <c r="J1427" s="25">
        <v>5.5491220000000006</v>
      </c>
      <c r="K1427" s="24">
        <v>2455</v>
      </c>
      <c r="L1427" s="23">
        <v>45.860448950928316</v>
      </c>
      <c r="M1427" s="23">
        <v>12.330475830119859</v>
      </c>
    </row>
    <row r="1428" spans="1:13" x14ac:dyDescent="0.4">
      <c r="A1428" s="2"/>
      <c r="B1428" s="1"/>
      <c r="C1428" s="25"/>
      <c r="D1428" s="24"/>
      <c r="E1428" s="23"/>
      <c r="F1428" s="23"/>
      <c r="G1428" s="1"/>
      <c r="H1428" s="2">
        <v>14250.000000000007</v>
      </c>
      <c r="I1428" s="2">
        <v>25</v>
      </c>
      <c r="J1428" s="25">
        <v>5.5716220000000005</v>
      </c>
      <c r="K1428" s="24">
        <v>2443.3330000000001</v>
      </c>
      <c r="L1428" s="23">
        <v>45.61976983937231</v>
      </c>
      <c r="M1428" s="23">
        <v>12.265764558517796</v>
      </c>
    </row>
    <row r="1429" spans="1:13" x14ac:dyDescent="0.4">
      <c r="A1429" s="2"/>
      <c r="B1429" s="1"/>
      <c r="C1429" s="25"/>
      <c r="D1429" s="24"/>
      <c r="E1429" s="23"/>
      <c r="F1429" s="23"/>
      <c r="G1429" s="1"/>
      <c r="H1429" s="2">
        <v>14260.000000000004</v>
      </c>
      <c r="I1429" s="2">
        <v>25</v>
      </c>
      <c r="J1429" s="25">
        <v>5.553922</v>
      </c>
      <c r="K1429" s="24">
        <v>2452.9169999999999</v>
      </c>
      <c r="L1429" s="23">
        <v>46.917549957762432</v>
      </c>
      <c r="M1429" s="23">
        <v>12.614698045840219</v>
      </c>
    </row>
    <row r="1430" spans="1:13" x14ac:dyDescent="0.4">
      <c r="A1430" s="2"/>
      <c r="B1430" s="1"/>
      <c r="C1430" s="25"/>
      <c r="D1430" s="24"/>
      <c r="E1430" s="23"/>
      <c r="F1430" s="23"/>
      <c r="G1430" s="1"/>
      <c r="H1430" s="2">
        <v>14270.000000000004</v>
      </c>
      <c r="I1430" s="2">
        <v>25</v>
      </c>
      <c r="J1430" s="25">
        <v>5.5616220000000007</v>
      </c>
      <c r="K1430" s="24">
        <v>2455.8330000000001</v>
      </c>
      <c r="L1430" s="23">
        <v>45.665441083816305</v>
      </c>
      <c r="M1430" s="23">
        <v>12.278044163027355</v>
      </c>
    </row>
    <row r="1431" spans="1:13" x14ac:dyDescent="0.4">
      <c r="A1431" s="2"/>
      <c r="B1431" s="1"/>
      <c r="C1431" s="25"/>
      <c r="D1431" s="24"/>
      <c r="E1431" s="23"/>
      <c r="F1431" s="23"/>
      <c r="G1431" s="1"/>
      <c r="H1431" s="2">
        <v>14280.000000000004</v>
      </c>
      <c r="I1431" s="2">
        <v>25</v>
      </c>
      <c r="J1431" s="25">
        <v>5.5474220000000001</v>
      </c>
      <c r="K1431" s="24">
        <v>2454.1669999999999</v>
      </c>
      <c r="L1431" s="23">
        <v>45.926023742477483</v>
      </c>
      <c r="M1431" s="23">
        <v>12.348106891323106</v>
      </c>
    </row>
    <row r="1432" spans="1:13" x14ac:dyDescent="0.4">
      <c r="A1432" s="2"/>
      <c r="B1432" s="1"/>
      <c r="C1432" s="25"/>
      <c r="D1432" s="24"/>
      <c r="E1432" s="23"/>
      <c r="F1432" s="23"/>
      <c r="G1432" s="1"/>
      <c r="H1432" s="2">
        <v>14290</v>
      </c>
      <c r="I1432" s="2">
        <v>25</v>
      </c>
      <c r="J1432" s="25">
        <v>5.5734220000000008</v>
      </c>
      <c r="K1432" s="24">
        <v>2455.8330000000001</v>
      </c>
      <c r="L1432" s="23">
        <v>45.549944648211373</v>
      </c>
      <c r="M1432" s="23">
        <v>12.24699069450995</v>
      </c>
    </row>
    <row r="1433" spans="1:13" x14ac:dyDescent="0.4">
      <c r="A1433" s="2"/>
      <c r="B1433" s="1"/>
      <c r="C1433" s="25"/>
      <c r="D1433" s="24"/>
      <c r="E1433" s="23"/>
      <c r="F1433" s="23"/>
      <c r="G1433" s="1"/>
      <c r="H1433" s="2">
        <v>14300.000000000009</v>
      </c>
      <c r="I1433" s="2">
        <v>25</v>
      </c>
      <c r="J1433" s="25">
        <v>5.5544220000000006</v>
      </c>
      <c r="K1433" s="24">
        <v>2447.0830000000001</v>
      </c>
      <c r="L1433" s="23">
        <v>45.616413424909638</v>
      </c>
      <c r="M1433" s="23">
        <v>12.264862121050337</v>
      </c>
    </row>
    <row r="1434" spans="1:13" x14ac:dyDescent="0.4">
      <c r="A1434" s="2"/>
      <c r="B1434" s="1"/>
      <c r="C1434" s="25"/>
      <c r="D1434" s="24"/>
      <c r="E1434" s="23"/>
      <c r="F1434" s="23"/>
      <c r="G1434" s="1"/>
      <c r="H1434" s="2">
        <v>14309.999999999996</v>
      </c>
      <c r="I1434" s="2">
        <v>25</v>
      </c>
      <c r="J1434" s="25">
        <v>5.5502220000000007</v>
      </c>
      <c r="K1434" s="24">
        <v>2443.75</v>
      </c>
      <c r="L1434" s="23">
        <v>45.818404558460784</v>
      </c>
      <c r="M1434" s="23">
        <v>12.319171375475992</v>
      </c>
    </row>
    <row r="1435" spans="1:13" x14ac:dyDescent="0.4">
      <c r="A1435" s="2"/>
      <c r="B1435" s="1"/>
      <c r="C1435" s="25"/>
      <c r="D1435" s="24"/>
      <c r="E1435" s="23"/>
      <c r="F1435" s="23"/>
      <c r="G1435" s="1"/>
      <c r="H1435" s="2">
        <v>14320.000000000004</v>
      </c>
      <c r="I1435" s="2">
        <v>25</v>
      </c>
      <c r="J1435" s="25">
        <v>5.5708220000000006</v>
      </c>
      <c r="K1435" s="24">
        <v>2451.25</v>
      </c>
      <c r="L1435" s="23">
        <v>45.496486765093948</v>
      </c>
      <c r="M1435" s="23">
        <v>12.232617500378899</v>
      </c>
    </row>
    <row r="1436" spans="1:13" x14ac:dyDescent="0.4">
      <c r="A1436" s="2"/>
      <c r="B1436" s="1"/>
      <c r="C1436" s="25"/>
      <c r="D1436" s="24"/>
      <c r="E1436" s="23"/>
      <c r="F1436" s="23"/>
      <c r="G1436" s="1"/>
      <c r="H1436" s="2">
        <v>14330.000000000004</v>
      </c>
      <c r="I1436" s="2">
        <v>25</v>
      </c>
      <c r="J1436" s="25">
        <v>5.548222</v>
      </c>
      <c r="K1436" s="24">
        <v>2456.6669999999999</v>
      </c>
      <c r="L1436" s="23">
        <v>46.517248723554786</v>
      </c>
      <c r="M1436" s="23">
        <v>12.507069254450803</v>
      </c>
    </row>
    <row r="1437" spans="1:13" x14ac:dyDescent="0.4">
      <c r="A1437" s="2"/>
      <c r="B1437" s="1"/>
      <c r="C1437" s="25"/>
      <c r="D1437" s="24"/>
      <c r="E1437" s="23"/>
      <c r="F1437" s="23"/>
      <c r="G1437" s="1"/>
      <c r="H1437" s="2">
        <v>14340.000000000004</v>
      </c>
      <c r="I1437" s="2">
        <v>25</v>
      </c>
      <c r="J1437" s="25">
        <v>5.5468220000000006</v>
      </c>
      <c r="K1437" s="24">
        <v>2452.9169999999999</v>
      </c>
      <c r="L1437" s="23">
        <v>45.070505644001003</v>
      </c>
      <c r="M1437" s="23">
        <v>12.118084170726062</v>
      </c>
    </row>
    <row r="1438" spans="1:13" x14ac:dyDescent="0.4">
      <c r="A1438" s="2"/>
      <c r="B1438" s="1"/>
      <c r="C1438" s="25"/>
      <c r="D1438" s="24"/>
      <c r="E1438" s="23"/>
      <c r="F1438" s="23"/>
      <c r="G1438" s="1"/>
      <c r="H1438" s="2">
        <v>14350</v>
      </c>
      <c r="I1438" s="2">
        <v>25</v>
      </c>
      <c r="J1438" s="25">
        <v>5.5533220000000005</v>
      </c>
      <c r="K1438" s="24">
        <v>2451.6669999999999</v>
      </c>
      <c r="L1438" s="23">
        <v>46.256200856320739</v>
      </c>
      <c r="M1438" s="23">
        <v>12.436881445760184</v>
      </c>
    </row>
    <row r="1439" spans="1:13" x14ac:dyDescent="0.4">
      <c r="A1439" s="2"/>
      <c r="B1439" s="1"/>
      <c r="C1439" s="25"/>
      <c r="D1439" s="24"/>
      <c r="E1439" s="23"/>
      <c r="F1439" s="23"/>
      <c r="G1439" s="1"/>
      <c r="H1439" s="2">
        <v>14359.999999999998</v>
      </c>
      <c r="I1439" s="2">
        <v>25</v>
      </c>
      <c r="J1439" s="25">
        <v>5.5706220000000002</v>
      </c>
      <c r="K1439" s="24">
        <v>2445</v>
      </c>
      <c r="L1439" s="23">
        <v>45.457795517550935</v>
      </c>
      <c r="M1439" s="23">
        <v>12.222214604123419</v>
      </c>
    </row>
    <row r="1440" spans="1:13" x14ac:dyDescent="0.4">
      <c r="A1440" s="2"/>
      <c r="B1440" s="1"/>
      <c r="C1440" s="25"/>
      <c r="D1440" s="24"/>
      <c r="E1440" s="23"/>
      <c r="F1440" s="23"/>
      <c r="G1440" s="1"/>
      <c r="H1440" s="2">
        <v>14370.000000000005</v>
      </c>
      <c r="I1440" s="2">
        <v>25</v>
      </c>
      <c r="J1440" s="25">
        <v>5.5442220000000004</v>
      </c>
      <c r="K1440" s="24">
        <v>2445.8330000000001</v>
      </c>
      <c r="L1440" s="23">
        <v>45.733583864054083</v>
      </c>
      <c r="M1440" s="23">
        <v>12.29636567805696</v>
      </c>
    </row>
    <row r="1441" spans="1:13" x14ac:dyDescent="0.4">
      <c r="A1441" s="2"/>
      <c r="B1441" s="1"/>
      <c r="C1441" s="25"/>
      <c r="D1441" s="24"/>
      <c r="E1441" s="23"/>
      <c r="F1441" s="23"/>
      <c r="G1441" s="1"/>
      <c r="H1441" s="2">
        <v>14380.000000000004</v>
      </c>
      <c r="I1441" s="2">
        <v>25</v>
      </c>
      <c r="J1441" s="25">
        <v>5.5589219999999999</v>
      </c>
      <c r="K1441" s="24">
        <v>2435</v>
      </c>
      <c r="L1441" s="23">
        <v>45.778213059977851</v>
      </c>
      <c r="M1441" s="23">
        <v>12.308365107505299</v>
      </c>
    </row>
    <row r="1442" spans="1:13" x14ac:dyDescent="0.4">
      <c r="A1442" s="2"/>
      <c r="B1442" s="1"/>
      <c r="C1442" s="25"/>
      <c r="D1442" s="24"/>
      <c r="E1442" s="23"/>
      <c r="F1442" s="23"/>
      <c r="G1442" s="1"/>
      <c r="H1442" s="2">
        <v>14390.000000000004</v>
      </c>
      <c r="I1442" s="2">
        <v>25</v>
      </c>
      <c r="J1442" s="25">
        <v>5.5676220000000001</v>
      </c>
      <c r="K1442" s="24">
        <v>2452.5</v>
      </c>
      <c r="L1442" s="23">
        <v>45.496659116462865</v>
      </c>
      <c r="M1442" s="23">
        <v>12.232663840404726</v>
      </c>
    </row>
    <row r="1443" spans="1:13" x14ac:dyDescent="0.4">
      <c r="A1443" s="2"/>
      <c r="B1443" s="1"/>
      <c r="C1443" s="25"/>
      <c r="D1443" s="24"/>
      <c r="E1443" s="23"/>
      <c r="F1443" s="23"/>
      <c r="G1443" s="1"/>
      <c r="H1443" s="2">
        <v>14400.000000000004</v>
      </c>
      <c r="I1443" s="2">
        <v>25</v>
      </c>
      <c r="J1443" s="25">
        <v>5.5458220000000003</v>
      </c>
      <c r="K1443" s="24">
        <v>2448.75</v>
      </c>
      <c r="L1443" s="23">
        <v>46.60372520550262</v>
      </c>
      <c r="M1443" s="23">
        <v>12.530320142632739</v>
      </c>
    </row>
    <row r="1444" spans="1:13" x14ac:dyDescent="0.4">
      <c r="A1444" s="2"/>
      <c r="B1444" s="1"/>
      <c r="C1444" s="25"/>
      <c r="D1444" s="24"/>
      <c r="E1444" s="23"/>
      <c r="F1444" s="23"/>
      <c r="G1444" s="1"/>
      <c r="H1444" s="2">
        <v>14410.999999999998</v>
      </c>
      <c r="I1444" s="2">
        <v>25</v>
      </c>
      <c r="J1444" s="25">
        <v>5.5612219999999999</v>
      </c>
      <c r="K1444" s="24">
        <v>2436.6669999999999</v>
      </c>
      <c r="L1444" s="23">
        <v>46.651870089105287</v>
      </c>
      <c r="M1444" s="23">
        <v>12.54326483325803</v>
      </c>
    </row>
    <row r="1445" spans="1:13" x14ac:dyDescent="0.4">
      <c r="A1445" s="2"/>
      <c r="B1445" s="1"/>
      <c r="C1445" s="25"/>
      <c r="D1445" s="24"/>
      <c r="E1445" s="23"/>
      <c r="F1445" s="23"/>
      <c r="G1445" s="1"/>
      <c r="H1445" s="2">
        <v>14420.000000000009</v>
      </c>
      <c r="I1445" s="2">
        <v>25</v>
      </c>
      <c r="J1445" s="25">
        <v>5.5671220000000003</v>
      </c>
      <c r="K1445" s="24">
        <v>2449.1669999999999</v>
      </c>
      <c r="L1445" s="23">
        <v>47.159517267354609</v>
      </c>
      <c r="M1445" s="23">
        <v>12.679755674599981</v>
      </c>
    </row>
    <row r="1446" spans="1:13" x14ac:dyDescent="0.4">
      <c r="A1446" s="2"/>
      <c r="B1446" s="1"/>
      <c r="C1446" s="25"/>
      <c r="D1446" s="24"/>
      <c r="E1446" s="23"/>
      <c r="F1446" s="23"/>
      <c r="G1446" s="1"/>
      <c r="H1446" s="2">
        <v>14429.999999999996</v>
      </c>
      <c r="I1446" s="2">
        <v>25</v>
      </c>
      <c r="J1446" s="25">
        <v>5.5446220000000004</v>
      </c>
      <c r="K1446" s="24">
        <v>2441.6669999999999</v>
      </c>
      <c r="L1446" s="23">
        <v>45.685048504179328</v>
      </c>
      <c r="M1446" s="23">
        <v>12.283316000272904</v>
      </c>
    </row>
    <row r="1447" spans="1:13" x14ac:dyDescent="0.4">
      <c r="A1447" s="2"/>
      <c r="B1447" s="1"/>
      <c r="C1447" s="25"/>
      <c r="D1447" s="24"/>
      <c r="E1447" s="23"/>
      <c r="F1447" s="23"/>
      <c r="G1447" s="1"/>
      <c r="H1447" s="2">
        <v>14440.000000000004</v>
      </c>
      <c r="I1447" s="2">
        <v>25</v>
      </c>
      <c r="J1447" s="25">
        <v>5.5629220000000004</v>
      </c>
      <c r="K1447" s="24">
        <v>2450.8330000000001</v>
      </c>
      <c r="L1447" s="23">
        <v>45.779128530663442</v>
      </c>
      <c r="M1447" s="23">
        <v>12.308611249647825</v>
      </c>
    </row>
    <row r="1448" spans="1:13" x14ac:dyDescent="0.4">
      <c r="A1448" s="2"/>
      <c r="B1448" s="1"/>
      <c r="C1448" s="25"/>
      <c r="D1448" s="24"/>
      <c r="E1448" s="23"/>
      <c r="F1448" s="23"/>
      <c r="G1448" s="1"/>
      <c r="H1448" s="2">
        <v>14450.000000000004</v>
      </c>
      <c r="I1448" s="2">
        <v>25</v>
      </c>
      <c r="J1448" s="25">
        <v>5.5656220000000003</v>
      </c>
      <c r="K1448" s="24">
        <v>2439.5830000000001</v>
      </c>
      <c r="L1448" s="23">
        <v>45.720124576667963</v>
      </c>
      <c r="M1448" s="23">
        <v>12.292746886230852</v>
      </c>
    </row>
    <row r="1449" spans="1:13" x14ac:dyDescent="0.4">
      <c r="A1449" s="2"/>
      <c r="B1449" s="1"/>
      <c r="C1449" s="25"/>
      <c r="D1449" s="24"/>
      <c r="E1449" s="23"/>
      <c r="F1449" s="23"/>
      <c r="G1449" s="1"/>
      <c r="H1449" s="2">
        <v>14460.000000000004</v>
      </c>
      <c r="I1449" s="2">
        <v>25</v>
      </c>
      <c r="J1449" s="25">
        <v>5.543622</v>
      </c>
      <c r="K1449" s="24">
        <v>2434.1669999999999</v>
      </c>
      <c r="L1449" s="23">
        <v>46.959109057351242</v>
      </c>
      <c r="M1449" s="23">
        <v>12.625872020032007</v>
      </c>
    </row>
    <row r="1450" spans="1:13" x14ac:dyDescent="0.4">
      <c r="A1450" s="2"/>
      <c r="B1450" s="1"/>
      <c r="C1450" s="25"/>
      <c r="D1450" s="24"/>
      <c r="E1450" s="23"/>
      <c r="F1450" s="23"/>
      <c r="G1450" s="1"/>
      <c r="H1450" s="2">
        <v>14470</v>
      </c>
      <c r="I1450" s="2">
        <v>25</v>
      </c>
      <c r="J1450" s="25">
        <v>5.5666220000000006</v>
      </c>
      <c r="K1450" s="24">
        <v>2441.25</v>
      </c>
      <c r="L1450" s="23">
        <v>46.491990140015595</v>
      </c>
      <c r="M1450" s="23">
        <v>12.500277991806028</v>
      </c>
    </row>
    <row r="1451" spans="1:13" x14ac:dyDescent="0.4">
      <c r="A1451" s="2"/>
      <c r="B1451" s="1"/>
      <c r="C1451" s="25"/>
      <c r="D1451" s="24"/>
      <c r="E1451" s="23"/>
      <c r="F1451" s="23"/>
      <c r="G1451" s="1"/>
      <c r="H1451" s="2">
        <v>14479.999999999998</v>
      </c>
      <c r="I1451" s="2">
        <v>25</v>
      </c>
      <c r="J1451" s="25">
        <v>5.5570219999999999</v>
      </c>
      <c r="K1451" s="24">
        <v>2443.75</v>
      </c>
      <c r="L1451" s="23">
        <v>47.660999030782463</v>
      </c>
      <c r="M1451" s="23">
        <v>12.814588823961639</v>
      </c>
    </row>
    <row r="1452" spans="1:13" x14ac:dyDescent="0.4">
      <c r="A1452" s="2"/>
      <c r="B1452" s="1"/>
      <c r="C1452" s="25"/>
      <c r="D1452" s="24"/>
      <c r="E1452" s="23"/>
      <c r="F1452" s="23"/>
      <c r="G1452" s="1"/>
      <c r="H1452" s="2">
        <v>14490.000000000005</v>
      </c>
      <c r="I1452" s="2">
        <v>25</v>
      </c>
      <c r="J1452" s="25">
        <v>5.5609220000000006</v>
      </c>
      <c r="K1452" s="24">
        <v>2445.8330000000001</v>
      </c>
      <c r="L1452" s="23">
        <v>46.748613855038407</v>
      </c>
      <c r="M1452" s="23">
        <v>12.569276280918071</v>
      </c>
    </row>
    <row r="1453" spans="1:13" x14ac:dyDescent="0.4">
      <c r="A1453" s="2"/>
      <c r="B1453" s="1"/>
      <c r="C1453" s="25"/>
      <c r="D1453" s="24"/>
      <c r="E1453" s="23"/>
      <c r="F1453" s="23"/>
      <c r="G1453" s="1"/>
      <c r="H1453" s="2">
        <v>14500.000000000004</v>
      </c>
      <c r="I1453" s="2">
        <v>25</v>
      </c>
      <c r="J1453" s="25">
        <v>5.552422</v>
      </c>
      <c r="K1453" s="24">
        <v>2430.4169999999999</v>
      </c>
      <c r="L1453" s="23">
        <v>47.264019180271482</v>
      </c>
      <c r="M1453" s="23">
        <v>12.707853051335253</v>
      </c>
    </row>
    <row r="1454" spans="1:13" x14ac:dyDescent="0.4">
      <c r="A1454" s="2"/>
      <c r="B1454" s="1"/>
      <c r="C1454" s="25"/>
      <c r="D1454" s="24"/>
      <c r="E1454" s="23"/>
      <c r="F1454" s="23"/>
      <c r="G1454" s="1"/>
      <c r="H1454" s="2">
        <v>14510.000000000004</v>
      </c>
      <c r="I1454" s="2">
        <v>25</v>
      </c>
      <c r="J1454" s="25">
        <v>5.5652220000000003</v>
      </c>
      <c r="K1454" s="24">
        <v>2431.6669999999999</v>
      </c>
      <c r="L1454" s="23">
        <v>45.805211971973399</v>
      </c>
      <c r="M1454" s="23">
        <v>12.315624291386316</v>
      </c>
    </row>
    <row r="1455" spans="1:13" x14ac:dyDescent="0.4">
      <c r="A1455" s="2"/>
      <c r="B1455" s="1"/>
      <c r="C1455" s="25"/>
      <c r="D1455" s="24"/>
      <c r="E1455" s="23"/>
      <c r="F1455" s="23"/>
      <c r="G1455" s="1"/>
      <c r="H1455" s="2">
        <v>14520</v>
      </c>
      <c r="I1455" s="2">
        <v>25</v>
      </c>
      <c r="J1455" s="25">
        <v>5.5423220000000004</v>
      </c>
      <c r="K1455" s="24">
        <v>2425</v>
      </c>
      <c r="L1455" s="23">
        <v>46.873362149490681</v>
      </c>
      <c r="M1455" s="23">
        <v>12.602817292067753</v>
      </c>
    </row>
    <row r="1456" spans="1:13" x14ac:dyDescent="0.4">
      <c r="A1456" s="2"/>
      <c r="B1456" s="1"/>
      <c r="C1456" s="25"/>
      <c r="D1456" s="24"/>
      <c r="E1456" s="23"/>
      <c r="F1456" s="23"/>
      <c r="G1456" s="1"/>
      <c r="H1456" s="2">
        <v>14530</v>
      </c>
      <c r="I1456" s="2">
        <v>25</v>
      </c>
      <c r="J1456" s="25">
        <v>5.566522</v>
      </c>
      <c r="K1456" s="24">
        <v>2433.3330000000001</v>
      </c>
      <c r="L1456" s="23">
        <v>46.191407017315612</v>
      </c>
      <c r="M1456" s="23">
        <v>12.419460358874435</v>
      </c>
    </row>
    <row r="1457" spans="1:13" x14ac:dyDescent="0.4">
      <c r="A1457" s="2"/>
      <c r="B1457" s="1"/>
      <c r="C1457" s="25"/>
      <c r="D1457" s="24"/>
      <c r="E1457" s="23"/>
      <c r="F1457" s="23"/>
      <c r="G1457" s="1"/>
      <c r="H1457" s="2">
        <v>14540.000000000007</v>
      </c>
      <c r="I1457" s="2">
        <v>25</v>
      </c>
      <c r="J1457" s="25">
        <v>5.5509219999999999</v>
      </c>
      <c r="K1457" s="24">
        <v>2434.5830000000001</v>
      </c>
      <c r="L1457" s="23">
        <v>47.093524441997516</v>
      </c>
      <c r="M1457" s="23">
        <v>12.662012216857175</v>
      </c>
    </row>
    <row r="1458" spans="1:13" x14ac:dyDescent="0.4">
      <c r="A1458" s="2"/>
      <c r="B1458" s="1"/>
      <c r="C1458" s="25"/>
      <c r="D1458" s="24"/>
      <c r="E1458" s="23"/>
      <c r="F1458" s="23"/>
      <c r="G1458" s="1"/>
      <c r="H1458" s="2">
        <v>14549.999999999996</v>
      </c>
      <c r="I1458" s="2">
        <v>25</v>
      </c>
      <c r="J1458" s="25">
        <v>5.5564220000000004</v>
      </c>
      <c r="K1458" s="24">
        <v>2434.5830000000001</v>
      </c>
      <c r="L1458" s="23">
        <v>46.024391067646981</v>
      </c>
      <c r="M1458" s="23">
        <v>12.374554864537972</v>
      </c>
    </row>
    <row r="1459" spans="1:13" x14ac:dyDescent="0.4">
      <c r="A1459" s="2"/>
      <c r="B1459" s="1"/>
      <c r="C1459" s="25"/>
      <c r="D1459" s="24"/>
      <c r="E1459" s="23"/>
      <c r="F1459" s="23"/>
      <c r="G1459" s="1"/>
      <c r="H1459" s="2">
        <v>14560.000000000004</v>
      </c>
      <c r="I1459" s="2">
        <v>25</v>
      </c>
      <c r="J1459" s="25">
        <v>5.550122</v>
      </c>
      <c r="K1459" s="24">
        <v>2442.9169999999999</v>
      </c>
      <c r="L1459" s="23">
        <v>46.744826795692013</v>
      </c>
      <c r="M1459" s="23">
        <v>12.568258056177447</v>
      </c>
    </row>
    <row r="1460" spans="1:13" x14ac:dyDescent="0.4">
      <c r="A1460" s="2"/>
      <c r="B1460" s="1"/>
      <c r="C1460" s="25"/>
      <c r="D1460" s="24"/>
      <c r="E1460" s="23"/>
      <c r="F1460" s="23"/>
      <c r="G1460" s="1"/>
      <c r="H1460" s="2">
        <v>14570.000000000004</v>
      </c>
      <c r="I1460" s="2">
        <v>25</v>
      </c>
      <c r="J1460" s="25">
        <v>5.5602220000000004</v>
      </c>
      <c r="K1460" s="24">
        <v>2434.5830000000001</v>
      </c>
      <c r="L1460" s="23">
        <v>46.000975102401057</v>
      </c>
      <c r="M1460" s="23">
        <v>12.36825902574641</v>
      </c>
    </row>
    <row r="1461" spans="1:13" x14ac:dyDescent="0.4">
      <c r="A1461" s="2"/>
      <c r="B1461" s="1"/>
      <c r="C1461" s="25"/>
      <c r="D1461" s="24"/>
      <c r="E1461" s="23"/>
      <c r="F1461" s="23"/>
      <c r="G1461" s="1"/>
      <c r="H1461" s="2">
        <v>14580</v>
      </c>
      <c r="I1461" s="2">
        <v>25</v>
      </c>
      <c r="J1461" s="25">
        <v>5.5412220000000003</v>
      </c>
      <c r="K1461" s="24">
        <v>2438.3330000000001</v>
      </c>
      <c r="L1461" s="23">
        <v>46.994961878692024</v>
      </c>
      <c r="M1461" s="23">
        <v>12.635511750062934</v>
      </c>
    </row>
    <row r="1462" spans="1:13" x14ac:dyDescent="0.4">
      <c r="A1462" s="2"/>
      <c r="B1462" s="1"/>
      <c r="C1462" s="25"/>
      <c r="D1462" s="24"/>
      <c r="E1462" s="23"/>
      <c r="F1462" s="23"/>
      <c r="G1462" s="1"/>
      <c r="H1462" s="2">
        <v>14590.000000000011</v>
      </c>
      <c r="I1462" s="2">
        <v>25</v>
      </c>
      <c r="J1462" s="25">
        <v>5.5640220000000005</v>
      </c>
      <c r="K1462" s="24">
        <v>2439.1669999999999</v>
      </c>
      <c r="L1462" s="23">
        <v>45.964307231903973</v>
      </c>
      <c r="M1462" s="23">
        <v>12.358400153859</v>
      </c>
    </row>
    <row r="1463" spans="1:13" x14ac:dyDescent="0.4">
      <c r="A1463" s="2"/>
      <c r="B1463" s="1"/>
      <c r="C1463" s="25"/>
      <c r="D1463" s="24"/>
      <c r="E1463" s="23"/>
      <c r="F1463" s="23"/>
      <c r="G1463" s="1"/>
      <c r="H1463" s="2">
        <v>14599.999999999998</v>
      </c>
      <c r="I1463" s="2">
        <v>25</v>
      </c>
      <c r="J1463" s="25">
        <v>5.5472220000000005</v>
      </c>
      <c r="K1463" s="24">
        <v>2436.25</v>
      </c>
      <c r="L1463" s="23">
        <v>46.010808471964467</v>
      </c>
      <c r="M1463" s="23">
        <v>12.370902918872272</v>
      </c>
    </row>
    <row r="1464" spans="1:13" x14ac:dyDescent="0.4">
      <c r="A1464" s="2"/>
      <c r="B1464" s="1"/>
      <c r="C1464" s="25"/>
      <c r="D1464" s="24"/>
      <c r="E1464" s="23"/>
      <c r="F1464" s="23"/>
      <c r="G1464" s="1"/>
      <c r="H1464" s="2">
        <v>14610.000000000005</v>
      </c>
      <c r="I1464" s="2">
        <v>25</v>
      </c>
      <c r="J1464" s="25">
        <v>5.5454220000000003</v>
      </c>
      <c r="K1464" s="24">
        <v>2430</v>
      </c>
      <c r="L1464" s="23">
        <v>46.270619986696104</v>
      </c>
      <c r="M1464" s="23">
        <v>12.440758310087764</v>
      </c>
    </row>
    <row r="1465" spans="1:13" x14ac:dyDescent="0.4">
      <c r="A1465" s="2"/>
      <c r="B1465" s="1"/>
      <c r="C1465" s="25"/>
      <c r="D1465" s="24"/>
      <c r="E1465" s="23"/>
      <c r="F1465" s="23"/>
      <c r="G1465" s="1"/>
      <c r="H1465" s="2">
        <v>14620.000000000004</v>
      </c>
      <c r="I1465" s="2">
        <v>25</v>
      </c>
      <c r="J1465" s="25">
        <v>5.5662220000000007</v>
      </c>
      <c r="K1465" s="24">
        <v>2432.9169999999999</v>
      </c>
      <c r="L1465" s="23">
        <v>47.090144673690837</v>
      </c>
      <c r="M1465" s="23">
        <v>12.66110350025343</v>
      </c>
    </row>
    <row r="1466" spans="1:13" x14ac:dyDescent="0.4">
      <c r="A1466" s="2"/>
      <c r="B1466" s="1"/>
      <c r="C1466" s="25"/>
      <c r="D1466" s="24"/>
      <c r="E1466" s="23"/>
      <c r="F1466" s="23"/>
      <c r="G1466" s="1"/>
      <c r="H1466" s="2">
        <v>14630.000000000004</v>
      </c>
      <c r="I1466" s="2">
        <v>25</v>
      </c>
      <c r="J1466" s="25">
        <v>5.5658220000000007</v>
      </c>
      <c r="K1466" s="24">
        <v>2435</v>
      </c>
      <c r="L1466" s="23">
        <v>48.526115092074662</v>
      </c>
      <c r="M1466" s="23">
        <v>13.047192143990756</v>
      </c>
    </row>
    <row r="1467" spans="1:13" x14ac:dyDescent="0.4">
      <c r="A1467" s="2"/>
      <c r="B1467" s="1"/>
      <c r="C1467" s="25"/>
      <c r="D1467" s="24"/>
      <c r="E1467" s="23"/>
      <c r="F1467" s="23"/>
      <c r="G1467" s="1"/>
      <c r="H1467" s="2">
        <v>14640</v>
      </c>
      <c r="I1467" s="2">
        <v>25</v>
      </c>
      <c r="J1467" s="25">
        <v>5.5605220000000006</v>
      </c>
      <c r="K1467" s="24">
        <v>2431.6669999999999</v>
      </c>
      <c r="L1467" s="23">
        <v>47.079144079003235</v>
      </c>
      <c r="M1467" s="23">
        <v>12.658145775895834</v>
      </c>
    </row>
    <row r="1468" spans="1:13" x14ac:dyDescent="0.4">
      <c r="A1468" s="2"/>
      <c r="B1468" s="1"/>
      <c r="C1468" s="25"/>
      <c r="D1468" s="24"/>
      <c r="E1468" s="23"/>
      <c r="F1468" s="23"/>
      <c r="G1468" s="1"/>
      <c r="H1468" s="2">
        <v>14650</v>
      </c>
      <c r="I1468" s="2">
        <v>25</v>
      </c>
      <c r="J1468" s="25">
        <v>5.5495220000000005</v>
      </c>
      <c r="K1468" s="24">
        <v>2431.6669999999999</v>
      </c>
      <c r="L1468" s="23">
        <v>47.540754291611215</v>
      </c>
      <c r="M1468" s="23">
        <v>12.782258681453948</v>
      </c>
    </row>
    <row r="1469" spans="1:13" x14ac:dyDescent="0.4">
      <c r="A1469" s="2"/>
      <c r="B1469" s="1"/>
      <c r="C1469" s="25"/>
      <c r="D1469" s="24"/>
      <c r="E1469" s="23"/>
      <c r="F1469" s="23"/>
      <c r="G1469" s="1"/>
      <c r="H1469" s="2">
        <v>14660.000000000007</v>
      </c>
      <c r="I1469" s="2">
        <v>25</v>
      </c>
      <c r="J1469" s="25">
        <v>5.5650219999999999</v>
      </c>
      <c r="K1469" s="24">
        <v>2419.1669999999999</v>
      </c>
      <c r="L1469" s="23">
        <v>46.344397582419155</v>
      </c>
      <c r="M1469" s="23">
        <v>12.460594855121178</v>
      </c>
    </row>
    <row r="1470" spans="1:13" x14ac:dyDescent="0.4">
      <c r="A1470" s="2"/>
      <c r="B1470" s="1"/>
      <c r="C1470" s="25"/>
      <c r="D1470" s="24"/>
      <c r="E1470" s="23"/>
      <c r="F1470" s="23"/>
      <c r="G1470" s="1"/>
      <c r="H1470" s="2">
        <v>14670.000000000005</v>
      </c>
      <c r="I1470" s="2">
        <v>25</v>
      </c>
      <c r="J1470" s="25">
        <v>5.5407220000000006</v>
      </c>
      <c r="K1470" s="24">
        <v>2425.8330000000001</v>
      </c>
      <c r="L1470" s="23">
        <v>47.989408725710256</v>
      </c>
      <c r="M1470" s="23">
        <v>12.902888173364367</v>
      </c>
    </row>
    <row r="1471" spans="1:13" x14ac:dyDescent="0.4">
      <c r="A1471" s="2"/>
      <c r="B1471" s="1"/>
      <c r="C1471" s="25"/>
      <c r="D1471" s="24"/>
      <c r="E1471" s="23"/>
      <c r="F1471" s="23"/>
      <c r="G1471" s="1"/>
      <c r="H1471" s="2">
        <v>14680.000000000004</v>
      </c>
      <c r="I1471" s="2">
        <v>25</v>
      </c>
      <c r="J1471" s="25">
        <v>5.5679220000000003</v>
      </c>
      <c r="K1471" s="24">
        <v>2432.0830000000001</v>
      </c>
      <c r="L1471" s="23">
        <v>46.652257295839199</v>
      </c>
      <c r="M1471" s="23">
        <v>12.543368941337715</v>
      </c>
    </row>
    <row r="1472" spans="1:13" x14ac:dyDescent="0.4">
      <c r="A1472" s="2"/>
      <c r="B1472" s="1"/>
      <c r="C1472" s="25"/>
      <c r="D1472" s="24"/>
      <c r="E1472" s="23"/>
      <c r="F1472" s="23"/>
      <c r="G1472" s="1"/>
      <c r="H1472" s="2">
        <v>14690</v>
      </c>
      <c r="I1472" s="2">
        <v>25</v>
      </c>
      <c r="J1472" s="25">
        <v>5.5466220000000002</v>
      </c>
      <c r="K1472" s="24">
        <v>2419.1669999999999</v>
      </c>
      <c r="L1472" s="23">
        <v>47.060251753344161</v>
      </c>
      <c r="M1472" s="23">
        <v>12.653066205803459</v>
      </c>
    </row>
    <row r="1473" spans="1:13" x14ac:dyDescent="0.4">
      <c r="A1473" s="2"/>
      <c r="B1473" s="1"/>
      <c r="C1473" s="25"/>
      <c r="D1473" s="24"/>
      <c r="E1473" s="23"/>
      <c r="F1473" s="23"/>
      <c r="G1473" s="1"/>
      <c r="H1473" s="2">
        <v>14700.999999999996</v>
      </c>
      <c r="I1473" s="2">
        <v>25</v>
      </c>
      <c r="J1473" s="25">
        <v>5.566122</v>
      </c>
      <c r="K1473" s="24">
        <v>2421.6669999999999</v>
      </c>
      <c r="L1473" s="23">
        <v>46.388886188201916</v>
      </c>
      <c r="M1473" s="23">
        <v>12.472556484169049</v>
      </c>
    </row>
    <row r="1474" spans="1:13" x14ac:dyDescent="0.4">
      <c r="A1474" s="2"/>
      <c r="B1474" s="1"/>
      <c r="C1474" s="25"/>
      <c r="D1474" s="24"/>
      <c r="E1474" s="23"/>
      <c r="F1474" s="23"/>
      <c r="G1474" s="1"/>
      <c r="H1474" s="2">
        <v>14710.000000000007</v>
      </c>
      <c r="I1474" s="2">
        <v>25</v>
      </c>
      <c r="J1474" s="25">
        <v>5.560022</v>
      </c>
      <c r="K1474" s="24">
        <v>2421.6669999999999</v>
      </c>
      <c r="L1474" s="23">
        <v>47.708625926124803</v>
      </c>
      <c r="M1474" s="23">
        <v>12.827394243344051</v>
      </c>
    </row>
    <row r="1475" spans="1:13" x14ac:dyDescent="0.4">
      <c r="A1475" s="2"/>
      <c r="B1475" s="1"/>
      <c r="C1475" s="25"/>
      <c r="D1475" s="24"/>
      <c r="E1475" s="23"/>
      <c r="F1475" s="23"/>
      <c r="G1475" s="1"/>
      <c r="H1475" s="2">
        <v>14719.999999999998</v>
      </c>
      <c r="I1475" s="2">
        <v>25</v>
      </c>
      <c r="J1475" s="25">
        <v>5.5664220000000002</v>
      </c>
      <c r="K1475" s="24">
        <v>2417.5</v>
      </c>
      <c r="L1475" s="23">
        <v>47.475908139995489</v>
      </c>
      <c r="M1475" s="23">
        <v>12.764823529302916</v>
      </c>
    </row>
    <row r="1476" spans="1:13" x14ac:dyDescent="0.4">
      <c r="A1476" s="2"/>
      <c r="B1476" s="1"/>
      <c r="C1476" s="25"/>
      <c r="D1476" s="24"/>
      <c r="E1476" s="23"/>
      <c r="F1476" s="23"/>
      <c r="G1476" s="1"/>
      <c r="H1476" s="2">
        <v>14730.000000000005</v>
      </c>
      <c r="I1476" s="2">
        <v>25</v>
      </c>
      <c r="J1476" s="25">
        <v>5.5456220000000007</v>
      </c>
      <c r="K1476" s="24">
        <v>2422.5</v>
      </c>
      <c r="L1476" s="23">
        <v>48.164433175570494</v>
      </c>
      <c r="M1476" s="23">
        <v>12.949946909117065</v>
      </c>
    </row>
    <row r="1477" spans="1:13" x14ac:dyDescent="0.4">
      <c r="A1477" s="2"/>
      <c r="B1477" s="1"/>
      <c r="C1477" s="25"/>
      <c r="D1477" s="24"/>
      <c r="E1477" s="23"/>
      <c r="F1477" s="23"/>
      <c r="G1477" s="1"/>
      <c r="H1477" s="2">
        <v>14740.000000000004</v>
      </c>
      <c r="I1477" s="2">
        <v>25</v>
      </c>
      <c r="J1477" s="25">
        <v>5.5693220000000005</v>
      </c>
      <c r="K1477" s="24">
        <v>2417.5</v>
      </c>
      <c r="L1477" s="23">
        <v>47.630287791741345</v>
      </c>
      <c r="M1477" s="23">
        <v>12.806331508576115</v>
      </c>
    </row>
    <row r="1478" spans="1:13" x14ac:dyDescent="0.4">
      <c r="A1478" s="2"/>
      <c r="B1478" s="1"/>
      <c r="C1478" s="25"/>
      <c r="D1478" s="24"/>
      <c r="E1478" s="23"/>
      <c r="F1478" s="23"/>
      <c r="G1478" s="1"/>
      <c r="H1478" s="2">
        <v>14750</v>
      </c>
      <c r="I1478" s="2">
        <v>25</v>
      </c>
      <c r="J1478" s="25">
        <v>5.5560220000000005</v>
      </c>
      <c r="K1478" s="24">
        <v>2425</v>
      </c>
      <c r="L1478" s="23">
        <v>48.154186910044814</v>
      </c>
      <c r="M1478" s="23">
        <v>12.947192000861612</v>
      </c>
    </row>
    <row r="1479" spans="1:13" x14ac:dyDescent="0.4">
      <c r="A1479" s="2"/>
      <c r="B1479" s="1"/>
      <c r="C1479" s="25"/>
      <c r="D1479" s="24"/>
      <c r="E1479" s="23"/>
      <c r="F1479" s="23"/>
      <c r="G1479" s="1"/>
      <c r="H1479" s="2">
        <v>14760</v>
      </c>
      <c r="I1479" s="2">
        <v>25</v>
      </c>
      <c r="J1479" s="25">
        <v>5.5593220000000008</v>
      </c>
      <c r="K1479" s="24">
        <v>2425.8330000000001</v>
      </c>
      <c r="L1479" s="23">
        <v>48.45395778604977</v>
      </c>
      <c r="M1479" s="23">
        <v>13.027791245433079</v>
      </c>
    </row>
    <row r="1480" spans="1:13" x14ac:dyDescent="0.4">
      <c r="A1480" s="2"/>
      <c r="B1480" s="1"/>
      <c r="C1480" s="25"/>
      <c r="D1480" s="24"/>
      <c r="E1480" s="23"/>
      <c r="F1480" s="23"/>
      <c r="G1480" s="1"/>
      <c r="H1480" s="2">
        <v>14770</v>
      </c>
      <c r="I1480" s="2">
        <v>25</v>
      </c>
      <c r="J1480" s="25">
        <v>5.5667220000000004</v>
      </c>
      <c r="K1480" s="24">
        <v>2421.25</v>
      </c>
      <c r="L1480" s="23">
        <v>49.236884664079447</v>
      </c>
      <c r="M1480" s="23">
        <v>13.2382964011202</v>
      </c>
    </row>
    <row r="1481" spans="1:13" x14ac:dyDescent="0.4">
      <c r="A1481" s="2"/>
      <c r="B1481" s="1"/>
      <c r="C1481" s="25"/>
      <c r="D1481" s="24"/>
      <c r="E1481" s="23"/>
      <c r="F1481" s="23"/>
      <c r="G1481" s="1"/>
      <c r="H1481" s="2">
        <v>14780.000000000007</v>
      </c>
      <c r="I1481" s="2">
        <v>25</v>
      </c>
      <c r="J1481" s="25">
        <v>5.5701220000000005</v>
      </c>
      <c r="K1481" s="24">
        <v>2418.75</v>
      </c>
      <c r="L1481" s="23">
        <v>48.554280295040613</v>
      </c>
      <c r="M1481" s="23">
        <v>13.054764907938047</v>
      </c>
    </row>
    <row r="1482" spans="1:13" x14ac:dyDescent="0.4">
      <c r="A1482" s="2"/>
      <c r="B1482" s="1"/>
      <c r="C1482" s="25"/>
      <c r="D1482" s="24"/>
      <c r="E1482" s="23"/>
      <c r="F1482" s="23"/>
      <c r="G1482" s="1"/>
      <c r="H1482" s="2">
        <v>14790.000000000005</v>
      </c>
      <c r="I1482" s="2">
        <v>25</v>
      </c>
      <c r="J1482" s="25">
        <v>5.5480220000000005</v>
      </c>
      <c r="K1482" s="24">
        <v>2407.5</v>
      </c>
      <c r="L1482" s="23">
        <v>48.525645212732925</v>
      </c>
      <c r="M1482" s="23">
        <v>13.047065807768615</v>
      </c>
    </row>
    <row r="1483" spans="1:13" x14ac:dyDescent="0.4">
      <c r="A1483" s="2"/>
      <c r="B1483" s="1"/>
      <c r="C1483" s="25"/>
      <c r="D1483" s="24"/>
      <c r="E1483" s="23"/>
      <c r="F1483" s="23"/>
      <c r="G1483" s="1"/>
      <c r="H1483" s="2">
        <v>14800.000000000004</v>
      </c>
      <c r="I1483" s="2">
        <v>25</v>
      </c>
      <c r="J1483" s="25">
        <v>5.5710220000000001</v>
      </c>
      <c r="K1483" s="24">
        <v>2410.8330000000001</v>
      </c>
      <c r="L1483" s="23">
        <v>46.743881899162901</v>
      </c>
      <c r="M1483" s="23">
        <v>12.568004002323185</v>
      </c>
    </row>
    <row r="1484" spans="1:13" x14ac:dyDescent="0.4">
      <c r="A1484" s="2"/>
      <c r="B1484" s="1"/>
      <c r="C1484" s="25"/>
      <c r="D1484" s="24"/>
      <c r="E1484" s="23"/>
      <c r="F1484" s="23"/>
      <c r="G1484" s="1"/>
      <c r="H1484" s="2">
        <v>14810</v>
      </c>
      <c r="I1484" s="2">
        <v>25</v>
      </c>
      <c r="J1484" s="25">
        <v>5.5468220000000006</v>
      </c>
      <c r="K1484" s="24">
        <v>2407.9169999999999</v>
      </c>
      <c r="L1484" s="23">
        <v>48.345769235315828</v>
      </c>
      <c r="M1484" s="23">
        <v>12.998702644243242</v>
      </c>
    </row>
    <row r="1485" spans="1:13" x14ac:dyDescent="0.4">
      <c r="A1485" s="2"/>
      <c r="B1485" s="1"/>
      <c r="C1485" s="25"/>
      <c r="D1485" s="24"/>
      <c r="E1485" s="23"/>
      <c r="F1485" s="23"/>
      <c r="G1485" s="1"/>
      <c r="H1485" s="2">
        <v>14820</v>
      </c>
      <c r="I1485" s="2">
        <v>25</v>
      </c>
      <c r="J1485" s="25">
        <v>5.5719220000000007</v>
      </c>
      <c r="K1485" s="24">
        <v>2413.3330000000001</v>
      </c>
      <c r="L1485" s="23">
        <v>47.574178780250726</v>
      </c>
      <c r="M1485" s="23">
        <v>12.791245506893544</v>
      </c>
    </row>
    <row r="1486" spans="1:13" x14ac:dyDescent="0.4">
      <c r="A1486" s="2"/>
      <c r="B1486" s="1"/>
      <c r="C1486" s="25"/>
      <c r="D1486" s="24"/>
      <c r="E1486" s="23"/>
      <c r="F1486" s="23"/>
      <c r="G1486" s="1"/>
      <c r="H1486" s="2">
        <v>14830.000000000007</v>
      </c>
      <c r="I1486" s="2">
        <v>25</v>
      </c>
      <c r="J1486" s="25">
        <v>5.5554220000000001</v>
      </c>
      <c r="K1486" s="24">
        <v>2421.6669999999999</v>
      </c>
      <c r="L1486" s="23">
        <v>48.64055593392991</v>
      </c>
      <c r="M1486" s="23">
        <v>13.077961795547909</v>
      </c>
    </row>
    <row r="1487" spans="1:13" x14ac:dyDescent="0.4">
      <c r="A1487" s="2"/>
      <c r="B1487" s="1"/>
      <c r="C1487" s="25"/>
      <c r="D1487" s="24"/>
      <c r="E1487" s="23"/>
      <c r="F1487" s="23"/>
      <c r="G1487" s="1"/>
      <c r="H1487" s="2">
        <v>14839.999999999998</v>
      </c>
      <c r="I1487" s="2">
        <v>25</v>
      </c>
      <c r="J1487" s="25">
        <v>5.5645220000000002</v>
      </c>
      <c r="K1487" s="24">
        <v>2408.75</v>
      </c>
      <c r="L1487" s="23">
        <v>47.729500993141237</v>
      </c>
      <c r="M1487" s="23">
        <v>12.833006912107361</v>
      </c>
    </row>
    <row r="1488" spans="1:13" x14ac:dyDescent="0.4">
      <c r="A1488" s="2"/>
      <c r="B1488" s="1"/>
      <c r="C1488" s="25"/>
      <c r="D1488" s="24"/>
      <c r="E1488" s="23"/>
      <c r="F1488" s="23"/>
      <c r="G1488" s="1"/>
      <c r="H1488" s="2">
        <v>14850.000000000005</v>
      </c>
      <c r="I1488" s="2">
        <v>25</v>
      </c>
      <c r="J1488" s="25">
        <v>5.5577220000000001</v>
      </c>
      <c r="K1488" s="24">
        <v>2408.75</v>
      </c>
      <c r="L1488" s="23">
        <v>48.80769379066431</v>
      </c>
      <c r="M1488" s="23">
        <v>13.122900066975797</v>
      </c>
    </row>
    <row r="1489" spans="1:13" x14ac:dyDescent="0.4">
      <c r="A1489" s="2"/>
      <c r="B1489" s="1"/>
      <c r="C1489" s="25"/>
      <c r="D1489" s="24"/>
      <c r="E1489" s="23"/>
      <c r="F1489" s="23"/>
      <c r="G1489" s="1"/>
      <c r="H1489" s="2">
        <v>14860.000000000002</v>
      </c>
      <c r="I1489" s="2">
        <v>25</v>
      </c>
      <c r="J1489" s="25">
        <v>5.5650219999999999</v>
      </c>
      <c r="K1489" s="24">
        <v>2417.5</v>
      </c>
      <c r="L1489" s="23">
        <v>48.010266043805203</v>
      </c>
      <c r="M1489" s="23">
        <v>12.908496069984089</v>
      </c>
    </row>
    <row r="1490" spans="1:13" x14ac:dyDescent="0.4">
      <c r="A1490" s="2"/>
      <c r="B1490" s="1"/>
      <c r="C1490" s="25"/>
      <c r="D1490" s="24"/>
      <c r="E1490" s="23"/>
      <c r="F1490" s="23"/>
      <c r="G1490" s="1"/>
      <c r="H1490" s="2">
        <v>14870</v>
      </c>
      <c r="I1490" s="2">
        <v>25</v>
      </c>
      <c r="J1490" s="25">
        <v>5.547822</v>
      </c>
      <c r="K1490" s="24">
        <v>2410.4169999999999</v>
      </c>
      <c r="L1490" s="23">
        <v>48.39638588976964</v>
      </c>
      <c r="M1490" s="23">
        <v>13.012311918653355</v>
      </c>
    </row>
    <row r="1491" spans="1:13" x14ac:dyDescent="0.4">
      <c r="A1491" s="2"/>
      <c r="B1491" s="1"/>
      <c r="C1491" s="25"/>
      <c r="D1491" s="24"/>
      <c r="E1491" s="23"/>
      <c r="F1491" s="23"/>
      <c r="G1491" s="1"/>
      <c r="H1491" s="2">
        <v>14880</v>
      </c>
      <c r="I1491" s="2">
        <v>25</v>
      </c>
      <c r="J1491" s="25">
        <v>5.5640220000000005</v>
      </c>
      <c r="K1491" s="24">
        <v>2422.5</v>
      </c>
      <c r="L1491" s="23">
        <v>48.074226150578774</v>
      </c>
      <c r="M1491" s="23">
        <v>12.925692991704311</v>
      </c>
    </row>
    <row r="1492" spans="1:13" x14ac:dyDescent="0.4">
      <c r="A1492" s="2"/>
      <c r="B1492" s="1"/>
      <c r="C1492" s="25"/>
      <c r="D1492" s="24"/>
      <c r="E1492" s="23"/>
      <c r="F1492" s="23"/>
      <c r="G1492" s="1"/>
      <c r="H1492" s="2">
        <v>14890</v>
      </c>
      <c r="I1492" s="2">
        <v>25</v>
      </c>
      <c r="J1492" s="25">
        <v>5.5690220000000004</v>
      </c>
      <c r="K1492" s="24">
        <v>2402.0830000000001</v>
      </c>
      <c r="L1492" s="23">
        <v>48.200085620929521</v>
      </c>
      <c r="M1492" s="23">
        <v>12.959532764158618</v>
      </c>
    </row>
    <row r="1493" spans="1:13" x14ac:dyDescent="0.4">
      <c r="A1493" s="2"/>
      <c r="B1493" s="1"/>
      <c r="C1493" s="25"/>
      <c r="D1493" s="24"/>
      <c r="E1493" s="23"/>
      <c r="F1493" s="23"/>
      <c r="G1493" s="1"/>
      <c r="H1493" s="2">
        <v>14900.000000000007</v>
      </c>
      <c r="I1493" s="2">
        <v>25</v>
      </c>
      <c r="J1493" s="25">
        <v>5.5488220000000004</v>
      </c>
      <c r="K1493" s="24">
        <v>2410.8330000000001</v>
      </c>
      <c r="L1493" s="23">
        <v>48.248282817142808</v>
      </c>
      <c r="M1493" s="23">
        <v>12.972491520049196</v>
      </c>
    </row>
    <row r="1494" spans="1:13" x14ac:dyDescent="0.4">
      <c r="A1494" s="2"/>
      <c r="B1494" s="1"/>
      <c r="C1494" s="25"/>
      <c r="D1494" s="24"/>
      <c r="E1494" s="23"/>
      <c r="F1494" s="23"/>
      <c r="G1494" s="1"/>
      <c r="H1494" s="2">
        <v>14910.000000000005</v>
      </c>
      <c r="I1494" s="2">
        <v>25</v>
      </c>
      <c r="J1494" s="25">
        <v>5.5747220000000004</v>
      </c>
      <c r="K1494" s="24">
        <v>2404.1669999999999</v>
      </c>
      <c r="L1494" s="23">
        <v>48.038057585266849</v>
      </c>
      <c r="M1494" s="23">
        <v>12.915968367750763</v>
      </c>
    </row>
    <row r="1495" spans="1:13" x14ac:dyDescent="0.4">
      <c r="A1495" s="2"/>
      <c r="B1495" s="1"/>
      <c r="C1495" s="25"/>
      <c r="D1495" s="24"/>
      <c r="E1495" s="23"/>
      <c r="F1495" s="23"/>
      <c r="G1495" s="1"/>
      <c r="H1495" s="2">
        <v>14920.000000000002</v>
      </c>
      <c r="I1495" s="2">
        <v>25</v>
      </c>
      <c r="J1495" s="25">
        <v>5.5713220000000003</v>
      </c>
      <c r="K1495" s="24">
        <v>2412.5</v>
      </c>
      <c r="L1495" s="23">
        <v>47.91530370909399</v>
      </c>
      <c r="M1495" s="23">
        <v>12.882963594840177</v>
      </c>
    </row>
    <row r="1496" spans="1:13" x14ac:dyDescent="0.4">
      <c r="A1496" s="2"/>
      <c r="B1496" s="1"/>
      <c r="C1496" s="25"/>
      <c r="D1496" s="24"/>
      <c r="E1496" s="23"/>
      <c r="F1496" s="23"/>
      <c r="G1496" s="1"/>
      <c r="H1496" s="2">
        <v>14930</v>
      </c>
      <c r="I1496" s="2">
        <v>25</v>
      </c>
      <c r="J1496" s="25">
        <v>5.5533220000000005</v>
      </c>
      <c r="K1496" s="24">
        <v>2401.25</v>
      </c>
      <c r="L1496" s="23">
        <v>48.74405409863072</v>
      </c>
      <c r="M1496" s="23">
        <v>13.105789295005463</v>
      </c>
    </row>
    <row r="1497" spans="1:13" x14ac:dyDescent="0.4">
      <c r="A1497" s="2"/>
      <c r="B1497" s="1"/>
      <c r="C1497" s="25"/>
      <c r="D1497" s="24"/>
      <c r="E1497" s="23"/>
      <c r="F1497" s="23"/>
      <c r="G1497" s="1"/>
      <c r="H1497" s="2">
        <v>14940</v>
      </c>
      <c r="I1497" s="2">
        <v>25</v>
      </c>
      <c r="J1497" s="25">
        <v>5.5701220000000005</v>
      </c>
      <c r="K1497" s="24">
        <v>2398.75</v>
      </c>
      <c r="L1497" s="23">
        <v>47.588348958648773</v>
      </c>
      <c r="M1497" s="23">
        <v>12.795055435628273</v>
      </c>
    </row>
    <row r="1498" spans="1:13" x14ac:dyDescent="0.4">
      <c r="A1498" s="2"/>
      <c r="B1498" s="1"/>
      <c r="C1498" s="25"/>
      <c r="D1498" s="24"/>
      <c r="E1498" s="23"/>
      <c r="F1498" s="23"/>
      <c r="G1498" s="1"/>
      <c r="H1498" s="2">
        <v>14950.000000000007</v>
      </c>
      <c r="I1498" s="2">
        <v>25</v>
      </c>
      <c r="J1498" s="25">
        <v>5.550522</v>
      </c>
      <c r="K1498" s="24">
        <v>2415.8330000000001</v>
      </c>
      <c r="L1498" s="23">
        <v>49.084367714932711</v>
      </c>
      <c r="M1498" s="23">
        <v>13.197289245757421</v>
      </c>
    </row>
    <row r="1499" spans="1:13" x14ac:dyDescent="0.4">
      <c r="A1499" s="2"/>
      <c r="B1499" s="1"/>
      <c r="C1499" s="25"/>
      <c r="D1499" s="24"/>
      <c r="E1499" s="23"/>
      <c r="F1499" s="23"/>
      <c r="G1499" s="1"/>
      <c r="H1499" s="2">
        <v>14960.000000000007</v>
      </c>
      <c r="I1499" s="2">
        <v>25</v>
      </c>
      <c r="J1499" s="25">
        <v>5.5698220000000003</v>
      </c>
      <c r="K1499" s="24">
        <v>2414.1669999999999</v>
      </c>
      <c r="L1499" s="23">
        <v>47.429894061121246</v>
      </c>
      <c r="M1499" s="23">
        <v>12.75245174707263</v>
      </c>
    </row>
    <row r="1500" spans="1:13" x14ac:dyDescent="0.4">
      <c r="A1500" s="2"/>
      <c r="B1500" s="1"/>
      <c r="C1500" s="25"/>
      <c r="D1500" s="24"/>
      <c r="E1500" s="23"/>
      <c r="F1500" s="23"/>
      <c r="G1500" s="1"/>
      <c r="H1500" s="2">
        <v>14970.000000000005</v>
      </c>
      <c r="I1500" s="2">
        <v>25</v>
      </c>
      <c r="J1500" s="25">
        <v>5.552022</v>
      </c>
      <c r="K1500" s="24">
        <v>2407.5</v>
      </c>
      <c r="L1500" s="23">
        <v>49.171681665727107</v>
      </c>
      <c r="M1500" s="23">
        <v>13.220765303766672</v>
      </c>
    </row>
    <row r="1501" spans="1:13" x14ac:dyDescent="0.4">
      <c r="A1501" s="2"/>
      <c r="B1501" s="1"/>
      <c r="C1501" s="25"/>
      <c r="D1501" s="24"/>
      <c r="E1501" s="23"/>
      <c r="F1501" s="23"/>
      <c r="G1501" s="1"/>
      <c r="H1501" s="2">
        <v>14980.000000000002</v>
      </c>
      <c r="I1501" s="2">
        <v>25</v>
      </c>
      <c r="J1501" s="25">
        <v>5.574122</v>
      </c>
      <c r="K1501" s="24">
        <v>2405</v>
      </c>
      <c r="L1501" s="23">
        <v>47.739002738119574</v>
      </c>
      <c r="M1501" s="23">
        <v>12.835561641497923</v>
      </c>
    </row>
    <row r="1502" spans="1:13" x14ac:dyDescent="0.4">
      <c r="A1502" s="2"/>
      <c r="B1502" s="1"/>
      <c r="C1502" s="25"/>
      <c r="D1502" s="24"/>
      <c r="E1502" s="23"/>
      <c r="F1502" s="23"/>
      <c r="G1502" s="1"/>
      <c r="H1502" s="2">
        <v>14990.999999999996</v>
      </c>
      <c r="I1502" s="2">
        <v>25</v>
      </c>
      <c r="J1502" s="25">
        <v>5.5508220000000001</v>
      </c>
      <c r="K1502" s="24">
        <v>2403.3330000000001</v>
      </c>
      <c r="L1502" s="23">
        <v>47.908724931233358</v>
      </c>
      <c r="M1502" s="23">
        <v>12.881194762147567</v>
      </c>
    </row>
    <row r="1503" spans="1:13" x14ac:dyDescent="0.4">
      <c r="A1503" s="2"/>
      <c r="B1503" s="1"/>
      <c r="C1503" s="25"/>
      <c r="D1503" s="24"/>
      <c r="E1503" s="23"/>
      <c r="F1503" s="23"/>
      <c r="G1503" s="1"/>
      <c r="H1503" s="2">
        <v>15000</v>
      </c>
      <c r="I1503" s="2">
        <v>25</v>
      </c>
      <c r="J1503" s="25">
        <v>5.5509219999999999</v>
      </c>
      <c r="K1503" s="24">
        <v>2390.8330000000001</v>
      </c>
      <c r="L1503" s="23">
        <v>47.649952662560658</v>
      </c>
      <c r="M1503" s="23">
        <v>12.811618792496935</v>
      </c>
    </row>
    <row r="1504" spans="1:13" x14ac:dyDescent="0.4">
      <c r="A1504" s="2"/>
      <c r="B1504" s="1"/>
      <c r="C1504" s="25"/>
      <c r="D1504" s="24"/>
      <c r="E1504" s="23"/>
      <c r="F1504" s="23"/>
      <c r="G1504" s="1"/>
      <c r="H1504" s="2">
        <v>15010</v>
      </c>
      <c r="I1504" s="2">
        <v>25</v>
      </c>
      <c r="J1504" s="25">
        <v>5.5734220000000008</v>
      </c>
      <c r="K1504" s="24">
        <v>2397.0830000000001</v>
      </c>
      <c r="L1504" s="23">
        <v>47.974343628009272</v>
      </c>
      <c r="M1504" s="23">
        <v>12.898837628127033</v>
      </c>
    </row>
    <row r="1505" spans="1:13" x14ac:dyDescent="0.4">
      <c r="A1505" s="2"/>
      <c r="B1505" s="1"/>
      <c r="C1505" s="25"/>
      <c r="D1505" s="24"/>
      <c r="E1505" s="23"/>
      <c r="F1505" s="23"/>
      <c r="G1505" s="1"/>
      <c r="H1505" s="2">
        <v>15020.000000000007</v>
      </c>
      <c r="I1505" s="2">
        <v>25</v>
      </c>
      <c r="J1505" s="25">
        <v>5.5507220000000004</v>
      </c>
      <c r="K1505" s="24">
        <v>2401.25</v>
      </c>
      <c r="L1505" s="23">
        <v>48.47454887032292</v>
      </c>
      <c r="M1505" s="23">
        <v>13.033327559899121</v>
      </c>
    </row>
    <row r="1506" spans="1:13" x14ac:dyDescent="0.4">
      <c r="A1506" s="2"/>
      <c r="B1506" s="1"/>
      <c r="C1506" s="25"/>
      <c r="D1506" s="24"/>
      <c r="E1506" s="23"/>
      <c r="F1506" s="23"/>
      <c r="G1506" s="1"/>
      <c r="H1506" s="2">
        <v>15030.000000000005</v>
      </c>
      <c r="I1506" s="2">
        <v>25</v>
      </c>
      <c r="J1506" s="25">
        <v>5.5622220000000002</v>
      </c>
      <c r="K1506" s="24">
        <v>2393.3330000000001</v>
      </c>
      <c r="L1506" s="23">
        <v>48.277992643352349</v>
      </c>
      <c r="M1506" s="23">
        <v>12.980479586070654</v>
      </c>
    </row>
    <row r="1507" spans="1:13" x14ac:dyDescent="0.4">
      <c r="A1507" s="2"/>
      <c r="B1507" s="1"/>
      <c r="C1507" s="25"/>
      <c r="D1507" s="24"/>
      <c r="E1507" s="23"/>
      <c r="F1507" s="23"/>
      <c r="G1507" s="1"/>
      <c r="H1507" s="2">
        <v>15040.000000000002</v>
      </c>
      <c r="I1507" s="2">
        <v>25</v>
      </c>
      <c r="J1507" s="25">
        <v>5.5660220000000002</v>
      </c>
      <c r="K1507" s="24">
        <v>2399.1669999999999</v>
      </c>
      <c r="L1507" s="23">
        <v>47.990284961937874</v>
      </c>
      <c r="M1507" s="23">
        <v>12.903123766557918</v>
      </c>
    </row>
    <row r="1508" spans="1:13" x14ac:dyDescent="0.4">
      <c r="A1508" s="2"/>
      <c r="B1508" s="1"/>
      <c r="C1508" s="25"/>
      <c r="D1508" s="24"/>
      <c r="E1508" s="23"/>
      <c r="F1508" s="23"/>
      <c r="G1508" s="1"/>
      <c r="H1508" s="2">
        <v>15050</v>
      </c>
      <c r="I1508" s="2">
        <v>25</v>
      </c>
      <c r="J1508" s="25">
        <v>5.5514220000000005</v>
      </c>
      <c r="K1508" s="24">
        <v>2395.8330000000001</v>
      </c>
      <c r="L1508" s="23">
        <v>48.933325794574316</v>
      </c>
      <c r="M1508" s="23">
        <v>13.156678680642653</v>
      </c>
    </row>
    <row r="1509" spans="1:13" x14ac:dyDescent="0.4">
      <c r="A1509" s="2"/>
      <c r="B1509" s="1"/>
      <c r="C1509" s="25"/>
      <c r="D1509" s="24"/>
      <c r="E1509" s="23"/>
      <c r="F1509" s="23"/>
      <c r="G1509" s="1"/>
      <c r="H1509" s="2">
        <v>15060</v>
      </c>
      <c r="I1509" s="2">
        <v>25</v>
      </c>
      <c r="J1509" s="25">
        <v>5.5747220000000004</v>
      </c>
      <c r="K1509" s="24">
        <v>2390.4169999999999</v>
      </c>
      <c r="L1509" s="23">
        <v>49.382687850147128</v>
      </c>
      <c r="M1509" s="23">
        <v>13.277498430382614</v>
      </c>
    </row>
    <row r="1510" spans="1:13" x14ac:dyDescent="0.4">
      <c r="A1510" s="2"/>
      <c r="B1510" s="1"/>
      <c r="C1510" s="25"/>
      <c r="D1510" s="24"/>
      <c r="E1510" s="23"/>
      <c r="F1510" s="23"/>
      <c r="G1510" s="1"/>
      <c r="H1510" s="2">
        <v>15070.000000000007</v>
      </c>
      <c r="I1510" s="2">
        <v>25</v>
      </c>
      <c r="J1510" s="25">
        <v>5.5747220000000004</v>
      </c>
      <c r="K1510" s="24">
        <v>2398.3330000000001</v>
      </c>
      <c r="L1510" s="23">
        <v>49.905659353766062</v>
      </c>
      <c r="M1510" s="23">
        <v>13.418109515374717</v>
      </c>
    </row>
    <row r="1511" spans="1:13" x14ac:dyDescent="0.4">
      <c r="A1511" s="2"/>
      <c r="B1511" s="1"/>
      <c r="C1511" s="25"/>
      <c r="D1511" s="24"/>
      <c r="E1511" s="23"/>
      <c r="F1511" s="23"/>
      <c r="G1511" s="1"/>
      <c r="H1511" s="2">
        <v>15080.000000000007</v>
      </c>
      <c r="I1511" s="2">
        <v>25</v>
      </c>
      <c r="J1511" s="25">
        <v>5.5541220000000004</v>
      </c>
      <c r="K1511" s="24">
        <v>2393.75</v>
      </c>
      <c r="L1511" s="23">
        <v>49.044743714859472</v>
      </c>
      <c r="M1511" s="23">
        <v>13.186635560798539</v>
      </c>
    </row>
    <row r="1512" spans="1:13" x14ac:dyDescent="0.4">
      <c r="A1512" s="2"/>
      <c r="B1512" s="1"/>
      <c r="C1512" s="25"/>
      <c r="D1512" s="24"/>
      <c r="E1512" s="23"/>
      <c r="F1512" s="23"/>
      <c r="G1512" s="1"/>
      <c r="H1512" s="2">
        <v>15090.000000000004</v>
      </c>
      <c r="I1512" s="2">
        <v>25</v>
      </c>
      <c r="J1512" s="25">
        <v>5.5730219999999999</v>
      </c>
      <c r="K1512" s="24">
        <v>2395.8330000000001</v>
      </c>
      <c r="L1512" s="23">
        <v>48.330463593021463</v>
      </c>
      <c r="M1512" s="23">
        <v>12.994587423902134</v>
      </c>
    </row>
    <row r="1513" spans="1:13" x14ac:dyDescent="0.4">
      <c r="A1513" s="2"/>
      <c r="B1513" s="1"/>
      <c r="C1513" s="25"/>
      <c r="D1513" s="24"/>
      <c r="E1513" s="23"/>
      <c r="F1513" s="23"/>
      <c r="G1513" s="1"/>
      <c r="H1513" s="2">
        <v>15100.000000000002</v>
      </c>
      <c r="I1513" s="2">
        <v>25</v>
      </c>
      <c r="J1513" s="25">
        <v>5.5579220000000005</v>
      </c>
      <c r="K1513" s="24">
        <v>2398.3330000000001</v>
      </c>
      <c r="L1513" s="23">
        <v>48.247819943954312</v>
      </c>
      <c r="M1513" s="23">
        <v>12.972367067567946</v>
      </c>
    </row>
    <row r="1514" spans="1:13" x14ac:dyDescent="0.4">
      <c r="A1514" s="2"/>
      <c r="B1514" s="1"/>
      <c r="C1514" s="25"/>
      <c r="D1514" s="24"/>
      <c r="E1514" s="23"/>
      <c r="F1514" s="23"/>
      <c r="G1514" s="1"/>
      <c r="H1514" s="2">
        <v>15110</v>
      </c>
      <c r="I1514" s="2">
        <v>25</v>
      </c>
      <c r="J1514" s="25">
        <v>5.5583220000000004</v>
      </c>
      <c r="K1514" s="24">
        <v>2412.5</v>
      </c>
      <c r="L1514" s="23">
        <v>48.779512707084422</v>
      </c>
      <c r="M1514" s="23">
        <v>13.115323033215832</v>
      </c>
    </row>
    <row r="1515" spans="1:13" x14ac:dyDescent="0.4">
      <c r="A1515" s="2"/>
      <c r="B1515" s="1"/>
      <c r="C1515" s="25"/>
      <c r="D1515" s="24"/>
      <c r="E1515" s="23"/>
      <c r="F1515" s="23"/>
      <c r="G1515" s="1"/>
      <c r="H1515" s="2">
        <v>15120.000000000007</v>
      </c>
      <c r="I1515" s="2">
        <v>25</v>
      </c>
      <c r="J1515" s="25">
        <v>5.5629220000000004</v>
      </c>
      <c r="K1515" s="24">
        <v>2406.25</v>
      </c>
      <c r="L1515" s="23">
        <v>47.915740893054057</v>
      </c>
      <c r="M1515" s="23">
        <v>12.883081140271507</v>
      </c>
    </row>
    <row r="1516" spans="1:13" x14ac:dyDescent="0.4">
      <c r="A1516" s="2"/>
      <c r="B1516" s="1"/>
      <c r="C1516" s="25"/>
      <c r="D1516" s="24"/>
      <c r="E1516" s="23"/>
      <c r="F1516" s="23"/>
      <c r="G1516" s="1"/>
      <c r="H1516" s="2">
        <v>15129.999999999996</v>
      </c>
      <c r="I1516" s="2">
        <v>25</v>
      </c>
      <c r="J1516" s="25">
        <v>5.5533220000000005</v>
      </c>
      <c r="K1516" s="24">
        <v>2399.1669999999999</v>
      </c>
      <c r="L1516" s="23">
        <v>47.564908705405074</v>
      </c>
      <c r="M1516" s="23">
        <v>12.788753066534966</v>
      </c>
    </row>
    <row r="1517" spans="1:13" x14ac:dyDescent="0.4">
      <c r="A1517" s="2"/>
      <c r="B1517" s="1"/>
      <c r="C1517" s="25"/>
      <c r="D1517" s="24"/>
      <c r="E1517" s="23"/>
      <c r="F1517" s="23"/>
      <c r="G1517" s="1"/>
      <c r="H1517" s="2">
        <v>15140.000000000007</v>
      </c>
      <c r="I1517" s="2">
        <v>25</v>
      </c>
      <c r="J1517" s="25">
        <v>5.5490219999999999</v>
      </c>
      <c r="K1517" s="24">
        <v>2410</v>
      </c>
      <c r="L1517" s="23">
        <v>48.18183225644286</v>
      </c>
      <c r="M1517" s="23">
        <v>12.954624991235113</v>
      </c>
    </row>
    <row r="1518" spans="1:13" x14ac:dyDescent="0.4">
      <c r="A1518" s="2"/>
      <c r="B1518" s="1"/>
      <c r="C1518" s="25"/>
      <c r="D1518" s="24"/>
      <c r="E1518" s="23"/>
      <c r="F1518" s="23"/>
      <c r="G1518" s="1"/>
      <c r="H1518" s="2">
        <v>15150.000000000004</v>
      </c>
      <c r="I1518" s="2">
        <v>25</v>
      </c>
      <c r="J1518" s="25">
        <v>5.5739220000000005</v>
      </c>
      <c r="K1518" s="24">
        <v>2402.9169999999999</v>
      </c>
      <c r="L1518" s="23">
        <v>48.624468404937666</v>
      </c>
      <c r="M1518" s="23">
        <v>13.073636349723833</v>
      </c>
    </row>
    <row r="1519" spans="1:13" x14ac:dyDescent="0.4">
      <c r="A1519" s="2"/>
      <c r="B1519" s="1"/>
      <c r="C1519" s="25"/>
      <c r="D1519" s="24"/>
      <c r="E1519" s="23"/>
      <c r="F1519" s="23"/>
      <c r="G1519" s="1"/>
      <c r="H1519" s="2">
        <v>15160.000000000002</v>
      </c>
      <c r="I1519" s="2">
        <v>25</v>
      </c>
      <c r="J1519" s="25">
        <v>5.5540220000000007</v>
      </c>
      <c r="K1519" s="24">
        <v>2406.6669999999999</v>
      </c>
      <c r="L1519" s="23">
        <v>49.640318115847215</v>
      </c>
      <c r="M1519" s="23">
        <v>13.346767350268715</v>
      </c>
    </row>
    <row r="1520" spans="1:13" x14ac:dyDescent="0.4">
      <c r="A1520" s="2"/>
      <c r="B1520" s="1"/>
      <c r="C1520" s="25"/>
      <c r="D1520" s="24"/>
      <c r="E1520" s="23"/>
      <c r="F1520" s="23"/>
      <c r="G1520" s="1"/>
      <c r="H1520" s="2">
        <v>15170</v>
      </c>
      <c r="I1520" s="2">
        <v>25</v>
      </c>
      <c r="J1520" s="25">
        <v>5.5685220000000006</v>
      </c>
      <c r="K1520" s="24">
        <v>2396.6669999999999</v>
      </c>
      <c r="L1520" s="23">
        <v>49.527555948300197</v>
      </c>
      <c r="M1520" s="23">
        <v>13.316449043028015</v>
      </c>
    </row>
    <row r="1521" spans="1:13" x14ac:dyDescent="0.4">
      <c r="A1521" s="2"/>
      <c r="B1521" s="1"/>
      <c r="C1521" s="25"/>
      <c r="D1521" s="24"/>
      <c r="E1521" s="23"/>
      <c r="F1521" s="23"/>
      <c r="G1521" s="1"/>
      <c r="H1521" s="2">
        <v>15180</v>
      </c>
      <c r="I1521" s="2">
        <v>25</v>
      </c>
      <c r="J1521" s="25">
        <v>5.5688219999999999</v>
      </c>
      <c r="K1521" s="24">
        <v>2402.5</v>
      </c>
      <c r="L1521" s="23">
        <v>49.222322141101856</v>
      </c>
      <c r="M1521" s="23">
        <v>13.234380982895813</v>
      </c>
    </row>
    <row r="1522" spans="1:13" x14ac:dyDescent="0.4">
      <c r="A1522" s="2"/>
      <c r="B1522" s="1"/>
      <c r="C1522" s="25"/>
      <c r="D1522" s="24"/>
      <c r="E1522" s="23"/>
      <c r="F1522" s="23"/>
      <c r="G1522" s="1"/>
      <c r="H1522" s="2">
        <v>15190.000000000007</v>
      </c>
      <c r="I1522" s="2">
        <v>25</v>
      </c>
      <c r="J1522" s="25">
        <v>5.5486219999999999</v>
      </c>
      <c r="K1522" s="24">
        <v>2409.1669999999999</v>
      </c>
      <c r="L1522" s="23">
        <v>49.825229182035223</v>
      </c>
      <c r="M1522" s="23">
        <v>13.396484295578004</v>
      </c>
    </row>
    <row r="1523" spans="1:13" x14ac:dyDescent="0.4">
      <c r="A1523" s="2"/>
      <c r="B1523" s="1"/>
      <c r="C1523" s="25"/>
      <c r="D1523" s="24"/>
      <c r="E1523" s="23"/>
      <c r="F1523" s="23"/>
      <c r="G1523" s="1"/>
      <c r="H1523" s="2">
        <v>15200.000000000007</v>
      </c>
      <c r="I1523" s="2">
        <v>25</v>
      </c>
      <c r="J1523" s="25">
        <v>5.5740220000000003</v>
      </c>
      <c r="K1523" s="24">
        <v>2392.0830000000001</v>
      </c>
      <c r="L1523" s="23">
        <v>49.544913926407105</v>
      </c>
      <c r="M1523" s="23">
        <v>13.3211160738662</v>
      </c>
    </row>
    <row r="1524" spans="1:13" x14ac:dyDescent="0.4">
      <c r="A1524" s="2"/>
      <c r="B1524" s="1"/>
      <c r="C1524" s="25"/>
      <c r="D1524" s="24"/>
      <c r="E1524" s="23"/>
      <c r="F1524" s="23"/>
      <c r="G1524" s="1"/>
      <c r="H1524" s="2">
        <v>15210.000000000004</v>
      </c>
      <c r="I1524" s="2">
        <v>25</v>
      </c>
      <c r="J1524" s="25">
        <v>5.5724220000000004</v>
      </c>
      <c r="K1524" s="24">
        <v>2405.8330000000001</v>
      </c>
      <c r="L1524" s="23">
        <v>50.960145664223582</v>
      </c>
      <c r="M1524" s="23">
        <v>13.701628718996153</v>
      </c>
    </row>
    <row r="1525" spans="1:13" x14ac:dyDescent="0.4">
      <c r="A1525" s="2"/>
      <c r="B1525" s="1"/>
      <c r="C1525" s="25"/>
      <c r="D1525" s="24"/>
      <c r="E1525" s="23"/>
      <c r="F1525" s="23"/>
      <c r="G1525" s="1"/>
      <c r="H1525" s="2">
        <v>15220.000000000002</v>
      </c>
      <c r="I1525" s="2">
        <v>25</v>
      </c>
      <c r="J1525" s="25">
        <v>5.5750220000000006</v>
      </c>
      <c r="K1525" s="24">
        <v>2404.5830000000001</v>
      </c>
      <c r="L1525" s="23">
        <v>49.301332866193064</v>
      </c>
      <c r="M1525" s="23">
        <v>13.255624556788861</v>
      </c>
    </row>
    <row r="1526" spans="1:13" x14ac:dyDescent="0.4">
      <c r="A1526" s="2"/>
      <c r="B1526" s="1"/>
      <c r="C1526" s="25"/>
      <c r="D1526" s="24"/>
      <c r="E1526" s="23"/>
      <c r="F1526" s="23"/>
      <c r="G1526" s="1"/>
      <c r="H1526" s="2">
        <v>15230</v>
      </c>
      <c r="I1526" s="2">
        <v>25</v>
      </c>
      <c r="J1526" s="25">
        <v>5.5521220000000007</v>
      </c>
      <c r="K1526" s="24">
        <v>2395.8330000000001</v>
      </c>
      <c r="L1526" s="23">
        <v>49.068767347126808</v>
      </c>
      <c r="M1526" s="23">
        <v>13.193094782716344</v>
      </c>
    </row>
    <row r="1527" spans="1:13" x14ac:dyDescent="0.4">
      <c r="A1527" s="2"/>
      <c r="B1527" s="1"/>
      <c r="C1527" s="25"/>
      <c r="D1527" s="24"/>
      <c r="E1527" s="23"/>
      <c r="F1527" s="23"/>
      <c r="G1527" s="1"/>
      <c r="H1527" s="2">
        <v>15240.000000000007</v>
      </c>
      <c r="I1527" s="2">
        <v>25</v>
      </c>
      <c r="J1527" s="25">
        <v>5.5673220000000008</v>
      </c>
      <c r="K1527" s="24">
        <v>2400</v>
      </c>
      <c r="L1527" s="23">
        <v>49.189016289990036</v>
      </c>
      <c r="M1527" s="23">
        <v>13.225426055468578</v>
      </c>
    </row>
    <row r="1528" spans="1:13" x14ac:dyDescent="0.4">
      <c r="A1528" s="2"/>
      <c r="B1528" s="1"/>
      <c r="C1528" s="25"/>
      <c r="D1528" s="24"/>
      <c r="E1528" s="23"/>
      <c r="F1528" s="23"/>
      <c r="G1528" s="1"/>
      <c r="H1528" s="2">
        <v>15249.999999999996</v>
      </c>
      <c r="I1528" s="2">
        <v>25</v>
      </c>
      <c r="J1528" s="25">
        <v>5.5708220000000006</v>
      </c>
      <c r="K1528" s="24">
        <v>2390.8330000000001</v>
      </c>
      <c r="L1528" s="23">
        <v>49.231439948884464</v>
      </c>
      <c r="M1528" s="23">
        <v>13.236832483285776</v>
      </c>
    </row>
    <row r="1529" spans="1:13" x14ac:dyDescent="0.4">
      <c r="A1529" s="2"/>
      <c r="B1529" s="1"/>
      <c r="C1529" s="25"/>
      <c r="D1529" s="24"/>
      <c r="E1529" s="23"/>
      <c r="F1529" s="23"/>
      <c r="G1529" s="1"/>
      <c r="H1529" s="2">
        <v>15260.000000000004</v>
      </c>
      <c r="I1529" s="2">
        <v>25</v>
      </c>
      <c r="J1529" s="25">
        <v>5.5493220000000001</v>
      </c>
      <c r="K1529" s="24">
        <v>2397.5</v>
      </c>
      <c r="L1529" s="23">
        <v>49.303694873977371</v>
      </c>
      <c r="M1529" s="23">
        <v>13.256259628633146</v>
      </c>
    </row>
    <row r="1530" spans="1:13" x14ac:dyDescent="0.4">
      <c r="A1530" s="2"/>
      <c r="B1530" s="1"/>
      <c r="C1530" s="25"/>
      <c r="D1530" s="24"/>
      <c r="E1530" s="23"/>
      <c r="F1530" s="23"/>
      <c r="G1530" s="1"/>
      <c r="H1530" s="2">
        <v>15270.000000000004</v>
      </c>
      <c r="I1530" s="2">
        <v>25</v>
      </c>
      <c r="J1530" s="25">
        <v>5.5681220000000007</v>
      </c>
      <c r="K1530" s="24">
        <v>2400.4169999999999</v>
      </c>
      <c r="L1530" s="23">
        <v>48.143392763338326</v>
      </c>
      <c r="M1530" s="23">
        <v>12.944289784068809</v>
      </c>
    </row>
    <row r="1531" spans="1:13" x14ac:dyDescent="0.4">
      <c r="A1531" s="2"/>
      <c r="B1531" s="1"/>
      <c r="C1531" s="25"/>
      <c r="D1531" s="24"/>
      <c r="E1531" s="23"/>
      <c r="F1531" s="23"/>
      <c r="G1531" s="1"/>
      <c r="H1531" s="2">
        <v>15280.000000000002</v>
      </c>
      <c r="I1531" s="2">
        <v>25</v>
      </c>
      <c r="J1531" s="25">
        <v>5.5598220000000005</v>
      </c>
      <c r="K1531" s="24">
        <v>2400.8330000000001</v>
      </c>
      <c r="L1531" s="23">
        <v>49.558289139954731</v>
      </c>
      <c r="M1531" s="23">
        <v>13.324712260801661</v>
      </c>
    </row>
    <row r="1532" spans="1:13" x14ac:dyDescent="0.4">
      <c r="A1532" s="2"/>
      <c r="B1532" s="1"/>
      <c r="C1532" s="25"/>
      <c r="D1532" s="24"/>
      <c r="E1532" s="23"/>
      <c r="F1532" s="23"/>
      <c r="G1532" s="1"/>
      <c r="H1532" s="2">
        <v>15290</v>
      </c>
      <c r="I1532" s="2">
        <v>25</v>
      </c>
      <c r="J1532" s="25">
        <v>5.5643220000000007</v>
      </c>
      <c r="K1532" s="24">
        <v>2415</v>
      </c>
      <c r="L1532" s="23">
        <v>48.472861321553999</v>
      </c>
      <c r="M1532" s="23">
        <v>13.032873829510882</v>
      </c>
    </row>
    <row r="1533" spans="1:13" x14ac:dyDescent="0.4">
      <c r="A1533" s="2"/>
      <c r="B1533" s="1"/>
      <c r="C1533" s="25"/>
      <c r="D1533" s="24"/>
      <c r="E1533" s="23"/>
      <c r="F1533" s="23"/>
      <c r="G1533" s="1"/>
      <c r="H1533" s="2">
        <v>15299.999999999996</v>
      </c>
      <c r="I1533" s="2">
        <v>25</v>
      </c>
      <c r="J1533" s="25">
        <v>5.5475220000000007</v>
      </c>
      <c r="K1533" s="24">
        <v>2414.1669999999999</v>
      </c>
      <c r="L1533" s="23">
        <v>49.321709095101284</v>
      </c>
      <c r="M1533" s="23">
        <v>13.261103103201055</v>
      </c>
    </row>
    <row r="1534" spans="1:13" x14ac:dyDescent="0.4">
      <c r="A1534" s="2"/>
      <c r="B1534" s="1"/>
      <c r="C1534" s="25"/>
      <c r="D1534" s="24"/>
      <c r="E1534" s="23"/>
      <c r="F1534" s="23"/>
      <c r="G1534" s="1"/>
      <c r="H1534" s="2">
        <v>15310.000000000007</v>
      </c>
      <c r="I1534" s="2">
        <v>25</v>
      </c>
      <c r="J1534" s="25">
        <v>5.5724220000000004</v>
      </c>
      <c r="K1534" s="24">
        <v>2405.8330000000001</v>
      </c>
      <c r="L1534" s="23">
        <v>48.383496903254567</v>
      </c>
      <c r="M1534" s="23">
        <v>13.008846463335445</v>
      </c>
    </row>
    <row r="1535" spans="1:13" x14ac:dyDescent="0.4">
      <c r="A1535" s="2"/>
      <c r="B1535" s="1"/>
      <c r="C1535" s="25"/>
      <c r="D1535" s="24"/>
      <c r="E1535" s="23"/>
      <c r="F1535" s="23"/>
      <c r="G1535" s="1"/>
      <c r="H1535" s="2">
        <v>15320.000000000004</v>
      </c>
      <c r="I1535" s="2">
        <v>25</v>
      </c>
      <c r="J1535" s="25">
        <v>5.5516220000000001</v>
      </c>
      <c r="K1535" s="24">
        <v>2389.5830000000001</v>
      </c>
      <c r="L1535" s="23">
        <v>48.74905602494308</v>
      </c>
      <c r="M1535" s="23">
        <v>13.107134160415843</v>
      </c>
    </row>
    <row r="1536" spans="1:13" x14ac:dyDescent="0.4">
      <c r="A1536" s="2"/>
      <c r="B1536" s="1"/>
      <c r="C1536" s="25"/>
      <c r="D1536" s="24"/>
      <c r="E1536" s="23"/>
      <c r="F1536" s="23"/>
      <c r="G1536" s="1"/>
      <c r="H1536" s="2">
        <v>15330.000000000004</v>
      </c>
      <c r="I1536" s="2">
        <v>25</v>
      </c>
      <c r="J1536" s="25">
        <v>5.5574220000000008</v>
      </c>
      <c r="K1536" s="24">
        <v>2402.5</v>
      </c>
      <c r="L1536" s="23">
        <v>48.666292804194612</v>
      </c>
      <c r="M1536" s="23">
        <v>13.084881654903874</v>
      </c>
    </row>
    <row r="1537" spans="1:13" x14ac:dyDescent="0.4">
      <c r="A1537" s="2"/>
      <c r="B1537" s="1"/>
      <c r="C1537" s="25"/>
      <c r="D1537" s="24"/>
      <c r="E1537" s="23"/>
      <c r="F1537" s="23"/>
      <c r="G1537" s="1"/>
      <c r="H1537" s="2">
        <v>15340.000000000002</v>
      </c>
      <c r="I1537" s="2">
        <v>25</v>
      </c>
      <c r="J1537" s="25">
        <v>5.5606220000000004</v>
      </c>
      <c r="K1537" s="24">
        <v>2403.3330000000001</v>
      </c>
      <c r="L1537" s="23">
        <v>48.371733104944411</v>
      </c>
      <c r="M1537" s="23">
        <v>13.005683536803934</v>
      </c>
    </row>
    <row r="1538" spans="1:13" x14ac:dyDescent="0.4">
      <c r="A1538" s="2"/>
      <c r="B1538" s="1"/>
      <c r="C1538" s="25"/>
      <c r="D1538" s="24"/>
      <c r="E1538" s="23"/>
      <c r="F1538" s="23"/>
      <c r="G1538" s="1"/>
      <c r="H1538" s="2">
        <v>15350</v>
      </c>
      <c r="I1538" s="2">
        <v>25</v>
      </c>
      <c r="J1538" s="25">
        <v>5.550522</v>
      </c>
      <c r="K1538" s="24">
        <v>2399.1669999999999</v>
      </c>
      <c r="L1538" s="23">
        <v>48.074909484054821</v>
      </c>
      <c r="M1538" s="23">
        <v>12.925876719232134</v>
      </c>
    </row>
    <row r="1539" spans="1:13" x14ac:dyDescent="0.4">
      <c r="A1539" s="2"/>
      <c r="B1539" s="1"/>
      <c r="C1539" s="25"/>
      <c r="D1539" s="24"/>
      <c r="E1539" s="23"/>
      <c r="F1539" s="23"/>
      <c r="G1539" s="1"/>
      <c r="H1539" s="2">
        <v>15360.000000000007</v>
      </c>
      <c r="I1539" s="2">
        <v>25</v>
      </c>
      <c r="J1539" s="25">
        <v>5.548222</v>
      </c>
      <c r="K1539" s="24">
        <v>2410</v>
      </c>
      <c r="L1539" s="23">
        <v>48.698015264681821</v>
      </c>
      <c r="M1539" s="23">
        <v>13.093410856890715</v>
      </c>
    </row>
    <row r="1540" spans="1:13" x14ac:dyDescent="0.4">
      <c r="A1540" s="2"/>
      <c r="B1540" s="1"/>
      <c r="C1540" s="25"/>
      <c r="D1540" s="24"/>
      <c r="E1540" s="23"/>
      <c r="F1540" s="23"/>
      <c r="G1540" s="1"/>
      <c r="H1540" s="2">
        <v>15369.999999999996</v>
      </c>
      <c r="I1540" s="2">
        <v>25</v>
      </c>
      <c r="J1540" s="25">
        <v>5.5712220000000006</v>
      </c>
      <c r="K1540" s="24">
        <v>2418.75</v>
      </c>
      <c r="L1540" s="23">
        <v>48.976790567835224</v>
      </c>
      <c r="M1540" s="23">
        <v>13.168365032355622</v>
      </c>
    </row>
    <row r="1541" spans="1:13" x14ac:dyDescent="0.4">
      <c r="A1541" s="2"/>
      <c r="B1541" s="1"/>
      <c r="C1541" s="25"/>
      <c r="D1541" s="24"/>
      <c r="E1541" s="23"/>
      <c r="F1541" s="23"/>
      <c r="G1541" s="1"/>
      <c r="H1541" s="2">
        <v>15380.000000000004</v>
      </c>
      <c r="I1541" s="2">
        <v>25</v>
      </c>
      <c r="J1541" s="25">
        <v>5.5486219999999999</v>
      </c>
      <c r="K1541" s="24">
        <v>2410.4169999999999</v>
      </c>
      <c r="L1541" s="23">
        <v>50.335770368635686</v>
      </c>
      <c r="M1541" s="23">
        <v>13.533753247488916</v>
      </c>
    </row>
    <row r="1542" spans="1:13" x14ac:dyDescent="0.4">
      <c r="A1542" s="2"/>
      <c r="B1542" s="1"/>
      <c r="C1542" s="25"/>
      <c r="D1542" s="24"/>
      <c r="E1542" s="23"/>
      <c r="F1542" s="23"/>
      <c r="G1542" s="1"/>
      <c r="H1542" s="2">
        <v>15390.000000000004</v>
      </c>
      <c r="I1542" s="2">
        <v>25</v>
      </c>
      <c r="J1542" s="25">
        <v>5.5716220000000005</v>
      </c>
      <c r="K1542" s="24">
        <v>2416.25</v>
      </c>
      <c r="L1542" s="23">
        <v>49.067416093711785</v>
      </c>
      <c r="M1542" s="23">
        <v>13.192731471890667</v>
      </c>
    </row>
    <row r="1543" spans="1:13" x14ac:dyDescent="0.4">
      <c r="A1543" s="2"/>
      <c r="B1543" s="1"/>
      <c r="C1543" s="25"/>
      <c r="D1543" s="24"/>
      <c r="E1543" s="23"/>
      <c r="F1543" s="23"/>
      <c r="G1543" s="1"/>
      <c r="H1543" s="2">
        <v>15400.000000000002</v>
      </c>
      <c r="I1543" s="2">
        <v>25</v>
      </c>
      <c r="J1543" s="25">
        <v>5.5467219999999999</v>
      </c>
      <c r="K1543" s="24">
        <v>2416.25</v>
      </c>
      <c r="L1543" s="23">
        <v>50.374080948521183</v>
      </c>
      <c r="M1543" s="23">
        <v>13.54405379382289</v>
      </c>
    </row>
    <row r="1544" spans="1:13" x14ac:dyDescent="0.4">
      <c r="A1544" s="2"/>
      <c r="B1544" s="1"/>
      <c r="C1544" s="25"/>
      <c r="D1544" s="24"/>
      <c r="E1544" s="23"/>
      <c r="F1544" s="23"/>
      <c r="G1544" s="1"/>
      <c r="H1544" s="2">
        <v>15410</v>
      </c>
      <c r="I1544" s="2">
        <v>25</v>
      </c>
      <c r="J1544" s="25">
        <v>5.5693220000000005</v>
      </c>
      <c r="K1544" s="24">
        <v>2411.6669999999999</v>
      </c>
      <c r="L1544" s="23">
        <v>50.087123859653516</v>
      </c>
      <c r="M1544" s="23">
        <v>13.466899785750483</v>
      </c>
    </row>
    <row r="1545" spans="1:13" x14ac:dyDescent="0.4">
      <c r="A1545" s="2"/>
      <c r="B1545" s="1"/>
      <c r="C1545" s="25"/>
      <c r="D1545" s="24"/>
      <c r="E1545" s="23"/>
      <c r="F1545" s="23"/>
      <c r="G1545" s="1"/>
      <c r="H1545" s="2">
        <v>15419.999999999996</v>
      </c>
      <c r="I1545" s="2">
        <v>25</v>
      </c>
      <c r="J1545" s="25">
        <v>5.5572220000000003</v>
      </c>
      <c r="K1545" s="24">
        <v>2424.5830000000001</v>
      </c>
      <c r="L1545" s="23">
        <v>50.6908870525087</v>
      </c>
      <c r="M1545" s="23">
        <v>13.62923329156903</v>
      </c>
    </row>
    <row r="1546" spans="1:13" x14ac:dyDescent="0.4">
      <c r="A1546" s="2"/>
      <c r="B1546" s="1"/>
      <c r="C1546" s="25"/>
      <c r="D1546" s="24"/>
      <c r="E1546" s="23"/>
      <c r="F1546" s="23"/>
      <c r="G1546" s="1"/>
      <c r="H1546" s="2">
        <v>15430.000000000007</v>
      </c>
      <c r="I1546" s="2">
        <v>25</v>
      </c>
      <c r="J1546" s="25">
        <v>5.5577220000000001</v>
      </c>
      <c r="K1546" s="24">
        <v>2425.4169999999999</v>
      </c>
      <c r="L1546" s="23">
        <v>49.058070352411505</v>
      </c>
      <c r="M1546" s="23">
        <v>13.19021868713051</v>
      </c>
    </row>
    <row r="1547" spans="1:13" x14ac:dyDescent="0.4">
      <c r="A1547" s="2"/>
      <c r="B1547" s="1"/>
      <c r="C1547" s="25"/>
      <c r="D1547" s="24"/>
      <c r="E1547" s="23"/>
      <c r="F1547" s="23"/>
      <c r="G1547" s="1"/>
      <c r="H1547" s="2">
        <v>15440.000000000004</v>
      </c>
      <c r="I1547" s="2">
        <v>25</v>
      </c>
      <c r="J1547" s="25">
        <v>5.5465220000000004</v>
      </c>
      <c r="K1547" s="24">
        <v>2420.4169999999999</v>
      </c>
      <c r="L1547" s="23">
        <v>49.667298344767552</v>
      </c>
      <c r="M1547" s="23">
        <v>13.354021510840697</v>
      </c>
    </row>
    <row r="1548" spans="1:13" x14ac:dyDescent="0.4">
      <c r="A1548" s="2"/>
      <c r="B1548" s="1"/>
      <c r="C1548" s="25"/>
      <c r="D1548" s="24"/>
      <c r="E1548" s="23"/>
      <c r="F1548" s="23"/>
      <c r="G1548" s="1"/>
      <c r="H1548" s="2">
        <v>15450.000000000004</v>
      </c>
      <c r="I1548" s="2">
        <v>25</v>
      </c>
      <c r="J1548" s="25">
        <v>5.572622</v>
      </c>
      <c r="K1548" s="24">
        <v>2421.6669999999999</v>
      </c>
      <c r="L1548" s="23">
        <v>48.667701508065932</v>
      </c>
      <c r="M1548" s="23">
        <v>13.085260412404825</v>
      </c>
    </row>
    <row r="1549" spans="1:13" x14ac:dyDescent="0.4">
      <c r="A1549" s="2"/>
      <c r="B1549" s="1"/>
      <c r="C1549" s="25"/>
      <c r="D1549" s="24"/>
      <c r="E1549" s="23"/>
      <c r="F1549" s="23"/>
      <c r="G1549" s="1"/>
      <c r="H1549" s="2">
        <v>15460.000000000002</v>
      </c>
      <c r="I1549" s="2">
        <v>25</v>
      </c>
      <c r="J1549" s="25">
        <v>5.5465220000000004</v>
      </c>
      <c r="K1549" s="24">
        <v>2429.5830000000001</v>
      </c>
      <c r="L1549" s="23">
        <v>49.53962077765982</v>
      </c>
      <c r="M1549" s="23">
        <v>13.319692907626303</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5DDF9-D3A7-4D07-BF4C-C694BE04B32D}">
  <sheetPr>
    <pageSetUpPr fitToPage="1"/>
  </sheetPr>
  <dimension ref="A1:AM73"/>
  <sheetViews>
    <sheetView zoomScaleNormal="100" workbookViewId="0">
      <selection activeCell="I12" sqref="I12"/>
    </sheetView>
  </sheetViews>
  <sheetFormatPr defaultRowHeight="15" x14ac:dyDescent="0.4"/>
  <cols>
    <col min="1" max="1" width="11.375" style="2" customWidth="1"/>
    <col min="2" max="2" width="9.125" style="2" bestFit="1" customWidth="1"/>
    <col min="3" max="3" width="9.125" style="4" bestFit="1" customWidth="1"/>
    <col min="4" max="4" width="11.625" style="2" customWidth="1"/>
    <col min="5" max="5" width="11.375" style="2" customWidth="1"/>
    <col min="6" max="6" width="9.125" style="2" bestFit="1" customWidth="1"/>
    <col min="7" max="7" width="9.125" style="4" bestFit="1" customWidth="1"/>
    <col min="8" max="8" width="11.625" style="2" customWidth="1"/>
    <col min="9" max="9" width="11.375" style="2" customWidth="1"/>
    <col min="10" max="10" width="9.125" style="2" bestFit="1" customWidth="1"/>
    <col min="11" max="11" width="9.125" style="4" bestFit="1" customWidth="1"/>
    <col min="12" max="12" width="11.625" style="2" customWidth="1"/>
    <col min="13" max="13" width="11.375" style="2" customWidth="1"/>
    <col min="14" max="14" width="9.125" style="2" bestFit="1" customWidth="1"/>
    <col min="15" max="15" width="9.125" style="4" bestFit="1" customWidth="1"/>
    <col min="16" max="16" width="11.625" style="2" customWidth="1"/>
    <col min="17" max="17" width="11.375" style="2" customWidth="1"/>
    <col min="18" max="18" width="9.125" style="2" bestFit="1" customWidth="1"/>
    <col min="19" max="19" width="9.125" style="4" bestFit="1" customWidth="1"/>
    <col min="20" max="20" width="11.625" style="2" customWidth="1"/>
    <col min="21" max="21" width="11.375" style="2" customWidth="1"/>
    <col min="22" max="22" width="9.125" style="2" bestFit="1" customWidth="1"/>
    <col min="23" max="23" width="9.125" style="4" bestFit="1" customWidth="1"/>
    <col min="24" max="24" width="11.625" style="2" customWidth="1"/>
    <col min="25" max="25" width="11.375" style="2" customWidth="1"/>
    <col min="26" max="26" width="9.125" style="2" bestFit="1" customWidth="1"/>
    <col min="27" max="27" width="9.125" style="4" bestFit="1" customWidth="1"/>
    <col min="28" max="28" width="11.625" style="2" customWidth="1"/>
    <col min="29" max="29" width="11.375" style="2" customWidth="1"/>
    <col min="30" max="30" width="9" style="2" customWidth="1"/>
    <col min="31" max="31" width="9" style="4" customWidth="1"/>
    <col min="32" max="32" width="9" style="2"/>
    <col min="33" max="33" width="11.375" style="2" customWidth="1"/>
    <col min="34" max="35" width="9.125" style="2" bestFit="1" customWidth="1"/>
    <col min="36" max="36" width="9" style="2"/>
    <col min="37" max="37" width="11.375" style="2" customWidth="1"/>
    <col min="38" max="39" width="9.125" style="2" bestFit="1" customWidth="1"/>
    <col min="40" max="16384" width="9" style="2"/>
  </cols>
  <sheetData>
    <row r="1" spans="1:39" x14ac:dyDescent="0.4">
      <c r="A1" s="2" t="s">
        <v>25</v>
      </c>
      <c r="E1" s="2" t="s">
        <v>26</v>
      </c>
      <c r="I1" s="2" t="s">
        <v>27</v>
      </c>
      <c r="M1" s="2" t="s">
        <v>28</v>
      </c>
      <c r="Q1" s="2" t="s">
        <v>29</v>
      </c>
      <c r="U1" s="2" t="s">
        <v>30</v>
      </c>
      <c r="Y1" s="2" t="s">
        <v>31</v>
      </c>
      <c r="AC1" s="2" t="s">
        <v>32</v>
      </c>
      <c r="AG1" s="2" t="s">
        <v>33</v>
      </c>
      <c r="AI1" s="4"/>
      <c r="AK1" s="2" t="s">
        <v>34</v>
      </c>
      <c r="AM1" s="4"/>
    </row>
    <row r="3" spans="1:39" x14ac:dyDescent="0.4">
      <c r="A3" s="2" t="s">
        <v>1</v>
      </c>
      <c r="E3" s="2" t="s">
        <v>1</v>
      </c>
      <c r="I3" s="2" t="s">
        <v>1</v>
      </c>
      <c r="M3" s="2" t="s">
        <v>1</v>
      </c>
      <c r="Q3" s="2" t="s">
        <v>1</v>
      </c>
      <c r="U3" s="2" t="s">
        <v>1</v>
      </c>
      <c r="Y3" s="2" t="s">
        <v>1</v>
      </c>
      <c r="AC3" s="2" t="s">
        <v>1</v>
      </c>
      <c r="AG3" s="2" t="s">
        <v>1</v>
      </c>
      <c r="AK3" s="2" t="s">
        <v>1</v>
      </c>
    </row>
    <row r="4" spans="1:39" s="5" customFormat="1" x14ac:dyDescent="0.4">
      <c r="A4" s="5">
        <v>2.0793699999999999</v>
      </c>
      <c r="E4" s="5">
        <v>2.8201000000000001</v>
      </c>
      <c r="I4" s="5">
        <v>4.0682200000000002</v>
      </c>
      <c r="M4" s="5">
        <v>1.6598200000000001</v>
      </c>
      <c r="Q4" s="5">
        <v>3.3329599999999999</v>
      </c>
      <c r="U4" s="5">
        <v>1.89333</v>
      </c>
      <c r="Y4" s="5">
        <v>4.3889499999999995</v>
      </c>
      <c r="AC4" s="5">
        <v>5.9609399999999999</v>
      </c>
      <c r="AG4" s="5">
        <v>6.5855100000000002</v>
      </c>
      <c r="AK4" s="5">
        <v>2.3938000000000001</v>
      </c>
    </row>
    <row r="5" spans="1:39" ht="18" x14ac:dyDescent="0.4">
      <c r="A5" s="2" t="s">
        <v>3</v>
      </c>
      <c r="E5" s="2" t="s">
        <v>3</v>
      </c>
      <c r="I5" s="2" t="s">
        <v>0</v>
      </c>
      <c r="M5" s="2" t="s">
        <v>3</v>
      </c>
      <c r="Q5" s="2" t="s">
        <v>3</v>
      </c>
      <c r="U5" s="2" t="s">
        <v>3</v>
      </c>
      <c r="Y5" s="2" t="s">
        <v>3</v>
      </c>
      <c r="AC5" s="2" t="s">
        <v>3</v>
      </c>
      <c r="AG5" s="2" t="s">
        <v>0</v>
      </c>
      <c r="AK5" s="2" t="s">
        <v>3</v>
      </c>
    </row>
    <row r="6" spans="1:39" s="5" customFormat="1" x14ac:dyDescent="0.4">
      <c r="A6" s="8">
        <v>4.6999999999999999E-4</v>
      </c>
      <c r="B6" s="8"/>
      <c r="C6" s="8"/>
      <c r="E6" s="8">
        <v>4.5300000000000001E-4</v>
      </c>
      <c r="F6" s="8"/>
      <c r="G6" s="8"/>
      <c r="I6" s="5">
        <v>3.7662932600000003</v>
      </c>
      <c r="M6" s="8">
        <v>1.1400000000000001E-4</v>
      </c>
      <c r="N6" s="8"/>
      <c r="O6" s="8"/>
      <c r="Q6" s="8">
        <v>6.97E-5</v>
      </c>
      <c r="R6" s="8"/>
      <c r="S6" s="8"/>
      <c r="U6" s="8">
        <v>2.1000000000000001E-4</v>
      </c>
      <c r="V6" s="8"/>
      <c r="W6" s="8"/>
      <c r="Y6" s="8">
        <v>7.3333333333333331E-5</v>
      </c>
      <c r="AC6" s="8">
        <v>3.5416666666666662E-5</v>
      </c>
      <c r="AG6" s="5">
        <v>6.3676206799999999</v>
      </c>
      <c r="AK6" s="8">
        <v>1.38E-5</v>
      </c>
    </row>
    <row r="7" spans="1:39" x14ac:dyDescent="0.4">
      <c r="I7" s="2" t="s">
        <v>2</v>
      </c>
      <c r="AG7" s="2" t="s">
        <v>2</v>
      </c>
    </row>
    <row r="8" spans="1:39" s="5" customFormat="1" x14ac:dyDescent="0.4">
      <c r="I8" s="5">
        <v>4.5100000000000001E-2</v>
      </c>
      <c r="AG8" s="5">
        <v>1.7899999999999999E-2</v>
      </c>
    </row>
    <row r="10" spans="1:39" x14ac:dyDescent="0.4">
      <c r="A10" s="2" t="s">
        <v>9</v>
      </c>
    </row>
    <row r="11" spans="1:39" x14ac:dyDescent="0.4">
      <c r="A11" s="2" t="s">
        <v>10</v>
      </c>
    </row>
    <row r="12" spans="1:39" x14ac:dyDescent="0.4">
      <c r="A12" s="2" t="s">
        <v>4</v>
      </c>
    </row>
    <row r="14" spans="1:39" s="7" customFormat="1" x14ac:dyDescent="0.4">
      <c r="A14" s="7" t="s">
        <v>5</v>
      </c>
      <c r="B14" s="7" t="s">
        <v>6</v>
      </c>
      <c r="C14" s="6" t="s">
        <v>7</v>
      </c>
      <c r="E14" s="7" t="s">
        <v>5</v>
      </c>
      <c r="F14" s="7" t="s">
        <v>6</v>
      </c>
      <c r="G14" s="6" t="s">
        <v>7</v>
      </c>
      <c r="I14" s="7" t="s">
        <v>5</v>
      </c>
      <c r="J14" s="7" t="s">
        <v>6</v>
      </c>
      <c r="K14" s="6" t="s">
        <v>7</v>
      </c>
      <c r="M14" s="7" t="s">
        <v>5</v>
      </c>
      <c r="N14" s="7" t="s">
        <v>6</v>
      </c>
      <c r="O14" s="6" t="s">
        <v>7</v>
      </c>
      <c r="Q14" s="7" t="s">
        <v>5</v>
      </c>
      <c r="R14" s="7" t="s">
        <v>6</v>
      </c>
      <c r="S14" s="6" t="s">
        <v>7</v>
      </c>
      <c r="U14" s="7" t="s">
        <v>5</v>
      </c>
      <c r="V14" s="7" t="s">
        <v>6</v>
      </c>
      <c r="W14" s="6" t="s">
        <v>7</v>
      </c>
      <c r="Y14" s="7" t="s">
        <v>5</v>
      </c>
      <c r="Z14" s="7" t="s">
        <v>6</v>
      </c>
      <c r="AA14" s="6" t="s">
        <v>7</v>
      </c>
      <c r="AC14" s="7" t="s">
        <v>5</v>
      </c>
      <c r="AD14" s="7" t="s">
        <v>6</v>
      </c>
      <c r="AE14" s="6" t="s">
        <v>7</v>
      </c>
      <c r="AG14" s="7" t="s">
        <v>5</v>
      </c>
      <c r="AH14" s="7" t="s">
        <v>6</v>
      </c>
      <c r="AI14" s="6" t="s">
        <v>7</v>
      </c>
      <c r="AK14" s="7" t="s">
        <v>5</v>
      </c>
      <c r="AL14" s="7" t="s">
        <v>6</v>
      </c>
      <c r="AM14" s="6" t="s">
        <v>7</v>
      </c>
    </row>
    <row r="15" spans="1:39" x14ac:dyDescent="0.4">
      <c r="A15" s="2">
        <v>32713</v>
      </c>
      <c r="B15" s="2">
        <f>A15-A$15</f>
        <v>0</v>
      </c>
      <c r="C15" s="4">
        <v>2.0109499999999998</v>
      </c>
      <c r="E15" s="2">
        <v>26031</v>
      </c>
      <c r="F15" s="2">
        <f>E15-E$15</f>
        <v>0</v>
      </c>
      <c r="G15" s="4">
        <v>2.6128</v>
      </c>
      <c r="I15" s="2">
        <v>3652.0000000018626</v>
      </c>
      <c r="J15" s="2">
        <f t="shared" ref="J15:J66" si="0">I15-I$15</f>
        <v>0</v>
      </c>
      <c r="K15" s="4">
        <v>4.0165299999999995</v>
      </c>
      <c r="M15" s="2">
        <v>111626</v>
      </c>
      <c r="N15" s="2">
        <f>M15-M$15</f>
        <v>0</v>
      </c>
      <c r="O15" s="4">
        <v>1.5023899999999999</v>
      </c>
      <c r="Q15" s="2">
        <v>96477</v>
      </c>
      <c r="R15" s="2">
        <f>Q15-Q$15</f>
        <v>0</v>
      </c>
      <c r="S15" s="4">
        <v>3.0164599999999999</v>
      </c>
      <c r="U15" s="2">
        <v>99360</v>
      </c>
      <c r="V15" s="2">
        <f t="shared" ref="V15:V46" si="1">U15-U$15</f>
        <v>0</v>
      </c>
      <c r="W15" s="4">
        <v>1.77772</v>
      </c>
      <c r="Y15" s="2">
        <v>111600</v>
      </c>
      <c r="Z15" s="2">
        <f t="shared" ref="Z15:Z71" si="2">Y15-Y$15</f>
        <v>0</v>
      </c>
      <c r="AA15" s="4">
        <v>4.1436799999999998</v>
      </c>
      <c r="AC15" s="2">
        <v>55200</v>
      </c>
      <c r="AD15" s="2">
        <f t="shared" ref="AD15:AD46" si="3">AC15-AC$15</f>
        <v>0</v>
      </c>
      <c r="AE15" s="4">
        <v>5.7066399999999993</v>
      </c>
      <c r="AG15" s="2">
        <v>14101.000000303611</v>
      </c>
      <c r="AH15" s="2">
        <f t="shared" ref="AH15:AH70" si="4">AG15-AG$15</f>
        <v>0</v>
      </c>
      <c r="AI15" s="4">
        <v>6.4859999999999998</v>
      </c>
      <c r="AK15" s="2">
        <v>189000</v>
      </c>
      <c r="AL15" s="2">
        <f t="shared" ref="AL15:AL68" si="5">AK15-AK$15</f>
        <v>0</v>
      </c>
      <c r="AM15" s="4">
        <v>2.2581000000000002</v>
      </c>
    </row>
    <row r="16" spans="1:39" x14ac:dyDescent="0.4">
      <c r="A16" s="2">
        <v>32713.999999605119</v>
      </c>
      <c r="B16" s="2">
        <f t="shared" ref="B16:B59" si="6">A16-A$15</f>
        <v>0.99999960511922836</v>
      </c>
      <c r="C16" s="4">
        <v>2.0112199999999998</v>
      </c>
      <c r="E16" s="2">
        <v>26032.000000233762</v>
      </c>
      <c r="F16" s="2">
        <f t="shared" ref="F16:F63" si="7">E16-E$15</f>
        <v>1.0000002337619662</v>
      </c>
      <c r="G16" s="4">
        <v>2.6246999999999998</v>
      </c>
      <c r="I16" s="2">
        <v>3653.0000002356246</v>
      </c>
      <c r="J16" s="2">
        <f t="shared" si="0"/>
        <v>1.0000002337619662</v>
      </c>
      <c r="K16" s="4">
        <v>4.0179999999999998</v>
      </c>
      <c r="M16" s="2">
        <v>111627.00000023376</v>
      </c>
      <c r="N16" s="2">
        <f t="shared" ref="N16:N66" si="8">M16-M$15</f>
        <v>1.0000002337619662</v>
      </c>
      <c r="O16" s="4">
        <v>1.5382099999999999</v>
      </c>
      <c r="Q16" s="2">
        <v>96478.000000233762</v>
      </c>
      <c r="R16" s="2">
        <f t="shared" ref="R16:R67" si="9">Q16-Q$15</f>
        <v>1.0000002337619662</v>
      </c>
      <c r="S16" s="4">
        <v>3.0205899999999999</v>
      </c>
      <c r="U16" s="2">
        <v>99361.000000233762</v>
      </c>
      <c r="V16" s="2">
        <f t="shared" si="1"/>
        <v>1.0000002337619662</v>
      </c>
      <c r="W16" s="4">
        <v>1.7897500000000002</v>
      </c>
      <c r="Y16" s="2">
        <v>111601.00000023376</v>
      </c>
      <c r="Z16" s="2">
        <f t="shared" si="2"/>
        <v>1.0000002337619662</v>
      </c>
      <c r="AA16" s="4">
        <v>4.1436899999999994</v>
      </c>
      <c r="AC16" s="2">
        <v>55201.004999829456</v>
      </c>
      <c r="AD16" s="2">
        <f t="shared" si="3"/>
        <v>1.0049998294562101</v>
      </c>
      <c r="AE16" s="4">
        <v>5.7133899999999995</v>
      </c>
      <c r="AG16" s="2">
        <v>14101.99999990873</v>
      </c>
      <c r="AH16" s="2">
        <f t="shared" si="4"/>
        <v>0.99999960511922836</v>
      </c>
      <c r="AI16" s="4">
        <v>6.4881000000000002</v>
      </c>
      <c r="AK16" s="2">
        <v>189000.99999960512</v>
      </c>
      <c r="AL16" s="2">
        <f t="shared" si="5"/>
        <v>0.99999960511922836</v>
      </c>
      <c r="AM16" s="4">
        <v>2.2570399999999999</v>
      </c>
    </row>
    <row r="17" spans="1:39" x14ac:dyDescent="0.4">
      <c r="A17" s="2">
        <v>32714.999999838881</v>
      </c>
      <c r="B17" s="2">
        <f t="shared" si="6"/>
        <v>1.9999998388811946</v>
      </c>
      <c r="C17" s="4">
        <v>2.0365500000000001</v>
      </c>
      <c r="E17" s="2">
        <v>26032.999999838881</v>
      </c>
      <c r="F17" s="2">
        <f t="shared" si="7"/>
        <v>1.9999998388811946</v>
      </c>
      <c r="G17" s="4">
        <v>2.6345499999999999</v>
      </c>
      <c r="I17" s="2">
        <v>3654.0000004693866</v>
      </c>
      <c r="J17" s="2">
        <f t="shared" si="0"/>
        <v>2.0000004675239325</v>
      </c>
      <c r="K17" s="4">
        <v>4.01858</v>
      </c>
      <c r="M17" s="2">
        <v>111628.00000046752</v>
      </c>
      <c r="N17" s="2">
        <f t="shared" si="8"/>
        <v>2.0000004675239325</v>
      </c>
      <c r="O17" s="4">
        <v>1.56738</v>
      </c>
      <c r="Q17" s="2">
        <v>96478.999999838881</v>
      </c>
      <c r="R17" s="2">
        <f t="shared" si="9"/>
        <v>1.9999998388811946</v>
      </c>
      <c r="S17" s="4">
        <v>3.0225599999999999</v>
      </c>
      <c r="U17" s="2">
        <v>99361.999999838881</v>
      </c>
      <c r="V17" s="2">
        <f t="shared" si="1"/>
        <v>1.9999998388811946</v>
      </c>
      <c r="W17" s="4">
        <v>1.7800699999999998</v>
      </c>
      <c r="Y17" s="2">
        <v>111602.00500006322</v>
      </c>
      <c r="Z17" s="2">
        <f t="shared" si="2"/>
        <v>2.0050000632181764</v>
      </c>
      <c r="AA17" s="4">
        <v>4.1623200000000002</v>
      </c>
      <c r="AC17" s="2">
        <v>55202.010000287555</v>
      </c>
      <c r="AD17" s="2">
        <f t="shared" si="3"/>
        <v>2.0100002875551581</v>
      </c>
      <c r="AE17" s="4">
        <v>5.7208199999999998</v>
      </c>
      <c r="AG17" s="2">
        <v>14103.000000142492</v>
      </c>
      <c r="AH17" s="2">
        <f t="shared" si="4"/>
        <v>1.9999998388811946</v>
      </c>
      <c r="AI17" s="4">
        <v>6.5011999999999999</v>
      </c>
      <c r="AK17" s="2">
        <v>189001.99999983888</v>
      </c>
      <c r="AL17" s="2">
        <f t="shared" si="5"/>
        <v>1.9999998388811946</v>
      </c>
      <c r="AM17" s="4">
        <v>2.2576200000000002</v>
      </c>
    </row>
    <row r="18" spans="1:39" x14ac:dyDescent="0.4">
      <c r="A18" s="2">
        <v>32716.000000072643</v>
      </c>
      <c r="B18" s="2">
        <f t="shared" si="6"/>
        <v>3.0000000726431608</v>
      </c>
      <c r="C18" s="4">
        <v>2.0500799999999999</v>
      </c>
      <c r="E18" s="2">
        <v>26034.000000072643</v>
      </c>
      <c r="F18" s="2">
        <f t="shared" si="7"/>
        <v>3.0000000726431608</v>
      </c>
      <c r="G18" s="4">
        <v>2.6412299999999997</v>
      </c>
      <c r="I18" s="2">
        <v>3655.0000000745058</v>
      </c>
      <c r="J18" s="2">
        <f t="shared" si="0"/>
        <v>3.0000000726431608</v>
      </c>
      <c r="K18" s="4">
        <v>4.0195599999999994</v>
      </c>
      <c r="M18" s="2">
        <v>111629.00000007264</v>
      </c>
      <c r="N18" s="2">
        <f t="shared" si="8"/>
        <v>3.0000000726431608</v>
      </c>
      <c r="O18" s="4">
        <v>1.58277</v>
      </c>
      <c r="Q18" s="2">
        <v>96480.000000072643</v>
      </c>
      <c r="R18" s="2">
        <f t="shared" si="9"/>
        <v>3.0000000726431608</v>
      </c>
      <c r="S18" s="4">
        <v>3.0243700000000002</v>
      </c>
      <c r="U18" s="2">
        <v>99363.000000072643</v>
      </c>
      <c r="V18" s="2">
        <f t="shared" si="1"/>
        <v>3.0000000726431608</v>
      </c>
      <c r="W18" s="4">
        <v>1.7806799999999998</v>
      </c>
      <c r="Y18" s="2">
        <v>111603.01000052132</v>
      </c>
      <c r="Z18" s="2">
        <f t="shared" si="2"/>
        <v>3.0100005213171244</v>
      </c>
      <c r="AA18" s="4">
        <v>4.2383800000000003</v>
      </c>
      <c r="AC18" s="2">
        <v>55203.015000117011</v>
      </c>
      <c r="AD18" s="2">
        <f t="shared" si="3"/>
        <v>3.0150001170113683</v>
      </c>
      <c r="AE18" s="4">
        <v>5.7251899999999996</v>
      </c>
      <c r="AG18" s="2">
        <v>14104.000000376254</v>
      </c>
      <c r="AH18" s="2">
        <f t="shared" si="4"/>
        <v>3.0000000726431608</v>
      </c>
      <c r="AI18" s="4">
        <v>6.5034000000000001</v>
      </c>
      <c r="AK18" s="2">
        <v>189003.00000007264</v>
      </c>
      <c r="AL18" s="2">
        <f t="shared" si="5"/>
        <v>3.0000000726431608</v>
      </c>
      <c r="AM18" s="4">
        <v>2.2602000000000002</v>
      </c>
    </row>
    <row r="19" spans="1:39" x14ac:dyDescent="0.4">
      <c r="A19" s="2">
        <v>32716.999999677762</v>
      </c>
      <c r="B19" s="2">
        <f t="shared" si="6"/>
        <v>3.9999996777623892</v>
      </c>
      <c r="C19" s="4">
        <v>2.05552</v>
      </c>
      <c r="E19" s="2">
        <v>26034.999999677762</v>
      </c>
      <c r="F19" s="2">
        <f t="shared" si="7"/>
        <v>3.9999996777623892</v>
      </c>
      <c r="G19" s="4">
        <v>2.64628</v>
      </c>
      <c r="I19" s="2">
        <v>3656.0000003082678</v>
      </c>
      <c r="J19" s="2">
        <f t="shared" si="0"/>
        <v>4.000000306405127</v>
      </c>
      <c r="K19" s="4">
        <v>4.0200500000000003</v>
      </c>
      <c r="M19" s="2">
        <v>111630.00000030641</v>
      </c>
      <c r="N19" s="2">
        <f t="shared" si="8"/>
        <v>4.000000306405127</v>
      </c>
      <c r="O19" s="4">
        <v>1.5918699999999999</v>
      </c>
      <c r="Q19" s="2">
        <v>96481.000000306405</v>
      </c>
      <c r="R19" s="2">
        <f t="shared" si="9"/>
        <v>4.000000306405127</v>
      </c>
      <c r="S19" s="4">
        <v>3.0260099999999999</v>
      </c>
      <c r="U19" s="2">
        <v>99363.999999677762</v>
      </c>
      <c r="V19" s="2">
        <f t="shared" si="1"/>
        <v>3.9999996777623892</v>
      </c>
      <c r="W19" s="4">
        <v>1.78111</v>
      </c>
      <c r="Y19" s="2">
        <v>111604.01500035077</v>
      </c>
      <c r="Z19" s="2">
        <f t="shared" si="2"/>
        <v>4.0150003507733345</v>
      </c>
      <c r="AA19" s="4">
        <v>4.2545299999999999</v>
      </c>
      <c r="AC19" s="2">
        <v>55204.019999946468</v>
      </c>
      <c r="AD19" s="2">
        <f t="shared" si="3"/>
        <v>4.0199999464675784</v>
      </c>
      <c r="AE19" s="4">
        <v>5.7282500000000001</v>
      </c>
      <c r="AG19" s="2">
        <v>14104.999999981374</v>
      </c>
      <c r="AH19" s="2">
        <f t="shared" si="4"/>
        <v>3.9999996777623892</v>
      </c>
      <c r="AI19" s="4">
        <v>6.5048900000000005</v>
      </c>
      <c r="AK19" s="2">
        <v>189003.99999967776</v>
      </c>
      <c r="AL19" s="2">
        <f t="shared" si="5"/>
        <v>3.9999996777623892</v>
      </c>
      <c r="AM19" s="4">
        <v>2.2608800000000002</v>
      </c>
    </row>
    <row r="20" spans="1:39" x14ac:dyDescent="0.4">
      <c r="A20" s="2">
        <v>32717.999999911524</v>
      </c>
      <c r="B20" s="2">
        <f t="shared" si="6"/>
        <v>4.9999999115243554</v>
      </c>
      <c r="C20" s="4">
        <v>2.0585</v>
      </c>
      <c r="E20" s="2">
        <v>26035.999999911524</v>
      </c>
      <c r="F20" s="2">
        <f t="shared" si="7"/>
        <v>4.9999999115243554</v>
      </c>
      <c r="G20" s="4">
        <v>2.6503999999999999</v>
      </c>
      <c r="I20" s="2">
        <v>3657.0000005420297</v>
      </c>
      <c r="J20" s="2">
        <f t="shared" si="0"/>
        <v>5.0000005401670933</v>
      </c>
      <c r="K20" s="4">
        <v>4.0207299999999995</v>
      </c>
      <c r="M20" s="2">
        <v>111630.99999991152</v>
      </c>
      <c r="N20" s="2">
        <f t="shared" si="8"/>
        <v>4.9999999115243554</v>
      </c>
      <c r="O20" s="4">
        <v>1.59826</v>
      </c>
      <c r="Q20" s="2">
        <v>96481.999999911524</v>
      </c>
      <c r="R20" s="2">
        <f t="shared" si="9"/>
        <v>4.9999999115243554</v>
      </c>
      <c r="S20" s="4">
        <v>3.02738</v>
      </c>
      <c r="U20" s="2">
        <v>99364.999999911524</v>
      </c>
      <c r="V20" s="2">
        <f t="shared" si="1"/>
        <v>4.9999999115243554</v>
      </c>
      <c r="W20" s="4">
        <v>1.7815400000000001</v>
      </c>
      <c r="Y20" s="2">
        <v>111605.02000018023</v>
      </c>
      <c r="Z20" s="2">
        <f t="shared" si="2"/>
        <v>5.0200001802295446</v>
      </c>
      <c r="AA20" s="4">
        <v>4.2582800000000001</v>
      </c>
      <c r="AC20" s="2">
        <v>55205.024999775924</v>
      </c>
      <c r="AD20" s="2">
        <f t="shared" si="3"/>
        <v>5.0249997759237885</v>
      </c>
      <c r="AE20" s="4">
        <v>5.7306400000000002</v>
      </c>
      <c r="AG20" s="2">
        <v>14106.000000215136</v>
      </c>
      <c r="AH20" s="2">
        <f t="shared" si="4"/>
        <v>4.9999999115243554</v>
      </c>
      <c r="AI20" s="4">
        <v>6.5059899999999997</v>
      </c>
      <c r="AK20" s="2">
        <v>189004.99999991152</v>
      </c>
      <c r="AL20" s="2">
        <f t="shared" si="5"/>
        <v>4.9999999115243554</v>
      </c>
      <c r="AM20" s="4">
        <v>2.2611600000000003</v>
      </c>
    </row>
    <row r="21" spans="1:39" x14ac:dyDescent="0.4">
      <c r="A21" s="2">
        <v>32719.000000145286</v>
      </c>
      <c r="B21" s="2">
        <f t="shared" si="6"/>
        <v>6.0000001452863216</v>
      </c>
      <c r="C21" s="4">
        <v>2.0603799999999999</v>
      </c>
      <c r="E21" s="2">
        <v>26037.000000145286</v>
      </c>
      <c r="F21" s="2">
        <f t="shared" si="7"/>
        <v>6.0000001452863216</v>
      </c>
      <c r="G21" s="4">
        <v>2.65408</v>
      </c>
      <c r="I21" s="2">
        <v>3658.000000147149</v>
      </c>
      <c r="J21" s="2">
        <f t="shared" si="0"/>
        <v>6.0000001452863216</v>
      </c>
      <c r="K21" s="4">
        <v>4.0212200000000005</v>
      </c>
      <c r="M21" s="2">
        <v>111632.00000014529</v>
      </c>
      <c r="N21" s="2">
        <f t="shared" si="8"/>
        <v>6.0000001452863216</v>
      </c>
      <c r="O21" s="4">
        <v>1.6030799999999998</v>
      </c>
      <c r="Q21" s="2">
        <v>96483.000000145286</v>
      </c>
      <c r="R21" s="2">
        <f t="shared" si="9"/>
        <v>6.0000001452863216</v>
      </c>
      <c r="S21" s="4">
        <v>3.02867</v>
      </c>
      <c r="U21" s="2">
        <v>99366.000000145286</v>
      </c>
      <c r="V21" s="2">
        <f t="shared" si="1"/>
        <v>6.0000001452863216</v>
      </c>
      <c r="W21" s="4">
        <v>1.7818000000000001</v>
      </c>
      <c r="Y21" s="2">
        <v>111606.02500000969</v>
      </c>
      <c r="Z21" s="2">
        <f t="shared" si="2"/>
        <v>6.0250000096857548</v>
      </c>
      <c r="AA21" s="4">
        <v>4.2604699999999998</v>
      </c>
      <c r="AC21" s="2">
        <v>55206.030000234023</v>
      </c>
      <c r="AD21" s="2">
        <f t="shared" si="3"/>
        <v>6.0300002340227365</v>
      </c>
      <c r="AE21" s="4">
        <v>5.7326199999999998</v>
      </c>
      <c r="AG21" s="2">
        <v>14107.000000448897</v>
      </c>
      <c r="AH21" s="2">
        <f t="shared" si="4"/>
        <v>6.0000001452863216</v>
      </c>
      <c r="AI21" s="4">
        <v>6.5062899999999999</v>
      </c>
      <c r="AK21" s="2">
        <v>189006.00000014529</v>
      </c>
      <c r="AL21" s="2">
        <f t="shared" si="5"/>
        <v>6.0000001452863216</v>
      </c>
      <c r="AM21" s="4">
        <v>2.2611600000000003</v>
      </c>
    </row>
    <row r="22" spans="1:39" x14ac:dyDescent="0.4">
      <c r="A22" s="2">
        <v>32719.999999750406</v>
      </c>
      <c r="B22" s="2">
        <f t="shared" si="6"/>
        <v>6.99999975040555</v>
      </c>
      <c r="C22" s="4">
        <v>2.0617299999999998</v>
      </c>
      <c r="E22" s="2">
        <v>26037.999999750406</v>
      </c>
      <c r="F22" s="2">
        <f t="shared" si="7"/>
        <v>6.99999975040555</v>
      </c>
      <c r="G22" s="4">
        <v>2.65734</v>
      </c>
      <c r="I22" s="2">
        <v>3659.0000003809109</v>
      </c>
      <c r="J22" s="2">
        <f t="shared" si="0"/>
        <v>7.0000003790482879</v>
      </c>
      <c r="K22" s="4">
        <v>4.0215999999999994</v>
      </c>
      <c r="M22" s="2">
        <v>111633.00000037905</v>
      </c>
      <c r="N22" s="2">
        <f t="shared" si="8"/>
        <v>7.0000003790482879</v>
      </c>
      <c r="O22" s="4">
        <v>1.6069899999999999</v>
      </c>
      <c r="Q22" s="2">
        <v>96484.000000379048</v>
      </c>
      <c r="R22" s="2">
        <f t="shared" si="9"/>
        <v>7.0000003790482879</v>
      </c>
      <c r="S22" s="4">
        <v>3.02996</v>
      </c>
      <c r="U22" s="2">
        <v>99366.999999750406</v>
      </c>
      <c r="V22" s="2">
        <f t="shared" si="1"/>
        <v>6.99999975040555</v>
      </c>
      <c r="W22" s="4">
        <v>1.78213</v>
      </c>
      <c r="Y22" s="2">
        <v>111607.03000046778</v>
      </c>
      <c r="Z22" s="2">
        <f t="shared" si="2"/>
        <v>7.0300004677847028</v>
      </c>
      <c r="AA22" s="4">
        <v>4.2619499999999997</v>
      </c>
      <c r="AC22" s="2">
        <v>55207.035000063479</v>
      </c>
      <c r="AD22" s="2">
        <f t="shared" si="3"/>
        <v>7.0350000634789467</v>
      </c>
      <c r="AE22" s="4">
        <v>5.7343099999999998</v>
      </c>
      <c r="AG22" s="2">
        <v>14108.000000054017</v>
      </c>
      <c r="AH22" s="2">
        <f t="shared" si="4"/>
        <v>6.99999975040555</v>
      </c>
      <c r="AI22" s="4">
        <v>6.5067899999999996</v>
      </c>
      <c r="AK22" s="2">
        <v>189006.99999975041</v>
      </c>
      <c r="AL22" s="2">
        <f t="shared" si="5"/>
        <v>6.99999975040555</v>
      </c>
      <c r="AM22" s="4">
        <v>2.2622200000000001</v>
      </c>
    </row>
    <row r="23" spans="1:39" x14ac:dyDescent="0.4">
      <c r="A23" s="2">
        <v>32720.999999984168</v>
      </c>
      <c r="B23" s="2">
        <f t="shared" si="6"/>
        <v>7.9999999841675162</v>
      </c>
      <c r="C23" s="4">
        <v>2.0627499999999999</v>
      </c>
      <c r="E23" s="2">
        <v>26038.999999984168</v>
      </c>
      <c r="F23" s="2">
        <f t="shared" si="7"/>
        <v>7.9999999841675162</v>
      </c>
      <c r="G23" s="4">
        <v>2.6603300000000001</v>
      </c>
      <c r="I23" s="2">
        <v>3659.9999999860302</v>
      </c>
      <c r="J23" s="2">
        <f t="shared" si="0"/>
        <v>7.9999999841675162</v>
      </c>
      <c r="K23" s="4">
        <v>4.0220899999999995</v>
      </c>
      <c r="M23" s="2">
        <v>111633.99999998417</v>
      </c>
      <c r="N23" s="2">
        <f t="shared" si="8"/>
        <v>7.9999999841675162</v>
      </c>
      <c r="O23" s="4">
        <v>1.6102699999999999</v>
      </c>
      <c r="Q23" s="2">
        <v>96484.999999984168</v>
      </c>
      <c r="R23" s="2">
        <f t="shared" si="9"/>
        <v>7.9999999841675162</v>
      </c>
      <c r="S23" s="4">
        <v>3.0310800000000002</v>
      </c>
      <c r="U23" s="2">
        <v>99367.999999984168</v>
      </c>
      <c r="V23" s="2">
        <f t="shared" si="1"/>
        <v>7.9999999841675162</v>
      </c>
      <c r="W23" s="4">
        <v>1.7823799999999999</v>
      </c>
      <c r="Y23" s="2">
        <v>111608.03500029724</v>
      </c>
      <c r="Z23" s="2">
        <f t="shared" si="2"/>
        <v>8.0350002972409129</v>
      </c>
      <c r="AA23" s="4">
        <v>4.2632599999999998</v>
      </c>
      <c r="AC23" s="2">
        <v>55208.039999892935</v>
      </c>
      <c r="AD23" s="2">
        <f t="shared" si="3"/>
        <v>8.0399998929351568</v>
      </c>
      <c r="AE23" s="4">
        <v>5.7357899999999997</v>
      </c>
      <c r="AG23" s="2">
        <v>14109.000000287779</v>
      </c>
      <c r="AH23" s="2">
        <f t="shared" si="4"/>
        <v>7.9999999841675162</v>
      </c>
      <c r="AI23" s="4">
        <v>6.5070899999999998</v>
      </c>
      <c r="AK23" s="2">
        <v>189007.99999998417</v>
      </c>
      <c r="AL23" s="2">
        <f t="shared" si="5"/>
        <v>7.9999999841675162</v>
      </c>
      <c r="AM23" s="4">
        <v>2.2625999999999999</v>
      </c>
    </row>
    <row r="24" spans="1:39" x14ac:dyDescent="0.4">
      <c r="A24" s="2">
        <v>32722.999999823049</v>
      </c>
      <c r="B24" s="2">
        <f t="shared" si="6"/>
        <v>9.9999998230487108</v>
      </c>
      <c r="C24" s="4">
        <v>2.0641699999999998</v>
      </c>
      <c r="E24" s="2">
        <v>26040.999999823049</v>
      </c>
      <c r="F24" s="2">
        <f t="shared" si="7"/>
        <v>9.9999998230487108</v>
      </c>
      <c r="G24" s="4">
        <v>2.6658200000000001</v>
      </c>
      <c r="I24" s="2">
        <v>3662.0000004535541</v>
      </c>
      <c r="J24" s="2">
        <f t="shared" si="0"/>
        <v>10.000000451691449</v>
      </c>
      <c r="K24" s="4">
        <v>4.0226799999999994</v>
      </c>
      <c r="M24" s="2">
        <v>111636.00000045169</v>
      </c>
      <c r="N24" s="2">
        <f t="shared" si="8"/>
        <v>10.000000451691449</v>
      </c>
      <c r="O24" s="4">
        <v>1.61544</v>
      </c>
      <c r="Q24" s="2">
        <v>96487.000000451691</v>
      </c>
      <c r="R24" s="2">
        <f t="shared" si="9"/>
        <v>10.000000451691449</v>
      </c>
      <c r="S24" s="4">
        <v>3.0332300000000001</v>
      </c>
      <c r="U24" s="2">
        <v>99369.999999823049</v>
      </c>
      <c r="V24" s="2">
        <f t="shared" si="1"/>
        <v>9.9999998230487108</v>
      </c>
      <c r="W24" s="4">
        <v>1.7828899999999999</v>
      </c>
      <c r="Y24" s="2">
        <v>111610.00000045169</v>
      </c>
      <c r="Z24" s="2">
        <f t="shared" si="2"/>
        <v>10.000000451691449</v>
      </c>
      <c r="AA24" s="4">
        <v>4.2652799999999997</v>
      </c>
      <c r="AC24" s="2">
        <v>55210.05000018049</v>
      </c>
      <c r="AD24" s="2">
        <f t="shared" si="3"/>
        <v>10.050000180490315</v>
      </c>
      <c r="AE24" s="4">
        <v>5.7380800000000001</v>
      </c>
      <c r="AG24" s="2">
        <v>14111.00000012666</v>
      </c>
      <c r="AH24" s="2">
        <f t="shared" si="4"/>
        <v>9.9999998230487108</v>
      </c>
      <c r="AI24" s="4">
        <v>6.5074899999999998</v>
      </c>
      <c r="AK24" s="2">
        <v>189009.99999982305</v>
      </c>
      <c r="AL24" s="2">
        <f t="shared" si="5"/>
        <v>9.9999998230487108</v>
      </c>
      <c r="AM24" s="4">
        <v>2.2633700000000001</v>
      </c>
    </row>
    <row r="25" spans="1:39" x14ac:dyDescent="0.4">
      <c r="A25" s="2">
        <v>32724.99999966193</v>
      </c>
      <c r="B25" s="2">
        <f t="shared" si="6"/>
        <v>11.999999661929905</v>
      </c>
      <c r="C25" s="4">
        <v>2.06515</v>
      </c>
      <c r="E25" s="2">
        <v>26043.000000290573</v>
      </c>
      <c r="F25" s="2">
        <f t="shared" si="7"/>
        <v>12.000000290572643</v>
      </c>
      <c r="G25" s="4">
        <v>2.6707799999999997</v>
      </c>
      <c r="I25" s="2">
        <v>3664.0000002924353</v>
      </c>
      <c r="J25" s="2">
        <f t="shared" si="0"/>
        <v>12.000000290572643</v>
      </c>
      <c r="K25" s="4">
        <v>4.0233599999999994</v>
      </c>
      <c r="M25" s="2">
        <v>111638.00000029057</v>
      </c>
      <c r="N25" s="2">
        <f t="shared" si="8"/>
        <v>12.000000290572643</v>
      </c>
      <c r="O25" s="4">
        <v>1.6194</v>
      </c>
      <c r="Q25" s="2">
        <v>96489.000000290573</v>
      </c>
      <c r="R25" s="2">
        <f t="shared" si="9"/>
        <v>12.000000290572643</v>
      </c>
      <c r="S25" s="4">
        <v>3.0352100000000002</v>
      </c>
      <c r="U25" s="2">
        <v>99371.99999966193</v>
      </c>
      <c r="V25" s="2">
        <f t="shared" si="1"/>
        <v>11.999999661929905</v>
      </c>
      <c r="W25" s="4">
        <v>1.7832299999999999</v>
      </c>
      <c r="Y25" s="2">
        <v>111612.00000029057</v>
      </c>
      <c r="Z25" s="2">
        <f t="shared" si="2"/>
        <v>12.000000290572643</v>
      </c>
      <c r="AA25" s="4">
        <v>4.2669300000000003</v>
      </c>
      <c r="AC25" s="2">
        <v>55212.059999839403</v>
      </c>
      <c r="AD25" s="2">
        <f t="shared" si="3"/>
        <v>12.059999839402735</v>
      </c>
      <c r="AE25" s="4">
        <v>5.7401600000000004</v>
      </c>
      <c r="AG25" s="2">
        <v>14112.999999965541</v>
      </c>
      <c r="AH25" s="2">
        <f t="shared" si="4"/>
        <v>11.999999661929905</v>
      </c>
      <c r="AI25" s="4">
        <v>6.50779</v>
      </c>
      <c r="AK25" s="2">
        <v>189011.99999966193</v>
      </c>
      <c r="AL25" s="2">
        <f t="shared" si="5"/>
        <v>11.999999661929905</v>
      </c>
      <c r="AM25" s="4">
        <v>2.26423</v>
      </c>
    </row>
    <row r="26" spans="1:39" x14ac:dyDescent="0.4">
      <c r="A26" s="2">
        <v>32727.999999734573</v>
      </c>
      <c r="B26" s="2">
        <f t="shared" si="6"/>
        <v>14.999999734573066</v>
      </c>
      <c r="C26" s="4">
        <v>2.0662500000000001</v>
      </c>
      <c r="E26" s="2">
        <v>26045.999999734573</v>
      </c>
      <c r="F26" s="2">
        <f t="shared" si="7"/>
        <v>14.999999734573066</v>
      </c>
      <c r="G26" s="4">
        <v>2.6775899999999999</v>
      </c>
      <c r="I26" s="2">
        <v>3667.0000003650784</v>
      </c>
      <c r="J26" s="2">
        <f t="shared" si="0"/>
        <v>15.000000363215804</v>
      </c>
      <c r="K26" s="4">
        <v>4.0241400000000001</v>
      </c>
      <c r="M26" s="2">
        <v>111641.00000036322</v>
      </c>
      <c r="N26" s="2">
        <f t="shared" si="8"/>
        <v>15.000000363215804</v>
      </c>
      <c r="O26" s="4">
        <v>1.62344</v>
      </c>
      <c r="Q26" s="2">
        <v>96492.000000363216</v>
      </c>
      <c r="R26" s="2">
        <f t="shared" si="9"/>
        <v>15.000000363215804</v>
      </c>
      <c r="S26" s="4">
        <v>3.03796</v>
      </c>
      <c r="U26" s="2">
        <v>99374.999999734573</v>
      </c>
      <c r="V26" s="2">
        <f t="shared" si="1"/>
        <v>14.999999734573066</v>
      </c>
      <c r="W26" s="4">
        <v>1.7837200000000002</v>
      </c>
      <c r="Y26" s="2">
        <v>111615.00000036322</v>
      </c>
      <c r="Z26" s="2">
        <f t="shared" si="2"/>
        <v>15.000000363215804</v>
      </c>
      <c r="AA26" s="4">
        <v>4.2689399999999997</v>
      </c>
      <c r="AC26" s="2">
        <v>55215.074999956414</v>
      </c>
      <c r="AD26" s="2">
        <f t="shared" si="3"/>
        <v>15.074999956414104</v>
      </c>
      <c r="AE26" s="4">
        <v>5.7425499999999996</v>
      </c>
      <c r="AG26" s="2">
        <v>14116.000000038184</v>
      </c>
      <c r="AH26" s="2">
        <f t="shared" si="4"/>
        <v>14.999999734573066</v>
      </c>
      <c r="AI26" s="4">
        <v>6.5080900000000002</v>
      </c>
      <c r="AK26" s="2">
        <v>189014.99999973457</v>
      </c>
      <c r="AL26" s="2">
        <f t="shared" si="5"/>
        <v>14.999999734573066</v>
      </c>
      <c r="AM26" s="4">
        <v>2.2650000000000001</v>
      </c>
    </row>
    <row r="27" spans="1:39" x14ac:dyDescent="0.4">
      <c r="A27" s="2">
        <v>32730.999999807216</v>
      </c>
      <c r="B27" s="2">
        <f t="shared" si="6"/>
        <v>17.999999807216227</v>
      </c>
      <c r="C27" s="4">
        <v>2.0670999999999999</v>
      </c>
      <c r="E27" s="2">
        <v>26048.999999807216</v>
      </c>
      <c r="F27" s="2">
        <f t="shared" si="7"/>
        <v>17.999999807216227</v>
      </c>
      <c r="G27" s="4">
        <v>2.6836899999999999</v>
      </c>
      <c r="I27" s="2">
        <v>3670.0000004377216</v>
      </c>
      <c r="J27" s="2">
        <f t="shared" si="0"/>
        <v>18.000000435858965</v>
      </c>
      <c r="K27" s="4">
        <v>4.0248200000000001</v>
      </c>
      <c r="M27" s="2">
        <v>111644.00000043586</v>
      </c>
      <c r="N27" s="2">
        <f t="shared" si="8"/>
        <v>18.000000435858965</v>
      </c>
      <c r="O27" s="4">
        <v>1.62649</v>
      </c>
      <c r="Q27" s="2">
        <v>96495.000000435859</v>
      </c>
      <c r="R27" s="2">
        <f t="shared" si="9"/>
        <v>18.000000435858965</v>
      </c>
      <c r="S27" s="4">
        <v>3.0403700000000002</v>
      </c>
      <c r="U27" s="2">
        <v>99377.999999807216</v>
      </c>
      <c r="V27" s="2">
        <f t="shared" si="1"/>
        <v>17.999999807216227</v>
      </c>
      <c r="W27" s="4">
        <v>1.7841499999999999</v>
      </c>
      <c r="Y27" s="2">
        <v>111619.00000004098</v>
      </c>
      <c r="Z27" s="2">
        <f t="shared" si="2"/>
        <v>19.000000040978193</v>
      </c>
      <c r="AA27" s="4">
        <v>4.2712000000000003</v>
      </c>
      <c r="AC27" s="2">
        <v>55218.090000073425</v>
      </c>
      <c r="AD27" s="2">
        <f t="shared" si="3"/>
        <v>18.090000073425472</v>
      </c>
      <c r="AE27" s="4">
        <v>5.7445399999999998</v>
      </c>
      <c r="AG27" s="2">
        <v>14119.000000110827</v>
      </c>
      <c r="AH27" s="2">
        <f t="shared" si="4"/>
        <v>17.999999807216227</v>
      </c>
      <c r="AI27" s="4">
        <v>6.5085899999999999</v>
      </c>
      <c r="AK27" s="2">
        <v>189017.99999980722</v>
      </c>
      <c r="AL27" s="2">
        <f t="shared" si="5"/>
        <v>17.999999807216227</v>
      </c>
      <c r="AM27" s="4">
        <v>2.26586</v>
      </c>
    </row>
    <row r="28" spans="1:39" x14ac:dyDescent="0.4">
      <c r="A28" s="2">
        <v>32735.000000113621</v>
      </c>
      <c r="B28" s="2">
        <f t="shared" si="6"/>
        <v>22.000000113621354</v>
      </c>
      <c r="C28" s="4">
        <v>2.0676899999999998</v>
      </c>
      <c r="E28" s="2">
        <v>26053.000000113621</v>
      </c>
      <c r="F28" s="2">
        <f t="shared" si="7"/>
        <v>22.000000113621354</v>
      </c>
      <c r="G28" s="4">
        <v>2.6912099999999999</v>
      </c>
      <c r="I28" s="2">
        <v>3674.000000115484</v>
      </c>
      <c r="J28" s="2">
        <f t="shared" si="0"/>
        <v>22.000000113621354</v>
      </c>
      <c r="K28" s="4">
        <v>4.0256999999999996</v>
      </c>
      <c r="M28" s="2">
        <v>111648.00000011362</v>
      </c>
      <c r="N28" s="2">
        <f t="shared" si="8"/>
        <v>22.000000113621354</v>
      </c>
      <c r="O28" s="4">
        <v>1.6292799999999998</v>
      </c>
      <c r="Q28" s="2">
        <v>96499.000000113621</v>
      </c>
      <c r="R28" s="2">
        <f t="shared" si="9"/>
        <v>22.000000113621354</v>
      </c>
      <c r="S28" s="4">
        <v>3.0434700000000001</v>
      </c>
      <c r="U28" s="2">
        <v>99382.000000113621</v>
      </c>
      <c r="V28" s="2">
        <f t="shared" si="1"/>
        <v>22.000000113621354</v>
      </c>
      <c r="W28" s="4">
        <v>1.78467</v>
      </c>
      <c r="Y28" s="2">
        <v>111623.00000034738</v>
      </c>
      <c r="Z28" s="2">
        <f t="shared" si="2"/>
        <v>23.00000034738332</v>
      </c>
      <c r="AA28" s="4">
        <v>4.2730700000000006</v>
      </c>
      <c r="AC28" s="2">
        <v>55222.110000019893</v>
      </c>
      <c r="AD28" s="2">
        <f t="shared" si="3"/>
        <v>22.11000001989305</v>
      </c>
      <c r="AE28" s="4">
        <v>5.7468199999999996</v>
      </c>
      <c r="AG28" s="2">
        <v>14123.000000417233</v>
      </c>
      <c r="AH28" s="2">
        <f t="shared" si="4"/>
        <v>22.000000113621354</v>
      </c>
      <c r="AI28" s="4">
        <v>6.5088900000000001</v>
      </c>
      <c r="AK28" s="2">
        <v>189022.00000011362</v>
      </c>
      <c r="AL28" s="2">
        <f t="shared" si="5"/>
        <v>22.000000113621354</v>
      </c>
      <c r="AM28" s="4">
        <v>2.2668200000000001</v>
      </c>
    </row>
    <row r="29" spans="1:39" x14ac:dyDescent="0.4">
      <c r="A29" s="2">
        <v>32738.999999791384</v>
      </c>
      <c r="B29" s="2">
        <f t="shared" si="6"/>
        <v>25.999999791383743</v>
      </c>
      <c r="C29" s="4">
        <v>2.0682899999999997</v>
      </c>
      <c r="E29" s="2">
        <v>26056.999999791384</v>
      </c>
      <c r="F29" s="2">
        <f t="shared" si="7"/>
        <v>25.999999791383743</v>
      </c>
      <c r="G29" s="4">
        <v>2.6979799999999998</v>
      </c>
      <c r="I29" s="2">
        <v>3679.0000000270084</v>
      </c>
      <c r="J29" s="2">
        <f t="shared" si="0"/>
        <v>27.00000002514571</v>
      </c>
      <c r="K29" s="4">
        <v>4.0264799999999994</v>
      </c>
      <c r="M29" s="2">
        <v>111652.00000042003</v>
      </c>
      <c r="N29" s="2">
        <f t="shared" si="8"/>
        <v>26.000000420026481</v>
      </c>
      <c r="O29" s="4">
        <v>1.63127</v>
      </c>
      <c r="Q29" s="2">
        <v>96504.000000025146</v>
      </c>
      <c r="R29" s="2">
        <f t="shared" si="9"/>
        <v>27.00000002514571</v>
      </c>
      <c r="S29" s="4">
        <v>3.0468299999999999</v>
      </c>
      <c r="U29" s="2">
        <v>99385.999999791384</v>
      </c>
      <c r="V29" s="2">
        <f t="shared" si="1"/>
        <v>25.999999791383743</v>
      </c>
      <c r="W29" s="4">
        <v>1.78518</v>
      </c>
      <c r="Y29" s="2">
        <v>111627.00000002515</v>
      </c>
      <c r="Z29" s="2">
        <f t="shared" si="2"/>
        <v>27.00000002514571</v>
      </c>
      <c r="AA29" s="4">
        <v>4.27461</v>
      </c>
      <c r="AC29" s="2">
        <v>55226.129999966361</v>
      </c>
      <c r="AD29" s="2">
        <f t="shared" si="3"/>
        <v>26.129999966360629</v>
      </c>
      <c r="AE29" s="4">
        <v>5.7484099999999998</v>
      </c>
      <c r="AG29" s="2">
        <v>14128.000000328757</v>
      </c>
      <c r="AH29" s="2">
        <f t="shared" si="4"/>
        <v>27.00000002514571</v>
      </c>
      <c r="AI29" s="4">
        <v>6.50929</v>
      </c>
      <c r="AK29" s="2">
        <v>189027.00000002515</v>
      </c>
      <c r="AL29" s="2">
        <f t="shared" si="5"/>
        <v>27.00000002514571</v>
      </c>
      <c r="AM29" s="4">
        <v>2.26797</v>
      </c>
    </row>
    <row r="30" spans="1:39" x14ac:dyDescent="0.4">
      <c r="A30" s="2">
        <v>32744.99999993667</v>
      </c>
      <c r="B30" s="2">
        <f t="shared" si="6"/>
        <v>31.999999936670065</v>
      </c>
      <c r="C30" s="4">
        <v>2.0688</v>
      </c>
      <c r="E30" s="2">
        <v>26062.99999993667</v>
      </c>
      <c r="F30" s="2">
        <f t="shared" si="7"/>
        <v>31.999999936670065</v>
      </c>
      <c r="G30" s="4">
        <v>2.7072400000000001</v>
      </c>
      <c r="I30" s="2">
        <v>3685.0000001722947</v>
      </c>
      <c r="J30" s="2">
        <f t="shared" si="0"/>
        <v>33.000000170432031</v>
      </c>
      <c r="K30" s="4">
        <v>4.0275499999999997</v>
      </c>
      <c r="M30" s="2">
        <v>111657.99999993667</v>
      </c>
      <c r="N30" s="2">
        <f t="shared" si="8"/>
        <v>31.999999936670065</v>
      </c>
      <c r="O30" s="4">
        <v>1.6334200000000001</v>
      </c>
      <c r="Q30" s="2">
        <v>96510.000000170432</v>
      </c>
      <c r="R30" s="2">
        <f t="shared" si="9"/>
        <v>33.000000170432031</v>
      </c>
      <c r="S30" s="4">
        <v>3.0506100000000003</v>
      </c>
      <c r="U30" s="2">
        <v>99393.000000170432</v>
      </c>
      <c r="V30" s="2">
        <f t="shared" si="1"/>
        <v>33.000000170432031</v>
      </c>
      <c r="W30" s="4">
        <v>1.7858700000000001</v>
      </c>
      <c r="Y30" s="2">
        <v>111634.00000040419</v>
      </c>
      <c r="Z30" s="2">
        <f t="shared" si="2"/>
        <v>34.000000404193997</v>
      </c>
      <c r="AA30" s="4">
        <v>4.2772099999999993</v>
      </c>
      <c r="AC30" s="2">
        <v>55232.160000200383</v>
      </c>
      <c r="AD30" s="2">
        <f t="shared" si="3"/>
        <v>32.160000200383365</v>
      </c>
      <c r="AE30" s="4">
        <v>5.7506000000000004</v>
      </c>
      <c r="AG30" s="2">
        <v>14133.9999998454</v>
      </c>
      <c r="AH30" s="2">
        <f t="shared" si="4"/>
        <v>32.999999541789293</v>
      </c>
      <c r="AI30" s="4">
        <v>6.50969</v>
      </c>
      <c r="AK30" s="2">
        <v>189033.00000017043</v>
      </c>
      <c r="AL30" s="2">
        <f t="shared" si="5"/>
        <v>33.000000170432031</v>
      </c>
      <c r="AM30" s="4">
        <v>2.2690200000000003</v>
      </c>
    </row>
    <row r="31" spans="1:39" x14ac:dyDescent="0.4">
      <c r="A31" s="2">
        <v>32751.999999687076</v>
      </c>
      <c r="B31" s="2">
        <f t="shared" si="6"/>
        <v>38.999999687075615</v>
      </c>
      <c r="C31" s="4">
        <v>2.06914</v>
      </c>
      <c r="E31" s="2">
        <v>26069.999999687076</v>
      </c>
      <c r="F31" s="2">
        <f t="shared" si="7"/>
        <v>38.999999687075615</v>
      </c>
      <c r="G31" s="4">
        <v>2.7167699999999999</v>
      </c>
      <c r="I31" s="2">
        <v>3692.000000551343</v>
      </c>
      <c r="J31" s="2">
        <f t="shared" si="0"/>
        <v>40.000000549480319</v>
      </c>
      <c r="K31" s="4">
        <v>4.0284399999999998</v>
      </c>
      <c r="M31" s="2">
        <v>111665.00000031572</v>
      </c>
      <c r="N31" s="2">
        <f t="shared" si="8"/>
        <v>39.000000315718353</v>
      </c>
      <c r="O31" s="4">
        <v>1.63503</v>
      </c>
      <c r="Q31" s="2">
        <v>96516.999999920838</v>
      </c>
      <c r="R31" s="2">
        <f t="shared" si="9"/>
        <v>39.999999920837581</v>
      </c>
      <c r="S31" s="4">
        <v>3.0544600000000002</v>
      </c>
      <c r="U31" s="2">
        <v>99399.999999920838</v>
      </c>
      <c r="V31" s="2">
        <f t="shared" si="1"/>
        <v>39.999999920837581</v>
      </c>
      <c r="W31" s="4">
        <v>1.7864499999999999</v>
      </c>
      <c r="Y31" s="2">
        <v>111641.0000001546</v>
      </c>
      <c r="Z31" s="2">
        <f t="shared" si="2"/>
        <v>41.000000154599547</v>
      </c>
      <c r="AA31" s="4">
        <v>4.2793999999999999</v>
      </c>
      <c r="AC31" s="2">
        <v>55239.195000263862</v>
      </c>
      <c r="AD31" s="2">
        <f t="shared" si="3"/>
        <v>39.195000263862312</v>
      </c>
      <c r="AE31" s="4">
        <v>5.7525699999999995</v>
      </c>
      <c r="AG31" s="2">
        <v>14141.000000224449</v>
      </c>
      <c r="AH31" s="2">
        <f t="shared" si="4"/>
        <v>39.999999920837581</v>
      </c>
      <c r="AI31" s="4">
        <v>6.5101899999999997</v>
      </c>
      <c r="AK31" s="2">
        <v>189039.99999992084</v>
      </c>
      <c r="AL31" s="2">
        <f t="shared" si="5"/>
        <v>39.999999920837581</v>
      </c>
      <c r="AM31" s="4">
        <v>2.2698800000000001</v>
      </c>
    </row>
    <row r="32" spans="1:39" x14ac:dyDescent="0.4">
      <c r="A32" s="2">
        <v>32760.999999905005</v>
      </c>
      <c r="B32" s="2">
        <f t="shared" si="6"/>
        <v>47.999999905005097</v>
      </c>
      <c r="C32" s="4">
        <v>2.0695799999999998</v>
      </c>
      <c r="E32" s="2">
        <v>26078.999999905005</v>
      </c>
      <c r="F32" s="2">
        <f t="shared" si="7"/>
        <v>47.999999905005097</v>
      </c>
      <c r="G32" s="4">
        <v>2.7273800000000001</v>
      </c>
      <c r="I32" s="2">
        <v>3701.0000001406297</v>
      </c>
      <c r="J32" s="2">
        <f t="shared" si="0"/>
        <v>49.000000138767064</v>
      </c>
      <c r="K32" s="4">
        <v>4.0295199999999998</v>
      </c>
      <c r="M32" s="2">
        <v>111673.99999990501</v>
      </c>
      <c r="N32" s="2">
        <f t="shared" si="8"/>
        <v>47.999999905005097</v>
      </c>
      <c r="O32" s="4">
        <v>1.63659</v>
      </c>
      <c r="Q32" s="2">
        <v>96526.000000138767</v>
      </c>
      <c r="R32" s="2">
        <f t="shared" si="9"/>
        <v>49.000000138767064</v>
      </c>
      <c r="S32" s="4">
        <v>3.05884</v>
      </c>
      <c r="U32" s="2">
        <v>99409.000000138767</v>
      </c>
      <c r="V32" s="2">
        <f t="shared" si="1"/>
        <v>49.000000138767064</v>
      </c>
      <c r="W32" s="4">
        <v>1.78721</v>
      </c>
      <c r="Y32" s="2">
        <v>111649.00000013877</v>
      </c>
      <c r="Z32" s="2">
        <f t="shared" si="2"/>
        <v>49.000000138767064</v>
      </c>
      <c r="AA32" s="4">
        <v>4.2816599999999996</v>
      </c>
      <c r="AC32" s="2">
        <v>55248.239999986254</v>
      </c>
      <c r="AD32" s="2">
        <f t="shared" si="3"/>
        <v>48.239999986253679</v>
      </c>
      <c r="AE32" s="4">
        <v>5.7547600000000001</v>
      </c>
      <c r="AG32" s="2">
        <v>14150.000000442378</v>
      </c>
      <c r="AH32" s="2">
        <f t="shared" si="4"/>
        <v>49.000000138767064</v>
      </c>
      <c r="AI32" s="4">
        <v>6.5108899999999998</v>
      </c>
      <c r="AK32" s="2">
        <v>189049.00000013877</v>
      </c>
      <c r="AL32" s="2">
        <f t="shared" si="5"/>
        <v>49.000000138767064</v>
      </c>
      <c r="AM32" s="4">
        <v>2.2710300000000001</v>
      </c>
    </row>
    <row r="33" spans="1:39" x14ac:dyDescent="0.4">
      <c r="A33" s="2">
        <v>32770.999999728054</v>
      </c>
      <c r="B33" s="2">
        <f t="shared" si="6"/>
        <v>57.999999728053808</v>
      </c>
      <c r="C33" s="4">
        <v>2.0699000000000001</v>
      </c>
      <c r="E33" s="2">
        <v>26088.999999728054</v>
      </c>
      <c r="F33" s="2">
        <f t="shared" si="7"/>
        <v>57.999999728053808</v>
      </c>
      <c r="G33" s="4">
        <v>2.7374999999999998</v>
      </c>
      <c r="I33" s="2">
        <v>3712.0000001974404</v>
      </c>
      <c r="J33" s="2">
        <f t="shared" si="0"/>
        <v>60.000000195577741</v>
      </c>
      <c r="K33" s="4">
        <v>4.0305799999999996</v>
      </c>
      <c r="M33" s="2">
        <v>111684.99999996182</v>
      </c>
      <c r="N33" s="2">
        <f t="shared" si="8"/>
        <v>58.999999961815774</v>
      </c>
      <c r="O33" s="4">
        <v>1.6378700000000002</v>
      </c>
      <c r="Q33" s="2">
        <v>96537.000000195578</v>
      </c>
      <c r="R33" s="2">
        <f t="shared" si="9"/>
        <v>60.000000195577741</v>
      </c>
      <c r="S33" s="4">
        <v>3.0637500000000002</v>
      </c>
      <c r="U33" s="2">
        <v>99420.000000195578</v>
      </c>
      <c r="V33" s="2">
        <f t="shared" si="1"/>
        <v>60.000000195577741</v>
      </c>
      <c r="W33" s="4">
        <v>1.7879</v>
      </c>
      <c r="Y33" s="2">
        <v>111660.00000019558</v>
      </c>
      <c r="Z33" s="2">
        <f t="shared" si="2"/>
        <v>60.000000195577741</v>
      </c>
      <c r="AA33" s="4">
        <v>4.2842899999999995</v>
      </c>
      <c r="AC33" s="2">
        <v>55258.294999762438</v>
      </c>
      <c r="AD33" s="2">
        <f t="shared" si="3"/>
        <v>58.294999762438238</v>
      </c>
      <c r="AE33" s="4">
        <v>5.7567300000000001</v>
      </c>
      <c r="AG33" s="2">
        <v>14162.000000104308</v>
      </c>
      <c r="AH33" s="2">
        <f t="shared" si="4"/>
        <v>60.999999800696969</v>
      </c>
      <c r="AI33" s="4">
        <v>6.5114900000000002</v>
      </c>
      <c r="AK33" s="2">
        <v>189058.99999996182</v>
      </c>
      <c r="AL33" s="2">
        <f t="shared" si="5"/>
        <v>58.999999961815774</v>
      </c>
      <c r="AM33" s="4">
        <v>2.2721800000000001</v>
      </c>
    </row>
    <row r="34" spans="1:39" x14ac:dyDescent="0.4">
      <c r="A34" s="2">
        <v>32783.999999623746</v>
      </c>
      <c r="B34" s="2">
        <f t="shared" si="6"/>
        <v>70.99999962374568</v>
      </c>
      <c r="C34" s="4">
        <v>2.07016</v>
      </c>
      <c r="E34" s="2">
        <v>26102.000000252388</v>
      </c>
      <c r="F34" s="2">
        <f t="shared" si="7"/>
        <v>71.000000252388418</v>
      </c>
      <c r="G34" s="4">
        <v>2.7486600000000001</v>
      </c>
      <c r="I34" s="2">
        <v>3725.0000000931323</v>
      </c>
      <c r="J34" s="2">
        <f t="shared" si="0"/>
        <v>73.000000091269612</v>
      </c>
      <c r="K34" s="4">
        <v>4.0315499999999993</v>
      </c>
      <c r="M34" s="2">
        <v>111698.00000048615</v>
      </c>
      <c r="N34" s="2">
        <f t="shared" si="8"/>
        <v>72.000000486150384</v>
      </c>
      <c r="O34" s="4">
        <v>1.6391600000000002</v>
      </c>
      <c r="Q34" s="2">
        <v>96551.000000325032</v>
      </c>
      <c r="R34" s="2">
        <f t="shared" si="9"/>
        <v>74.000000325031579</v>
      </c>
      <c r="S34" s="4">
        <v>3.069</v>
      </c>
      <c r="U34" s="2">
        <v>99433.999999696389</v>
      </c>
      <c r="V34" s="2">
        <f t="shared" si="1"/>
        <v>73.999999696388841</v>
      </c>
      <c r="W34" s="4">
        <v>1.7887300000000002</v>
      </c>
      <c r="Y34" s="2">
        <v>111674.00000032503</v>
      </c>
      <c r="Z34" s="2">
        <f t="shared" si="2"/>
        <v>74.000000325031579</v>
      </c>
      <c r="AA34" s="4">
        <v>4.28735</v>
      </c>
      <c r="AC34" s="2">
        <v>55271.295000286773</v>
      </c>
      <c r="AD34" s="2">
        <f t="shared" si="3"/>
        <v>71.295000286772847</v>
      </c>
      <c r="AE34" s="4">
        <v>5.7590200000000005</v>
      </c>
      <c r="AG34" s="2">
        <v>14175</v>
      </c>
      <c r="AH34" s="2">
        <f t="shared" si="4"/>
        <v>73.999999696388841</v>
      </c>
      <c r="AI34" s="4">
        <v>6.5120899999999997</v>
      </c>
      <c r="AK34" s="2">
        <v>189073.99999969639</v>
      </c>
      <c r="AL34" s="2">
        <f t="shared" si="5"/>
        <v>73.999999696388841</v>
      </c>
      <c r="AM34" s="4">
        <v>2.2739100000000003</v>
      </c>
    </row>
    <row r="35" spans="1:39" x14ac:dyDescent="0.4">
      <c r="A35" s="2">
        <v>32800.999999825843</v>
      </c>
      <c r="B35" s="2">
        <f t="shared" si="6"/>
        <v>87.999999825842679</v>
      </c>
      <c r="C35" s="4">
        <v>2.0705899999999997</v>
      </c>
      <c r="E35" s="2">
        <v>26118.999999825843</v>
      </c>
      <c r="F35" s="2">
        <f t="shared" si="7"/>
        <v>87.999999825842679</v>
      </c>
      <c r="G35" s="4">
        <v>2.76023</v>
      </c>
      <c r="I35" s="2">
        <v>3742.0000002952293</v>
      </c>
      <c r="J35" s="2">
        <f t="shared" si="0"/>
        <v>90.000000293366611</v>
      </c>
      <c r="K35" s="4">
        <v>4.0327299999999999</v>
      </c>
      <c r="M35" s="2">
        <v>111714.00000045449</v>
      </c>
      <c r="N35" s="2">
        <f t="shared" si="8"/>
        <v>88.000000454485416</v>
      </c>
      <c r="O35" s="4">
        <v>1.6403400000000001</v>
      </c>
      <c r="Q35" s="2">
        <v>96566.000000059605</v>
      </c>
      <c r="R35" s="2">
        <f t="shared" si="9"/>
        <v>89.000000059604645</v>
      </c>
      <c r="S35" s="4">
        <v>3.07416</v>
      </c>
      <c r="U35" s="2">
        <v>99449.000000059605</v>
      </c>
      <c r="V35" s="2">
        <f t="shared" si="1"/>
        <v>89.000000059604645</v>
      </c>
      <c r="W35" s="4">
        <v>1.7895799999999999</v>
      </c>
      <c r="Y35" s="2">
        <v>111690.00000029337</v>
      </c>
      <c r="Z35" s="2">
        <f t="shared" si="2"/>
        <v>90.000000293366611</v>
      </c>
      <c r="AA35" s="4">
        <v>4.2901299999999996</v>
      </c>
      <c r="AC35" s="2">
        <v>55287.295000255108</v>
      </c>
      <c r="AD35" s="2">
        <f t="shared" si="3"/>
        <v>87.29500025510788</v>
      </c>
      <c r="AE35" s="4">
        <v>5.7614299999999998</v>
      </c>
      <c r="AG35" s="2">
        <v>14195.00000027474</v>
      </c>
      <c r="AH35" s="2">
        <f t="shared" si="4"/>
        <v>93.999999971129</v>
      </c>
      <c r="AI35" s="4">
        <v>6.5131800000000002</v>
      </c>
      <c r="AK35" s="2">
        <v>189089.0000000596</v>
      </c>
      <c r="AL35" s="2">
        <f t="shared" si="5"/>
        <v>89.000000059604645</v>
      </c>
      <c r="AM35" s="4">
        <v>2.2753400000000004</v>
      </c>
    </row>
    <row r="36" spans="1:39" x14ac:dyDescent="0.4">
      <c r="A36" s="2">
        <v>32822.999999939464</v>
      </c>
      <c r="B36" s="2">
        <f t="shared" si="6"/>
        <v>109.99999993946403</v>
      </c>
      <c r="C36" s="4">
        <v>2.0709399999999998</v>
      </c>
      <c r="E36" s="2">
        <v>26139.000000100583</v>
      </c>
      <c r="F36" s="2">
        <f t="shared" si="7"/>
        <v>108.00000010058284</v>
      </c>
      <c r="G36" s="4">
        <v>2.7703599999999997</v>
      </c>
      <c r="I36" s="2">
        <v>3761.0000003362074</v>
      </c>
      <c r="J36" s="2">
        <f t="shared" si="0"/>
        <v>109.0000003343448</v>
      </c>
      <c r="K36" s="4">
        <v>4.0337999999999994</v>
      </c>
      <c r="M36" s="2">
        <v>111735.00000033434</v>
      </c>
      <c r="N36" s="2">
        <f t="shared" si="8"/>
        <v>109.0000003343448</v>
      </c>
      <c r="O36" s="4">
        <v>1.6414600000000001</v>
      </c>
      <c r="Q36" s="2">
        <v>96586.999999939464</v>
      </c>
      <c r="R36" s="2">
        <f t="shared" si="9"/>
        <v>109.99999993946403</v>
      </c>
      <c r="S36" s="4">
        <v>3.0806200000000001</v>
      </c>
      <c r="U36" s="2">
        <v>99468.000000100583</v>
      </c>
      <c r="V36" s="2">
        <f t="shared" si="1"/>
        <v>108.00000010058284</v>
      </c>
      <c r="W36" s="4">
        <v>1.79053</v>
      </c>
      <c r="Y36" s="2">
        <v>111711.00000017323</v>
      </c>
      <c r="Z36" s="2">
        <f t="shared" si="2"/>
        <v>111.000000173226</v>
      </c>
      <c r="AA36" s="4">
        <v>4.29345</v>
      </c>
      <c r="AC36" s="2">
        <v>55310.294999973848</v>
      </c>
      <c r="AD36" s="2">
        <f t="shared" si="3"/>
        <v>110.29499997384846</v>
      </c>
      <c r="AE36" s="4">
        <v>5.76403</v>
      </c>
      <c r="AG36" s="2">
        <v>14210.000000009313</v>
      </c>
      <c r="AH36" s="2">
        <f t="shared" si="4"/>
        <v>108.99999970570207</v>
      </c>
      <c r="AI36" s="4">
        <v>6.5137900000000002</v>
      </c>
      <c r="AK36" s="2">
        <v>189108.00000010058</v>
      </c>
      <c r="AL36" s="2">
        <f t="shared" si="5"/>
        <v>108.00000010058284</v>
      </c>
      <c r="AM36" s="4">
        <v>2.2767200000000001</v>
      </c>
    </row>
    <row r="37" spans="1:39" x14ac:dyDescent="0.4">
      <c r="A37" s="2">
        <v>32843.999999819323</v>
      </c>
      <c r="B37" s="2">
        <f t="shared" si="6"/>
        <v>130.99999981932342</v>
      </c>
      <c r="C37" s="4">
        <v>2.0711999999999997</v>
      </c>
      <c r="E37" s="2">
        <v>26166.000000125729</v>
      </c>
      <c r="F37" s="2">
        <f t="shared" si="7"/>
        <v>135.00000012572855</v>
      </c>
      <c r="G37" s="4">
        <v>2.7813300000000001</v>
      </c>
      <c r="I37" s="2">
        <v>3785.00000028871</v>
      </c>
      <c r="J37" s="2">
        <f t="shared" si="0"/>
        <v>133.00000028684735</v>
      </c>
      <c r="K37" s="4">
        <v>4.03498</v>
      </c>
      <c r="M37" s="2">
        <v>111759.00000028685</v>
      </c>
      <c r="N37" s="2">
        <f t="shared" si="8"/>
        <v>133.00000028684735</v>
      </c>
      <c r="O37" s="4">
        <v>1.64245</v>
      </c>
      <c r="Q37" s="2">
        <v>96610.000000286847</v>
      </c>
      <c r="R37" s="2">
        <f t="shared" si="9"/>
        <v>133.00000028684735</v>
      </c>
      <c r="S37" s="4">
        <v>3.0867300000000002</v>
      </c>
      <c r="U37" s="2">
        <v>99490.999999819323</v>
      </c>
      <c r="V37" s="2">
        <f t="shared" si="1"/>
        <v>130.99999981932342</v>
      </c>
      <c r="W37" s="4">
        <v>1.7915299999999998</v>
      </c>
      <c r="Y37" s="2">
        <v>111735.00000012573</v>
      </c>
      <c r="Z37" s="2">
        <f t="shared" si="2"/>
        <v>135.00000012572855</v>
      </c>
      <c r="AA37" s="4">
        <v>4.2966699999999998</v>
      </c>
      <c r="AC37" s="2">
        <v>55331.294999853708</v>
      </c>
      <c r="AD37" s="2">
        <f t="shared" si="3"/>
        <v>131.29499985370785</v>
      </c>
      <c r="AE37" s="4">
        <v>5.7665100000000002</v>
      </c>
      <c r="AG37" s="2">
        <v>14237.000000034459</v>
      </c>
      <c r="AH37" s="2">
        <f t="shared" si="4"/>
        <v>135.99999973084778</v>
      </c>
      <c r="AI37" s="4">
        <v>6.5148900000000003</v>
      </c>
      <c r="AK37" s="2">
        <v>189132.00000005309</v>
      </c>
      <c r="AL37" s="2">
        <f t="shared" si="5"/>
        <v>132.00000005308539</v>
      </c>
      <c r="AM37" s="4">
        <v>2.27874</v>
      </c>
    </row>
    <row r="38" spans="1:39" x14ac:dyDescent="0.4">
      <c r="A38" s="2">
        <v>32880.999999667518</v>
      </c>
      <c r="B38" s="2">
        <f t="shared" si="6"/>
        <v>167.99999966751784</v>
      </c>
      <c r="C38" s="4">
        <v>2.0715300000000001</v>
      </c>
      <c r="E38" s="2">
        <v>26193.000000150874</v>
      </c>
      <c r="F38" s="2">
        <f t="shared" si="7"/>
        <v>162.00000015087426</v>
      </c>
      <c r="G38" s="4">
        <v>2.78871</v>
      </c>
      <c r="I38" s="2">
        <v>3815.0000003864989</v>
      </c>
      <c r="J38" s="2">
        <f t="shared" si="0"/>
        <v>163.00000038463622</v>
      </c>
      <c r="K38" s="4">
        <v>4.0361399999999996</v>
      </c>
      <c r="M38" s="2">
        <v>111786.00000031199</v>
      </c>
      <c r="N38" s="2">
        <f t="shared" si="8"/>
        <v>160.00000031199306</v>
      </c>
      <c r="O38" s="4">
        <v>1.6432200000000001</v>
      </c>
      <c r="Q38" s="2">
        <v>96642.000000223517</v>
      </c>
      <c r="R38" s="2">
        <f t="shared" si="9"/>
        <v>165.00000022351742</v>
      </c>
      <c r="S38" s="4">
        <v>3.09449</v>
      </c>
      <c r="U38" s="2">
        <v>99520.999999917112</v>
      </c>
      <c r="V38" s="2">
        <f t="shared" si="1"/>
        <v>160.99999991711229</v>
      </c>
      <c r="W38" s="4">
        <v>1.7928199999999999</v>
      </c>
      <c r="Y38" s="2">
        <v>111762.00000015087</v>
      </c>
      <c r="Z38" s="2">
        <f t="shared" si="2"/>
        <v>162.00000015087426</v>
      </c>
      <c r="AA38" s="4">
        <v>4.2999099999999997</v>
      </c>
      <c r="AC38" s="2">
        <v>55359.295000112616</v>
      </c>
      <c r="AD38" s="2">
        <f t="shared" si="3"/>
        <v>159.29500011261553</v>
      </c>
      <c r="AE38" s="4">
        <v>5.7688899999999999</v>
      </c>
      <c r="AG38" s="2">
        <v>14267.000000132248</v>
      </c>
      <c r="AH38" s="2">
        <f t="shared" si="4"/>
        <v>165.99999982863665</v>
      </c>
      <c r="AI38" s="4">
        <v>6.5158799999999992</v>
      </c>
      <c r="AK38" s="2">
        <v>189162.00000015087</v>
      </c>
      <c r="AL38" s="2">
        <f t="shared" si="5"/>
        <v>162.00000015087426</v>
      </c>
      <c r="AM38" s="4">
        <v>2.2807600000000003</v>
      </c>
    </row>
    <row r="39" spans="1:39" x14ac:dyDescent="0.4">
      <c r="A39" s="2">
        <v>32910.999999765307</v>
      </c>
      <c r="B39" s="2">
        <f t="shared" si="6"/>
        <v>197.99999976530671</v>
      </c>
      <c r="C39" s="4">
        <v>2.07178</v>
      </c>
      <c r="E39" s="2">
        <v>26228.000000160187</v>
      </c>
      <c r="F39" s="2">
        <f t="shared" si="7"/>
        <v>197.00000016018748</v>
      </c>
      <c r="G39" s="4">
        <v>2.7953099999999997</v>
      </c>
      <c r="I39" s="2">
        <v>3853.0000004684553</v>
      </c>
      <c r="J39" s="2">
        <f t="shared" si="0"/>
        <v>201.00000046659261</v>
      </c>
      <c r="K39" s="4">
        <v>4.0373099999999997</v>
      </c>
      <c r="M39" s="2">
        <v>111821.00000032131</v>
      </c>
      <c r="N39" s="2">
        <f t="shared" si="8"/>
        <v>195.00000032130629</v>
      </c>
      <c r="O39" s="4">
        <v>1.6442300000000001</v>
      </c>
      <c r="Q39" s="2">
        <v>96720.000000226311</v>
      </c>
      <c r="R39" s="2">
        <f t="shared" si="9"/>
        <v>243.00000022631139</v>
      </c>
      <c r="S39" s="4">
        <v>3.1100700000000003</v>
      </c>
      <c r="U39" s="2">
        <v>99554.000000087544</v>
      </c>
      <c r="V39" s="2">
        <f t="shared" si="1"/>
        <v>194.00000008754432</v>
      </c>
      <c r="W39" s="4">
        <v>1.7940799999999999</v>
      </c>
      <c r="Y39" s="2">
        <v>111800.00000023283</v>
      </c>
      <c r="Z39" s="2">
        <f t="shared" si="2"/>
        <v>200.00000023283064</v>
      </c>
      <c r="AA39" s="4">
        <v>4.3036599999999998</v>
      </c>
      <c r="AC39" s="2">
        <v>55397.295000194572</v>
      </c>
      <c r="AD39" s="2">
        <f t="shared" si="3"/>
        <v>197.29500019457191</v>
      </c>
      <c r="AE39" s="4">
        <v>5.7716700000000003</v>
      </c>
      <c r="AG39" s="2">
        <v>14305.000000214204</v>
      </c>
      <c r="AH39" s="2">
        <f t="shared" si="4"/>
        <v>203.99999991059303</v>
      </c>
      <c r="AI39" s="4">
        <v>6.5169800000000002</v>
      </c>
      <c r="AK39" s="2">
        <v>189194.99999969266</v>
      </c>
      <c r="AL39" s="2">
        <f t="shared" si="5"/>
        <v>194.99999969266355</v>
      </c>
      <c r="AM39" s="4">
        <v>2.2822800000000001</v>
      </c>
    </row>
    <row r="40" spans="1:39" x14ac:dyDescent="0.4">
      <c r="A40" s="2">
        <v>32964.999999815598</v>
      </c>
      <c r="B40" s="2">
        <f t="shared" si="6"/>
        <v>251.99999981559813</v>
      </c>
      <c r="C40" s="4">
        <v>2.07206</v>
      </c>
      <c r="E40" s="2">
        <v>26272.999999992549</v>
      </c>
      <c r="F40" s="2">
        <f t="shared" si="7"/>
        <v>241.99999999254942</v>
      </c>
      <c r="G40" s="4">
        <v>2.8007200000000001</v>
      </c>
      <c r="I40" s="2">
        <v>3899.0000005345792</v>
      </c>
      <c r="J40" s="2">
        <f t="shared" si="0"/>
        <v>247.00000053271651</v>
      </c>
      <c r="K40" s="4">
        <v>4.0384700000000002</v>
      </c>
      <c r="M40" s="2">
        <v>111866.00000015367</v>
      </c>
      <c r="N40" s="2">
        <f t="shared" si="8"/>
        <v>240.00000015366822</v>
      </c>
      <c r="O40" s="4">
        <v>1.6452500000000001</v>
      </c>
      <c r="Q40" s="2">
        <v>96773.000000042841</v>
      </c>
      <c r="R40" s="2">
        <f t="shared" si="9"/>
        <v>296.00000004284084</v>
      </c>
      <c r="S40" s="4">
        <v>3.1191200000000001</v>
      </c>
      <c r="U40" s="2">
        <v>99600.999999758787</v>
      </c>
      <c r="V40" s="2">
        <f t="shared" si="1"/>
        <v>240.99999975878745</v>
      </c>
      <c r="W40" s="4">
        <v>1.79559</v>
      </c>
      <c r="Y40" s="2">
        <v>111838.99999991991</v>
      </c>
      <c r="Z40" s="2">
        <f t="shared" si="2"/>
        <v>238.99999991990626</v>
      </c>
      <c r="AA40" s="4">
        <v>4.3068900000000001</v>
      </c>
      <c r="AC40" s="2">
        <v>55435.295000276528</v>
      </c>
      <c r="AD40" s="2">
        <f t="shared" si="3"/>
        <v>235.2950002765283</v>
      </c>
      <c r="AE40" s="4">
        <v>5.77407</v>
      </c>
      <c r="AG40" s="2">
        <v>14351.999999885447</v>
      </c>
      <c r="AH40" s="2">
        <f t="shared" si="4"/>
        <v>250.99999958183616</v>
      </c>
      <c r="AI40" s="4">
        <v>6.5183800000000005</v>
      </c>
      <c r="AK40" s="2">
        <v>189246.99999990407</v>
      </c>
      <c r="AL40" s="2">
        <f t="shared" si="5"/>
        <v>246.99999990407377</v>
      </c>
      <c r="AM40" s="4">
        <v>2.2850600000000001</v>
      </c>
    </row>
    <row r="41" spans="1:39" x14ac:dyDescent="0.4">
      <c r="A41" s="2">
        <v>33017.999999632128</v>
      </c>
      <c r="B41" s="2">
        <f t="shared" si="6"/>
        <v>304.99999963212758</v>
      </c>
      <c r="C41" s="4">
        <v>2.0722999999999998</v>
      </c>
      <c r="E41" s="2">
        <v>26323.999999970198</v>
      </c>
      <c r="F41" s="2">
        <f t="shared" si="7"/>
        <v>292.99999997019768</v>
      </c>
      <c r="G41" s="4">
        <v>2.8045</v>
      </c>
      <c r="I41" s="2">
        <v>3952.0000003511086</v>
      </c>
      <c r="J41" s="2">
        <f t="shared" si="0"/>
        <v>300.00000034924597</v>
      </c>
      <c r="K41" s="4">
        <v>4.0396400000000003</v>
      </c>
      <c r="M41" s="2">
        <v>111932.00000049453</v>
      </c>
      <c r="N41" s="2">
        <f t="shared" si="8"/>
        <v>306.00000049453229</v>
      </c>
      <c r="O41" s="4">
        <v>1.64669</v>
      </c>
      <c r="Q41" s="2">
        <v>96843.000000061467</v>
      </c>
      <c r="R41" s="2">
        <f t="shared" si="9"/>
        <v>366.00000006146729</v>
      </c>
      <c r="S41" s="4">
        <v>3.1299900000000003</v>
      </c>
      <c r="U41" s="2">
        <v>99659.000000115484</v>
      </c>
      <c r="V41" s="2">
        <f t="shared" si="1"/>
        <v>299.000000115484</v>
      </c>
      <c r="W41" s="4">
        <v>1.79731</v>
      </c>
      <c r="Y41" s="2">
        <v>111900.00000034925</v>
      </c>
      <c r="Z41" s="2">
        <f t="shared" si="2"/>
        <v>300.00000034924597</v>
      </c>
      <c r="AA41" s="4">
        <v>4.3112399999999997</v>
      </c>
      <c r="AC41" s="2">
        <v>55498.294999916106</v>
      </c>
      <c r="AD41" s="2">
        <f t="shared" si="3"/>
        <v>298.29499991610646</v>
      </c>
      <c r="AE41" s="4">
        <v>5.7772199999999998</v>
      </c>
      <c r="AG41" s="2">
        <v>14401.000000024214</v>
      </c>
      <c r="AH41" s="2">
        <f t="shared" si="4"/>
        <v>299.99999972060323</v>
      </c>
      <c r="AI41" s="4">
        <v>6.5196699999999996</v>
      </c>
      <c r="AK41" s="2">
        <v>189296.00000004284</v>
      </c>
      <c r="AL41" s="2">
        <f t="shared" si="5"/>
        <v>296.00000004284084</v>
      </c>
      <c r="AM41" s="4">
        <v>2.2871700000000001</v>
      </c>
    </row>
    <row r="42" spans="1:39" x14ac:dyDescent="0.4">
      <c r="A42" s="2">
        <v>33077.000000222586</v>
      </c>
      <c r="B42" s="2">
        <f t="shared" si="6"/>
        <v>364.0000002225861</v>
      </c>
      <c r="C42" s="4">
        <v>2.07247</v>
      </c>
      <c r="E42" s="2">
        <v>26405.000000045635</v>
      </c>
      <c r="F42" s="2">
        <f t="shared" si="7"/>
        <v>374.00000004563481</v>
      </c>
      <c r="G42" s="4">
        <v>2.8078400000000001</v>
      </c>
      <c r="I42" s="2">
        <v>4021.0000001359731</v>
      </c>
      <c r="J42" s="2">
        <f t="shared" si="0"/>
        <v>369.00000013411045</v>
      </c>
      <c r="K42" s="4">
        <v>4.0408200000000001</v>
      </c>
      <c r="M42" s="2">
        <v>111981.00000000466</v>
      </c>
      <c r="N42" s="2">
        <f t="shared" si="8"/>
        <v>355.00000000465661</v>
      </c>
      <c r="O42" s="4">
        <v>1.6476299999999999</v>
      </c>
      <c r="Q42" s="2">
        <v>96902.000000023283</v>
      </c>
      <c r="R42" s="2">
        <f t="shared" si="9"/>
        <v>425.00000002328306</v>
      </c>
      <c r="S42" s="4">
        <v>3.1382700000000003</v>
      </c>
      <c r="U42" s="2">
        <v>99732.999999811873</v>
      </c>
      <c r="V42" s="2">
        <f t="shared" si="1"/>
        <v>372.99999981187284</v>
      </c>
      <c r="W42" s="4">
        <v>1.7992499999999998</v>
      </c>
      <c r="Y42" s="2">
        <v>111973.00000044052</v>
      </c>
      <c r="Z42" s="2">
        <f t="shared" si="2"/>
        <v>373.00000044051558</v>
      </c>
      <c r="AA42" s="4">
        <v>4.3154399999999997</v>
      </c>
      <c r="AC42" s="2">
        <v>55558.295000111684</v>
      </c>
      <c r="AD42" s="2">
        <f t="shared" si="3"/>
        <v>358.2950001116842</v>
      </c>
      <c r="AE42" s="4">
        <v>5.7798999999999996</v>
      </c>
      <c r="AG42" s="2">
        <v>14472.000000276603</v>
      </c>
      <c r="AH42" s="2">
        <f t="shared" si="4"/>
        <v>370.99999997299165</v>
      </c>
      <c r="AI42" s="4">
        <v>6.5211699999999997</v>
      </c>
      <c r="AK42" s="2">
        <v>189356.99999984354</v>
      </c>
      <c r="AL42" s="2">
        <f t="shared" si="5"/>
        <v>356.99999984353781</v>
      </c>
      <c r="AM42" s="4">
        <v>2.2898499999999999</v>
      </c>
    </row>
    <row r="43" spans="1:39" x14ac:dyDescent="0.4">
      <c r="A43" s="2">
        <v>33155.00000022538</v>
      </c>
      <c r="B43" s="2">
        <f t="shared" si="6"/>
        <v>442.00000022538006</v>
      </c>
      <c r="C43" s="4">
        <v>2.0727099999999998</v>
      </c>
      <c r="E43" s="2">
        <v>26487.999999959953</v>
      </c>
      <c r="F43" s="2">
        <f t="shared" si="7"/>
        <v>456.99999995995313</v>
      </c>
      <c r="G43" s="4">
        <v>2.80972</v>
      </c>
      <c r="I43" s="2">
        <v>4098.0000005336478</v>
      </c>
      <c r="J43" s="2">
        <f t="shared" si="0"/>
        <v>446.00000053178519</v>
      </c>
      <c r="K43" s="4">
        <v>4.0418900000000004</v>
      </c>
      <c r="M43" s="2">
        <v>112071.00000029802</v>
      </c>
      <c r="N43" s="2">
        <f t="shared" si="8"/>
        <v>445.00000029802322</v>
      </c>
      <c r="O43" s="4">
        <v>1.6489199999999999</v>
      </c>
      <c r="Q43" s="2">
        <v>96989.999999849126</v>
      </c>
      <c r="R43" s="2">
        <f t="shared" si="9"/>
        <v>512.99999984912574</v>
      </c>
      <c r="S43" s="4">
        <v>3.1492800000000001</v>
      </c>
      <c r="U43" s="2">
        <v>99796.999999685213</v>
      </c>
      <c r="V43" s="2">
        <f t="shared" si="1"/>
        <v>436.99999968521297</v>
      </c>
      <c r="W43" s="4">
        <v>1.8008600000000001</v>
      </c>
      <c r="Y43" s="2">
        <v>112037.00000031386</v>
      </c>
      <c r="Z43" s="2">
        <f t="shared" si="2"/>
        <v>437.00000031385571</v>
      </c>
      <c r="AA43" s="4">
        <v>4.3184099999999992</v>
      </c>
      <c r="AC43" s="2">
        <v>55648.294999776408</v>
      </c>
      <c r="AD43" s="2">
        <f t="shared" si="3"/>
        <v>448.29499977640808</v>
      </c>
      <c r="AE43" s="4">
        <v>5.7832699999999999</v>
      </c>
      <c r="AG43" s="2">
        <v>14544.00000013411</v>
      </c>
      <c r="AH43" s="2">
        <f t="shared" si="4"/>
        <v>442.99999983049929</v>
      </c>
      <c r="AI43" s="4">
        <v>6.5224700000000002</v>
      </c>
      <c r="AK43" s="2">
        <v>189450.99999981467</v>
      </c>
      <c r="AL43" s="2">
        <f t="shared" si="5"/>
        <v>450.99999981466681</v>
      </c>
      <c r="AM43" s="4">
        <v>2.29359</v>
      </c>
    </row>
    <row r="44" spans="1:39" x14ac:dyDescent="0.4">
      <c r="A44" s="2">
        <v>33252.999999874271</v>
      </c>
      <c r="B44" s="2">
        <f t="shared" si="6"/>
        <v>539.99999987427145</v>
      </c>
      <c r="C44" s="4">
        <v>2.0729899999999999</v>
      </c>
      <c r="E44" s="2">
        <v>26586.000000237487</v>
      </c>
      <c r="F44" s="2">
        <f t="shared" si="7"/>
        <v>555.00000023748726</v>
      </c>
      <c r="G44" s="4">
        <v>2.8110899999999996</v>
      </c>
      <c r="I44" s="2">
        <v>4197.0000004163012</v>
      </c>
      <c r="J44" s="2">
        <f t="shared" si="0"/>
        <v>545.00000041443855</v>
      </c>
      <c r="K44" s="4">
        <v>4.0431600000000003</v>
      </c>
      <c r="M44" s="2">
        <v>112160.00000035763</v>
      </c>
      <c r="N44" s="2">
        <f t="shared" si="8"/>
        <v>534.00000035762787</v>
      </c>
      <c r="O44" s="4">
        <v>1.64974</v>
      </c>
      <c r="Q44" s="2">
        <v>97162.000000451691</v>
      </c>
      <c r="R44" s="2">
        <f t="shared" si="9"/>
        <v>685.00000045169145</v>
      </c>
      <c r="S44" s="4">
        <v>3.16771</v>
      </c>
      <c r="U44" s="2">
        <v>99899.000000269152</v>
      </c>
      <c r="V44" s="2">
        <f t="shared" si="1"/>
        <v>539.00000026915222</v>
      </c>
      <c r="W44" s="4">
        <v>1.80314</v>
      </c>
      <c r="Y44" s="2">
        <v>112130.00000005122</v>
      </c>
      <c r="Z44" s="2">
        <f t="shared" si="2"/>
        <v>530.00000005122274</v>
      </c>
      <c r="AA44" s="4">
        <v>4.3221599999999993</v>
      </c>
      <c r="AC44" s="2">
        <v>55738.295000069775</v>
      </c>
      <c r="AD44" s="2">
        <f t="shared" si="3"/>
        <v>538.29500006977469</v>
      </c>
      <c r="AE44" s="4">
        <v>5.78627</v>
      </c>
      <c r="AG44" s="2">
        <v>14650.000000395812</v>
      </c>
      <c r="AH44" s="2">
        <f t="shared" si="4"/>
        <v>549.00000009220093</v>
      </c>
      <c r="AI44" s="4">
        <v>6.5242699999999996</v>
      </c>
      <c r="AK44" s="2">
        <v>189549.0000000922</v>
      </c>
      <c r="AL44" s="2">
        <f t="shared" si="5"/>
        <v>549.00000009220093</v>
      </c>
      <c r="AM44" s="4">
        <v>2.29684</v>
      </c>
    </row>
    <row r="45" spans="1:39" x14ac:dyDescent="0.4">
      <c r="A45" s="2">
        <v>33400.999999895692</v>
      </c>
      <c r="B45" s="2">
        <f t="shared" si="6"/>
        <v>687.99999989569187</v>
      </c>
      <c r="C45" s="4">
        <v>2.07341</v>
      </c>
      <c r="E45" s="2">
        <v>26701.000000088476</v>
      </c>
      <c r="F45" s="2">
        <f t="shared" si="7"/>
        <v>670.00000008847564</v>
      </c>
      <c r="G45" s="4">
        <v>2.81203</v>
      </c>
      <c r="I45" s="2">
        <v>4321.0000004852191</v>
      </c>
      <c r="J45" s="2">
        <f t="shared" si="0"/>
        <v>669.00000048335642</v>
      </c>
      <c r="K45" s="4">
        <v>4.0445100000000007</v>
      </c>
      <c r="M45" s="2">
        <v>112300.00000039488</v>
      </c>
      <c r="N45" s="2">
        <f t="shared" si="8"/>
        <v>674.00000039488077</v>
      </c>
      <c r="O45" s="4">
        <v>1.65065</v>
      </c>
      <c r="Q45" s="2">
        <v>97306.000000166707</v>
      </c>
      <c r="R45" s="2">
        <f t="shared" si="9"/>
        <v>829.00000016670674</v>
      </c>
      <c r="S45" s="4">
        <v>3.1809099999999999</v>
      </c>
      <c r="U45" s="2">
        <v>100019.00000003166</v>
      </c>
      <c r="V45" s="2">
        <f t="shared" si="1"/>
        <v>659.00000003166497</v>
      </c>
      <c r="W45" s="4">
        <v>1.80541</v>
      </c>
      <c r="Y45" s="2">
        <v>112260.00000026543</v>
      </c>
      <c r="Z45" s="2">
        <f t="shared" si="2"/>
        <v>660.00000026542693</v>
      </c>
      <c r="AA45" s="4">
        <v>4.3259999999999996</v>
      </c>
      <c r="AC45" s="2">
        <v>55858.294999832287</v>
      </c>
      <c r="AD45" s="2">
        <f t="shared" si="3"/>
        <v>658.29499983228743</v>
      </c>
      <c r="AE45" s="4">
        <v>5.7896600000000005</v>
      </c>
      <c r="AG45" s="2">
        <v>14768.999999924563</v>
      </c>
      <c r="AH45" s="2">
        <f t="shared" si="4"/>
        <v>667.99999962095171</v>
      </c>
      <c r="AI45" s="4">
        <v>6.52597</v>
      </c>
      <c r="AK45" s="2">
        <v>189673.00000016112</v>
      </c>
      <c r="AL45" s="2">
        <f t="shared" si="5"/>
        <v>673.00000016111881</v>
      </c>
      <c r="AM45" s="4">
        <v>2.3005</v>
      </c>
    </row>
    <row r="46" spans="1:39" x14ac:dyDescent="0.4">
      <c r="A46" s="2">
        <v>33566.000000119209</v>
      </c>
      <c r="B46" s="2">
        <f t="shared" si="6"/>
        <v>853.00000011920929</v>
      </c>
      <c r="C46" s="4">
        <v>2.0736599999999998</v>
      </c>
      <c r="E46" s="2">
        <v>26857.000000094064</v>
      </c>
      <c r="F46" s="2">
        <f t="shared" si="7"/>
        <v>826.00000009406358</v>
      </c>
      <c r="G46" s="4">
        <v>2.81297</v>
      </c>
      <c r="I46" s="2">
        <v>4446.0000001592562</v>
      </c>
      <c r="J46" s="2">
        <f t="shared" si="0"/>
        <v>794.00000015739352</v>
      </c>
      <c r="K46" s="4">
        <v>4.0454999999999997</v>
      </c>
      <c r="M46" s="2">
        <v>112429.99999998044</v>
      </c>
      <c r="N46" s="2">
        <f t="shared" si="8"/>
        <v>803.99999998044223</v>
      </c>
      <c r="O46" s="4">
        <v>1.6513300000000002</v>
      </c>
      <c r="Q46" s="2">
        <v>97476.000000301749</v>
      </c>
      <c r="R46" s="2">
        <f t="shared" si="9"/>
        <v>999.00000030174851</v>
      </c>
      <c r="S46" s="4">
        <v>3.19435</v>
      </c>
      <c r="U46" s="2">
        <v>100138.99999979418</v>
      </c>
      <c r="V46" s="2">
        <f t="shared" si="1"/>
        <v>778.99999979417771</v>
      </c>
      <c r="W46" s="4">
        <v>1.80762</v>
      </c>
      <c r="Y46" s="2">
        <v>112380.00000002794</v>
      </c>
      <c r="Z46" s="2">
        <f t="shared" si="2"/>
        <v>780.00000002793968</v>
      </c>
      <c r="AA46" s="4">
        <v>4.3290599999999992</v>
      </c>
      <c r="AC46" s="2">
        <v>56008.294999692589</v>
      </c>
      <c r="AD46" s="2">
        <f t="shared" si="3"/>
        <v>808.29499969258904</v>
      </c>
      <c r="AE46" s="4">
        <v>5.7933199999999996</v>
      </c>
      <c r="AG46" s="2">
        <v>14920.000000018626</v>
      </c>
      <c r="AH46" s="2">
        <f t="shared" si="4"/>
        <v>818.99999971501529</v>
      </c>
      <c r="AI46" s="4">
        <v>6.5278700000000001</v>
      </c>
      <c r="AK46" s="2">
        <v>189796.99999960139</v>
      </c>
      <c r="AL46" s="2">
        <f t="shared" si="5"/>
        <v>796.99999960139394</v>
      </c>
      <c r="AM46" s="4">
        <v>2.3035600000000001</v>
      </c>
    </row>
    <row r="47" spans="1:39" x14ac:dyDescent="0.4">
      <c r="A47" s="2">
        <v>33679.000000131316</v>
      </c>
      <c r="B47" s="2">
        <f t="shared" si="6"/>
        <v>966.00000013131648</v>
      </c>
      <c r="C47" s="4">
        <v>2.0737999999999999</v>
      </c>
      <c r="E47" s="2">
        <v>27040.000000124797</v>
      </c>
      <c r="F47" s="2">
        <f t="shared" si="7"/>
        <v>1009.0000001247972</v>
      </c>
      <c r="G47" s="4">
        <v>2.8135699999999999</v>
      </c>
      <c r="I47" s="2">
        <v>4645.0000001583248</v>
      </c>
      <c r="J47" s="2">
        <f t="shared" si="0"/>
        <v>993.00000015646219</v>
      </c>
      <c r="K47" s="4">
        <v>4.0468700000000002</v>
      </c>
      <c r="M47" s="2">
        <v>112592.00000013132</v>
      </c>
      <c r="N47" s="2">
        <f t="shared" si="8"/>
        <v>966.00000013131648</v>
      </c>
      <c r="O47" s="4">
        <v>1.6518999999999999</v>
      </c>
      <c r="Q47" s="2">
        <v>97701.000000092201</v>
      </c>
      <c r="R47" s="2">
        <f t="shared" si="9"/>
        <v>1224.0000000922009</v>
      </c>
      <c r="S47" s="4">
        <v>3.2093400000000001</v>
      </c>
      <c r="U47" s="2">
        <v>100378.99999994785</v>
      </c>
      <c r="V47" s="2">
        <f t="shared" ref="V47:V71" si="10">U47-U$15</f>
        <v>1018.9999999478459</v>
      </c>
      <c r="W47" s="4">
        <v>1.8114999999999999</v>
      </c>
      <c r="Y47" s="2">
        <v>112559.99999998603</v>
      </c>
      <c r="Z47" s="2">
        <f t="shared" si="2"/>
        <v>959.99999998603016</v>
      </c>
      <c r="AA47" s="4">
        <v>4.3323900000000002</v>
      </c>
      <c r="AC47" s="2">
        <v>56218.294999748468</v>
      </c>
      <c r="AD47" s="2">
        <f t="shared" ref="AD47:AD73" si="11">AC47-AC$15</f>
        <v>1018.2949997484684</v>
      </c>
      <c r="AE47" s="4">
        <v>5.7976999999999999</v>
      </c>
      <c r="AG47" s="2">
        <v>15120.000000251457</v>
      </c>
      <c r="AH47" s="2">
        <f t="shared" si="4"/>
        <v>1018.9999999478459</v>
      </c>
      <c r="AI47" s="4">
        <v>6.5299700000000005</v>
      </c>
      <c r="AK47" s="2">
        <v>189990.99999968894</v>
      </c>
      <c r="AL47" s="2">
        <f t="shared" si="5"/>
        <v>990.99999968893826</v>
      </c>
      <c r="AM47" s="4">
        <v>2.3071900000000003</v>
      </c>
    </row>
    <row r="48" spans="1:39" x14ac:dyDescent="0.4">
      <c r="A48" s="2">
        <v>33926.999999640509</v>
      </c>
      <c r="B48" s="2">
        <f t="shared" si="6"/>
        <v>1213.9999996405095</v>
      </c>
      <c r="C48" s="4">
        <v>2.0741299999999998</v>
      </c>
      <c r="E48" s="2">
        <v>27274.000000133179</v>
      </c>
      <c r="F48" s="2">
        <f t="shared" si="7"/>
        <v>1243.0000001331791</v>
      </c>
      <c r="G48" s="4">
        <v>2.8141499999999997</v>
      </c>
      <c r="I48" s="2">
        <v>4847.0000002300367</v>
      </c>
      <c r="J48" s="2">
        <f t="shared" si="0"/>
        <v>1195.000000228174</v>
      </c>
      <c r="K48" s="4">
        <v>4.0481299999999996</v>
      </c>
      <c r="M48" s="2">
        <v>112811.00000040513</v>
      </c>
      <c r="N48" s="2">
        <f t="shared" si="8"/>
        <v>1185.0000004051253</v>
      </c>
      <c r="O48" s="4">
        <v>1.6522999999999999</v>
      </c>
      <c r="Q48" s="2">
        <v>97971.999999948777</v>
      </c>
      <c r="R48" s="2">
        <f t="shared" si="9"/>
        <v>1494.9999999487773</v>
      </c>
      <c r="S48" s="4">
        <v>3.2239900000000001</v>
      </c>
      <c r="U48" s="2">
        <v>100558.99999990594</v>
      </c>
      <c r="V48" s="2">
        <f t="shared" si="10"/>
        <v>1198.9999999059364</v>
      </c>
      <c r="W48" s="4">
        <v>1.81396</v>
      </c>
      <c r="Y48" s="2">
        <v>112800.0000001397</v>
      </c>
      <c r="Z48" s="2">
        <f t="shared" si="2"/>
        <v>1200.0000001396984</v>
      </c>
      <c r="AA48" s="4">
        <v>4.3358499999999998</v>
      </c>
      <c r="AC48" s="2">
        <v>56428.294999804348</v>
      </c>
      <c r="AD48" s="2">
        <f t="shared" si="11"/>
        <v>1228.2949998043478</v>
      </c>
      <c r="AE48" s="4">
        <v>5.8013700000000004</v>
      </c>
      <c r="AG48" s="2">
        <v>15338.999999896623</v>
      </c>
      <c r="AH48" s="2">
        <f t="shared" si="4"/>
        <v>1237.999999593012</v>
      </c>
      <c r="AI48" s="4">
        <v>6.5318700000000005</v>
      </c>
      <c r="AK48" s="2">
        <v>190197.00000006706</v>
      </c>
      <c r="AL48" s="2">
        <f t="shared" si="5"/>
        <v>1197.0000000670552</v>
      </c>
      <c r="AM48" s="4">
        <v>2.31053</v>
      </c>
    </row>
    <row r="49" spans="1:39" x14ac:dyDescent="0.4">
      <c r="A49" s="2">
        <v>34148.999999986961</v>
      </c>
      <c r="B49" s="2">
        <f t="shared" si="6"/>
        <v>1435.9999999869615</v>
      </c>
      <c r="C49" s="4">
        <v>2.0743499999999999</v>
      </c>
      <c r="E49" s="2">
        <v>27508.000000141561</v>
      </c>
      <c r="F49" s="2">
        <f t="shared" si="7"/>
        <v>1477.000000141561</v>
      </c>
      <c r="G49" s="4">
        <v>2.8145799999999999</v>
      </c>
      <c r="I49" s="2">
        <v>5097.0000002067536</v>
      </c>
      <c r="J49" s="2">
        <f t="shared" si="0"/>
        <v>1445.000000204891</v>
      </c>
      <c r="K49" s="4">
        <v>4.0496000000000008</v>
      </c>
      <c r="M49" s="2">
        <v>113072.00000043865</v>
      </c>
      <c r="N49" s="2">
        <f t="shared" si="8"/>
        <v>1446.0000004386529</v>
      </c>
      <c r="O49" s="4">
        <v>1.6528700000000001</v>
      </c>
      <c r="Q49" s="2">
        <v>98251.000000418164</v>
      </c>
      <c r="R49" s="2">
        <f t="shared" si="9"/>
        <v>1774.0000004181638</v>
      </c>
      <c r="S49" s="4">
        <v>3.2363</v>
      </c>
      <c r="U49" s="2">
        <v>100799.0000000596</v>
      </c>
      <c r="V49" s="2">
        <f t="shared" si="10"/>
        <v>1439.0000000596046</v>
      </c>
      <c r="W49" s="4">
        <v>1.8170500000000001</v>
      </c>
      <c r="Y49" s="2">
        <v>113040.00000029337</v>
      </c>
      <c r="Z49" s="2">
        <f t="shared" si="2"/>
        <v>1440.0000002933666</v>
      </c>
      <c r="AA49" s="4">
        <v>4.3386299999999993</v>
      </c>
      <c r="AC49" s="2">
        <v>56698.295000055805</v>
      </c>
      <c r="AD49" s="2">
        <f t="shared" si="11"/>
        <v>1498.2950000558048</v>
      </c>
      <c r="AE49" s="4">
        <v>5.8055600000000007</v>
      </c>
      <c r="AG49" s="2">
        <v>15578.000000445172</v>
      </c>
      <c r="AH49" s="2">
        <f t="shared" si="4"/>
        <v>1477.000000141561</v>
      </c>
      <c r="AI49" s="4">
        <v>6.5336600000000002</v>
      </c>
      <c r="AK49" s="2">
        <v>190459.99999993946</v>
      </c>
      <c r="AL49" s="2">
        <f t="shared" si="5"/>
        <v>1459.999999939464</v>
      </c>
      <c r="AM49" s="4">
        <v>2.31447</v>
      </c>
    </row>
    <row r="50" spans="1:39" x14ac:dyDescent="0.4">
      <c r="A50" s="2">
        <v>34605.999999946915</v>
      </c>
      <c r="B50" s="2">
        <f t="shared" si="6"/>
        <v>1892.9999999469146</v>
      </c>
      <c r="C50" s="4">
        <v>2.0746199999999999</v>
      </c>
      <c r="E50" s="2">
        <v>27882.000000187196</v>
      </c>
      <c r="F50" s="2">
        <f t="shared" si="7"/>
        <v>1851.0000001871958</v>
      </c>
      <c r="G50" s="4">
        <v>2.8149600000000001</v>
      </c>
      <c r="I50" s="2">
        <v>5431.0000003315508</v>
      </c>
      <c r="J50" s="2">
        <f t="shared" si="0"/>
        <v>1779.0000003296882</v>
      </c>
      <c r="K50" s="4">
        <v>4.0510400000000004</v>
      </c>
      <c r="M50" s="2">
        <v>113423.0000001369</v>
      </c>
      <c r="N50" s="2">
        <f t="shared" si="8"/>
        <v>1797.0000001369044</v>
      </c>
      <c r="O50" s="4">
        <v>1.6532399999999998</v>
      </c>
      <c r="Q50" s="2">
        <v>98678.000000280328</v>
      </c>
      <c r="R50" s="2">
        <f t="shared" si="9"/>
        <v>2201.0000002803281</v>
      </c>
      <c r="S50" s="4">
        <v>3.2508600000000003</v>
      </c>
      <c r="U50" s="2">
        <v>101219.00000017136</v>
      </c>
      <c r="V50" s="2">
        <f t="shared" si="10"/>
        <v>1859.0000001713634</v>
      </c>
      <c r="W50" s="4">
        <v>1.8216300000000001</v>
      </c>
      <c r="Y50" s="2">
        <v>113460.00000040513</v>
      </c>
      <c r="Z50" s="2">
        <f t="shared" si="2"/>
        <v>1860.0000004051253</v>
      </c>
      <c r="AA50" s="4">
        <v>4.3420999999999994</v>
      </c>
      <c r="AC50" s="2">
        <v>57028.294999874197</v>
      </c>
      <c r="AD50" s="2">
        <f t="shared" si="11"/>
        <v>1828.2949998741969</v>
      </c>
      <c r="AE50" s="4">
        <v>5.8099100000000004</v>
      </c>
      <c r="AG50" s="2">
        <v>15965.000000386499</v>
      </c>
      <c r="AH50" s="2">
        <f t="shared" si="4"/>
        <v>1864.0000000828877</v>
      </c>
      <c r="AI50" s="4">
        <v>6.5360899999999997</v>
      </c>
      <c r="AK50" s="2">
        <v>190803.99999988731</v>
      </c>
      <c r="AL50" s="2">
        <f t="shared" si="5"/>
        <v>1803.99999988731</v>
      </c>
      <c r="AM50" s="4">
        <v>2.3188500000000003</v>
      </c>
    </row>
    <row r="51" spans="1:39" x14ac:dyDescent="0.4">
      <c r="A51" s="2">
        <v>34983.000000065193</v>
      </c>
      <c r="B51" s="2">
        <f t="shared" si="6"/>
        <v>2270.0000000651926</v>
      </c>
      <c r="C51" s="4">
        <v>2.07491</v>
      </c>
      <c r="E51" s="2">
        <v>28264.000000216998</v>
      </c>
      <c r="F51" s="2">
        <f t="shared" si="7"/>
        <v>2233.0000002169982</v>
      </c>
      <c r="G51" s="4">
        <v>2.8152900000000001</v>
      </c>
      <c r="I51" s="2">
        <v>5894.0000004367903</v>
      </c>
      <c r="J51" s="2">
        <f t="shared" si="0"/>
        <v>2242.0000004349276</v>
      </c>
      <c r="K51" s="4">
        <v>4.0525900000000004</v>
      </c>
      <c r="M51" s="2">
        <v>113916.99999994505</v>
      </c>
      <c r="N51" s="2">
        <f t="shared" si="8"/>
        <v>2290.999999945052</v>
      </c>
      <c r="O51" s="4">
        <v>1.6537500000000001</v>
      </c>
      <c r="Q51" s="2">
        <v>99194.000000202097</v>
      </c>
      <c r="R51" s="2">
        <f t="shared" si="9"/>
        <v>2717.000000202097</v>
      </c>
      <c r="S51" s="4">
        <v>3.2638599999999998</v>
      </c>
      <c r="U51" s="2">
        <v>101579.00000008754</v>
      </c>
      <c r="V51" s="2">
        <f t="shared" si="10"/>
        <v>2219.0000000875443</v>
      </c>
      <c r="W51" s="4">
        <v>1.82514</v>
      </c>
      <c r="Y51" s="2">
        <v>113820.00000032131</v>
      </c>
      <c r="Z51" s="2">
        <f t="shared" si="2"/>
        <v>2220.0000003213063</v>
      </c>
      <c r="AA51" s="4">
        <v>4.34436</v>
      </c>
      <c r="AC51" s="2">
        <v>57448.294999985956</v>
      </c>
      <c r="AD51" s="2">
        <f t="shared" si="11"/>
        <v>2248.2949999859557</v>
      </c>
      <c r="AE51" s="4">
        <v>5.8148000000000009</v>
      </c>
      <c r="AG51" s="2">
        <v>16373.000000207685</v>
      </c>
      <c r="AH51" s="2">
        <f t="shared" si="4"/>
        <v>2271.9999999040738</v>
      </c>
      <c r="AI51" s="4">
        <v>6.5383800000000001</v>
      </c>
      <c r="AK51" s="2">
        <v>191220.99999992643</v>
      </c>
      <c r="AL51" s="2">
        <f t="shared" si="5"/>
        <v>2220.9999999264255</v>
      </c>
      <c r="AM51" s="4">
        <v>2.3236400000000001</v>
      </c>
    </row>
    <row r="52" spans="1:39" x14ac:dyDescent="0.4">
      <c r="A52" s="2">
        <v>35494.000000075437</v>
      </c>
      <c r="B52" s="2">
        <f t="shared" si="6"/>
        <v>2781.0000000754371</v>
      </c>
      <c r="C52" s="4">
        <v>2.0752599999999997</v>
      </c>
      <c r="E52" s="2">
        <v>28775.000000227243</v>
      </c>
      <c r="F52" s="2">
        <f t="shared" si="7"/>
        <v>2744.0000002272427</v>
      </c>
      <c r="G52" s="4">
        <v>2.8156699999999999</v>
      </c>
      <c r="I52" s="2">
        <v>6391.000000317581</v>
      </c>
      <c r="J52" s="2">
        <f t="shared" si="0"/>
        <v>2739.0000003157184</v>
      </c>
      <c r="K52" s="4">
        <v>4.0540399999999996</v>
      </c>
      <c r="M52" s="2">
        <v>114330.99999991152</v>
      </c>
      <c r="N52" s="2">
        <f t="shared" si="8"/>
        <v>2704.9999999115244</v>
      </c>
      <c r="O52" s="4">
        <v>1.6540699999999999</v>
      </c>
      <c r="Q52" s="2">
        <v>99781.999999981374</v>
      </c>
      <c r="R52" s="2">
        <f t="shared" si="9"/>
        <v>3304.9999999813735</v>
      </c>
      <c r="S52" s="4">
        <v>3.27427</v>
      </c>
      <c r="U52" s="2">
        <v>102118.99999996182</v>
      </c>
      <c r="V52" s="2">
        <f t="shared" si="10"/>
        <v>2758.9999999618158</v>
      </c>
      <c r="W52" s="4">
        <v>1.8294899999999998</v>
      </c>
      <c r="Y52" s="2">
        <v>114300</v>
      </c>
      <c r="Z52" s="2">
        <f t="shared" si="2"/>
        <v>2700</v>
      </c>
      <c r="AA52" s="4">
        <v>4.3467799999999999</v>
      </c>
      <c r="AC52" s="2">
        <v>57988.294999860227</v>
      </c>
      <c r="AD52" s="2">
        <f t="shared" si="11"/>
        <v>2788.2949998602271</v>
      </c>
      <c r="AE52" s="4">
        <v>5.8200799999999999</v>
      </c>
      <c r="AG52" s="2">
        <v>16913.000000081956</v>
      </c>
      <c r="AH52" s="2">
        <f t="shared" si="4"/>
        <v>2811.9999997783452</v>
      </c>
      <c r="AI52" s="4">
        <v>6.5406700000000004</v>
      </c>
      <c r="AK52" s="2">
        <v>191680.99999995902</v>
      </c>
      <c r="AL52" s="2">
        <f t="shared" si="5"/>
        <v>2680.9999999590218</v>
      </c>
      <c r="AM52" s="4">
        <v>2.3280099999999999</v>
      </c>
    </row>
    <row r="53" spans="1:39" x14ac:dyDescent="0.4">
      <c r="A53" s="2">
        <v>35957.000000180677</v>
      </c>
      <c r="B53" s="2">
        <f t="shared" si="6"/>
        <v>3244.0000001806766</v>
      </c>
      <c r="C53" s="4">
        <v>2.07544</v>
      </c>
      <c r="E53" s="2">
        <v>29404.000000161119</v>
      </c>
      <c r="F53" s="2">
        <f t="shared" si="7"/>
        <v>3373.0000001611188</v>
      </c>
      <c r="G53" s="4">
        <v>2.8160500000000002</v>
      </c>
      <c r="I53" s="2">
        <v>6886.0000003594905</v>
      </c>
      <c r="J53" s="2">
        <f t="shared" si="0"/>
        <v>3234.0000003576279</v>
      </c>
      <c r="K53" s="4">
        <v>4.0552099999999998</v>
      </c>
      <c r="M53" s="2">
        <v>115023.00000011362</v>
      </c>
      <c r="N53" s="2">
        <f t="shared" si="8"/>
        <v>3397.0000001136214</v>
      </c>
      <c r="O53" s="4">
        <v>1.65438</v>
      </c>
      <c r="Q53" s="2">
        <v>100526.00000039488</v>
      </c>
      <c r="R53" s="2">
        <f t="shared" si="9"/>
        <v>4049.0000003948808</v>
      </c>
      <c r="S53" s="4">
        <v>3.2835000000000001</v>
      </c>
      <c r="U53" s="2">
        <v>102779.00000022724</v>
      </c>
      <c r="V53" s="2">
        <f t="shared" si="10"/>
        <v>3419.0000002272427</v>
      </c>
      <c r="W53" s="4">
        <v>1.83409</v>
      </c>
      <c r="Y53" s="2">
        <v>115020.000000461</v>
      </c>
      <c r="Z53" s="2">
        <f t="shared" si="2"/>
        <v>3420.0000004610047</v>
      </c>
      <c r="AA53" s="4">
        <v>4.3496899999999998</v>
      </c>
      <c r="AC53" s="2">
        <v>58373.294999962673</v>
      </c>
      <c r="AD53" s="2">
        <f t="shared" si="11"/>
        <v>3173.2949999626726</v>
      </c>
      <c r="AE53" s="4">
        <v>5.8233500000000005</v>
      </c>
      <c r="AG53" s="2">
        <v>17428.000000398606</v>
      </c>
      <c r="AH53" s="2">
        <f t="shared" si="4"/>
        <v>3327.0000000949949</v>
      </c>
      <c r="AI53" s="4">
        <v>6.5425700000000004</v>
      </c>
      <c r="AK53" s="2">
        <v>192327.00000009499</v>
      </c>
      <c r="AL53" s="2">
        <f t="shared" si="5"/>
        <v>3327.0000000949949</v>
      </c>
      <c r="AM53" s="4">
        <v>2.33325</v>
      </c>
    </row>
    <row r="54" spans="1:39" x14ac:dyDescent="0.4">
      <c r="A54" s="2">
        <v>36831.000000179745</v>
      </c>
      <c r="B54" s="2">
        <f t="shared" si="6"/>
        <v>4118.0000001797453</v>
      </c>
      <c r="C54" s="4">
        <v>2.0757400000000001</v>
      </c>
      <c r="E54" s="2">
        <v>30162.000000075437</v>
      </c>
      <c r="F54" s="2">
        <f t="shared" si="7"/>
        <v>4131.0000000754371</v>
      </c>
      <c r="G54" s="4">
        <v>2.8163200000000002</v>
      </c>
      <c r="I54" s="2">
        <v>7614.00000017602</v>
      </c>
      <c r="J54" s="2">
        <f t="shared" si="0"/>
        <v>3962.0000001741573</v>
      </c>
      <c r="K54" s="4">
        <v>4.0567399999999996</v>
      </c>
      <c r="M54" s="2">
        <v>115819.0000001099</v>
      </c>
      <c r="N54" s="2">
        <f t="shared" si="8"/>
        <v>4193.0000001098961</v>
      </c>
      <c r="O54" s="4">
        <v>1.6545699999999999</v>
      </c>
      <c r="Q54" s="2">
        <v>101466.00000010617</v>
      </c>
      <c r="R54" s="2">
        <f t="shared" si="9"/>
        <v>4989.0000001061708</v>
      </c>
      <c r="S54" s="4">
        <v>3.2913699999999997</v>
      </c>
      <c r="U54" s="2">
        <v>103559.00000025518</v>
      </c>
      <c r="V54" s="2">
        <f t="shared" si="10"/>
        <v>4199.0000002551824</v>
      </c>
      <c r="W54" s="4">
        <v>1.8384900000000002</v>
      </c>
      <c r="Y54" s="2">
        <v>115740.00000029337</v>
      </c>
      <c r="Z54" s="2">
        <f t="shared" si="2"/>
        <v>4140.0000002933666</v>
      </c>
      <c r="AA54" s="4">
        <v>4.35189</v>
      </c>
      <c r="AC54" s="2">
        <v>59256.295000179671</v>
      </c>
      <c r="AD54" s="2">
        <f t="shared" si="11"/>
        <v>4056.2950001796708</v>
      </c>
      <c r="AE54" s="4">
        <v>5.8299100000000008</v>
      </c>
      <c r="AG54" s="2">
        <v>18183.9999998454</v>
      </c>
      <c r="AH54" s="2">
        <f t="shared" si="4"/>
        <v>4082.9999995417893</v>
      </c>
      <c r="AI54" s="4">
        <v>6.5449700000000002</v>
      </c>
      <c r="AK54" s="2">
        <v>193201.99999969918</v>
      </c>
      <c r="AL54" s="2">
        <f t="shared" si="5"/>
        <v>4201.9999996991828</v>
      </c>
      <c r="AM54" s="4">
        <v>2.3390299999999997</v>
      </c>
    </row>
    <row r="55" spans="1:39" x14ac:dyDescent="0.4">
      <c r="A55" s="2">
        <v>37667.999999701977</v>
      </c>
      <c r="B55" s="2">
        <f t="shared" si="6"/>
        <v>4954.9999997019768</v>
      </c>
      <c r="C55" s="4">
        <v>2.0759600000000002</v>
      </c>
      <c r="E55" s="2">
        <v>31064.999999938533</v>
      </c>
      <c r="F55" s="2">
        <f t="shared" si="7"/>
        <v>5033.9999999385327</v>
      </c>
      <c r="G55" s="4">
        <v>2.8166000000000002</v>
      </c>
      <c r="I55" s="2">
        <v>8482.0000000298023</v>
      </c>
      <c r="J55" s="2">
        <f t="shared" si="0"/>
        <v>4830.0000000279397</v>
      </c>
      <c r="K55" s="4">
        <v>4.0580099999999995</v>
      </c>
      <c r="M55" s="2">
        <v>116616.99999994505</v>
      </c>
      <c r="N55" s="2">
        <f t="shared" si="8"/>
        <v>4990.999999945052</v>
      </c>
      <c r="O55" s="4">
        <v>1.65472</v>
      </c>
      <c r="Q55" s="2">
        <v>102663.00000017323</v>
      </c>
      <c r="R55" s="2">
        <f t="shared" si="9"/>
        <v>6186.000000173226</v>
      </c>
      <c r="S55" s="4">
        <v>3.29799</v>
      </c>
      <c r="U55" s="2">
        <v>104398.99999985006</v>
      </c>
      <c r="V55" s="2">
        <f t="shared" si="10"/>
        <v>5038.9999998500571</v>
      </c>
      <c r="W55" s="4">
        <v>1.8424100000000001</v>
      </c>
      <c r="Y55" s="2">
        <v>116760.00000047497</v>
      </c>
      <c r="Z55" s="2">
        <f t="shared" si="2"/>
        <v>5160.0000004749745</v>
      </c>
      <c r="AA55" s="4">
        <v>4.3544700000000001</v>
      </c>
      <c r="AC55" s="2">
        <v>60203.295000270009</v>
      </c>
      <c r="AD55" s="2">
        <f t="shared" si="11"/>
        <v>5003.295000270009</v>
      </c>
      <c r="AE55" s="4">
        <v>5.8356700000000004</v>
      </c>
      <c r="AG55" s="2">
        <v>19048.00000002142</v>
      </c>
      <c r="AH55" s="2">
        <f t="shared" si="4"/>
        <v>4946.9999997178093</v>
      </c>
      <c r="AI55" s="4">
        <v>6.5472599999999996</v>
      </c>
      <c r="AK55" s="2">
        <v>193959.9999996135</v>
      </c>
      <c r="AL55" s="2">
        <f t="shared" si="5"/>
        <v>4959.9999996135011</v>
      </c>
      <c r="AM55" s="4">
        <v>2.3431199999999999</v>
      </c>
    </row>
    <row r="56" spans="1:39" x14ac:dyDescent="0.4">
      <c r="A56" s="2">
        <v>38845.000000122935</v>
      </c>
      <c r="B56" s="2">
        <f t="shared" si="6"/>
        <v>6132.0000001229346</v>
      </c>
      <c r="C56" s="4">
        <v>2.0763199999999999</v>
      </c>
      <c r="E56" s="2">
        <v>32101.999999693595</v>
      </c>
      <c r="F56" s="2">
        <f t="shared" si="7"/>
        <v>6070.9999996935949</v>
      </c>
      <c r="G56" s="4">
        <v>2.8168199999999999</v>
      </c>
      <c r="I56" s="2">
        <v>9524.0000003250316</v>
      </c>
      <c r="J56" s="2">
        <f t="shared" si="0"/>
        <v>5872.0000003231689</v>
      </c>
      <c r="K56" s="4">
        <v>4.0592600000000001</v>
      </c>
      <c r="M56" s="2">
        <v>117719.00000043586</v>
      </c>
      <c r="N56" s="2">
        <f t="shared" si="8"/>
        <v>6093.000000435859</v>
      </c>
      <c r="O56" s="4">
        <v>1.65483</v>
      </c>
      <c r="Q56" s="2">
        <v>103543.9999999227</v>
      </c>
      <c r="R56" s="2">
        <f t="shared" si="9"/>
        <v>7066.9999999227002</v>
      </c>
      <c r="S56" s="4">
        <v>3.3014600000000001</v>
      </c>
      <c r="U56" s="2">
        <v>105659.00000018533</v>
      </c>
      <c r="V56" s="2">
        <f t="shared" si="10"/>
        <v>6299.0000001853332</v>
      </c>
      <c r="W56" s="4">
        <v>1.8470199999999999</v>
      </c>
      <c r="Y56" s="2">
        <v>117338.0000004312</v>
      </c>
      <c r="Z56" s="2">
        <f t="shared" si="2"/>
        <v>5738.0000004312024</v>
      </c>
      <c r="AA56" s="4">
        <v>4.3557300000000003</v>
      </c>
      <c r="AC56" s="2">
        <v>61430.29499980621</v>
      </c>
      <c r="AD56" s="2">
        <f t="shared" si="11"/>
        <v>6230.2949998062104</v>
      </c>
      <c r="AE56" s="4">
        <v>5.8420300000000003</v>
      </c>
      <c r="AG56" s="2">
        <v>20101.00000037346</v>
      </c>
      <c r="AH56" s="2">
        <f t="shared" si="4"/>
        <v>6000.0000000698492</v>
      </c>
      <c r="AI56" s="4">
        <v>6.5495599999999996</v>
      </c>
      <c r="AK56" s="2">
        <v>195062.99999970943</v>
      </c>
      <c r="AL56" s="2">
        <f t="shared" si="5"/>
        <v>6062.9999997094274</v>
      </c>
      <c r="AM56" s="4">
        <v>2.3484399999999996</v>
      </c>
    </row>
    <row r="57" spans="1:39" x14ac:dyDescent="0.4">
      <c r="A57" s="2">
        <v>40174.999999848194</v>
      </c>
      <c r="B57" s="2">
        <f t="shared" si="6"/>
        <v>7461.9999998481944</v>
      </c>
      <c r="C57" s="4">
        <v>2.07653</v>
      </c>
      <c r="E57" s="2">
        <v>33430.000000208616</v>
      </c>
      <c r="F57" s="2">
        <f t="shared" si="7"/>
        <v>7399.0000002086163</v>
      </c>
      <c r="G57" s="4">
        <v>2.8171999999999997</v>
      </c>
      <c r="I57" s="2">
        <v>10907.000000495464</v>
      </c>
      <c r="J57" s="2">
        <f t="shared" si="0"/>
        <v>7255.000000493601</v>
      </c>
      <c r="K57" s="4">
        <v>4.0606100000000005</v>
      </c>
      <c r="M57" s="2">
        <v>118937.00000038277</v>
      </c>
      <c r="N57" s="2">
        <f t="shared" si="8"/>
        <v>7311.0000003827736</v>
      </c>
      <c r="O57" s="4">
        <v>1.6549799999999999</v>
      </c>
      <c r="Q57" s="2">
        <v>105743.00000036415</v>
      </c>
      <c r="R57" s="2">
        <f t="shared" si="9"/>
        <v>9266.0000003641471</v>
      </c>
      <c r="S57" s="4">
        <v>3.3070599999999999</v>
      </c>
      <c r="U57" s="2">
        <v>106721.99999973178</v>
      </c>
      <c r="V57" s="2">
        <f t="shared" si="10"/>
        <v>7361.9999997317791</v>
      </c>
      <c r="W57" s="4">
        <v>1.8501300000000001</v>
      </c>
      <c r="Y57" s="2">
        <v>118898.00000048708</v>
      </c>
      <c r="Z57" s="2">
        <f t="shared" si="2"/>
        <v>7298.0000004870817</v>
      </c>
      <c r="AA57" s="4">
        <v>4.3586300000000007</v>
      </c>
      <c r="AC57" s="2">
        <v>62814.295000210404</v>
      </c>
      <c r="AD57" s="2">
        <f t="shared" si="11"/>
        <v>7614.2950002104044</v>
      </c>
      <c r="AE57" s="4">
        <v>5.8478900000000005</v>
      </c>
      <c r="AG57" s="2">
        <v>21345.000000111759</v>
      </c>
      <c r="AH57" s="2">
        <f t="shared" si="4"/>
        <v>7243.9999998081475</v>
      </c>
      <c r="AI57" s="4">
        <v>6.5517599999999998</v>
      </c>
      <c r="AK57" s="2">
        <v>196315.99999966566</v>
      </c>
      <c r="AL57" s="2">
        <f t="shared" si="5"/>
        <v>7315.9999996656552</v>
      </c>
      <c r="AM57" s="4">
        <v>2.3532099999999998</v>
      </c>
    </row>
    <row r="58" spans="1:39" x14ac:dyDescent="0.4">
      <c r="A58" s="2">
        <v>41583.000000204891</v>
      </c>
      <c r="B58" s="2">
        <f t="shared" si="6"/>
        <v>8870.000000204891</v>
      </c>
      <c r="C58" s="4">
        <v>2.0767500000000001</v>
      </c>
      <c r="E58" s="2">
        <v>34917.000000173226</v>
      </c>
      <c r="F58" s="2">
        <f t="shared" si="7"/>
        <v>8886.000000173226</v>
      </c>
      <c r="G58" s="4">
        <v>2.8174299999999999</v>
      </c>
      <c r="I58" s="2">
        <v>12382.000000169501</v>
      </c>
      <c r="J58" s="2">
        <f t="shared" si="0"/>
        <v>8730.0000001676381</v>
      </c>
      <c r="K58" s="4">
        <v>4.0616600000000007</v>
      </c>
      <c r="M58" s="2">
        <v>120572.0000003688</v>
      </c>
      <c r="N58" s="2">
        <f t="shared" si="8"/>
        <v>8946.0000003688037</v>
      </c>
      <c r="O58" s="4">
        <v>1.65513</v>
      </c>
      <c r="Q58" s="2">
        <v>107624.00000002049</v>
      </c>
      <c r="R58" s="2">
        <f t="shared" si="9"/>
        <v>11147.000000020489</v>
      </c>
      <c r="S58" s="4">
        <v>3.3104400000000003</v>
      </c>
      <c r="U58" s="2">
        <v>108225.99999989849</v>
      </c>
      <c r="V58" s="2">
        <f t="shared" si="10"/>
        <v>8865.9999998984858</v>
      </c>
      <c r="W58" s="4">
        <v>1.85371</v>
      </c>
      <c r="Y58" s="2">
        <v>120895.00000022817</v>
      </c>
      <c r="Z58" s="2">
        <f t="shared" si="2"/>
        <v>9295.000000228174</v>
      </c>
      <c r="AA58" s="4">
        <v>4.3614600000000001</v>
      </c>
      <c r="AC58" s="2">
        <v>64233.294999995269</v>
      </c>
      <c r="AD58" s="2">
        <f t="shared" si="11"/>
        <v>9033.2949999952689</v>
      </c>
      <c r="AE58" s="4">
        <v>5.8529800000000005</v>
      </c>
      <c r="AG58" s="2">
        <v>22940.000000176951</v>
      </c>
      <c r="AH58" s="2">
        <f t="shared" si="4"/>
        <v>8838.9999998733401</v>
      </c>
      <c r="AI58" s="4">
        <v>6.5541299999999998</v>
      </c>
      <c r="AK58" s="2">
        <v>197912.99999956973</v>
      </c>
      <c r="AL58" s="2">
        <f t="shared" si="5"/>
        <v>8912.999999569729</v>
      </c>
      <c r="AM58" s="4">
        <v>2.3582400000000003</v>
      </c>
    </row>
    <row r="59" spans="1:39" x14ac:dyDescent="0.4">
      <c r="A59" s="2">
        <v>43406.999999738298</v>
      </c>
      <c r="B59" s="2">
        <f t="shared" si="6"/>
        <v>10693.999999738298</v>
      </c>
      <c r="C59" s="4">
        <v>2.0769700000000002</v>
      </c>
      <c r="E59" s="2">
        <v>37254.999999789521</v>
      </c>
      <c r="F59" s="2">
        <f t="shared" si="7"/>
        <v>11223.999999789521</v>
      </c>
      <c r="G59" s="4">
        <v>2.8177700000000003</v>
      </c>
      <c r="I59" s="2">
        <v>14455.000000074506</v>
      </c>
      <c r="J59" s="2">
        <f t="shared" si="0"/>
        <v>10803.000000072643</v>
      </c>
      <c r="K59" s="4">
        <v>4.0629</v>
      </c>
      <c r="M59" s="2">
        <v>122432.00000014529</v>
      </c>
      <c r="N59" s="2">
        <f t="shared" si="8"/>
        <v>10806.000000145286</v>
      </c>
      <c r="O59" s="4">
        <v>1.65527</v>
      </c>
      <c r="Q59" s="2">
        <v>110034.00000012293</v>
      </c>
      <c r="R59" s="2">
        <f t="shared" si="9"/>
        <v>13557.000000122935</v>
      </c>
      <c r="S59" s="4">
        <v>3.31365</v>
      </c>
      <c r="U59" s="2">
        <v>109954.00000025053</v>
      </c>
      <c r="V59" s="2">
        <f t="shared" si="10"/>
        <v>10594.000000250526</v>
      </c>
      <c r="W59" s="4">
        <v>1.8567800000000001</v>
      </c>
      <c r="Y59" s="2">
        <v>122544.99999994878</v>
      </c>
      <c r="Z59" s="2">
        <f t="shared" si="2"/>
        <v>10944.999999948777</v>
      </c>
      <c r="AA59" s="4">
        <v>4.36334</v>
      </c>
      <c r="AC59" s="2">
        <v>66597.29500003159</v>
      </c>
      <c r="AD59" s="2">
        <f t="shared" si="11"/>
        <v>11397.29500003159</v>
      </c>
      <c r="AE59" s="4">
        <v>5.8598999999999997</v>
      </c>
      <c r="AG59" s="2">
        <v>25237.00000026729</v>
      </c>
      <c r="AH59" s="2">
        <f t="shared" si="4"/>
        <v>11135.999999963678</v>
      </c>
      <c r="AI59" s="4">
        <v>6.5568900000000001</v>
      </c>
      <c r="AK59" s="2">
        <v>199698.0000000447</v>
      </c>
      <c r="AL59" s="2">
        <f t="shared" si="5"/>
        <v>10698.000000044703</v>
      </c>
      <c r="AM59" s="4">
        <v>2.3626200000000002</v>
      </c>
    </row>
    <row r="60" spans="1:39" x14ac:dyDescent="0.4">
      <c r="E60" s="2">
        <v>40002.999999694526</v>
      </c>
      <c r="F60" s="2">
        <f t="shared" si="7"/>
        <v>13971.999999694526</v>
      </c>
      <c r="G60" s="4">
        <v>2.8181800000000004</v>
      </c>
      <c r="I60" s="2">
        <v>16963.000000454485</v>
      </c>
      <c r="J60" s="2">
        <f t="shared" si="0"/>
        <v>13311.000000452623</v>
      </c>
      <c r="K60" s="4">
        <v>4.0641400000000001</v>
      </c>
      <c r="M60" s="2">
        <v>124751.00000034925</v>
      </c>
      <c r="N60" s="2">
        <f t="shared" si="8"/>
        <v>13125.000000349246</v>
      </c>
      <c r="O60" s="4">
        <v>1.65551</v>
      </c>
      <c r="Q60" s="2">
        <v>112748.00000025239</v>
      </c>
      <c r="R60" s="2">
        <f t="shared" si="9"/>
        <v>16271.000000252388</v>
      </c>
      <c r="S60" s="4">
        <v>3.3163</v>
      </c>
      <c r="U60" s="2">
        <v>112966.99999986682</v>
      </c>
      <c r="V60" s="2">
        <f t="shared" si="10"/>
        <v>13606.999999866821</v>
      </c>
      <c r="W60" s="4">
        <v>1.8608199999999999</v>
      </c>
      <c r="Y60" s="2">
        <v>124588.00000038464</v>
      </c>
      <c r="Z60" s="2">
        <f t="shared" si="2"/>
        <v>12988.000000384636</v>
      </c>
      <c r="AA60" s="4">
        <v>4.3651999999999997</v>
      </c>
      <c r="AC60" s="2">
        <v>68363.294999836944</v>
      </c>
      <c r="AD60" s="2">
        <f t="shared" si="11"/>
        <v>13163.294999836944</v>
      </c>
      <c r="AE60" s="4">
        <v>5.8641999999999994</v>
      </c>
      <c r="AG60" s="2">
        <v>27486.000000452623</v>
      </c>
      <c r="AH60" s="2">
        <f t="shared" si="4"/>
        <v>13385.000000149012</v>
      </c>
      <c r="AI60" s="4">
        <v>6.5590700000000002</v>
      </c>
      <c r="AK60" s="2">
        <v>201939.99999985099</v>
      </c>
      <c r="AL60" s="2">
        <f t="shared" si="5"/>
        <v>12939.999999850988</v>
      </c>
      <c r="AM60" s="4">
        <v>2.3667899999999999</v>
      </c>
    </row>
    <row r="61" spans="1:39" x14ac:dyDescent="0.4">
      <c r="E61" s="2">
        <v>42339.000000100583</v>
      </c>
      <c r="F61" s="2">
        <f t="shared" si="7"/>
        <v>16308.000000100583</v>
      </c>
      <c r="G61" s="4">
        <v>2.8184</v>
      </c>
      <c r="I61" s="2">
        <v>19564.000000571832</v>
      </c>
      <c r="J61" s="2">
        <f t="shared" si="0"/>
        <v>15912.000000569969</v>
      </c>
      <c r="K61" s="4">
        <v>4.0649899999999999</v>
      </c>
      <c r="M61" s="2">
        <v>127561.00000028871</v>
      </c>
      <c r="N61" s="2">
        <f t="shared" si="8"/>
        <v>15935.00000028871</v>
      </c>
      <c r="O61" s="4">
        <v>1.6556199999999999</v>
      </c>
      <c r="Q61" s="2">
        <v>116602.00000032596</v>
      </c>
      <c r="R61" s="2">
        <f t="shared" si="9"/>
        <v>20125.000000325963</v>
      </c>
      <c r="S61" s="4">
        <v>3.31941</v>
      </c>
      <c r="U61" s="2">
        <v>115556.99999992736</v>
      </c>
      <c r="V61" s="2">
        <f t="shared" si="10"/>
        <v>16196.999999927357</v>
      </c>
      <c r="W61" s="4">
        <v>1.8632300000000002</v>
      </c>
      <c r="Y61" s="2">
        <v>128560.00000038184</v>
      </c>
      <c r="Z61" s="2">
        <f t="shared" si="2"/>
        <v>16960.000000381842</v>
      </c>
      <c r="AA61" s="4">
        <v>4.3681099999999997</v>
      </c>
      <c r="AC61" s="2">
        <v>71930.295000085607</v>
      </c>
      <c r="AD61" s="2">
        <f t="shared" si="11"/>
        <v>16730.295000085607</v>
      </c>
      <c r="AE61" s="4">
        <v>5.8713600000000001</v>
      </c>
      <c r="AG61" s="2">
        <v>30328.000000328757</v>
      </c>
      <c r="AH61" s="2">
        <f t="shared" si="4"/>
        <v>16227.000000025146</v>
      </c>
      <c r="AI61" s="4">
        <v>6.5611299999999995</v>
      </c>
      <c r="AK61" s="2">
        <v>204985.0000000326</v>
      </c>
      <c r="AL61" s="2">
        <f t="shared" si="5"/>
        <v>15985.000000032596</v>
      </c>
      <c r="AM61" s="4">
        <v>2.37093</v>
      </c>
    </row>
    <row r="62" spans="1:39" x14ac:dyDescent="0.4">
      <c r="E62" s="2">
        <v>46034.999999701045</v>
      </c>
      <c r="F62" s="2">
        <f t="shared" si="7"/>
        <v>20003.999999701045</v>
      </c>
      <c r="G62" s="4">
        <v>2.81881</v>
      </c>
      <c r="I62" s="2">
        <v>23041.000000527129</v>
      </c>
      <c r="J62" s="2">
        <f t="shared" si="0"/>
        <v>19389.000000525266</v>
      </c>
      <c r="K62" s="4">
        <v>4.0661399999999999</v>
      </c>
      <c r="M62" s="2">
        <v>131021.00000004191</v>
      </c>
      <c r="N62" s="2">
        <f t="shared" si="8"/>
        <v>19395.00000004191</v>
      </c>
      <c r="O62" s="4">
        <v>1.65585</v>
      </c>
      <c r="Q62" s="2">
        <v>120300.99999999907</v>
      </c>
      <c r="R62" s="2">
        <f t="shared" si="9"/>
        <v>23823.999999999069</v>
      </c>
      <c r="S62" s="4">
        <v>3.32172</v>
      </c>
      <c r="U62" s="2">
        <v>119433.00000011455</v>
      </c>
      <c r="V62" s="2">
        <f t="shared" si="10"/>
        <v>20073.000000114553</v>
      </c>
      <c r="W62" s="4">
        <v>1.8661299999999998</v>
      </c>
      <c r="Y62" s="2">
        <v>131763.00000040792</v>
      </c>
      <c r="Z62" s="2">
        <f t="shared" si="2"/>
        <v>20163.000000407919</v>
      </c>
      <c r="AA62" s="4">
        <v>4.3698500000000005</v>
      </c>
      <c r="AC62" s="2">
        <v>74903.294999781065</v>
      </c>
      <c r="AD62" s="2">
        <f t="shared" si="11"/>
        <v>19703.294999781065</v>
      </c>
      <c r="AE62" s="4">
        <v>5.8761399999999995</v>
      </c>
      <c r="AG62" s="2">
        <v>34948.000000300817</v>
      </c>
      <c r="AH62" s="2">
        <f t="shared" si="4"/>
        <v>20846.999999997206</v>
      </c>
      <c r="AI62" s="4">
        <v>6.5642100000000001</v>
      </c>
      <c r="AK62" s="2">
        <v>208594.9999996461</v>
      </c>
      <c r="AL62" s="2">
        <f t="shared" si="5"/>
        <v>19594.999999646097</v>
      </c>
      <c r="AM62" s="4">
        <v>2.37446</v>
      </c>
    </row>
    <row r="63" spans="1:39" x14ac:dyDescent="0.4">
      <c r="E63" s="2">
        <v>49810.999999771826</v>
      </c>
      <c r="F63" s="2">
        <f t="shared" si="7"/>
        <v>23779.999999771826</v>
      </c>
      <c r="G63" s="4">
        <v>2.8191300000000004</v>
      </c>
      <c r="I63" s="2">
        <v>26937.000000360422</v>
      </c>
      <c r="J63" s="2">
        <f t="shared" si="0"/>
        <v>23285.000000358559</v>
      </c>
      <c r="K63" s="4">
        <v>4.0669199999999996</v>
      </c>
      <c r="M63" s="2">
        <v>136334.00000044983</v>
      </c>
      <c r="N63" s="2">
        <f t="shared" si="8"/>
        <v>24708.000000449829</v>
      </c>
      <c r="O63" s="4">
        <v>1.6561300000000001</v>
      </c>
      <c r="Q63" s="2">
        <v>125278.00000044331</v>
      </c>
      <c r="R63" s="2">
        <f t="shared" si="9"/>
        <v>28801.00000044331</v>
      </c>
      <c r="S63" s="4">
        <v>3.3242099999999999</v>
      </c>
      <c r="U63" s="2">
        <v>123104.00000015739</v>
      </c>
      <c r="V63" s="2">
        <f t="shared" si="10"/>
        <v>23744.000000157394</v>
      </c>
      <c r="W63" s="4">
        <v>1.8680599999999998</v>
      </c>
      <c r="Y63" s="2">
        <v>136227.00000037439</v>
      </c>
      <c r="Z63" s="2">
        <f t="shared" si="2"/>
        <v>24627.000000374392</v>
      </c>
      <c r="AA63" s="4">
        <v>4.3717299999999994</v>
      </c>
      <c r="AC63" s="2">
        <v>78815.295000211336</v>
      </c>
      <c r="AD63" s="2">
        <f t="shared" si="11"/>
        <v>23615.295000211336</v>
      </c>
      <c r="AE63" s="4">
        <v>5.8815200000000001</v>
      </c>
      <c r="AG63" s="2">
        <v>38030.999999935739</v>
      </c>
      <c r="AH63" s="2">
        <f t="shared" si="4"/>
        <v>23929.999999632128</v>
      </c>
      <c r="AI63" s="4">
        <v>6.5657100000000002</v>
      </c>
      <c r="AK63" s="2">
        <v>212661.99999984819</v>
      </c>
      <c r="AL63" s="2">
        <f t="shared" si="5"/>
        <v>23661.999999848194</v>
      </c>
      <c r="AM63" s="4">
        <v>2.37744</v>
      </c>
    </row>
    <row r="64" spans="1:39" x14ac:dyDescent="0.4">
      <c r="I64" s="2">
        <v>34177.000000490807</v>
      </c>
      <c r="J64" s="2">
        <f t="shared" si="0"/>
        <v>30525.000000488944</v>
      </c>
      <c r="K64" s="4">
        <v>4.0684100000000001</v>
      </c>
      <c r="M64" s="2">
        <v>141072.00000034552</v>
      </c>
      <c r="N64" s="2">
        <f t="shared" si="8"/>
        <v>29446.000000345521</v>
      </c>
      <c r="O64" s="4">
        <v>1.6562299999999999</v>
      </c>
      <c r="Q64" s="2">
        <v>133111.99999986961</v>
      </c>
      <c r="R64" s="2">
        <f t="shared" si="9"/>
        <v>36634.999999869615</v>
      </c>
      <c r="S64" s="4">
        <v>3.3274900000000001</v>
      </c>
      <c r="U64" s="2">
        <v>129351.00000013132</v>
      </c>
      <c r="V64" s="2">
        <f t="shared" si="10"/>
        <v>29991.000000131316</v>
      </c>
      <c r="W64" s="4">
        <v>1.8704700000000001</v>
      </c>
      <c r="Y64" s="2">
        <v>141276.0000000475</v>
      </c>
      <c r="Z64" s="2">
        <f t="shared" si="2"/>
        <v>29676.000000047497</v>
      </c>
      <c r="AA64" s="4">
        <v>4.3734000000000002</v>
      </c>
      <c r="AC64" s="2">
        <v>86313.294999673963</v>
      </c>
      <c r="AD64" s="2">
        <f t="shared" si="11"/>
        <v>31113.294999673963</v>
      </c>
      <c r="AE64" s="4">
        <v>5.8895200000000001</v>
      </c>
      <c r="AG64" s="2">
        <v>43005.000000307336</v>
      </c>
      <c r="AH64" s="2">
        <f t="shared" si="4"/>
        <v>28904.000000003725</v>
      </c>
      <c r="AI64" s="4">
        <v>6.5678000000000001</v>
      </c>
      <c r="AK64" s="2">
        <v>217488.99999980349</v>
      </c>
      <c r="AL64" s="2">
        <f t="shared" si="5"/>
        <v>28488.999999803491</v>
      </c>
      <c r="AM64" s="4">
        <v>2.3799800000000002</v>
      </c>
    </row>
    <row r="65" spans="9:39" x14ac:dyDescent="0.4">
      <c r="I65" s="2">
        <v>41469.00000020396</v>
      </c>
      <c r="J65" s="2">
        <f t="shared" si="0"/>
        <v>37817.000000202097</v>
      </c>
      <c r="K65" s="4">
        <v>4.0693200000000003</v>
      </c>
      <c r="M65" s="2">
        <v>147455.00000005029</v>
      </c>
      <c r="N65" s="2">
        <f t="shared" si="8"/>
        <v>35829.000000050291</v>
      </c>
      <c r="O65" s="4">
        <v>1.6564999999999999</v>
      </c>
      <c r="Q65" s="2">
        <v>141915.00000012852</v>
      </c>
      <c r="R65" s="2">
        <f t="shared" si="9"/>
        <v>45438.000000128523</v>
      </c>
      <c r="S65" s="4">
        <v>3.3302899999999998</v>
      </c>
      <c r="U65" s="2">
        <v>135598.99999971036</v>
      </c>
      <c r="V65" s="2">
        <f t="shared" si="10"/>
        <v>36238.999999710359</v>
      </c>
      <c r="W65" s="4">
        <v>1.87239</v>
      </c>
      <c r="Y65" s="2">
        <v>148664.0000001993</v>
      </c>
      <c r="Z65" s="2">
        <f t="shared" si="2"/>
        <v>37064.000000199303</v>
      </c>
      <c r="AA65" s="4">
        <v>4.3752899999999997</v>
      </c>
      <c r="AC65" s="2">
        <v>91811.294999951497</v>
      </c>
      <c r="AD65" s="2">
        <f t="shared" si="11"/>
        <v>36611.294999951497</v>
      </c>
      <c r="AE65" s="4">
        <v>5.89412</v>
      </c>
      <c r="AG65" s="2">
        <v>48813.000000128523</v>
      </c>
      <c r="AH65" s="2">
        <f t="shared" si="4"/>
        <v>34711.999999824911</v>
      </c>
      <c r="AI65" s="4">
        <v>6.5699499999999995</v>
      </c>
      <c r="AK65" s="2">
        <v>224265.99999982864</v>
      </c>
      <c r="AL65" s="2">
        <f t="shared" si="5"/>
        <v>35265.999999828637</v>
      </c>
      <c r="AM65" s="4">
        <v>2.3822399999999999</v>
      </c>
    </row>
    <row r="66" spans="9:39" x14ac:dyDescent="0.4">
      <c r="I66" s="2">
        <v>46169.000000017695</v>
      </c>
      <c r="J66" s="2">
        <f t="shared" si="0"/>
        <v>42517.000000015832</v>
      </c>
      <c r="K66" s="4">
        <v>4.0699300000000003</v>
      </c>
      <c r="M66" s="2">
        <v>155191.00000045635</v>
      </c>
      <c r="N66" s="2">
        <f t="shared" si="8"/>
        <v>43565.000000456348</v>
      </c>
      <c r="O66" s="4">
        <v>1.6567799999999999</v>
      </c>
      <c r="Q66" s="2">
        <v>149438.00000040606</v>
      </c>
      <c r="R66" s="2">
        <f t="shared" si="9"/>
        <v>52961.000000406057</v>
      </c>
      <c r="S66" s="4">
        <v>3.3323400000000003</v>
      </c>
      <c r="U66" s="2">
        <v>145234.99999981374</v>
      </c>
      <c r="V66" s="2">
        <f t="shared" si="10"/>
        <v>45874.999999813735</v>
      </c>
      <c r="W66" s="4">
        <v>1.8743399999999999</v>
      </c>
      <c r="Y66" s="2">
        <v>156633.00000037998</v>
      </c>
      <c r="Z66" s="2">
        <f t="shared" si="2"/>
        <v>45033.00000037998</v>
      </c>
      <c r="AA66" s="4">
        <v>4.3768700000000003</v>
      </c>
      <c r="AC66" s="2">
        <v>99562.295000092126</v>
      </c>
      <c r="AD66" s="2">
        <f t="shared" si="11"/>
        <v>44362.295000092126</v>
      </c>
      <c r="AE66" s="4">
        <v>5.8998299999999997</v>
      </c>
      <c r="AG66" s="2">
        <v>60273.000000393949</v>
      </c>
      <c r="AH66" s="2">
        <f t="shared" si="4"/>
        <v>46172.000000090338</v>
      </c>
      <c r="AI66" s="4">
        <v>6.5729499999999996</v>
      </c>
      <c r="AK66" s="2">
        <v>232354.00000016671</v>
      </c>
      <c r="AL66" s="2">
        <f t="shared" si="5"/>
        <v>43354.000000166707</v>
      </c>
      <c r="AM66" s="4">
        <v>2.38409</v>
      </c>
    </row>
    <row r="67" spans="9:39" x14ac:dyDescent="0.4">
      <c r="M67" s="2">
        <v>167647.00000032224</v>
      </c>
      <c r="N67" s="2">
        <f t="shared" ref="N67:N69" si="12">M67-M$15</f>
        <v>56021.000000322238</v>
      </c>
      <c r="O67" s="4">
        <v>1.65724</v>
      </c>
      <c r="Q67" s="2">
        <v>163655.00000016578</v>
      </c>
      <c r="R67" s="2">
        <f t="shared" si="9"/>
        <v>67178.000000165775</v>
      </c>
      <c r="S67" s="4">
        <v>3.3353899999999999</v>
      </c>
      <c r="U67" s="2">
        <v>153573.99999973364</v>
      </c>
      <c r="V67" s="2">
        <f t="shared" si="10"/>
        <v>54213.999999733642</v>
      </c>
      <c r="W67" s="4">
        <v>1.8755500000000001</v>
      </c>
      <c r="Y67" s="2">
        <v>165567.00000045821</v>
      </c>
      <c r="Z67" s="2">
        <f t="shared" si="2"/>
        <v>53967.000000458211</v>
      </c>
      <c r="AA67" s="4">
        <v>4.3780899999999994</v>
      </c>
      <c r="AC67" s="2">
        <v>108614.29500009399</v>
      </c>
      <c r="AD67" s="2">
        <f t="shared" si="11"/>
        <v>53414.295000093989</v>
      </c>
      <c r="AE67" s="4">
        <v>5.9051200000000001</v>
      </c>
      <c r="AG67" s="2">
        <v>68256.000000075437</v>
      </c>
      <c r="AH67" s="2">
        <f t="shared" si="4"/>
        <v>54154.999999771826</v>
      </c>
      <c r="AI67" s="4">
        <v>6.5747299999999997</v>
      </c>
      <c r="AK67" s="2">
        <v>241013.00000008196</v>
      </c>
      <c r="AL67" s="2">
        <f t="shared" si="5"/>
        <v>52013.000000081956</v>
      </c>
      <c r="AM67" s="4">
        <v>2.3856299999999999</v>
      </c>
    </row>
    <row r="68" spans="9:39" x14ac:dyDescent="0.4">
      <c r="M68" s="2">
        <v>175217.00000027101</v>
      </c>
      <c r="N68" s="2">
        <f t="shared" si="12"/>
        <v>63591.000000271015</v>
      </c>
      <c r="O68" s="4">
        <v>1.6574199999999999</v>
      </c>
      <c r="U68" s="2">
        <v>166915.99999988917</v>
      </c>
      <c r="V68" s="2">
        <f t="shared" si="10"/>
        <v>67555.999999889173</v>
      </c>
      <c r="W68" s="4">
        <v>1.87704</v>
      </c>
      <c r="Y68" s="2">
        <v>178143.00000008661</v>
      </c>
      <c r="Z68" s="2">
        <f t="shared" si="2"/>
        <v>66543.000000086613</v>
      </c>
      <c r="AA68" s="4">
        <v>4.3793500000000005</v>
      </c>
      <c r="AC68" s="2">
        <v>124748.29499975313</v>
      </c>
      <c r="AD68" s="2">
        <f t="shared" si="11"/>
        <v>69548.294999753125</v>
      </c>
      <c r="AE68" s="4">
        <v>5.9123099999999997</v>
      </c>
      <c r="AG68" s="2">
        <v>77779.000000166707</v>
      </c>
      <c r="AH68" s="2">
        <f t="shared" si="4"/>
        <v>63677.999999863096</v>
      </c>
      <c r="AI68" s="4">
        <v>6.5763800000000003</v>
      </c>
      <c r="AK68" s="2">
        <v>253547.99999955576</v>
      </c>
      <c r="AL68" s="2">
        <f t="shared" si="5"/>
        <v>64547.999999555759</v>
      </c>
      <c r="AM68" s="4">
        <v>2.3870400000000003</v>
      </c>
    </row>
    <row r="69" spans="9:39" x14ac:dyDescent="0.4">
      <c r="M69" s="2">
        <v>189461.00000005588</v>
      </c>
      <c r="N69" s="2">
        <f t="shared" si="12"/>
        <v>77835.000000055879</v>
      </c>
      <c r="O69" s="4">
        <v>1.6577299999999999</v>
      </c>
      <c r="U69" s="2">
        <v>181119.00000014808</v>
      </c>
      <c r="V69" s="2">
        <f t="shared" si="10"/>
        <v>81759.00000014808</v>
      </c>
      <c r="W69" s="4">
        <v>1.87822</v>
      </c>
      <c r="Y69" s="2">
        <v>189322.00000004377</v>
      </c>
      <c r="Z69" s="2">
        <f t="shared" si="2"/>
        <v>77722.000000043772</v>
      </c>
      <c r="AA69" s="4">
        <v>4.3804800000000004</v>
      </c>
      <c r="AC69" s="2">
        <v>135383.29500015825</v>
      </c>
      <c r="AD69" s="2">
        <f t="shared" si="11"/>
        <v>80183.29500015825</v>
      </c>
      <c r="AE69" s="4">
        <v>5.9160499999999994</v>
      </c>
      <c r="AG69" s="2">
        <v>92205.000000377186</v>
      </c>
      <c r="AH69" s="2">
        <f t="shared" si="4"/>
        <v>78104.000000073574</v>
      </c>
      <c r="AI69" s="4">
        <v>6.5781999999999998</v>
      </c>
      <c r="AM69" s="4"/>
    </row>
    <row r="70" spans="9:39" x14ac:dyDescent="0.4">
      <c r="U70" s="2">
        <v>199460.00000023283</v>
      </c>
      <c r="V70" s="2">
        <f t="shared" si="10"/>
        <v>100100.00000023283</v>
      </c>
      <c r="W70" s="4">
        <v>1.8792</v>
      </c>
      <c r="Y70" s="2">
        <v>210417.00000017881</v>
      </c>
      <c r="Z70" s="2">
        <f t="shared" si="2"/>
        <v>98817.000000178814</v>
      </c>
      <c r="AA70" s="4">
        <v>4.3820899999999998</v>
      </c>
      <c r="AC70" s="2">
        <v>157136.2950000912</v>
      </c>
      <c r="AD70" s="2">
        <f t="shared" si="11"/>
        <v>101936.2950000912</v>
      </c>
      <c r="AE70" s="4">
        <v>5.9223800000000004</v>
      </c>
      <c r="AG70" s="2">
        <v>114778.00000025891</v>
      </c>
      <c r="AH70" s="2">
        <f t="shared" si="4"/>
        <v>100676.9999999553</v>
      </c>
      <c r="AI70" s="4">
        <v>6.5798399999999999</v>
      </c>
      <c r="AM70" s="4"/>
    </row>
    <row r="71" spans="9:39" x14ac:dyDescent="0.4">
      <c r="U71" s="2">
        <v>220973.00000001211</v>
      </c>
      <c r="V71" s="2">
        <f t="shared" si="10"/>
        <v>121613.00000001211</v>
      </c>
      <c r="W71" s="4">
        <v>1.8799699999999999</v>
      </c>
      <c r="Y71" s="2">
        <v>229665.00000043306</v>
      </c>
      <c r="Z71" s="2">
        <f t="shared" si="2"/>
        <v>118065.00000043306</v>
      </c>
      <c r="AA71" s="4">
        <v>4.3830999999999998</v>
      </c>
      <c r="AC71" s="2">
        <v>170496.29500005394</v>
      </c>
      <c r="AD71" s="2">
        <f t="shared" si="11"/>
        <v>115296.29500005394</v>
      </c>
      <c r="AE71" s="4">
        <v>5.9254499999999997</v>
      </c>
      <c r="AM71" s="4"/>
    </row>
    <row r="72" spans="9:39" x14ac:dyDescent="0.4">
      <c r="AC72" s="2">
        <v>197197.29499993846</v>
      </c>
      <c r="AD72" s="2">
        <f t="shared" si="11"/>
        <v>141997.29499993846</v>
      </c>
      <c r="AE72" s="4">
        <v>5.9302799999999998</v>
      </c>
      <c r="AM72" s="4"/>
    </row>
    <row r="73" spans="9:39" x14ac:dyDescent="0.4">
      <c r="AC73" s="2">
        <v>228561.29499978852</v>
      </c>
      <c r="AD73" s="2">
        <f t="shared" si="11"/>
        <v>173361.29499978852</v>
      </c>
      <c r="AE73" s="4">
        <v>5.9345299999999996</v>
      </c>
      <c r="AM73" s="4"/>
    </row>
  </sheetData>
  <phoneticPr fontId="1"/>
  <pageMargins left="0.70866141732283472" right="0.70866141732283472" top="0.74803149606299213" bottom="0.74803149606299213" header="0.31496062992125984" footer="0.31496062992125984"/>
  <pageSetup paperSize="9" scale="68" fitToWidth="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3D62D4FD753B489B07F41C08FAD787" ma:contentTypeVersion="14" ma:contentTypeDescription="Create a new document." ma:contentTypeScope="" ma:versionID="0598de5d11f5256f1b0f337d53b14fcb">
  <xsd:schema xmlns:xsd="http://www.w3.org/2001/XMLSchema" xmlns:xs="http://www.w3.org/2001/XMLSchema" xmlns:p="http://schemas.microsoft.com/office/2006/metadata/properties" xmlns:ns2="7a444902-06b2-4144-868a-51872f7df2ed" xmlns:ns3="cf12a39f-618d-49de-8ee2-d07abef40f31" targetNamespace="http://schemas.microsoft.com/office/2006/metadata/properties" ma:root="true" ma:fieldsID="f791f8a40cfea3be6b030ada78b36da2" ns2:_="" ns3:_="">
    <xsd:import namespace="7a444902-06b2-4144-868a-51872f7df2ed"/>
    <xsd:import namespace="cf12a39f-618d-49de-8ee2-d07abef40f3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44902-06b2-4144-868a-51872f7df2e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a0aa03d4-c977-4b5b-89ff-b10fc083e76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12a39f-618d-49de-8ee2-d07abef40f3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bb87f6b-2d05-4379-840c-ee2f362ca41f}" ma:internalName="TaxCatchAll" ma:showField="CatchAllData" ma:web="cf12a39f-618d-49de-8ee2-d07abef40f3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f12a39f-618d-49de-8ee2-d07abef40f31" xsi:nil="true"/>
    <lcf76f155ced4ddcb4097134ff3c332f xmlns="7a444902-06b2-4144-868a-51872f7df2e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226AC83-1802-45AF-A261-06AD6A7F0B2B}"/>
</file>

<file path=customXml/itemProps2.xml><?xml version="1.0" encoding="utf-8"?>
<ds:datastoreItem xmlns:ds="http://schemas.openxmlformats.org/officeDocument/2006/customXml" ds:itemID="{9237E36E-E3F1-4767-9763-3026FBC837D3}"/>
</file>

<file path=customXml/itemProps3.xml><?xml version="1.0" encoding="utf-8"?>
<ds:datastoreItem xmlns:ds="http://schemas.openxmlformats.org/officeDocument/2006/customXml" ds:itemID="{473045E8-403F-4596-BB6D-B9A8F0F196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Face</vt:lpstr>
      <vt:lpstr>Fig. 1</vt:lpstr>
      <vt:lpstr>Fig. 1 (2)</vt:lpstr>
      <vt:lpstr>Fig. 4</vt:lpstr>
      <vt:lpstr>Fig. 13</vt:lpstr>
      <vt:lpstr>Fig. 18</vt:lpstr>
      <vt:lpstr>Face!Print_Area</vt:lpstr>
      <vt:lpstr>'Fig. 1'!Print_Area</vt:lpstr>
      <vt:lpstr>'Fig. 1 (2)'!Print_Area</vt:lpstr>
      <vt:lpstr>'Fig. 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hdgu157x93</dc:creator>
  <cp:lastModifiedBy>英一 石井</cp:lastModifiedBy>
  <cp:lastPrinted>2024-10-29T06:18:41Z</cp:lastPrinted>
  <dcterms:created xsi:type="dcterms:W3CDTF">2022-07-12T05:19:48Z</dcterms:created>
  <dcterms:modified xsi:type="dcterms:W3CDTF">2024-10-30T13:57:39Z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0x010100463D62D4FD753B489B07F41C08FAD787</vt:lpwstr>
  </property>
</Properties>
</file>