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119FE00B-3218-4A97-9067-B3911E3A8468}" xr6:coauthVersionLast="46" xr6:coauthVersionMax="47" xr10:uidLastSave="{00000000-0000-0000-0000-000000000000}"/>
  <bookViews>
    <workbookView xWindow="-17320" yWindow="-10620" windowWidth="17300" windowHeight="11780" activeTab="1" xr2:uid="{00000000-000D-0000-FFFF-FFFF00000000}"/>
  </bookViews>
  <sheets>
    <sheet name="CCUS_Maximum actions" sheetId="27" r:id="rId1"/>
    <sheet name="Figure of emission reductions" sheetId="26" r:id="rId2"/>
    <sheet name="Figure of GHG emissions" sheetId="24" r:id="rId3"/>
    <sheet name="Details of CO2 frm incineration" sheetId="25" r:id="rId4"/>
    <sheet name="5-Summary" sheetId="12" r:id="rId5"/>
  </sheets>
  <definedNames>
    <definedName name="_Fill" localSheetId="0" hidden="1">#REF!</definedName>
    <definedName name="_Fill" localSheetId="3" hidden="1">#REF!</definedName>
    <definedName name="_Fill" localSheetId="1" hidden="1">#REF!</definedName>
    <definedName name="_Fill" localSheetId="2" hidden="1">#REF!</definedName>
    <definedName name="_Fill" hidden="1">#REF!</definedName>
    <definedName name="_Regression_Out" localSheetId="3" hidden="1">#REF!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3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3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g" localSheetId="0" hidden="1">#REF!</definedName>
    <definedName name="g" hidden="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5" i="27" l="1"/>
  <c r="AO27" i="27"/>
  <c r="D57" i="26"/>
  <c r="E57" i="26" s="1"/>
  <c r="F57" i="26" s="1"/>
  <c r="G57" i="26" s="1"/>
  <c r="H57" i="26" s="1"/>
  <c r="I57" i="26" s="1"/>
  <c r="J57" i="26" s="1"/>
  <c r="K57" i="26" s="1"/>
  <c r="L57" i="26" s="1"/>
  <c r="M57" i="26" s="1"/>
  <c r="N57" i="26" s="1"/>
  <c r="O57" i="26" s="1"/>
  <c r="P57" i="26" s="1"/>
  <c r="Q57" i="26" s="1"/>
  <c r="R57" i="26" s="1"/>
  <c r="S57" i="26" s="1"/>
  <c r="T57" i="26" s="1"/>
  <c r="U57" i="26" s="1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AS57" i="26" s="1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BD57" i="26" s="1"/>
  <c r="BE57" i="26" s="1"/>
  <c r="BF57" i="26" s="1"/>
  <c r="BG57" i="26" s="1"/>
  <c r="BH57" i="26" s="1"/>
  <c r="BI57" i="26" s="1"/>
  <c r="BJ57" i="26" s="1"/>
  <c r="BK57" i="26" s="1"/>
  <c r="D39" i="26"/>
  <c r="E39" i="26" s="1"/>
  <c r="F39" i="26" s="1"/>
  <c r="G39" i="26" s="1"/>
  <c r="H39" i="26" s="1"/>
  <c r="I39" i="26" s="1"/>
  <c r="J39" i="26" s="1"/>
  <c r="K39" i="26" s="1"/>
  <c r="L39" i="26" s="1"/>
  <c r="M39" i="26" s="1"/>
  <c r="N39" i="26" s="1"/>
  <c r="O39" i="26" s="1"/>
  <c r="P39" i="26" s="1"/>
  <c r="Q39" i="26" s="1"/>
  <c r="R39" i="26" s="1"/>
  <c r="S39" i="26" s="1"/>
  <c r="T39" i="26" s="1"/>
  <c r="U39" i="26" s="1"/>
  <c r="V39" i="26" s="1"/>
  <c r="W39" i="26" s="1"/>
  <c r="X39" i="26" s="1"/>
  <c r="Y39" i="26" s="1"/>
  <c r="Z39" i="26" s="1"/>
  <c r="AA39" i="26" s="1"/>
  <c r="AB39" i="26" s="1"/>
  <c r="AC39" i="26" s="1"/>
  <c r="AD39" i="26" s="1"/>
  <c r="AE39" i="26" s="1"/>
  <c r="AF39" i="26" s="1"/>
  <c r="AG39" i="26" s="1"/>
  <c r="AH39" i="26" s="1"/>
  <c r="AI39" i="26" s="1"/>
  <c r="AJ39" i="26" s="1"/>
  <c r="AK39" i="26" s="1"/>
  <c r="AL39" i="26" s="1"/>
  <c r="AM39" i="26" s="1"/>
  <c r="AN39" i="26" s="1"/>
  <c r="AO39" i="26" s="1"/>
  <c r="AP39" i="26" s="1"/>
  <c r="AQ39" i="26" s="1"/>
  <c r="AR39" i="26" s="1"/>
  <c r="AS39" i="26" s="1"/>
  <c r="AT39" i="26" s="1"/>
  <c r="AU39" i="26" s="1"/>
  <c r="AV39" i="26" s="1"/>
  <c r="AW39" i="26" s="1"/>
  <c r="AX39" i="26" s="1"/>
  <c r="AY39" i="26" s="1"/>
  <c r="AZ39" i="26" s="1"/>
  <c r="BA39" i="26" s="1"/>
  <c r="BB39" i="26" s="1"/>
  <c r="BC39" i="26" s="1"/>
  <c r="BD39" i="26" s="1"/>
  <c r="BE39" i="26" s="1"/>
  <c r="BF39" i="26" s="1"/>
  <c r="BG39" i="26" s="1"/>
  <c r="BH39" i="26" s="1"/>
  <c r="BI39" i="26" s="1"/>
  <c r="BJ39" i="26" s="1"/>
  <c r="BK39" i="26" s="1"/>
  <c r="D28" i="26"/>
  <c r="E28" i="26" s="1"/>
  <c r="F28" i="26" s="1"/>
  <c r="G28" i="26" s="1"/>
  <c r="H28" i="26" s="1"/>
  <c r="I28" i="26" s="1"/>
  <c r="J28" i="26" s="1"/>
  <c r="K28" i="26" s="1"/>
  <c r="L28" i="26" s="1"/>
  <c r="M28" i="26" s="1"/>
  <c r="N28" i="26" s="1"/>
  <c r="O28" i="26" s="1"/>
  <c r="P28" i="26" s="1"/>
  <c r="Q28" i="26" s="1"/>
  <c r="R28" i="26" s="1"/>
  <c r="S28" i="26" s="1"/>
  <c r="T28" i="26" s="1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AF28" i="26" s="1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S28" i="26" s="1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BD28" i="26" s="1"/>
  <c r="BE28" i="26" s="1"/>
  <c r="BF28" i="26" s="1"/>
  <c r="BG28" i="26" s="1"/>
  <c r="BH28" i="26" s="1"/>
  <c r="BI28" i="26" s="1"/>
  <c r="BJ28" i="26" s="1"/>
  <c r="BK28" i="26" s="1"/>
  <c r="D16" i="26"/>
  <c r="E16" i="26" s="1"/>
  <c r="F16" i="26" s="1"/>
  <c r="G16" i="26" s="1"/>
  <c r="H16" i="26" s="1"/>
  <c r="I16" i="26" s="1"/>
  <c r="J16" i="26" s="1"/>
  <c r="K16" i="26" s="1"/>
  <c r="L16" i="26" s="1"/>
  <c r="M16" i="26" s="1"/>
  <c r="N16" i="26" s="1"/>
  <c r="O16" i="26" s="1"/>
  <c r="P16" i="26" s="1"/>
  <c r="Q16" i="26" s="1"/>
  <c r="R16" i="26" s="1"/>
  <c r="S16" i="26" s="1"/>
  <c r="T16" i="26" s="1"/>
  <c r="U16" i="26" s="1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BD16" i="26" s="1"/>
  <c r="BE16" i="26" s="1"/>
  <c r="BF16" i="26" s="1"/>
  <c r="BG16" i="26" s="1"/>
  <c r="BH16" i="26" s="1"/>
  <c r="BI16" i="26" s="1"/>
  <c r="BJ16" i="26" s="1"/>
  <c r="BK16" i="26" s="1"/>
  <c r="BL15" i="27" l="1"/>
  <c r="BL16" i="27" s="1"/>
  <c r="BK15" i="27"/>
  <c r="BK16" i="27" s="1"/>
  <c r="BJ15" i="27"/>
  <c r="BJ16" i="27" s="1"/>
  <c r="BD15" i="27"/>
  <c r="BD16" i="27" s="1"/>
  <c r="BC15" i="27"/>
  <c r="BC16" i="27" s="1"/>
  <c r="BB15" i="27"/>
  <c r="AV15" i="27"/>
  <c r="AU15" i="27"/>
  <c r="AT15" i="27"/>
  <c r="AN15" i="27"/>
  <c r="AM15" i="27"/>
  <c r="AL15" i="27"/>
  <c r="AF15" i="27"/>
  <c r="AE15" i="27"/>
  <c r="AD15" i="27"/>
  <c r="X15" i="27"/>
  <c r="W15" i="27"/>
  <c r="V15" i="27"/>
  <c r="P15" i="27"/>
  <c r="O15" i="27"/>
  <c r="N15" i="27"/>
  <c r="H15" i="27"/>
  <c r="G15" i="27"/>
  <c r="F15" i="27"/>
  <c r="BK38" i="27"/>
  <c r="BJ38" i="27"/>
  <c r="BG38" i="27"/>
  <c r="BD38" i="27"/>
  <c r="BC38" i="27"/>
  <c r="BB38" i="27"/>
  <c r="AY38" i="27"/>
  <c r="AV38" i="27"/>
  <c r="AU38" i="27"/>
  <c r="AT38" i="27"/>
  <c r="AQ38" i="27"/>
  <c r="AN38" i="27"/>
  <c r="AM38" i="27"/>
  <c r="AL38" i="27"/>
  <c r="AI38" i="27"/>
  <c r="AF38" i="27"/>
  <c r="AE38" i="27"/>
  <c r="AD38" i="27"/>
  <c r="AA38" i="27"/>
  <c r="W38" i="27"/>
  <c r="V38" i="27"/>
  <c r="S38" i="27"/>
  <c r="O38" i="27"/>
  <c r="N38" i="27"/>
  <c r="K38" i="27"/>
  <c r="G38" i="27"/>
  <c r="F38" i="27"/>
  <c r="BL37" i="27"/>
  <c r="BH37" i="27"/>
  <c r="BE37" i="27"/>
  <c r="BD37" i="27"/>
  <c r="BD39" i="27" s="1"/>
  <c r="AZ37" i="27"/>
  <c r="AW37" i="27"/>
  <c r="AV37" i="27"/>
  <c r="AN24" i="27"/>
  <c r="AO37" i="27"/>
  <c r="AN37" i="27"/>
  <c r="AJ37" i="27"/>
  <c r="AM24" i="27"/>
  <c r="AF37" i="27"/>
  <c r="AF39" i="27" s="1"/>
  <c r="AB37" i="27"/>
  <c r="Y37" i="27"/>
  <c r="X37" i="27"/>
  <c r="T37" i="27"/>
  <c r="Q37" i="27"/>
  <c r="P37" i="27"/>
  <c r="L37" i="27"/>
  <c r="I37" i="27"/>
  <c r="H37" i="27"/>
  <c r="D37" i="27"/>
  <c r="AN39" i="27" l="1"/>
  <c r="AV39" i="27"/>
  <c r="J37" i="27"/>
  <c r="Z37" i="27"/>
  <c r="AH37" i="27"/>
  <c r="AP37" i="27"/>
  <c r="AX37" i="27"/>
  <c r="BF37" i="27"/>
  <c r="E38" i="27"/>
  <c r="M38" i="27"/>
  <c r="U38" i="27"/>
  <c r="AC38" i="27"/>
  <c r="AK38" i="27"/>
  <c r="AS38" i="27"/>
  <c r="BA38" i="27"/>
  <c r="BI38" i="27"/>
  <c r="R37" i="27"/>
  <c r="G7" i="27"/>
  <c r="AE7" i="27"/>
  <c r="AM7" i="27"/>
  <c r="R15" i="27"/>
  <c r="AP15" i="27"/>
  <c r="E37" i="27"/>
  <c r="AC37" i="27"/>
  <c r="AS37" i="27"/>
  <c r="BI37" i="27"/>
  <c r="P38" i="27"/>
  <c r="P39" i="27" s="1"/>
  <c r="AA15" i="27"/>
  <c r="AY15" i="27"/>
  <c r="J15" i="27"/>
  <c r="Z15" i="27"/>
  <c r="AH15" i="27"/>
  <c r="AX15" i="27"/>
  <c r="BF15" i="27"/>
  <c r="BF16" i="27" s="1"/>
  <c r="M37" i="27"/>
  <c r="U37" i="27"/>
  <c r="AK37" i="27"/>
  <c r="AK39" i="27" s="1"/>
  <c r="BA37" i="27"/>
  <c r="H38" i="27"/>
  <c r="H39" i="27" s="1"/>
  <c r="X38" i="27"/>
  <c r="X39" i="27" s="1"/>
  <c r="K15" i="27"/>
  <c r="S15" i="27"/>
  <c r="AI15" i="27"/>
  <c r="AQ15" i="27"/>
  <c r="BG15" i="27"/>
  <c r="BG16" i="27" s="1"/>
  <c r="D15" i="27"/>
  <c r="L15" i="27"/>
  <c r="T15" i="27"/>
  <c r="AB15" i="27"/>
  <c r="AJ15" i="27"/>
  <c r="AR15" i="27"/>
  <c r="AZ15" i="27"/>
  <c r="BH15" i="27"/>
  <c r="BH16" i="27" s="1"/>
  <c r="O37" i="27"/>
  <c r="O39" i="27" s="1"/>
  <c r="W37" i="27"/>
  <c r="AU37" i="27"/>
  <c r="BC37" i="27"/>
  <c r="BC39" i="27" s="1"/>
  <c r="BK37" i="27"/>
  <c r="BK39" i="27" s="1"/>
  <c r="J38" i="27"/>
  <c r="R38" i="27"/>
  <c r="Z38" i="27"/>
  <c r="AH38" i="27"/>
  <c r="AH39" i="27" s="1"/>
  <c r="AP38" i="27"/>
  <c r="AX38" i="27"/>
  <c r="BF38" i="27"/>
  <c r="E15" i="27"/>
  <c r="M15" i="27"/>
  <c r="U15" i="27"/>
  <c r="AC15" i="27"/>
  <c r="AK15" i="27"/>
  <c r="AS15" i="27"/>
  <c r="BA15" i="27"/>
  <c r="BI15" i="27"/>
  <c r="BI16" i="27" s="1"/>
  <c r="K7" i="27"/>
  <c r="S7" i="27"/>
  <c r="AA7" i="27"/>
  <c r="AI7" i="27"/>
  <c r="AQ7" i="27"/>
  <c r="AY7" i="27"/>
  <c r="BG7" i="27"/>
  <c r="BG8" i="27" s="1"/>
  <c r="I15" i="27"/>
  <c r="Q15" i="27"/>
  <c r="Y15" i="27"/>
  <c r="AG15" i="27"/>
  <c r="AO15" i="27"/>
  <c r="AW15" i="27"/>
  <c r="BE15" i="27"/>
  <c r="BE16" i="27" s="1"/>
  <c r="N37" i="27"/>
  <c r="N39" i="27" s="1"/>
  <c r="V37" i="27"/>
  <c r="V39" i="27" s="1"/>
  <c r="AD37" i="27"/>
  <c r="AD39" i="27" s="1"/>
  <c r="AL37" i="27"/>
  <c r="AL39" i="27" s="1"/>
  <c r="AT37" i="27"/>
  <c r="AT39" i="27" s="1"/>
  <c r="BB37" i="27"/>
  <c r="BB39" i="27" s="1"/>
  <c r="BJ37" i="27"/>
  <c r="BJ39" i="27" s="1"/>
  <c r="I38" i="27"/>
  <c r="I39" i="27" s="1"/>
  <c r="Q38" i="27"/>
  <c r="Q39" i="27" s="1"/>
  <c r="Y38" i="27"/>
  <c r="Y39" i="27" s="1"/>
  <c r="AG38" i="27"/>
  <c r="AO38" i="27"/>
  <c r="AO39" i="27" s="1"/>
  <c r="AW38" i="27"/>
  <c r="AW39" i="27" s="1"/>
  <c r="BE38" i="27"/>
  <c r="BE39" i="27" s="1"/>
  <c r="F37" i="27"/>
  <c r="F39" i="27" s="1"/>
  <c r="V7" i="27"/>
  <c r="BB7" i="27"/>
  <c r="AC7" i="27"/>
  <c r="BI7" i="27"/>
  <c r="BI8" i="27" s="1"/>
  <c r="AD7" i="27"/>
  <c r="BJ7" i="27"/>
  <c r="BJ8" i="27" s="1"/>
  <c r="E7" i="27"/>
  <c r="AK7" i="27"/>
  <c r="W39" i="27"/>
  <c r="AU39" i="27"/>
  <c r="F7" i="27"/>
  <c r="AL7" i="27"/>
  <c r="AR37" i="27"/>
  <c r="M7" i="27"/>
  <c r="AS7" i="27"/>
  <c r="D7" i="27"/>
  <c r="L7" i="27"/>
  <c r="T7" i="27"/>
  <c r="AB7" i="27"/>
  <c r="AJ7" i="27"/>
  <c r="AR7" i="27"/>
  <c r="AZ7" i="27"/>
  <c r="BH7" i="27"/>
  <c r="BH8" i="27" s="1"/>
  <c r="N7" i="27"/>
  <c r="AT7" i="27"/>
  <c r="U7" i="27"/>
  <c r="BA7" i="27"/>
  <c r="K37" i="27"/>
  <c r="K39" i="27" s="1"/>
  <c r="S37" i="27"/>
  <c r="S39" i="27" s="1"/>
  <c r="AA37" i="27"/>
  <c r="AA39" i="27" s="1"/>
  <c r="AI37" i="27"/>
  <c r="AI39" i="27" s="1"/>
  <c r="AQ37" i="27"/>
  <c r="AQ39" i="27" s="1"/>
  <c r="AY37" i="27"/>
  <c r="AY39" i="27" s="1"/>
  <c r="BG37" i="27"/>
  <c r="BG39" i="27" s="1"/>
  <c r="BC7" i="27"/>
  <c r="BC8" i="27" s="1"/>
  <c r="AM25" i="27"/>
  <c r="BL38" i="27"/>
  <c r="BL39" i="27" s="1"/>
  <c r="O7" i="27"/>
  <c r="BK7" i="27"/>
  <c r="BK8" i="27" s="1"/>
  <c r="H7" i="27"/>
  <c r="P7" i="27"/>
  <c r="X7" i="27"/>
  <c r="AF7" i="27"/>
  <c r="AN7" i="27"/>
  <c r="AV7" i="27"/>
  <c r="BD7" i="27"/>
  <c r="BD8" i="27" s="1"/>
  <c r="BL7" i="27"/>
  <c r="AN25" i="27"/>
  <c r="W7" i="27"/>
  <c r="AU7" i="27"/>
  <c r="I7" i="27"/>
  <c r="Q7" i="27"/>
  <c r="Y7" i="27"/>
  <c r="AG7" i="27"/>
  <c r="AO7" i="27"/>
  <c r="AW7" i="27"/>
  <c r="BE7" i="27"/>
  <c r="BE8" i="27" s="1"/>
  <c r="G37" i="27"/>
  <c r="G39" i="27" s="1"/>
  <c r="AE37" i="27"/>
  <c r="AE39" i="27" s="1"/>
  <c r="AM37" i="27"/>
  <c r="AM39" i="27" s="1"/>
  <c r="AO24" i="27"/>
  <c r="J7" i="27"/>
  <c r="R7" i="27"/>
  <c r="Z7" i="27"/>
  <c r="AH7" i="27"/>
  <c r="AP7" i="27"/>
  <c r="AX7" i="27"/>
  <c r="BF7" i="27"/>
  <c r="BF8" i="27" s="1"/>
  <c r="AG37" i="27"/>
  <c r="D38" i="27"/>
  <c r="D39" i="27" s="1"/>
  <c r="L38" i="27"/>
  <c r="L39" i="27" s="1"/>
  <c r="T38" i="27"/>
  <c r="T39" i="27" s="1"/>
  <c r="AB38" i="27"/>
  <c r="AB39" i="27" s="1"/>
  <c r="AJ38" i="27"/>
  <c r="AJ39" i="27" s="1"/>
  <c r="AR38" i="27"/>
  <c r="AZ38" i="27"/>
  <c r="AZ39" i="27" s="1"/>
  <c r="BH38" i="27"/>
  <c r="BH39" i="27" s="1"/>
  <c r="AC39" i="27" l="1"/>
  <c r="Z39" i="27"/>
  <c r="AX39" i="27"/>
  <c r="BA39" i="27"/>
  <c r="BI39" i="27"/>
  <c r="R39" i="27"/>
  <c r="M39" i="27"/>
  <c r="BF39" i="27"/>
  <c r="J39" i="27"/>
  <c r="AS39" i="27"/>
  <c r="U39" i="27"/>
  <c r="E39" i="27"/>
  <c r="AP39" i="27"/>
  <c r="AN26" i="27"/>
  <c r="AM26" i="27"/>
  <c r="AG39" i="27"/>
  <c r="AR39" i="27"/>
  <c r="AO26" i="27"/>
  <c r="BA26" i="24" s="1"/>
  <c r="BL8" i="27"/>
  <c r="AY26" i="24"/>
  <c r="AZ26" i="24"/>
  <c r="AY25" i="24" l="1"/>
  <c r="AZ25" i="24" l="1"/>
  <c r="BA25" i="24"/>
  <c r="S83" i="26" l="1"/>
  <c r="R83" i="26"/>
  <c r="S82" i="26"/>
  <c r="R82" i="26"/>
  <c r="D4" i="26"/>
  <c r="E4" i="26" s="1"/>
  <c r="F4" i="26" s="1"/>
  <c r="G4" i="26" s="1"/>
  <c r="H4" i="26" s="1"/>
  <c r="I4" i="26" s="1"/>
  <c r="J4" i="26" s="1"/>
  <c r="K4" i="26" s="1"/>
  <c r="L4" i="26" s="1"/>
  <c r="M4" i="26" s="1"/>
  <c r="N4" i="26" s="1"/>
  <c r="O4" i="26" s="1"/>
  <c r="P4" i="26" s="1"/>
  <c r="Q4" i="26" s="1"/>
  <c r="R4" i="26" s="1"/>
  <c r="S4" i="26" s="1"/>
  <c r="T4" i="26" s="1"/>
  <c r="U4" i="26" s="1"/>
  <c r="V4" i="26" s="1"/>
  <c r="W4" i="26" s="1"/>
  <c r="X4" i="26" s="1"/>
  <c r="Y4" i="26" s="1"/>
  <c r="Z4" i="26" s="1"/>
  <c r="AA4" i="26" s="1"/>
  <c r="AB4" i="26" s="1"/>
  <c r="AC4" i="26" s="1"/>
  <c r="AD4" i="26" s="1"/>
  <c r="AE4" i="26" s="1"/>
  <c r="AF4" i="26" s="1"/>
  <c r="AG4" i="26" s="1"/>
  <c r="AH4" i="26" s="1"/>
  <c r="AI4" i="26" s="1"/>
  <c r="AJ4" i="26" s="1"/>
  <c r="AK4" i="26" s="1"/>
  <c r="AL4" i="26" s="1"/>
  <c r="AM4" i="26" s="1"/>
  <c r="AN4" i="26" s="1"/>
  <c r="AO4" i="26" s="1"/>
  <c r="AP4" i="26" s="1"/>
  <c r="AQ4" i="26" s="1"/>
  <c r="AR4" i="26" s="1"/>
  <c r="AS4" i="26" s="1"/>
  <c r="AT4" i="26" s="1"/>
  <c r="AU4" i="26" s="1"/>
  <c r="AV4" i="26" s="1"/>
  <c r="AW4" i="26" s="1"/>
  <c r="AX4" i="26" s="1"/>
  <c r="AY4" i="26" s="1"/>
  <c r="AZ4" i="26" s="1"/>
  <c r="BA4" i="26" s="1"/>
  <c r="BB4" i="26" s="1"/>
  <c r="BC4" i="26" s="1"/>
  <c r="BD4" i="26" s="1"/>
  <c r="BE4" i="26" s="1"/>
  <c r="BF4" i="26" s="1"/>
  <c r="BG4" i="26" s="1"/>
  <c r="BH4" i="26" s="1"/>
  <c r="BI4" i="26" s="1"/>
  <c r="BJ4" i="26" s="1"/>
  <c r="BK4" i="26" s="1"/>
  <c r="F107" i="25" l="1"/>
  <c r="G107" i="25" s="1"/>
  <c r="H107" i="25" s="1"/>
  <c r="I107" i="25" s="1"/>
  <c r="J107" i="25" s="1"/>
  <c r="K107" i="25" s="1"/>
  <c r="L107" i="25" s="1"/>
  <c r="M107" i="25" s="1"/>
  <c r="N107" i="25" s="1"/>
  <c r="O107" i="25" s="1"/>
  <c r="P107" i="25" s="1"/>
  <c r="Q107" i="25" s="1"/>
  <c r="R107" i="25" s="1"/>
  <c r="S107" i="25" s="1"/>
  <c r="T107" i="25" s="1"/>
  <c r="U107" i="25" s="1"/>
  <c r="V107" i="25" s="1"/>
  <c r="W107" i="25" s="1"/>
  <c r="X107" i="25" s="1"/>
  <c r="Y107" i="25" s="1"/>
  <c r="Z107" i="25" s="1"/>
  <c r="AA107" i="25" s="1"/>
  <c r="AB107" i="25" s="1"/>
  <c r="AC107" i="25" s="1"/>
  <c r="AD107" i="25" s="1"/>
  <c r="AE107" i="25" s="1"/>
  <c r="AF107" i="25" s="1"/>
  <c r="AG107" i="25" s="1"/>
  <c r="AH107" i="25" s="1"/>
  <c r="AI107" i="25" s="1"/>
  <c r="AJ107" i="25" s="1"/>
  <c r="AK107" i="25" s="1"/>
  <c r="AL107" i="25" s="1"/>
  <c r="AM107" i="25" s="1"/>
  <c r="AN107" i="25" s="1"/>
  <c r="AO107" i="25" s="1"/>
  <c r="AP107" i="25" s="1"/>
  <c r="AQ107" i="25" s="1"/>
  <c r="AR107" i="25" s="1"/>
  <c r="AS107" i="25" s="1"/>
  <c r="AT107" i="25" s="1"/>
  <c r="AU107" i="25" s="1"/>
  <c r="AV107" i="25" s="1"/>
  <c r="AW107" i="25" s="1"/>
  <c r="AX107" i="25" s="1"/>
  <c r="AY107" i="25" s="1"/>
  <c r="AZ107" i="25" s="1"/>
  <c r="BA107" i="25" s="1"/>
  <c r="BB107" i="25" s="1"/>
  <c r="BC107" i="25" s="1"/>
  <c r="BD107" i="25" s="1"/>
  <c r="BE107" i="25" s="1"/>
  <c r="BF107" i="25" s="1"/>
  <c r="BG107" i="25" s="1"/>
  <c r="BH107" i="25" s="1"/>
  <c r="BI107" i="25" s="1"/>
  <c r="BJ107" i="25" s="1"/>
  <c r="BK107" i="25" s="1"/>
  <c r="BL107" i="25" s="1"/>
  <c r="BM107" i="25" s="1"/>
  <c r="F37" i="25" l="1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R37" i="25" s="1"/>
  <c r="S37" i="25" s="1"/>
  <c r="T37" i="25" s="1"/>
  <c r="U37" i="25" s="1"/>
  <c r="V37" i="25" s="1"/>
  <c r="W37" i="25" s="1"/>
  <c r="X37" i="25" s="1"/>
  <c r="Y37" i="25" s="1"/>
  <c r="Z37" i="25" s="1"/>
  <c r="AA37" i="25" s="1"/>
  <c r="AB37" i="25" s="1"/>
  <c r="AC37" i="25" s="1"/>
  <c r="AD37" i="25" s="1"/>
  <c r="AE37" i="25" s="1"/>
  <c r="AF37" i="25" s="1"/>
  <c r="AG37" i="25" s="1"/>
  <c r="AH37" i="25" s="1"/>
  <c r="AI37" i="25" s="1"/>
  <c r="AJ37" i="25" s="1"/>
  <c r="AK37" i="25" s="1"/>
  <c r="AL37" i="25" s="1"/>
  <c r="AM37" i="25" s="1"/>
  <c r="AN37" i="25" s="1"/>
  <c r="AO37" i="25" s="1"/>
  <c r="AP37" i="25" s="1"/>
  <c r="AQ37" i="25" s="1"/>
  <c r="AR37" i="25" s="1"/>
  <c r="AS37" i="25" s="1"/>
  <c r="AT37" i="25" s="1"/>
  <c r="AU37" i="25" s="1"/>
  <c r="AV37" i="25" s="1"/>
  <c r="AW37" i="25" s="1"/>
  <c r="AX37" i="25" s="1"/>
  <c r="AY37" i="25" s="1"/>
  <c r="AZ37" i="25" s="1"/>
  <c r="BA37" i="25" s="1"/>
  <c r="BB37" i="25" s="1"/>
  <c r="BC37" i="25" s="1"/>
  <c r="BD37" i="25" s="1"/>
  <c r="BE37" i="25" s="1"/>
  <c r="BF37" i="25" s="1"/>
  <c r="BG37" i="25" s="1"/>
  <c r="BH37" i="25" s="1"/>
  <c r="BI37" i="25" s="1"/>
  <c r="BJ37" i="25" s="1"/>
  <c r="BK37" i="25" s="1"/>
  <c r="BL37" i="25" s="1"/>
  <c r="BM37" i="25" s="1"/>
  <c r="F55" i="25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U55" i="25" s="1"/>
  <c r="V55" i="25" s="1"/>
  <c r="W55" i="25" s="1"/>
  <c r="X55" i="25" s="1"/>
  <c r="Y55" i="25" s="1"/>
  <c r="Z55" i="25" s="1"/>
  <c r="AA55" i="25" s="1"/>
  <c r="AB55" i="25" s="1"/>
  <c r="AC55" i="25" s="1"/>
  <c r="AD55" i="25" s="1"/>
  <c r="AE55" i="25" s="1"/>
  <c r="AF55" i="25" s="1"/>
  <c r="AG55" i="25" s="1"/>
  <c r="AH55" i="25" s="1"/>
  <c r="AI55" i="25" s="1"/>
  <c r="AJ55" i="25" s="1"/>
  <c r="AK55" i="25" s="1"/>
  <c r="AL55" i="25" s="1"/>
  <c r="AM55" i="25" s="1"/>
  <c r="AN55" i="25" s="1"/>
  <c r="AO55" i="25" s="1"/>
  <c r="AP55" i="25" s="1"/>
  <c r="AQ55" i="25" s="1"/>
  <c r="AR55" i="25" s="1"/>
  <c r="AS55" i="25" s="1"/>
  <c r="AT55" i="25" s="1"/>
  <c r="AU55" i="25" s="1"/>
  <c r="AV55" i="25" s="1"/>
  <c r="AW55" i="25" s="1"/>
  <c r="AX55" i="25" s="1"/>
  <c r="AY55" i="25" s="1"/>
  <c r="AZ55" i="25" s="1"/>
  <c r="BA55" i="25" s="1"/>
  <c r="BB55" i="25" s="1"/>
  <c r="BC55" i="25" s="1"/>
  <c r="BD55" i="25" s="1"/>
  <c r="BE55" i="25" s="1"/>
  <c r="BF55" i="25" s="1"/>
  <c r="BG55" i="25" s="1"/>
  <c r="BH55" i="25" s="1"/>
  <c r="BI55" i="25" s="1"/>
  <c r="BJ55" i="25" s="1"/>
  <c r="BK55" i="25" s="1"/>
  <c r="BL55" i="25" s="1"/>
  <c r="BM55" i="25" s="1"/>
  <c r="F2" i="25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Q2" i="25" s="1"/>
  <c r="AR2" i="25" s="1"/>
  <c r="AS2" i="25" s="1"/>
  <c r="AT2" i="25" s="1"/>
  <c r="AU2" i="25" s="1"/>
  <c r="AV2" i="25" s="1"/>
  <c r="AW2" i="25" s="1"/>
  <c r="AX2" i="25" s="1"/>
  <c r="AY2" i="25" s="1"/>
  <c r="AZ2" i="25" s="1"/>
  <c r="BA2" i="25" s="1"/>
  <c r="BB2" i="25" s="1"/>
  <c r="BC2" i="25" s="1"/>
  <c r="BD2" i="25" s="1"/>
  <c r="BE2" i="25" s="1"/>
  <c r="BF2" i="25" s="1"/>
  <c r="BG2" i="25" s="1"/>
  <c r="BH2" i="25" s="1"/>
  <c r="BI2" i="25" s="1"/>
  <c r="BJ2" i="25" s="1"/>
  <c r="BK2" i="25" s="1"/>
  <c r="BL2" i="25" s="1"/>
  <c r="BM2" i="25" s="1"/>
  <c r="L45" i="25" l="1"/>
  <c r="L121" i="25"/>
  <c r="H45" i="25" l="1"/>
  <c r="H121" i="25"/>
  <c r="K45" i="25"/>
  <c r="K121" i="25"/>
  <c r="M45" i="25"/>
  <c r="M121" i="25"/>
  <c r="N45" i="25"/>
  <c r="N121" i="25"/>
  <c r="I45" i="25"/>
  <c r="I121" i="25"/>
  <c r="J45" i="25"/>
  <c r="J121" i="25"/>
  <c r="F45" i="25" l="1"/>
  <c r="F121" i="25"/>
  <c r="G45" i="25"/>
  <c r="G121" i="25"/>
  <c r="E45" i="25"/>
  <c r="E121" i="25"/>
  <c r="E40" i="25" l="1"/>
  <c r="F40" i="25" l="1"/>
  <c r="E59" i="25"/>
  <c r="F59" i="25" l="1"/>
  <c r="G40" i="25"/>
  <c r="G59" i="25" l="1"/>
  <c r="H40" i="25"/>
  <c r="H59" i="25" l="1"/>
  <c r="I40" i="25"/>
  <c r="I59" i="25" l="1"/>
  <c r="J40" i="25"/>
  <c r="J59" i="25" l="1"/>
  <c r="K40" i="25"/>
  <c r="K59" i="25" l="1"/>
  <c r="L40" i="25"/>
  <c r="L59" i="25" l="1"/>
  <c r="M40" i="25"/>
  <c r="M59" i="25" l="1"/>
  <c r="N40" i="25"/>
  <c r="N59" i="25" l="1"/>
  <c r="O40" i="25"/>
  <c r="O59" i="25" l="1"/>
  <c r="P40" i="25"/>
  <c r="P59" i="25" l="1"/>
  <c r="Q40" i="25"/>
  <c r="Q59" i="25" l="1"/>
  <c r="R40" i="25"/>
  <c r="R59" i="25" l="1"/>
  <c r="S40" i="25"/>
  <c r="S59" i="25" l="1"/>
  <c r="AY24" i="24" l="1"/>
  <c r="AY23" i="24"/>
  <c r="AY22" i="24"/>
  <c r="AY21" i="24"/>
  <c r="AY27" i="24" l="1"/>
  <c r="AY28" i="24" s="1"/>
  <c r="BA21" i="24" l="1"/>
  <c r="AZ21" i="24"/>
  <c r="BA22" i="24" l="1"/>
  <c r="AZ22" i="24"/>
  <c r="AI40" i="25" l="1"/>
  <c r="AI59" i="25" s="1"/>
  <c r="AK40" i="25" l="1"/>
  <c r="AK59" i="25" s="1"/>
  <c r="AJ40" i="25"/>
  <c r="AJ59" i="25" s="1"/>
  <c r="AL40" i="25" l="1"/>
  <c r="AL59" i="25" s="1"/>
  <c r="AN40" i="25" l="1"/>
  <c r="AN59" i="25" s="1"/>
  <c r="AM40" i="25"/>
  <c r="AM59" i="25" s="1"/>
  <c r="AH161" i="25"/>
  <c r="AO40" i="25" l="1"/>
  <c r="AO59" i="25" s="1"/>
  <c r="AP40" i="25"/>
  <c r="AP59" i="25" s="1"/>
  <c r="AH160" i="25" l="1"/>
  <c r="AH42" i="25"/>
  <c r="AH45" i="25"/>
  <c r="AH121" i="25"/>
  <c r="AH127" i="25" s="1"/>
  <c r="AQ40" i="25" l="1"/>
  <c r="AQ59" i="25" s="1"/>
  <c r="AS40" i="25" l="1"/>
  <c r="AS59" i="25" s="1"/>
  <c r="R78" i="26" s="1"/>
  <c r="AR40" i="25"/>
  <c r="AR59" i="25" s="1"/>
  <c r="AT40" i="25" l="1"/>
  <c r="AT59" i="25" s="1"/>
  <c r="AU40" i="25" l="1"/>
  <c r="AU59" i="25" s="1"/>
  <c r="AV40" i="25"/>
  <c r="AV59" i="25" s="1"/>
  <c r="AX40" i="25" l="1"/>
  <c r="AX59" i="25" s="1"/>
  <c r="AW40" i="25"/>
  <c r="AW59" i="25" s="1"/>
  <c r="AY40" i="25" l="1"/>
  <c r="AY59" i="25" s="1"/>
  <c r="AZ40" i="25"/>
  <c r="AZ59" i="25" s="1"/>
  <c r="AG161" i="25"/>
  <c r="BA40" i="25" l="1"/>
  <c r="BA59" i="25" s="1"/>
  <c r="AG160" i="25"/>
  <c r="AG42" i="25"/>
  <c r="AG45" i="25"/>
  <c r="AG121" i="25"/>
  <c r="BB40" i="25" l="1"/>
  <c r="BB59" i="25" s="1"/>
  <c r="BC40" i="25" l="1"/>
  <c r="BC59" i="25" s="1"/>
  <c r="BD40" i="25" l="1"/>
  <c r="BD59" i="25" s="1"/>
  <c r="BE40" i="25"/>
  <c r="BE59" i="25" s="1"/>
  <c r="BF40" i="25" l="1"/>
  <c r="BF59" i="25" s="1"/>
  <c r="BG40" i="25" l="1"/>
  <c r="BG59" i="25" s="1"/>
  <c r="BH40" i="25"/>
  <c r="BH59" i="25" s="1"/>
  <c r="BI40" i="25" l="1"/>
  <c r="BI59" i="25" s="1"/>
  <c r="BJ40" i="25" l="1"/>
  <c r="BJ59" i="25" s="1"/>
  <c r="BM40" i="25" l="1"/>
  <c r="BM59" i="25" s="1"/>
  <c r="S78" i="26" s="1"/>
  <c r="BK40" i="25"/>
  <c r="BK59" i="25" s="1"/>
  <c r="BL40" i="25" l="1"/>
  <c r="BL59" i="25" s="1"/>
  <c r="AF161" i="25" l="1"/>
  <c r="AF45" i="25" l="1"/>
  <c r="AF121" i="25"/>
  <c r="AF42" i="25" l="1"/>
  <c r="AF160" i="25"/>
  <c r="AE45" i="25" l="1"/>
  <c r="AE121" i="25"/>
  <c r="AC161" i="25" l="1"/>
  <c r="AD161" i="25" l="1"/>
  <c r="G120" i="25" l="1"/>
  <c r="E119" i="25"/>
  <c r="F119" i="25"/>
  <c r="E120" i="25"/>
  <c r="G119" i="25" l="1"/>
  <c r="F120" i="25"/>
  <c r="H119" i="25"/>
  <c r="I119" i="25" l="1"/>
  <c r="H120" i="25"/>
  <c r="J119" i="25" l="1"/>
  <c r="I120" i="25"/>
  <c r="J120" i="25" l="1"/>
  <c r="K120" i="25" l="1"/>
  <c r="K119" i="25"/>
  <c r="L120" i="25" l="1"/>
  <c r="L119" i="25"/>
  <c r="M120" i="25" l="1"/>
  <c r="M119" i="25"/>
  <c r="N119" i="25" l="1"/>
  <c r="N120" i="25"/>
  <c r="O119" i="25" l="1"/>
  <c r="P120" i="25"/>
  <c r="O120" i="25"/>
  <c r="P119" i="25" l="1"/>
  <c r="Q120" i="25"/>
  <c r="Q119" i="25" l="1"/>
  <c r="R119" i="25" l="1"/>
  <c r="S120" i="25"/>
  <c r="R120" i="25"/>
  <c r="S119" i="25" l="1"/>
  <c r="AG116" i="25" l="1"/>
  <c r="Y45" i="25"/>
  <c r="Y121" i="25"/>
  <c r="Z45" i="25"/>
  <c r="Z121" i="25"/>
  <c r="E48" i="25" l="1"/>
  <c r="E62" i="25" s="1"/>
  <c r="AF120" i="25"/>
  <c r="AG119" i="25"/>
  <c r="AC160" i="25"/>
  <c r="AC42" i="25"/>
  <c r="AA121" i="25"/>
  <c r="AA45" i="25"/>
  <c r="AC121" i="25"/>
  <c r="AC45" i="25"/>
  <c r="AD121" i="25"/>
  <c r="AD45" i="25"/>
  <c r="AF113" i="25"/>
  <c r="AF118" i="25"/>
  <c r="AG117" i="25"/>
  <c r="AB45" i="25"/>
  <c r="AB121" i="25"/>
  <c r="AF119" i="25"/>
  <c r="AF117" i="25"/>
  <c r="AG120" i="25"/>
  <c r="AD42" i="25"/>
  <c r="AD160" i="25"/>
  <c r="AF116" i="25"/>
  <c r="AG118" i="25"/>
  <c r="AA161" i="25"/>
  <c r="O161" i="25"/>
  <c r="N161" i="25"/>
  <c r="R161" i="25"/>
  <c r="X161" i="25"/>
  <c r="Z161" i="25"/>
  <c r="T161" i="25"/>
  <c r="S161" i="25"/>
  <c r="U161" i="25"/>
  <c r="Y161" i="25"/>
  <c r="M161" i="25"/>
  <c r="AB161" i="25"/>
  <c r="P161" i="25"/>
  <c r="F48" i="25" l="1"/>
  <c r="F62" i="25" s="1"/>
  <c r="E109" i="25"/>
  <c r="F112" i="25"/>
  <c r="AH118" i="25"/>
  <c r="W162" i="25"/>
  <c r="W44" i="25"/>
  <c r="Y42" i="25"/>
  <c r="Y160" i="25"/>
  <c r="AD162" i="25"/>
  <c r="AD44" i="25"/>
  <c r="AD57" i="25" s="1"/>
  <c r="AB160" i="25"/>
  <c r="AB42" i="25"/>
  <c r="AC162" i="25"/>
  <c r="AC44" i="25"/>
  <c r="AC57" i="25" s="1"/>
  <c r="E111" i="25"/>
  <c r="F110" i="25"/>
  <c r="AG113" i="25"/>
  <c r="J160" i="25"/>
  <c r="AB44" i="25"/>
  <c r="AB162" i="25"/>
  <c r="Z44" i="25"/>
  <c r="Z162" i="25"/>
  <c r="X44" i="25"/>
  <c r="X162" i="25"/>
  <c r="E112" i="25"/>
  <c r="AH119" i="25"/>
  <c r="K160" i="25"/>
  <c r="L160" i="25"/>
  <c r="W121" i="25"/>
  <c r="W45" i="25"/>
  <c r="F109" i="25"/>
  <c r="AA44" i="25"/>
  <c r="AA162" i="25"/>
  <c r="AH113" i="25"/>
  <c r="E110" i="25"/>
  <c r="AH117" i="25"/>
  <c r="Y162" i="25"/>
  <c r="Y44" i="25"/>
  <c r="Z42" i="25"/>
  <c r="Z160" i="25"/>
  <c r="AG115" i="25"/>
  <c r="H160" i="25"/>
  <c r="AH120" i="25"/>
  <c r="X45" i="25"/>
  <c r="X121" i="25"/>
  <c r="AF115" i="25"/>
  <c r="W161" i="25"/>
  <c r="K161" i="25"/>
  <c r="E161" i="25"/>
  <c r="J161" i="25"/>
  <c r="Q161" i="25"/>
  <c r="L161" i="25"/>
  <c r="H161" i="25"/>
  <c r="V161" i="25"/>
  <c r="AB57" i="25" l="1"/>
  <c r="Y57" i="25"/>
  <c r="G48" i="25"/>
  <c r="G62" i="25" s="1"/>
  <c r="K162" i="25"/>
  <c r="K44" i="25"/>
  <c r="S162" i="25"/>
  <c r="S44" i="25"/>
  <c r="M162" i="25"/>
  <c r="M44" i="25"/>
  <c r="AE162" i="25"/>
  <c r="AE44" i="25"/>
  <c r="Q42" i="25"/>
  <c r="Q160" i="25"/>
  <c r="N42" i="25"/>
  <c r="N160" i="25"/>
  <c r="W42" i="25"/>
  <c r="W57" i="25" s="1"/>
  <c r="W160" i="25"/>
  <c r="E41" i="25"/>
  <c r="E60" i="25" s="1"/>
  <c r="M117" i="25"/>
  <c r="M116" i="25"/>
  <c r="M115" i="25"/>
  <c r="I116" i="25"/>
  <c r="F111" i="25"/>
  <c r="J44" i="25"/>
  <c r="J162" i="25"/>
  <c r="U44" i="25"/>
  <c r="U162" i="25"/>
  <c r="F41" i="25"/>
  <c r="F60" i="25" s="1"/>
  <c r="L42" i="25"/>
  <c r="J39" i="25"/>
  <c r="J58" i="25" s="1"/>
  <c r="K42" i="25"/>
  <c r="H41" i="25"/>
  <c r="H60" i="25" s="1"/>
  <c r="P121" i="25"/>
  <c r="P45" i="25"/>
  <c r="S42" i="25"/>
  <c r="S160" i="25"/>
  <c r="T45" i="25"/>
  <c r="T121" i="25"/>
  <c r="V162" i="25"/>
  <c r="V44" i="25"/>
  <c r="R42" i="25"/>
  <c r="R160" i="25"/>
  <c r="Z57" i="25"/>
  <c r="J42" i="25"/>
  <c r="P162" i="25"/>
  <c r="P44" i="25"/>
  <c r="G110" i="25"/>
  <c r="I160" i="25"/>
  <c r="L44" i="25"/>
  <c r="L162" i="25"/>
  <c r="O45" i="25"/>
  <c r="O121" i="25"/>
  <c r="U42" i="25"/>
  <c r="U160" i="25"/>
  <c r="U45" i="25"/>
  <c r="U121" i="25"/>
  <c r="M118" i="25"/>
  <c r="S45" i="25"/>
  <c r="S121" i="25"/>
  <c r="H44" i="25"/>
  <c r="H162" i="25"/>
  <c r="G41" i="25"/>
  <c r="G60" i="25" s="1"/>
  <c r="G49" i="25"/>
  <c r="G63" i="25" s="1"/>
  <c r="Q121" i="25"/>
  <c r="Q45" i="25"/>
  <c r="G162" i="25"/>
  <c r="G44" i="25"/>
  <c r="V45" i="25"/>
  <c r="V121" i="25"/>
  <c r="T42" i="25"/>
  <c r="T160" i="25"/>
  <c r="E39" i="25"/>
  <c r="E58" i="25" s="1"/>
  <c r="O44" i="25"/>
  <c r="O162" i="25"/>
  <c r="I41" i="25"/>
  <c r="I60" i="25" s="1"/>
  <c r="N44" i="25"/>
  <c r="N162" i="25"/>
  <c r="Q162" i="25"/>
  <c r="Q44" i="25"/>
  <c r="Q57" i="25" s="1"/>
  <c r="G160" i="25"/>
  <c r="I39" i="25"/>
  <c r="I58" i="25" s="1"/>
  <c r="I118" i="25"/>
  <c r="I117" i="25"/>
  <c r="G112" i="25"/>
  <c r="H42" i="25"/>
  <c r="R45" i="25"/>
  <c r="R121" i="25"/>
  <c r="T162" i="25"/>
  <c r="T44" i="25"/>
  <c r="X42" i="25"/>
  <c r="X57" i="25" s="1"/>
  <c r="X160" i="25"/>
  <c r="O160" i="25"/>
  <c r="O42" i="25"/>
  <c r="G111" i="25"/>
  <c r="I115" i="25"/>
  <c r="G109" i="25"/>
  <c r="M42" i="25"/>
  <c r="M160" i="25"/>
  <c r="I162" i="25"/>
  <c r="I44" i="25"/>
  <c r="P42" i="25"/>
  <c r="P160" i="25"/>
  <c r="F39" i="25"/>
  <c r="F58" i="25" s="1"/>
  <c r="R44" i="25"/>
  <c r="R162" i="25"/>
  <c r="AH116" i="25"/>
  <c r="H49" i="25"/>
  <c r="H63" i="25" s="1"/>
  <c r="I161" i="25"/>
  <c r="F161" i="25"/>
  <c r="G161" i="25"/>
  <c r="R57" i="25" l="1"/>
  <c r="L57" i="25"/>
  <c r="N57" i="25"/>
  <c r="T57" i="25"/>
  <c r="I42" i="25"/>
  <c r="G46" i="25"/>
  <c r="F47" i="25"/>
  <c r="F46" i="25"/>
  <c r="E47" i="25"/>
  <c r="E46" i="25"/>
  <c r="H48" i="25"/>
  <c r="H62" i="25" s="1"/>
  <c r="I114" i="25"/>
  <c r="H116" i="25"/>
  <c r="G115" i="25"/>
  <c r="G117" i="25"/>
  <c r="L115" i="25"/>
  <c r="AA42" i="25"/>
  <c r="AA57" i="25" s="1"/>
  <c r="AA160" i="25"/>
  <c r="N118" i="25"/>
  <c r="H111" i="25"/>
  <c r="H39" i="25"/>
  <c r="H58" i="25" s="1"/>
  <c r="R116" i="25"/>
  <c r="J115" i="25"/>
  <c r="E117" i="25"/>
  <c r="H112" i="25"/>
  <c r="O57" i="25"/>
  <c r="F49" i="25"/>
  <c r="F63" i="25" s="1"/>
  <c r="F44" i="25"/>
  <c r="F162" i="25"/>
  <c r="U57" i="25"/>
  <c r="E116" i="25"/>
  <c r="R118" i="25"/>
  <c r="K115" i="25"/>
  <c r="F116" i="25"/>
  <c r="F118" i="25"/>
  <c r="N115" i="25"/>
  <c r="K116" i="25"/>
  <c r="E118" i="25"/>
  <c r="V160" i="25"/>
  <c r="V42" i="25"/>
  <c r="V57" i="25" s="1"/>
  <c r="G42" i="25"/>
  <c r="G57" i="25" s="1"/>
  <c r="S57" i="25"/>
  <c r="J117" i="25"/>
  <c r="H118" i="25"/>
  <c r="AF44" i="25"/>
  <c r="AF57" i="25" s="1"/>
  <c r="AF162" i="25"/>
  <c r="N117" i="25"/>
  <c r="N116" i="25"/>
  <c r="L118" i="25"/>
  <c r="J118" i="25"/>
  <c r="H115" i="25"/>
  <c r="K117" i="25"/>
  <c r="K118" i="25"/>
  <c r="I49" i="25"/>
  <c r="I63" i="25" s="1"/>
  <c r="AG44" i="25"/>
  <c r="AG57" i="25" s="1"/>
  <c r="AG162" i="25"/>
  <c r="G39" i="25"/>
  <c r="G58" i="25" s="1"/>
  <c r="P57" i="25"/>
  <c r="J41" i="25"/>
  <c r="J60" i="25" s="1"/>
  <c r="L116" i="25"/>
  <c r="H117" i="25"/>
  <c r="L117" i="25"/>
  <c r="J116" i="25"/>
  <c r="I57" i="25"/>
  <c r="H57" i="25"/>
  <c r="AH115" i="25"/>
  <c r="E49" i="25"/>
  <c r="E63" i="25" s="1"/>
  <c r="K39" i="25"/>
  <c r="K58" i="25" s="1"/>
  <c r="J57" i="25"/>
  <c r="M57" i="25"/>
  <c r="K57" i="25"/>
  <c r="M114" i="25"/>
  <c r="F115" i="25"/>
  <c r="G118" i="25"/>
  <c r="H110" i="25"/>
  <c r="R115" i="25"/>
  <c r="F117" i="25"/>
  <c r="R117" i="25"/>
  <c r="G116" i="25"/>
  <c r="E115" i="25"/>
  <c r="E61" i="25" l="1"/>
  <c r="G47" i="25"/>
  <c r="G61" i="25" s="1"/>
  <c r="I48" i="25"/>
  <c r="I62" i="25" s="1"/>
  <c r="H46" i="25"/>
  <c r="F61" i="25"/>
  <c r="P118" i="25"/>
  <c r="P115" i="25"/>
  <c r="Q116" i="25"/>
  <c r="I109" i="25"/>
  <c r="J49" i="25"/>
  <c r="J63" i="25" s="1"/>
  <c r="F160" i="25"/>
  <c r="F42" i="25"/>
  <c r="F57" i="25" s="1"/>
  <c r="E114" i="25"/>
  <c r="K41" i="25"/>
  <c r="K60" i="25" s="1"/>
  <c r="AH44" i="25"/>
  <c r="AH57" i="25" s="1"/>
  <c r="AH162" i="25"/>
  <c r="N114" i="25"/>
  <c r="I111" i="25"/>
  <c r="E162" i="25"/>
  <c r="E44" i="25"/>
  <c r="I110" i="25"/>
  <c r="P117" i="25"/>
  <c r="Q115" i="25"/>
  <c r="K114" i="25"/>
  <c r="J114" i="25"/>
  <c r="F114" i="25"/>
  <c r="Q117" i="25"/>
  <c r="P116" i="25"/>
  <c r="I112" i="25"/>
  <c r="AF114" i="25"/>
  <c r="AF43" i="25"/>
  <c r="H114" i="25"/>
  <c r="R114" i="25"/>
  <c r="G114" i="25"/>
  <c r="Q118" i="25"/>
  <c r="H109" i="25"/>
  <c r="L39" i="25"/>
  <c r="L58" i="25" s="1"/>
  <c r="L114" i="25"/>
  <c r="H47" i="25" l="1"/>
  <c r="H61" i="25" s="1"/>
  <c r="J48" i="25"/>
  <c r="J62" i="25" s="1"/>
  <c r="I46" i="25"/>
  <c r="S116" i="25"/>
  <c r="J110" i="25"/>
  <c r="J109" i="25"/>
  <c r="L41" i="25"/>
  <c r="L60" i="25" s="1"/>
  <c r="P114" i="25"/>
  <c r="O116" i="25"/>
  <c r="J112" i="25"/>
  <c r="M39" i="25"/>
  <c r="M58" i="25" s="1"/>
  <c r="F43" i="25"/>
  <c r="F113" i="25"/>
  <c r="AG114" i="25"/>
  <c r="AG43" i="25"/>
  <c r="S115" i="25"/>
  <c r="O117" i="25"/>
  <c r="E42" i="25"/>
  <c r="E57" i="25" s="1"/>
  <c r="E160" i="25"/>
  <c r="K49" i="25"/>
  <c r="K63" i="25" s="1"/>
  <c r="E113" i="25"/>
  <c r="E43" i="25"/>
  <c r="S118" i="25"/>
  <c r="O115" i="25"/>
  <c r="Q114" i="25"/>
  <c r="AH114" i="25"/>
  <c r="AH43" i="25"/>
  <c r="O118" i="25"/>
  <c r="S117" i="25"/>
  <c r="J111" i="25"/>
  <c r="I47" i="25" l="1"/>
  <c r="I61" i="25" s="1"/>
  <c r="J46" i="25"/>
  <c r="K48" i="25"/>
  <c r="K62" i="25" s="1"/>
  <c r="L49" i="25"/>
  <c r="L63" i="25" s="1"/>
  <c r="G113" i="25"/>
  <c r="G43" i="25"/>
  <c r="S114" i="25"/>
  <c r="K110" i="25"/>
  <c r="AH130" i="25"/>
  <c r="AH126" i="25"/>
  <c r="N39" i="25"/>
  <c r="N58" i="25" s="1"/>
  <c r="M41" i="25"/>
  <c r="M60" i="25" s="1"/>
  <c r="K111" i="25"/>
  <c r="O114" i="25"/>
  <c r="K112" i="25"/>
  <c r="AI130" i="25" l="1"/>
  <c r="J47" i="25"/>
  <c r="J61" i="25" s="1"/>
  <c r="L48" i="25"/>
  <c r="L62" i="25" s="1"/>
  <c r="K46" i="25"/>
  <c r="M49" i="25"/>
  <c r="M63" i="25" s="1"/>
  <c r="K109" i="25"/>
  <c r="L111" i="25"/>
  <c r="L112" i="25"/>
  <c r="H43" i="25"/>
  <c r="H113" i="25"/>
  <c r="N41" i="25"/>
  <c r="N60" i="25" s="1"/>
  <c r="L110" i="25"/>
  <c r="O39" i="25"/>
  <c r="O58" i="25" s="1"/>
  <c r="K47" i="25" l="1"/>
  <c r="K61" i="25" s="1"/>
  <c r="M48" i="25"/>
  <c r="M62" i="25" s="1"/>
  <c r="L46" i="25"/>
  <c r="M111" i="25"/>
  <c r="M109" i="25"/>
  <c r="N49" i="25"/>
  <c r="N63" i="25" s="1"/>
  <c r="I113" i="25"/>
  <c r="I43" i="25"/>
  <c r="M112" i="25"/>
  <c r="P39" i="25"/>
  <c r="P58" i="25" s="1"/>
  <c r="L109" i="25"/>
  <c r="M110" i="25"/>
  <c r="O41" i="25"/>
  <c r="O60" i="25" s="1"/>
  <c r="L47" i="25" l="1"/>
  <c r="L61" i="25" s="1"/>
  <c r="N48" i="25"/>
  <c r="N62" i="25" s="1"/>
  <c r="M47" i="25"/>
  <c r="M46" i="25"/>
  <c r="N111" i="25"/>
  <c r="N110" i="25"/>
  <c r="Q39" i="25"/>
  <c r="Q58" i="25" s="1"/>
  <c r="O49" i="25"/>
  <c r="O63" i="25" s="1"/>
  <c r="J43" i="25"/>
  <c r="J113" i="25"/>
  <c r="N109" i="25"/>
  <c r="N112" i="25"/>
  <c r="P41" i="25"/>
  <c r="P60" i="25" s="1"/>
  <c r="M61" i="25" l="1"/>
  <c r="N46" i="25"/>
  <c r="O48" i="25"/>
  <c r="O62" i="25" s="1"/>
  <c r="O112" i="25"/>
  <c r="O110" i="25"/>
  <c r="Q41" i="25"/>
  <c r="Q60" i="25" s="1"/>
  <c r="K43" i="25"/>
  <c r="K113" i="25"/>
  <c r="O111" i="25"/>
  <c r="P49" i="25"/>
  <c r="P63" i="25" s="1"/>
  <c r="R39" i="25"/>
  <c r="R58" i="25" s="1"/>
  <c r="N47" i="25" l="1"/>
  <c r="N61" i="25" s="1"/>
  <c r="O46" i="25"/>
  <c r="P48" i="25"/>
  <c r="P62" i="25" s="1"/>
  <c r="P111" i="25"/>
  <c r="P112" i="25"/>
  <c r="Q49" i="25"/>
  <c r="Q63" i="25" s="1"/>
  <c r="R41" i="25"/>
  <c r="R60" i="25" s="1"/>
  <c r="L43" i="25"/>
  <c r="L113" i="25"/>
  <c r="O109" i="25"/>
  <c r="P110" i="25"/>
  <c r="S39" i="25"/>
  <c r="S58" i="25" s="1"/>
  <c r="O47" i="25" l="1"/>
  <c r="O61" i="25" s="1"/>
  <c r="P46" i="25"/>
  <c r="Q48" i="25"/>
  <c r="Q62" i="25" s="1"/>
  <c r="Q110" i="25"/>
  <c r="P109" i="25"/>
  <c r="Q111" i="25"/>
  <c r="M43" i="25"/>
  <c r="M113" i="25"/>
  <c r="Q112" i="25"/>
  <c r="R49" i="25"/>
  <c r="R63" i="25" s="1"/>
  <c r="Q109" i="25"/>
  <c r="S41" i="25"/>
  <c r="S60" i="25" s="1"/>
  <c r="P47" i="25" l="1"/>
  <c r="P61" i="25" s="1"/>
  <c r="Q46" i="25"/>
  <c r="R48" i="25"/>
  <c r="R62" i="25" s="1"/>
  <c r="Q47" i="25"/>
  <c r="Q61" i="25" s="1"/>
  <c r="R112" i="25"/>
  <c r="T41" i="25"/>
  <c r="T60" i="25" s="1"/>
  <c r="R111" i="25"/>
  <c r="S49" i="25"/>
  <c r="S63" i="25" s="1"/>
  <c r="R109" i="25"/>
  <c r="R110" i="25"/>
  <c r="N43" i="25"/>
  <c r="N113" i="25"/>
  <c r="R46" i="25" l="1"/>
  <c r="S48" i="25"/>
  <c r="S62" i="25" s="1"/>
  <c r="R47" i="25"/>
  <c r="O43" i="25"/>
  <c r="O113" i="25"/>
  <c r="T49" i="25"/>
  <c r="T63" i="25" s="1"/>
  <c r="S112" i="25"/>
  <c r="S111" i="25"/>
  <c r="S110" i="25"/>
  <c r="U41" i="25"/>
  <c r="U60" i="25" s="1"/>
  <c r="R61" i="25" l="1"/>
  <c r="S47" i="25"/>
  <c r="T48" i="25"/>
  <c r="T62" i="25" s="1"/>
  <c r="S46" i="25"/>
  <c r="V41" i="25"/>
  <c r="V60" i="25" s="1"/>
  <c r="S109" i="25"/>
  <c r="U49" i="25"/>
  <c r="U63" i="25" s="1"/>
  <c r="P43" i="25"/>
  <c r="P113" i="25"/>
  <c r="S61" i="25" l="1"/>
  <c r="T46" i="25"/>
  <c r="T47" i="25"/>
  <c r="U48" i="25"/>
  <c r="U62" i="25" s="1"/>
  <c r="W41" i="25"/>
  <c r="W60" i="25" s="1"/>
  <c r="V49" i="25"/>
  <c r="V63" i="25" s="1"/>
  <c r="Q43" i="25"/>
  <c r="Q113" i="25"/>
  <c r="T61" i="25" l="1"/>
  <c r="U46" i="25"/>
  <c r="V48" i="25"/>
  <c r="V62" i="25" s="1"/>
  <c r="W49" i="25"/>
  <c r="W63" i="25" s="1"/>
  <c r="X41" i="25"/>
  <c r="X60" i="25" s="1"/>
  <c r="R43" i="25"/>
  <c r="R113" i="25"/>
  <c r="U47" i="25" l="1"/>
  <c r="U61" i="25" s="1"/>
  <c r="V46" i="25"/>
  <c r="W48" i="25"/>
  <c r="W62" i="25" s="1"/>
  <c r="X49" i="25"/>
  <c r="X63" i="25" s="1"/>
  <c r="Y41" i="25"/>
  <c r="Y60" i="25" s="1"/>
  <c r="S43" i="25"/>
  <c r="S113" i="25"/>
  <c r="V47" i="25" l="1"/>
  <c r="V61" i="25" s="1"/>
  <c r="W46" i="25"/>
  <c r="X48" i="25"/>
  <c r="X62" i="25" s="1"/>
  <c r="W47" i="25"/>
  <c r="Z41" i="25"/>
  <c r="Z60" i="25" s="1"/>
  <c r="Y49" i="25"/>
  <c r="Y63" i="25" s="1"/>
  <c r="W61" i="25" l="1"/>
  <c r="Y48" i="25"/>
  <c r="Y62" i="25" s="1"/>
  <c r="X46" i="25"/>
  <c r="AA41" i="25"/>
  <c r="AA60" i="25" s="1"/>
  <c r="Z49" i="25"/>
  <c r="Z63" i="25" s="1"/>
  <c r="X47" i="25" l="1"/>
  <c r="Z48" i="25"/>
  <c r="Z62" i="25" s="1"/>
  <c r="Y46" i="25"/>
  <c r="X61" i="25"/>
  <c r="AB41" i="25"/>
  <c r="AB60" i="25" s="1"/>
  <c r="AA49" i="25"/>
  <c r="AA63" i="25" s="1"/>
  <c r="Y47" i="25" l="1"/>
  <c r="Y61" i="25" s="1"/>
  <c r="Z47" i="25"/>
  <c r="Z46" i="25"/>
  <c r="AA48" i="25"/>
  <c r="AA62" i="25" s="1"/>
  <c r="AA46" i="25"/>
  <c r="AB49" i="25"/>
  <c r="AB63" i="25" s="1"/>
  <c r="AC41" i="25"/>
  <c r="AC60" i="25" s="1"/>
  <c r="Z61" i="25" l="1"/>
  <c r="AA47" i="25"/>
  <c r="AA61" i="25" s="1"/>
  <c r="AB46" i="25"/>
  <c r="AB48" i="25"/>
  <c r="AB62" i="25" s="1"/>
  <c r="AC46" i="25"/>
  <c r="AF49" i="25"/>
  <c r="AF63" i="25" s="1"/>
  <c r="AG49" i="25"/>
  <c r="AG63" i="25" s="1"/>
  <c r="AC49" i="25"/>
  <c r="AC63" i="25" s="1"/>
  <c r="AD49" i="25"/>
  <c r="AD63" i="25" s="1"/>
  <c r="AD41" i="25"/>
  <c r="AD60" i="25" s="1"/>
  <c r="AH49" i="25"/>
  <c r="AH63" i="25" s="1"/>
  <c r="AB47" i="25" l="1"/>
  <c r="AB61" i="25" s="1"/>
  <c r="AD46" i="25"/>
  <c r="AC48" i="25"/>
  <c r="AC62" i="25" s="1"/>
  <c r="AE41" i="25"/>
  <c r="AE60" i="25" s="1"/>
  <c r="AC47" i="25" l="1"/>
  <c r="AC61" i="25" s="1"/>
  <c r="AE46" i="25"/>
  <c r="AD48" i="25"/>
  <c r="AD62" i="25" s="1"/>
  <c r="AF46" i="25"/>
  <c r="AF41" i="25"/>
  <c r="AF60" i="25" s="1"/>
  <c r="AG48" i="25" l="1"/>
  <c r="AG62" i="25" s="1"/>
  <c r="AH48" i="25"/>
  <c r="AH62" i="25" s="1"/>
  <c r="AF48" i="25"/>
  <c r="AF62" i="25" s="1"/>
  <c r="AE48" i="25"/>
  <c r="AE62" i="25" s="1"/>
  <c r="AG46" i="25"/>
  <c r="AH46" i="25"/>
  <c r="AH47" i="25"/>
  <c r="AG41" i="25"/>
  <c r="AG60" i="25" s="1"/>
  <c r="AI46" i="25" l="1"/>
  <c r="AH61" i="25"/>
  <c r="AE47" i="25"/>
  <c r="AE61" i="25" s="1"/>
  <c r="AG47" i="25"/>
  <c r="AG61" i="25" s="1"/>
  <c r="AF47" i="25"/>
  <c r="AF61" i="25" s="1"/>
  <c r="AD47" i="25"/>
  <c r="AD61" i="25" s="1"/>
  <c r="AJ46" i="25" l="1"/>
  <c r="AH41" i="25"/>
  <c r="AH60" i="25" s="1"/>
  <c r="AK46" i="25" l="1"/>
  <c r="AL46" i="25" l="1"/>
  <c r="U111" i="25"/>
  <c r="V111" i="25"/>
  <c r="W111" i="25"/>
  <c r="AA119" i="25"/>
  <c r="AD119" i="25"/>
  <c r="W120" i="25"/>
  <c r="AB115" i="25"/>
  <c r="AC120" i="25"/>
  <c r="Z120" i="25"/>
  <c r="V120" i="25"/>
  <c r="AM46" i="25" l="1"/>
  <c r="AC117" i="25"/>
  <c r="AA115" i="25"/>
  <c r="T115" i="25"/>
  <c r="T111" i="25"/>
  <c r="X118" i="25"/>
  <c r="AB118" i="25"/>
  <c r="U117" i="25"/>
  <c r="AB119" i="25"/>
  <c r="V112" i="25"/>
  <c r="W115" i="25"/>
  <c r="V109" i="25"/>
  <c r="T118" i="25"/>
  <c r="X115" i="25"/>
  <c r="U120" i="25"/>
  <c r="AD117" i="25"/>
  <c r="AD118" i="25"/>
  <c r="AC118" i="25"/>
  <c r="AE117" i="25"/>
  <c r="Y120" i="25"/>
  <c r="Y116" i="25"/>
  <c r="X117" i="25"/>
  <c r="W110" i="25"/>
  <c r="W119" i="25"/>
  <c r="AD113" i="25"/>
  <c r="X119" i="25"/>
  <c r="W117" i="25"/>
  <c r="AA116" i="25"/>
  <c r="Y119" i="25"/>
  <c r="Z115" i="25"/>
  <c r="AC119" i="25"/>
  <c r="AE118" i="25"/>
  <c r="T112" i="25"/>
  <c r="AB116" i="25"/>
  <c r="U115" i="25"/>
  <c r="AA117" i="25"/>
  <c r="U109" i="25"/>
  <c r="W116" i="25"/>
  <c r="AE120" i="25"/>
  <c r="Y117" i="25"/>
  <c r="Z118" i="25"/>
  <c r="AD116" i="25"/>
  <c r="Y115" i="25"/>
  <c r="Z117" i="25"/>
  <c r="AC116" i="25"/>
  <c r="Y118" i="25"/>
  <c r="X116" i="25"/>
  <c r="T120" i="25"/>
  <c r="AA118" i="25"/>
  <c r="V117" i="25"/>
  <c r="AE116" i="25"/>
  <c r="U118" i="25"/>
  <c r="AB120" i="25"/>
  <c r="Z119" i="25"/>
  <c r="Z116" i="25"/>
  <c r="T119" i="25"/>
  <c r="X120" i="25"/>
  <c r="U119" i="25"/>
  <c r="AB117" i="25"/>
  <c r="W112" i="25"/>
  <c r="AE119" i="25"/>
  <c r="V110" i="25"/>
  <c r="W118" i="25"/>
  <c r="V119" i="25"/>
  <c r="T117" i="25"/>
  <c r="U116" i="25"/>
  <c r="AA120" i="25"/>
  <c r="U110" i="25"/>
  <c r="V116" i="25"/>
  <c r="T116" i="25"/>
  <c r="T110" i="25"/>
  <c r="AD120" i="25"/>
  <c r="U112" i="25"/>
  <c r="V115" i="25"/>
  <c r="V118" i="25"/>
  <c r="AN46" i="25" l="1"/>
  <c r="Z114" i="25"/>
  <c r="AA114" i="25"/>
  <c r="AE115" i="25"/>
  <c r="X114" i="25"/>
  <c r="Y113" i="25"/>
  <c r="AD115" i="25"/>
  <c r="W114" i="25"/>
  <c r="W109" i="25"/>
  <c r="U114" i="25"/>
  <c r="AE114" i="25"/>
  <c r="T109" i="25"/>
  <c r="Y114" i="25"/>
  <c r="Z113" i="25"/>
  <c r="U113" i="25"/>
  <c r="V114" i="25"/>
  <c r="AB114" i="25"/>
  <c r="W113" i="25"/>
  <c r="W43" i="25"/>
  <c r="AC115" i="25"/>
  <c r="V113" i="25"/>
  <c r="X113" i="25"/>
  <c r="AC114" i="25"/>
  <c r="T114" i="25"/>
  <c r="Z43" i="25" l="1"/>
  <c r="X43" i="25"/>
  <c r="V43" i="25"/>
  <c r="U43" i="25"/>
  <c r="AO46" i="25"/>
  <c r="AB113" i="25"/>
  <c r="AB43" i="25"/>
  <c r="Y43" i="25"/>
  <c r="T43" i="25"/>
  <c r="T113" i="25"/>
  <c r="AC43" i="25"/>
  <c r="AC113" i="25"/>
  <c r="AA43" i="25"/>
  <c r="AA113" i="25"/>
  <c r="AD114" i="25"/>
  <c r="AD43" i="25"/>
  <c r="AP46" i="25" l="1"/>
  <c r="AQ46" i="25" l="1"/>
  <c r="AR46" i="25" l="1"/>
  <c r="AS46" i="25" l="1"/>
  <c r="AE161" i="25"/>
  <c r="AT46" i="25" l="1"/>
  <c r="AU46" i="25" l="1"/>
  <c r="AE49" i="25"/>
  <c r="AE63" i="25" s="1"/>
  <c r="AE43" i="25"/>
  <c r="AE113" i="25"/>
  <c r="AV46" i="25" l="1"/>
  <c r="AE42" i="25"/>
  <c r="AE57" i="25" s="1"/>
  <c r="AE160" i="25"/>
  <c r="AW46" i="25" l="1"/>
  <c r="AX46" i="25" l="1"/>
  <c r="AY46" i="25" l="1"/>
  <c r="AZ46" i="25" l="1"/>
  <c r="BA46" i="25" l="1"/>
  <c r="BB46" i="25" l="1"/>
  <c r="BC46" i="25" l="1"/>
  <c r="BD46" i="25" l="1"/>
  <c r="BE46" i="25" l="1"/>
  <c r="BF46" i="25" l="1"/>
  <c r="W38" i="25"/>
  <c r="W108" i="25"/>
  <c r="W122" i="25" s="1"/>
  <c r="BG46" i="25" l="1"/>
  <c r="X110" i="25"/>
  <c r="X111" i="25"/>
  <c r="W56" i="25"/>
  <c r="X112" i="25"/>
  <c r="BH46" i="25" l="1"/>
  <c r="X108" i="25"/>
  <c r="Y112" i="25"/>
  <c r="Y110" i="25"/>
  <c r="Y111" i="25"/>
  <c r="X109" i="25"/>
  <c r="X122" i="25" l="1"/>
  <c r="BI46" i="25"/>
  <c r="X38" i="25"/>
  <c r="Y109" i="25"/>
  <c r="BJ46" i="25" l="1"/>
  <c r="Z111" i="25"/>
  <c r="Z110" i="25"/>
  <c r="Z112" i="25"/>
  <c r="X56" i="25"/>
  <c r="BK46" i="25" l="1"/>
  <c r="Z109" i="25"/>
  <c r="Y38" i="25"/>
  <c r="Y108" i="25"/>
  <c r="Y122" i="25" s="1"/>
  <c r="BL46" i="25" l="1"/>
  <c r="BM46" i="25"/>
  <c r="AA110" i="25"/>
  <c r="Y56" i="25"/>
  <c r="AA112" i="25"/>
  <c r="AA111" i="25"/>
  <c r="AA109" i="25" l="1"/>
  <c r="Z108" i="25"/>
  <c r="Z122" i="25" s="1"/>
  <c r="Z38" i="25"/>
  <c r="AB112" i="25" l="1"/>
  <c r="Z56" i="25"/>
  <c r="AB111" i="25"/>
  <c r="AB110" i="25"/>
  <c r="AB109" i="25" l="1"/>
  <c r="AA108" i="25"/>
  <c r="AA122" i="25" s="1"/>
  <c r="AA38" i="25"/>
  <c r="AC110" i="25" l="1"/>
  <c r="AC111" i="25"/>
  <c r="AC112" i="25"/>
  <c r="AA56" i="25"/>
  <c r="AC109" i="25" l="1"/>
  <c r="AB108" i="25"/>
  <c r="AB122" i="25" s="1"/>
  <c r="AB38" i="25"/>
  <c r="AD112" i="25" l="1"/>
  <c r="AD111" i="25"/>
  <c r="AB56" i="25"/>
  <c r="AD110" i="25"/>
  <c r="AC38" i="25" l="1"/>
  <c r="AC108" i="25"/>
  <c r="AC122" i="25" s="1"/>
  <c r="AD109" i="25"/>
  <c r="AE112" i="25" l="1"/>
  <c r="AE111" i="25"/>
  <c r="AE110" i="25"/>
  <c r="AC56" i="25"/>
  <c r="AD38" i="25" l="1"/>
  <c r="AD108" i="25"/>
  <c r="AD122" i="25" s="1"/>
  <c r="AE109" i="25"/>
  <c r="AF111" i="25" l="1"/>
  <c r="AF110" i="25"/>
  <c r="AD56" i="25"/>
  <c r="AF112" i="25"/>
  <c r="AF109" i="25" l="1"/>
  <c r="AE108" i="25"/>
  <c r="AE122" i="25" s="1"/>
  <c r="AE38" i="25"/>
  <c r="AG111" i="25" l="1"/>
  <c r="AE56" i="25"/>
  <c r="AF38" i="25" l="1"/>
  <c r="AF108" i="25"/>
  <c r="AF122" i="25" s="1"/>
  <c r="AG109" i="25"/>
  <c r="AG112" i="25"/>
  <c r="AG110" i="25"/>
  <c r="AF56" i="25" l="1"/>
  <c r="AG108" i="25" l="1"/>
  <c r="AG122" i="25" s="1"/>
  <c r="AG38" i="25"/>
  <c r="AG56" i="25" l="1"/>
  <c r="AH111" i="25" l="1"/>
  <c r="AH112" i="25"/>
  <c r="AH110" i="25"/>
  <c r="AH109" i="25"/>
  <c r="AH38" i="25" l="1"/>
  <c r="V108" i="25"/>
  <c r="V122" i="25" s="1"/>
  <c r="V38" i="25"/>
  <c r="AH56" i="25" l="1"/>
  <c r="U38" i="25"/>
  <c r="U108" i="25"/>
  <c r="U122" i="25" s="1"/>
  <c r="AH108" i="25"/>
  <c r="V56" i="25"/>
  <c r="T38" i="25" l="1"/>
  <c r="T108" i="25"/>
  <c r="T122" i="25" s="1"/>
  <c r="U56" i="25"/>
  <c r="AH122" i="25"/>
  <c r="AH125" i="25"/>
  <c r="AI125" i="25" l="1"/>
  <c r="AI127" i="25"/>
  <c r="AI126" i="25"/>
  <c r="T56" i="25"/>
  <c r="S38" i="25" l="1"/>
  <c r="S108" i="25"/>
  <c r="S122" i="25" s="1"/>
  <c r="S33" i="25"/>
  <c r="R38" i="25" l="1"/>
  <c r="R108" i="25"/>
  <c r="R122" i="25" s="1"/>
  <c r="R33" i="25"/>
  <c r="S56" i="25"/>
  <c r="S50" i="25"/>
  <c r="S64" i="25" l="1"/>
  <c r="Q38" i="25"/>
  <c r="Q108" i="25"/>
  <c r="Q122" i="25" s="1"/>
  <c r="Q33" i="25"/>
  <c r="R56" i="25"/>
  <c r="R50" i="25"/>
  <c r="R64" i="25" l="1"/>
  <c r="P38" i="25"/>
  <c r="P108" i="25"/>
  <c r="P122" i="25" s="1"/>
  <c r="P33" i="25"/>
  <c r="Q56" i="25"/>
  <c r="Q50" i="25"/>
  <c r="Q64" i="25" l="1"/>
  <c r="P56" i="25"/>
  <c r="P50" i="25"/>
  <c r="O38" i="25"/>
  <c r="O108" i="25"/>
  <c r="O122" i="25" s="1"/>
  <c r="O33" i="25"/>
  <c r="P64" i="25" l="1"/>
  <c r="N38" i="25"/>
  <c r="N108" i="25"/>
  <c r="N122" i="25" s="1"/>
  <c r="N33" i="25"/>
  <c r="O56" i="25"/>
  <c r="O50" i="25"/>
  <c r="O64" i="25" l="1"/>
  <c r="N56" i="25"/>
  <c r="N50" i="25"/>
  <c r="M38" i="25"/>
  <c r="M108" i="25"/>
  <c r="M122" i="25" s="1"/>
  <c r="M33" i="25"/>
  <c r="N64" i="25" l="1"/>
  <c r="L38" i="25"/>
  <c r="L108" i="25"/>
  <c r="L122" i="25" s="1"/>
  <c r="L33" i="25"/>
  <c r="M56" i="25"/>
  <c r="M50" i="25"/>
  <c r="M64" i="25" l="1"/>
  <c r="L56" i="25"/>
  <c r="L50" i="25"/>
  <c r="K33" i="25"/>
  <c r="K38" i="25"/>
  <c r="K108" i="25"/>
  <c r="K122" i="25" s="1"/>
  <c r="L64" i="25" l="1"/>
  <c r="K56" i="25"/>
  <c r="K50" i="25"/>
  <c r="J38" i="25"/>
  <c r="J108" i="25"/>
  <c r="J122" i="25" s="1"/>
  <c r="J33" i="25"/>
  <c r="K64" i="25" l="1"/>
  <c r="J56" i="25"/>
  <c r="J50" i="25"/>
  <c r="I38" i="25"/>
  <c r="I108" i="25"/>
  <c r="I122" i="25" s="1"/>
  <c r="I33" i="25"/>
  <c r="J64" i="25" l="1"/>
  <c r="H108" i="25"/>
  <c r="H122" i="25" s="1"/>
  <c r="H33" i="25"/>
  <c r="H38" i="25"/>
  <c r="I56" i="25"/>
  <c r="I50" i="25"/>
  <c r="I64" i="25" l="1"/>
  <c r="G38" i="25"/>
  <c r="G108" i="25"/>
  <c r="G122" i="25" s="1"/>
  <c r="G33" i="25"/>
  <c r="H56" i="25"/>
  <c r="H50" i="25"/>
  <c r="H64" i="25" l="1"/>
  <c r="G56" i="25"/>
  <c r="G50" i="25"/>
  <c r="F38" i="25"/>
  <c r="F108" i="25"/>
  <c r="F122" i="25" s="1"/>
  <c r="F33" i="25"/>
  <c r="G64" i="25" l="1"/>
  <c r="F56" i="25"/>
  <c r="F50" i="25"/>
  <c r="E108" i="25"/>
  <c r="E122" i="25" s="1"/>
  <c r="E38" i="25"/>
  <c r="E33" i="25"/>
  <c r="F64" i="25" l="1"/>
  <c r="E56" i="25"/>
  <c r="E50" i="25"/>
  <c r="E64" i="25" l="1"/>
  <c r="T40" i="25" l="1"/>
  <c r="T59" i="25" s="1"/>
  <c r="V40" i="25" l="1"/>
  <c r="V59" i="25" s="1"/>
  <c r="U40" i="25"/>
  <c r="U59" i="25" s="1"/>
  <c r="T39" i="25"/>
  <c r="T33" i="25"/>
  <c r="W40" i="25" l="1"/>
  <c r="W59" i="25" s="1"/>
  <c r="U39" i="25"/>
  <c r="U33" i="25"/>
  <c r="T58" i="25"/>
  <c r="T50" i="25"/>
  <c r="T64" i="25" l="1"/>
  <c r="X40" i="25"/>
  <c r="X59" i="25" s="1"/>
  <c r="V39" i="25"/>
  <c r="V33" i="25"/>
  <c r="U58" i="25"/>
  <c r="U50" i="25"/>
  <c r="U64" i="25" l="1"/>
  <c r="W39" i="25"/>
  <c r="W33" i="25"/>
  <c r="V58" i="25"/>
  <c r="V50" i="25"/>
  <c r="V64" i="25" l="1"/>
  <c r="Y40" i="25"/>
  <c r="Y59" i="25" s="1"/>
  <c r="X39" i="25"/>
  <c r="X33" i="25"/>
  <c r="W58" i="25"/>
  <c r="W50" i="25"/>
  <c r="W64" i="25" l="1"/>
  <c r="Z40" i="25"/>
  <c r="Z59" i="25" s="1"/>
  <c r="X58" i="25"/>
  <c r="X50" i="25"/>
  <c r="Y39" i="25"/>
  <c r="Y33" i="25"/>
  <c r="X64" i="25" l="1"/>
  <c r="AA40" i="25"/>
  <c r="AA59" i="25" s="1"/>
  <c r="Z39" i="25"/>
  <c r="Z33" i="25"/>
  <c r="Y58" i="25"/>
  <c r="Y50" i="25"/>
  <c r="Y64" i="25" l="1"/>
  <c r="AC40" i="25"/>
  <c r="AC59" i="25" s="1"/>
  <c r="AB40" i="25"/>
  <c r="AB59" i="25" s="1"/>
  <c r="AA39" i="25"/>
  <c r="AA33" i="25"/>
  <c r="Z58" i="25"/>
  <c r="Z50" i="25"/>
  <c r="Z64" i="25" l="1"/>
  <c r="AD40" i="25"/>
  <c r="AD59" i="25" s="1"/>
  <c r="AB39" i="25"/>
  <c r="AB33" i="25"/>
  <c r="AA58" i="25"/>
  <c r="AA50" i="25"/>
  <c r="AA64" i="25" l="1"/>
  <c r="AE40" i="25"/>
  <c r="AE59" i="25" s="1"/>
  <c r="AC39" i="25"/>
  <c r="AC33" i="25"/>
  <c r="AB58" i="25"/>
  <c r="AB50" i="25"/>
  <c r="AB64" i="25" l="1"/>
  <c r="AD39" i="25"/>
  <c r="AD33" i="25"/>
  <c r="AC58" i="25"/>
  <c r="AC50" i="25"/>
  <c r="AC64" i="25" l="1"/>
  <c r="AF40" i="25"/>
  <c r="AF59" i="25" s="1"/>
  <c r="AG40" i="25"/>
  <c r="AG59" i="25" s="1"/>
  <c r="AD58" i="25"/>
  <c r="AD50" i="25"/>
  <c r="AE39" i="25"/>
  <c r="AE33" i="25"/>
  <c r="AD64" i="25" l="1"/>
  <c r="AF39" i="25"/>
  <c r="AF33" i="25"/>
  <c r="AE58" i="25"/>
  <c r="AE50" i="25"/>
  <c r="AE64" i="25" l="1"/>
  <c r="AH40" i="25"/>
  <c r="AH59" i="25" s="1"/>
  <c r="AG39" i="25"/>
  <c r="AG33" i="25"/>
  <c r="AF58" i="25"/>
  <c r="AF50" i="25"/>
  <c r="AF64" i="25" l="1"/>
  <c r="AG58" i="25"/>
  <c r="AG50" i="25"/>
  <c r="AG64" i="25" l="1"/>
  <c r="AH39" i="25"/>
  <c r="AH33" i="25"/>
  <c r="AW48" i="25" l="1"/>
  <c r="AW62" i="25" s="1"/>
  <c r="BE48" i="25"/>
  <c r="BE62" i="25" s="1"/>
  <c r="AH58" i="25"/>
  <c r="AH50" i="25"/>
  <c r="AH64" i="25" l="1"/>
  <c r="AV48" i="25"/>
  <c r="AV62" i="25" s="1"/>
  <c r="AI48" i="25"/>
  <c r="AI62" i="25" s="1"/>
  <c r="BC48" i="25"/>
  <c r="BC62" i="25" s="1"/>
  <c r="AR48" i="25"/>
  <c r="AR62" i="25" s="1"/>
  <c r="BM48" i="25"/>
  <c r="BM62" i="25" s="1"/>
  <c r="AL48" i="25"/>
  <c r="AL62" i="25" s="1"/>
  <c r="AT48" i="25"/>
  <c r="AT62" i="25" s="1"/>
  <c r="BB48" i="25"/>
  <c r="BB62" i="25" s="1"/>
  <c r="BJ48" i="25"/>
  <c r="BJ62" i="25" s="1"/>
  <c r="AK48" i="25"/>
  <c r="AK62" i="25" s="1"/>
  <c r="AS48" i="25"/>
  <c r="AS62" i="25" s="1"/>
  <c r="R80" i="26" s="1"/>
  <c r="AQ48" i="25"/>
  <c r="AQ62" i="25" s="1"/>
  <c r="AM48" i="25"/>
  <c r="AM62" i="25" s="1"/>
  <c r="AU48" i="25"/>
  <c r="AU62" i="25" s="1"/>
  <c r="AN48" i="25"/>
  <c r="AN62" i="25" s="1"/>
  <c r="BI48" i="25"/>
  <c r="BI62" i="25" s="1"/>
  <c r="AP48" i="25"/>
  <c r="AP62" i="25" s="1"/>
  <c r="BF48" i="25"/>
  <c r="BF62" i="25" s="1"/>
  <c r="BD48" i="25"/>
  <c r="BD62" i="25" s="1"/>
  <c r="AZ48" i="25"/>
  <c r="AZ62" i="25" s="1"/>
  <c r="BH48" i="25"/>
  <c r="BH62" i="25" s="1"/>
  <c r="BL48" i="25"/>
  <c r="BL62" i="25" s="1"/>
  <c r="AJ48" i="25"/>
  <c r="AJ62" i="25" s="1"/>
  <c r="AO48" i="25"/>
  <c r="AO62" i="25" s="1"/>
  <c r="BG48" i="25"/>
  <c r="BG62" i="25" s="1"/>
  <c r="BK48" i="25"/>
  <c r="BK62" i="25" s="1"/>
  <c r="BA48" i="25"/>
  <c r="BA62" i="25" s="1"/>
  <c r="AY48" i="25"/>
  <c r="AY62" i="25" s="1"/>
  <c r="AX48" i="25"/>
  <c r="AX62" i="25" s="1"/>
  <c r="S80" i="26" l="1"/>
  <c r="AQ39" i="25" l="1"/>
  <c r="AQ58" i="25" s="1"/>
  <c r="AK39" i="25"/>
  <c r="AK58" i="25" s="1"/>
  <c r="AI39" i="25"/>
  <c r="AI58" i="25" s="1"/>
  <c r="AJ39" i="25"/>
  <c r="AJ58" i="25" s="1"/>
  <c r="AN39" i="25"/>
  <c r="AN58" i="25" s="1"/>
  <c r="AP39" i="25"/>
  <c r="AP58" i="25" s="1"/>
  <c r="AR39" i="25"/>
  <c r="AR58" i="25" s="1"/>
  <c r="AO39" i="25"/>
  <c r="AO58" i="25" s="1"/>
  <c r="AL39" i="25"/>
  <c r="AL58" i="25" s="1"/>
  <c r="AM39" i="25"/>
  <c r="AM58" i="25" s="1"/>
  <c r="AP41" i="25" l="1"/>
  <c r="AP60" i="25" s="1"/>
  <c r="AK41" i="25"/>
  <c r="AK60" i="25" s="1"/>
  <c r="AJ41" i="25"/>
  <c r="AJ60" i="25" s="1"/>
  <c r="AO44" i="25"/>
  <c r="AO162" i="25"/>
  <c r="AP44" i="25"/>
  <c r="AP162" i="25"/>
  <c r="AL162" i="25"/>
  <c r="AL44" i="25"/>
  <c r="AJ162" i="25"/>
  <c r="AJ44" i="25"/>
  <c r="AQ41" i="25"/>
  <c r="AQ60" i="25" s="1"/>
  <c r="AM41" i="25"/>
  <c r="AM60" i="25" s="1"/>
  <c r="AR44" i="25"/>
  <c r="AR162" i="25"/>
  <c r="AK162" i="25"/>
  <c r="AK44" i="25"/>
  <c r="AS39" i="25"/>
  <c r="AS58" i="25" s="1"/>
  <c r="R77" i="26" s="1"/>
  <c r="AR41" i="25"/>
  <c r="AR60" i="25" s="1"/>
  <c r="AN41" i="25"/>
  <c r="AN60" i="25" s="1"/>
  <c r="AN162" i="25"/>
  <c r="AN44" i="25"/>
  <c r="AQ162" i="25"/>
  <c r="AQ44" i="25"/>
  <c r="AL41" i="25"/>
  <c r="AL60" i="25" s="1"/>
  <c r="AI41" i="25"/>
  <c r="AI60" i="25" s="1"/>
  <c r="AM162" i="25"/>
  <c r="AM44" i="25"/>
  <c r="AO41" i="25"/>
  <c r="AO60" i="25" s="1"/>
  <c r="BJ161" i="25"/>
  <c r="BD161" i="25"/>
  <c r="BM161" i="25"/>
  <c r="BB161" i="25"/>
  <c r="AP161" i="25"/>
  <c r="AZ161" i="25"/>
  <c r="BI161" i="25"/>
  <c r="BL161" i="25"/>
  <c r="AS161" i="25"/>
  <c r="BF161" i="25"/>
  <c r="AV41" i="25" l="1"/>
  <c r="AV60" i="25" s="1"/>
  <c r="BH41" i="25"/>
  <c r="BH60" i="25" s="1"/>
  <c r="AZ41" i="25"/>
  <c r="AZ60" i="25" s="1"/>
  <c r="AY41" i="25"/>
  <c r="AY60" i="25" s="1"/>
  <c r="AU41" i="25"/>
  <c r="AU60" i="25" s="1"/>
  <c r="BJ162" i="25"/>
  <c r="BJ44" i="25"/>
  <c r="AI162" i="25"/>
  <c r="AI44" i="25"/>
  <c r="AY162" i="25"/>
  <c r="AY44" i="25"/>
  <c r="BI41" i="25"/>
  <c r="BI60" i="25" s="1"/>
  <c r="BG41" i="25"/>
  <c r="BG60" i="25" s="1"/>
  <c r="AX41" i="25"/>
  <c r="AX60" i="25" s="1"/>
  <c r="BG162" i="25"/>
  <c r="BG44" i="25"/>
  <c r="BM162" i="25"/>
  <c r="BM44" i="25"/>
  <c r="BL162" i="25"/>
  <c r="BL44" i="25"/>
  <c r="AW162" i="25"/>
  <c r="AW44" i="25"/>
  <c r="BC41" i="25"/>
  <c r="BC60" i="25" s="1"/>
  <c r="AW41" i="25"/>
  <c r="AW60" i="25" s="1"/>
  <c r="BF162" i="25"/>
  <c r="BF44" i="25"/>
  <c r="BK44" i="25"/>
  <c r="BK162" i="25"/>
  <c r="AV162" i="25"/>
  <c r="AV44" i="25"/>
  <c r="BD41" i="25"/>
  <c r="BD60" i="25" s="1"/>
  <c r="BH162" i="25"/>
  <c r="BH44" i="25"/>
  <c r="AX162" i="25"/>
  <c r="AX44" i="25"/>
  <c r="BD162" i="25"/>
  <c r="BD44" i="25"/>
  <c r="BA41" i="25"/>
  <c r="BA60" i="25" s="1"/>
  <c r="BF41" i="25"/>
  <c r="BF60" i="25" s="1"/>
  <c r="BM41" i="25"/>
  <c r="BM60" i="25" s="1"/>
  <c r="S79" i="26" s="1"/>
  <c r="BE41" i="25"/>
  <c r="BE60" i="25" s="1"/>
  <c r="AS162" i="25"/>
  <c r="AS44" i="25"/>
  <c r="BA162" i="25"/>
  <c r="BA44" i="25"/>
  <c r="AZ162" i="25"/>
  <c r="AZ44" i="25"/>
  <c r="BE44" i="25"/>
  <c r="BE162" i="25"/>
  <c r="BK41" i="25"/>
  <c r="BK60" i="25" s="1"/>
  <c r="BL41" i="25"/>
  <c r="BL60" i="25" s="1"/>
  <c r="AT41" i="25"/>
  <c r="AT60" i="25" s="1"/>
  <c r="BB41" i="25"/>
  <c r="BB60" i="25" s="1"/>
  <c r="BB162" i="25"/>
  <c r="BB44" i="25"/>
  <c r="AS41" i="25"/>
  <c r="AS60" i="25" s="1"/>
  <c r="R79" i="26" s="1"/>
  <c r="BJ41" i="25"/>
  <c r="BJ60" i="25" s="1"/>
  <c r="BI162" i="25"/>
  <c r="BI44" i="25"/>
  <c r="BC162" i="25"/>
  <c r="BC44" i="25"/>
  <c r="AU162" i="25"/>
  <c r="AU44" i="25"/>
  <c r="AT162" i="25"/>
  <c r="AT44" i="25"/>
  <c r="AM161" i="25"/>
  <c r="BA161" i="25"/>
  <c r="AJ161" i="25"/>
  <c r="AW161" i="25"/>
  <c r="AX161" i="25"/>
  <c r="BG161" i="25"/>
  <c r="BE161" i="25"/>
  <c r="BC161" i="25"/>
  <c r="AO161" i="25"/>
  <c r="BK161" i="25"/>
  <c r="AK161" i="25"/>
  <c r="AY161" i="25"/>
  <c r="AU161" i="25"/>
  <c r="AQ161" i="25"/>
  <c r="AL161" i="25" l="1"/>
  <c r="AN161" i="25"/>
  <c r="BH161" i="25"/>
  <c r="AR161" i="25"/>
  <c r="AI161" i="25"/>
  <c r="AT161" i="25"/>
  <c r="AV161" i="25"/>
  <c r="AI160" i="25" l="1"/>
  <c r="AI42" i="25"/>
  <c r="AI57" i="25" s="1"/>
  <c r="AS42" i="25"/>
  <c r="AS57" i="25" s="1"/>
  <c r="R76" i="26" s="1"/>
  <c r="AS160" i="25"/>
  <c r="AW160" i="25" l="1"/>
  <c r="AW42" i="25"/>
  <c r="AW57" i="25" s="1"/>
  <c r="AU42" i="25"/>
  <c r="AU57" i="25" s="1"/>
  <c r="AU160" i="25"/>
  <c r="BI42" i="25"/>
  <c r="BI57" i="25" s="1"/>
  <c r="BI160" i="25"/>
  <c r="BE160" i="25"/>
  <c r="BE42" i="25"/>
  <c r="BE57" i="25" s="1"/>
  <c r="AZ160" i="25"/>
  <c r="AZ42" i="25"/>
  <c r="AZ57" i="25" s="1"/>
  <c r="BB160" i="25"/>
  <c r="BB42" i="25"/>
  <c r="BB57" i="25" s="1"/>
  <c r="AX160" i="25"/>
  <c r="AX42" i="25"/>
  <c r="AX57" i="25" s="1"/>
  <c r="BL42" i="25"/>
  <c r="BL57" i="25" s="1"/>
  <c r="BL160" i="25"/>
  <c r="BK42" i="25"/>
  <c r="BK57" i="25" s="1"/>
  <c r="BK160" i="25"/>
  <c r="BM42" i="25"/>
  <c r="BM57" i="25" s="1"/>
  <c r="S76" i="26" s="1"/>
  <c r="BM160" i="25"/>
  <c r="AT160" i="25"/>
  <c r="AT42" i="25"/>
  <c r="AT57" i="25" s="1"/>
  <c r="AY160" i="25"/>
  <c r="AY42" i="25"/>
  <c r="AY57" i="25" s="1"/>
  <c r="BA160" i="25"/>
  <c r="BA42" i="25"/>
  <c r="BA57" i="25" s="1"/>
  <c r="BC160" i="25"/>
  <c r="BC42" i="25"/>
  <c r="BC57" i="25" s="1"/>
  <c r="BD42" i="25"/>
  <c r="BD57" i="25" s="1"/>
  <c r="BD160" i="25"/>
  <c r="BH160" i="25"/>
  <c r="BH42" i="25"/>
  <c r="BH57" i="25" s="1"/>
  <c r="BG160" i="25"/>
  <c r="BG42" i="25"/>
  <c r="BG57" i="25" s="1"/>
  <c r="BF160" i="25"/>
  <c r="BF42" i="25"/>
  <c r="BF57" i="25" s="1"/>
  <c r="BJ160" i="25"/>
  <c r="BJ42" i="25"/>
  <c r="BJ57" i="25" s="1"/>
  <c r="AV160" i="25"/>
  <c r="AV42" i="25"/>
  <c r="AV57" i="25" s="1"/>
  <c r="AL160" i="25" l="1"/>
  <c r="AL42" i="25"/>
  <c r="AL57" i="25" s="1"/>
  <c r="AJ160" i="25"/>
  <c r="AJ42" i="25"/>
  <c r="AJ57" i="25" s="1"/>
  <c r="AQ160" i="25"/>
  <c r="AQ42" i="25"/>
  <c r="AQ57" i="25" s="1"/>
  <c r="AN160" i="25"/>
  <c r="AN42" i="25"/>
  <c r="AN57" i="25" s="1"/>
  <c r="AM42" i="25"/>
  <c r="AM57" i="25" s="1"/>
  <c r="AM160" i="25"/>
  <c r="AP160" i="25"/>
  <c r="AP42" i="25"/>
  <c r="AP57" i="25" s="1"/>
  <c r="AK160" i="25"/>
  <c r="AK42" i="25"/>
  <c r="AK57" i="25" s="1"/>
  <c r="AO42" i="25"/>
  <c r="AO57" i="25" s="1"/>
  <c r="AO160" i="25"/>
  <c r="AR42" i="25"/>
  <c r="AR57" i="25" s="1"/>
  <c r="AR160" i="25"/>
  <c r="AI49" i="25" l="1"/>
  <c r="AI63" i="25" s="1"/>
  <c r="AI45" i="25" l="1"/>
  <c r="AI121" i="25"/>
  <c r="BM39" i="25" l="1"/>
  <c r="BM58" i="25" s="1"/>
  <c r="S77" i="26" s="1"/>
  <c r="BL39" i="25" l="1"/>
  <c r="BL58" i="25" s="1"/>
  <c r="BJ39" i="25"/>
  <c r="BJ58" i="25" s="1"/>
  <c r="BC39" i="25"/>
  <c r="BC58" i="25" s="1"/>
  <c r="BK39" i="25"/>
  <c r="BK58" i="25" s="1"/>
  <c r="BF39" i="25"/>
  <c r="BF58" i="25" s="1"/>
  <c r="AU39" i="25"/>
  <c r="AU58" i="25" s="1"/>
  <c r="AV39" i="25"/>
  <c r="AV58" i="25" s="1"/>
  <c r="AW39" i="25"/>
  <c r="AW58" i="25" s="1"/>
  <c r="AX39" i="25"/>
  <c r="AX58" i="25" s="1"/>
  <c r="BI39" i="25"/>
  <c r="BI58" i="25" s="1"/>
  <c r="BG39" i="25"/>
  <c r="BG58" i="25" s="1"/>
  <c r="BH39" i="25"/>
  <c r="BH58" i="25" s="1"/>
  <c r="BD39" i="25"/>
  <c r="BD58" i="25" s="1"/>
  <c r="AZ39" i="25"/>
  <c r="AZ58" i="25" s="1"/>
  <c r="BE39" i="25"/>
  <c r="BE58" i="25" s="1"/>
  <c r="AT39" i="25"/>
  <c r="AT58" i="25" s="1"/>
  <c r="AY39" i="25"/>
  <c r="AY58" i="25" s="1"/>
  <c r="BA39" i="25"/>
  <c r="BA58" i="25" s="1"/>
  <c r="BB39" i="25"/>
  <c r="BB58" i="25" s="1"/>
  <c r="BM47" i="25" l="1"/>
  <c r="BM61" i="25" s="1"/>
  <c r="AT49" i="25"/>
  <c r="AT63" i="25" s="1"/>
  <c r="BG47" i="25"/>
  <c r="BG61" i="25" s="1"/>
  <c r="AS47" i="25"/>
  <c r="AS61" i="25" s="1"/>
  <c r="AR47" i="25"/>
  <c r="AR61" i="25" s="1"/>
  <c r="AO47" i="25" l="1"/>
  <c r="AO61" i="25" s="1"/>
  <c r="AP47" i="25"/>
  <c r="AP61" i="25" s="1"/>
  <c r="AI47" i="25"/>
  <c r="AI61" i="25" s="1"/>
  <c r="AW47" i="25"/>
  <c r="AW61" i="25" s="1"/>
  <c r="BA49" i="25"/>
  <c r="BA63" i="25" s="1"/>
  <c r="AZ49" i="25"/>
  <c r="AZ63" i="25" s="1"/>
  <c r="AX49" i="25"/>
  <c r="AX63" i="25" s="1"/>
  <c r="BB49" i="25"/>
  <c r="BB63" i="25" s="1"/>
  <c r="AM49" i="25"/>
  <c r="AM63" i="25" s="1"/>
  <c r="AP49" i="25"/>
  <c r="AP63" i="25" s="1"/>
  <c r="AL49" i="25"/>
  <c r="AL63" i="25" s="1"/>
  <c r="BI47" i="25"/>
  <c r="BI61" i="25" s="1"/>
  <c r="BA47" i="25"/>
  <c r="BA61" i="25" s="1"/>
  <c r="BJ49" i="25"/>
  <c r="BJ63" i="25" s="1"/>
  <c r="AU49" i="25"/>
  <c r="AU63" i="25" s="1"/>
  <c r="BM49" i="25"/>
  <c r="BM63" i="25" s="1"/>
  <c r="AV49" i="25"/>
  <c r="AV63" i="25" s="1"/>
  <c r="BL49" i="25"/>
  <c r="BL63" i="25" s="1"/>
  <c r="AW49" i="25"/>
  <c r="AW63" i="25" s="1"/>
  <c r="AQ49" i="25"/>
  <c r="AQ63" i="25" s="1"/>
  <c r="AR49" i="25"/>
  <c r="AR63" i="25" s="1"/>
  <c r="AT121" i="25"/>
  <c r="AT45" i="25"/>
  <c r="BK49" i="25"/>
  <c r="BK63" i="25" s="1"/>
  <c r="BG49" i="25"/>
  <c r="BG63" i="25" s="1"/>
  <c r="AK49" i="25"/>
  <c r="AK63" i="25" s="1"/>
  <c r="BH49" i="25"/>
  <c r="BH63" i="25" s="1"/>
  <c r="BI49" i="25"/>
  <c r="BI63" i="25" s="1"/>
  <c r="AS49" i="25"/>
  <c r="AS63" i="25" s="1"/>
  <c r="AN49" i="25"/>
  <c r="AN63" i="25" s="1"/>
  <c r="AY49" i="25"/>
  <c r="AY63" i="25" s="1"/>
  <c r="BD49" i="25"/>
  <c r="BD63" i="25" s="1"/>
  <c r="BC49" i="25"/>
  <c r="BC63" i="25" s="1"/>
  <c r="BF49" i="25"/>
  <c r="BF63" i="25" s="1"/>
  <c r="AJ49" i="25"/>
  <c r="AJ63" i="25" s="1"/>
  <c r="BJ47" i="25"/>
  <c r="BJ61" i="25" s="1"/>
  <c r="BL47" i="25"/>
  <c r="BL61" i="25" s="1"/>
  <c r="BB47" i="25"/>
  <c r="BB61" i="25" s="1"/>
  <c r="BE47" i="25"/>
  <c r="BE61" i="25" s="1"/>
  <c r="AN47" i="25"/>
  <c r="AN61" i="25" s="1"/>
  <c r="BD47" i="25"/>
  <c r="BD61" i="25" s="1"/>
  <c r="AX47" i="25"/>
  <c r="AX61" i="25" s="1"/>
  <c r="AJ47" i="25"/>
  <c r="AJ61" i="25" s="1"/>
  <c r="AK47" i="25"/>
  <c r="AK61" i="25" s="1"/>
  <c r="AL47" i="25"/>
  <c r="AL61" i="25" s="1"/>
  <c r="BH47" i="25"/>
  <c r="BH61" i="25" s="1"/>
  <c r="AT47" i="25"/>
  <c r="AT61" i="25" s="1"/>
  <c r="AQ47" i="25"/>
  <c r="AQ61" i="25" s="1"/>
  <c r="AZ47" i="25"/>
  <c r="AZ61" i="25" s="1"/>
  <c r="AV47" i="25"/>
  <c r="AV61" i="25" s="1"/>
  <c r="AY47" i="25"/>
  <c r="AY61" i="25" s="1"/>
  <c r="AM47" i="25"/>
  <c r="AM61" i="25" s="1"/>
  <c r="BF47" i="25"/>
  <c r="BF61" i="25" s="1"/>
  <c r="BK47" i="25" l="1"/>
  <c r="BK61" i="25" s="1"/>
  <c r="AO49" i="25"/>
  <c r="AO63" i="25" s="1"/>
  <c r="AU45" i="25"/>
  <c r="AU121" i="25"/>
  <c r="AW45" i="25"/>
  <c r="AW121" i="25"/>
  <c r="BE49" i="25"/>
  <c r="BE63" i="25" s="1"/>
  <c r="BC121" i="25"/>
  <c r="BC45" i="25"/>
  <c r="BA121" i="25"/>
  <c r="BA45" i="25"/>
  <c r="AM121" i="25"/>
  <c r="AM45" i="25"/>
  <c r="AK121" i="25"/>
  <c r="AK45" i="25"/>
  <c r="BM121" i="25"/>
  <c r="BM45" i="25"/>
  <c r="AZ121" i="25"/>
  <c r="AZ45" i="25"/>
  <c r="BI121" i="25"/>
  <c r="BI45" i="25"/>
  <c r="AL121" i="25"/>
  <c r="AL45" i="25"/>
  <c r="AV45" i="25"/>
  <c r="AV121" i="25"/>
  <c r="AN45" i="25"/>
  <c r="AN121" i="25"/>
  <c r="BF121" i="25"/>
  <c r="BF45" i="25"/>
  <c r="AJ45" i="25"/>
  <c r="AJ121" i="25"/>
  <c r="AR121" i="25"/>
  <c r="AR45" i="25"/>
  <c r="BB45" i="25"/>
  <c r="BB121" i="25"/>
  <c r="BL121" i="25"/>
  <c r="BL45" i="25"/>
  <c r="AU47" i="25"/>
  <c r="AU61" i="25" s="1"/>
  <c r="BD45" i="25"/>
  <c r="BD121" i="25"/>
  <c r="AS121" i="25"/>
  <c r="AS45" i="25"/>
  <c r="AY45" i="25"/>
  <c r="AY121" i="25"/>
  <c r="BG121" i="25"/>
  <c r="BG45" i="25"/>
  <c r="BJ121" i="25"/>
  <c r="BJ45" i="25"/>
  <c r="AQ45" i="25"/>
  <c r="AQ121" i="25"/>
  <c r="AX121" i="25"/>
  <c r="AX45" i="25"/>
  <c r="BH45" i="25"/>
  <c r="BH121" i="25"/>
  <c r="BK121" i="25"/>
  <c r="BK45" i="25"/>
  <c r="AP45" i="25"/>
  <c r="AP121" i="25"/>
  <c r="BC47" i="25"/>
  <c r="BC61" i="25" s="1"/>
  <c r="BE45" i="25" l="1"/>
  <c r="BE121" i="25"/>
  <c r="AO121" i="25"/>
  <c r="AO45" i="25"/>
  <c r="AL120" i="25" l="1"/>
  <c r="AJ120" i="25"/>
  <c r="AK120" i="25"/>
  <c r="AI120" i="25"/>
  <c r="AM116" i="25" l="1"/>
  <c r="AP119" i="25"/>
  <c r="AO120" i="25"/>
  <c r="AM118" i="25"/>
  <c r="AR118" i="25"/>
  <c r="AS120" i="25"/>
  <c r="AN119" i="25"/>
  <c r="AL118" i="25"/>
  <c r="AQ117" i="25"/>
  <c r="AO119" i="25"/>
  <c r="AP117" i="25"/>
  <c r="AQ116" i="25"/>
  <c r="AO117" i="25"/>
  <c r="AN118" i="25"/>
  <c r="AJ117" i="25"/>
  <c r="AP120" i="25"/>
  <c r="AQ119" i="25"/>
  <c r="AS117" i="25"/>
  <c r="AJ116" i="25"/>
  <c r="AJ119" i="25"/>
  <c r="AS119" i="25"/>
  <c r="AL116" i="25"/>
  <c r="AN116" i="25"/>
  <c r="AP116" i="25"/>
  <c r="AI111" i="25"/>
  <c r="AJ118" i="25"/>
  <c r="AI110" i="25"/>
  <c r="AL117" i="25"/>
  <c r="AN117" i="25"/>
  <c r="AI112" i="25"/>
  <c r="AP118" i="25"/>
  <c r="AS116" i="25"/>
  <c r="AK119" i="25"/>
  <c r="AM120" i="25"/>
  <c r="AR119" i="25"/>
  <c r="AO118" i="25"/>
  <c r="AQ118" i="25"/>
  <c r="AS118" i="25"/>
  <c r="AO116" i="25"/>
  <c r="AM117" i="25"/>
  <c r="AR117" i="25"/>
  <c r="AL119" i="25"/>
  <c r="AI117" i="25"/>
  <c r="AI119" i="25"/>
  <c r="AQ120" i="25"/>
  <c r="AK118" i="25"/>
  <c r="AI118" i="25"/>
  <c r="AN120" i="25"/>
  <c r="AM119" i="25"/>
  <c r="AR120" i="25"/>
  <c r="AR116" i="25"/>
  <c r="AI116" i="25"/>
  <c r="AK116" i="25"/>
  <c r="AK117" i="25"/>
  <c r="AT116" i="25"/>
  <c r="AT118" i="25"/>
  <c r="AT119" i="25"/>
  <c r="AT117" i="25"/>
  <c r="AT120" i="25"/>
  <c r="AO115" i="25" l="1"/>
  <c r="AK114" i="25"/>
  <c r="AS115" i="25"/>
  <c r="AM114" i="25"/>
  <c r="AP114" i="25"/>
  <c r="AQ115" i="25"/>
  <c r="AI115" i="25"/>
  <c r="AR115" i="25"/>
  <c r="AO114" i="25"/>
  <c r="AJ114" i="25"/>
  <c r="AI108" i="25"/>
  <c r="AQ114" i="25"/>
  <c r="AS114" i="25"/>
  <c r="AM115" i="25"/>
  <c r="AN114" i="25"/>
  <c r="AI109" i="25"/>
  <c r="AP115" i="25"/>
  <c r="AI114" i="25"/>
  <c r="AK115" i="25"/>
  <c r="AL115" i="25"/>
  <c r="AL114" i="25"/>
  <c r="AJ115" i="25"/>
  <c r="AR114" i="25"/>
  <c r="AN115" i="25"/>
  <c r="AT114" i="25"/>
  <c r="AT115" i="25"/>
  <c r="AI33" i="25" l="1"/>
  <c r="AI38" i="25"/>
  <c r="AN113" i="25"/>
  <c r="AN43" i="25"/>
  <c r="AJ110" i="25"/>
  <c r="AJ113" i="25"/>
  <c r="AJ43" i="25"/>
  <c r="AL113" i="25"/>
  <c r="AL43" i="25"/>
  <c r="AR113" i="25"/>
  <c r="AR43" i="25"/>
  <c r="AM43" i="25"/>
  <c r="AM113" i="25"/>
  <c r="AJ112" i="25"/>
  <c r="AS43" i="25"/>
  <c r="AS113" i="25"/>
  <c r="AK43" i="25"/>
  <c r="AK113" i="25"/>
  <c r="AQ113" i="25"/>
  <c r="AQ43" i="25"/>
  <c r="AJ111" i="25"/>
  <c r="AP113" i="25"/>
  <c r="AP43" i="25"/>
  <c r="AI113" i="25"/>
  <c r="AI122" i="25" s="1"/>
  <c r="AI43" i="25"/>
  <c r="AO113" i="25"/>
  <c r="AO43" i="25"/>
  <c r="AT113" i="25"/>
  <c r="AT43" i="25"/>
  <c r="AU119" i="25"/>
  <c r="AU116" i="25"/>
  <c r="AU118" i="25"/>
  <c r="AU120" i="25"/>
  <c r="AU117" i="25"/>
  <c r="AI56" i="25" l="1"/>
  <c r="AI50" i="25"/>
  <c r="AJ108" i="25"/>
  <c r="AJ109" i="25"/>
  <c r="AU114" i="25"/>
  <c r="AU115" i="25"/>
  <c r="AI64" i="25" l="1"/>
  <c r="AJ38" i="25"/>
  <c r="AK111" i="25"/>
  <c r="AK110" i="25"/>
  <c r="AK112" i="25"/>
  <c r="AJ33" i="25"/>
  <c r="AJ122" i="25"/>
  <c r="AU113" i="25"/>
  <c r="AU43" i="25"/>
  <c r="AV117" i="25"/>
  <c r="AV118" i="25"/>
  <c r="AV119" i="25"/>
  <c r="AV116" i="25"/>
  <c r="AV120" i="25"/>
  <c r="AK109" i="25" l="1"/>
  <c r="AK108" i="25"/>
  <c r="AJ56" i="25"/>
  <c r="AJ50" i="25"/>
  <c r="AV115" i="25"/>
  <c r="AV114" i="25"/>
  <c r="AJ64" i="25" l="1"/>
  <c r="AK33" i="25"/>
  <c r="AK122" i="25"/>
  <c r="AK38" i="25"/>
  <c r="AK50" i="25" s="1"/>
  <c r="AL112" i="25"/>
  <c r="AL110" i="25"/>
  <c r="AL111" i="25"/>
  <c r="AV43" i="25"/>
  <c r="AV113" i="25"/>
  <c r="AW116" i="25"/>
  <c r="AW120" i="25"/>
  <c r="AW118" i="25"/>
  <c r="AW119" i="25"/>
  <c r="AW117" i="25"/>
  <c r="AK56" i="25" l="1"/>
  <c r="AL109" i="25"/>
  <c r="AL108" i="25"/>
  <c r="AW115" i="25"/>
  <c r="AW114" i="25"/>
  <c r="AK64" i="25" l="1"/>
  <c r="AL38" i="25"/>
  <c r="AL56" i="25" s="1"/>
  <c r="AL33" i="25"/>
  <c r="AM112" i="25"/>
  <c r="AM110" i="25"/>
  <c r="AM111" i="25"/>
  <c r="AL122" i="25"/>
  <c r="AW113" i="25"/>
  <c r="AW43" i="25"/>
  <c r="AX120" i="25"/>
  <c r="AX117" i="25"/>
  <c r="AX119" i="25"/>
  <c r="AX116" i="25"/>
  <c r="AX118" i="25"/>
  <c r="AL64" i="25" l="1"/>
  <c r="AL50" i="25"/>
  <c r="AM109" i="25"/>
  <c r="AM108" i="25"/>
  <c r="AX114" i="25"/>
  <c r="AX115" i="25"/>
  <c r="AM122" i="25" l="1"/>
  <c r="AM33" i="25"/>
  <c r="AM38" i="25"/>
  <c r="AM50" i="25" s="1"/>
  <c r="AN110" i="25"/>
  <c r="AN111" i="25"/>
  <c r="AN112" i="25"/>
  <c r="AX113" i="25"/>
  <c r="AX43" i="25"/>
  <c r="AY117" i="25"/>
  <c r="AY120" i="25"/>
  <c r="AY119" i="25"/>
  <c r="AY118" i="25"/>
  <c r="AY116" i="25"/>
  <c r="AM56" i="25" l="1"/>
  <c r="AN108" i="25"/>
  <c r="AN109" i="25"/>
  <c r="AY115" i="25"/>
  <c r="AY114" i="25"/>
  <c r="AM64" i="25" l="1"/>
  <c r="AO112" i="25"/>
  <c r="AN38" i="25"/>
  <c r="AO110" i="25"/>
  <c r="AO111" i="25"/>
  <c r="AN33" i="25"/>
  <c r="AN122" i="25"/>
  <c r="AY113" i="25"/>
  <c r="AY43" i="25"/>
  <c r="AZ116" i="25"/>
  <c r="AZ118" i="25"/>
  <c r="AZ119" i="25"/>
  <c r="AZ120" i="25"/>
  <c r="AZ117" i="25"/>
  <c r="AN56" i="25" l="1"/>
  <c r="AN50" i="25"/>
  <c r="AO108" i="25"/>
  <c r="AO109" i="25"/>
  <c r="AZ114" i="25"/>
  <c r="AZ115" i="25"/>
  <c r="AN64" i="25" l="1"/>
  <c r="AO38" i="25"/>
  <c r="AO50" i="25" s="1"/>
  <c r="AP111" i="25"/>
  <c r="AP110" i="25"/>
  <c r="AO33" i="25"/>
  <c r="AP112" i="25"/>
  <c r="AO122" i="25"/>
  <c r="AZ113" i="25"/>
  <c r="AZ43" i="25"/>
  <c r="BA119" i="25"/>
  <c r="BA120" i="25"/>
  <c r="BA118" i="25"/>
  <c r="BA116" i="25"/>
  <c r="BA117" i="25"/>
  <c r="AO56" i="25" l="1"/>
  <c r="AP108" i="25"/>
  <c r="AP109" i="25"/>
  <c r="BA114" i="25"/>
  <c r="BA115" i="25"/>
  <c r="AO64" i="25" l="1"/>
  <c r="AQ111" i="25"/>
  <c r="AP38" i="25"/>
  <c r="AP33" i="25"/>
  <c r="AQ112" i="25"/>
  <c r="AP122" i="25"/>
  <c r="AQ110" i="25"/>
  <c r="BA43" i="25"/>
  <c r="BA113" i="25"/>
  <c r="BB118" i="25"/>
  <c r="BB117" i="25"/>
  <c r="BB119" i="25"/>
  <c r="BB120" i="25"/>
  <c r="BB116" i="25"/>
  <c r="AP50" i="25" l="1"/>
  <c r="AP56" i="25"/>
  <c r="AQ109" i="25"/>
  <c r="AQ108" i="25"/>
  <c r="BB115" i="25"/>
  <c r="BB114" i="25"/>
  <c r="AP64" i="25" l="1"/>
  <c r="AQ38" i="25"/>
  <c r="AR111" i="25"/>
  <c r="AR112" i="25"/>
  <c r="AQ33" i="25"/>
  <c r="AQ122" i="25"/>
  <c r="AR110" i="25"/>
  <c r="BB113" i="25"/>
  <c r="BB43" i="25"/>
  <c r="BC119" i="25"/>
  <c r="BC120" i="25"/>
  <c r="BC116" i="25"/>
  <c r="BC117" i="25"/>
  <c r="BC118" i="25"/>
  <c r="AR109" i="25" l="1"/>
  <c r="AR108" i="25"/>
  <c r="AQ56" i="25"/>
  <c r="AQ50" i="25"/>
  <c r="BC114" i="25"/>
  <c r="BC115" i="25"/>
  <c r="AQ64" i="25" l="1"/>
  <c r="AR33" i="25"/>
  <c r="AR38" i="25"/>
  <c r="AR50" i="25" s="1"/>
  <c r="AS111" i="25"/>
  <c r="AR122" i="25"/>
  <c r="AS110" i="25"/>
  <c r="AS112" i="25"/>
  <c r="BC113" i="25"/>
  <c r="BC43" i="25"/>
  <c r="BD118" i="25"/>
  <c r="BD116" i="25"/>
  <c r="BD120" i="25"/>
  <c r="BD119" i="25"/>
  <c r="BD117" i="25"/>
  <c r="AR56" i="25" l="1"/>
  <c r="AS108" i="25"/>
  <c r="AS109" i="25"/>
  <c r="BD114" i="25"/>
  <c r="BD115" i="25"/>
  <c r="AR64" i="25" l="1"/>
  <c r="AS122" i="25"/>
  <c r="AS33" i="25"/>
  <c r="AS38" i="25"/>
  <c r="AS56" i="25" s="1"/>
  <c r="AT112" i="25"/>
  <c r="AT111" i="25"/>
  <c r="AT110" i="25"/>
  <c r="BD43" i="25"/>
  <c r="BD113" i="25"/>
  <c r="BE117" i="25"/>
  <c r="BE120" i="25"/>
  <c r="BE118" i="25"/>
  <c r="BE119" i="25"/>
  <c r="BE116" i="25"/>
  <c r="AS64" i="25" l="1"/>
  <c r="R75" i="26"/>
  <c r="AS50" i="25"/>
  <c r="AT109" i="25"/>
  <c r="BE114" i="25"/>
  <c r="BE115" i="25"/>
  <c r="BF120" i="25"/>
  <c r="AU110" i="25" l="1"/>
  <c r="AU111" i="25"/>
  <c r="AU112" i="25"/>
  <c r="BE43" i="25"/>
  <c r="BE113" i="25"/>
  <c r="BF119" i="25"/>
  <c r="BF118" i="25"/>
  <c r="BF116" i="25"/>
  <c r="BF117" i="25"/>
  <c r="AT108" i="25" l="1"/>
  <c r="AT122" i="25" s="1"/>
  <c r="AT33" i="25"/>
  <c r="AT38" i="25"/>
  <c r="AU109" i="25"/>
  <c r="BF115" i="25"/>
  <c r="BF114" i="25"/>
  <c r="AZ23" i="24" l="1"/>
  <c r="AU108" i="25"/>
  <c r="AU122" i="25" s="1"/>
  <c r="AT56" i="25"/>
  <c r="AT50" i="25"/>
  <c r="AV112" i="25"/>
  <c r="AV111" i="25"/>
  <c r="AV110" i="25"/>
  <c r="BF113" i="25"/>
  <c r="BF43" i="25"/>
  <c r="BG116" i="25"/>
  <c r="BG119" i="25"/>
  <c r="BG120" i="25"/>
  <c r="BG118" i="25"/>
  <c r="BG117" i="25"/>
  <c r="AT64" i="25" l="1"/>
  <c r="AZ24" i="24"/>
  <c r="R81" i="26"/>
  <c r="R84" i="26" s="1"/>
  <c r="AU38" i="25"/>
  <c r="AU33" i="25"/>
  <c r="AV109" i="25"/>
  <c r="AV108" i="25"/>
  <c r="BG114" i="25"/>
  <c r="BG115" i="25"/>
  <c r="AZ27" i="24" l="1"/>
  <c r="AZ28" i="24" s="1"/>
  <c r="AU50" i="25"/>
  <c r="AU56" i="25"/>
  <c r="AV38" i="25"/>
  <c r="AV50" i="25" s="1"/>
  <c r="AV33" i="25"/>
  <c r="AV122" i="25"/>
  <c r="AW112" i="25"/>
  <c r="AW111" i="25"/>
  <c r="AW110" i="25"/>
  <c r="BG113" i="25"/>
  <c r="BG43" i="25"/>
  <c r="BH116" i="25"/>
  <c r="BH118" i="25"/>
  <c r="BH119" i="25"/>
  <c r="BH117" i="25"/>
  <c r="BH120" i="25"/>
  <c r="AU64" i="25" l="1"/>
  <c r="AV56" i="25"/>
  <c r="AW108" i="25"/>
  <c r="AW109" i="25"/>
  <c r="BH115" i="25"/>
  <c r="BH114" i="25"/>
  <c r="AV64" i="25" l="1"/>
  <c r="AW33" i="25"/>
  <c r="AX112" i="25"/>
  <c r="AX110" i="25"/>
  <c r="AX111" i="25"/>
  <c r="AW38" i="25"/>
  <c r="AW122" i="25"/>
  <c r="BH113" i="25"/>
  <c r="BH43" i="25"/>
  <c r="BI120" i="25"/>
  <c r="BI116" i="25"/>
  <c r="BI119" i="25"/>
  <c r="BI118" i="25"/>
  <c r="BI117" i="25"/>
  <c r="AW56" i="25" l="1"/>
  <c r="AW50" i="25"/>
  <c r="AX108" i="25"/>
  <c r="AX109" i="25"/>
  <c r="BI115" i="25"/>
  <c r="BI114" i="25"/>
  <c r="AW64" i="25" l="1"/>
  <c r="AY110" i="25"/>
  <c r="AX33" i="25"/>
  <c r="AY111" i="25"/>
  <c r="AX122" i="25"/>
  <c r="AX38" i="25"/>
  <c r="AY112" i="25"/>
  <c r="BI43" i="25"/>
  <c r="BI113" i="25"/>
  <c r="BJ117" i="25"/>
  <c r="BJ120" i="25"/>
  <c r="BJ118" i="25"/>
  <c r="BJ119" i="25"/>
  <c r="BJ116" i="25"/>
  <c r="AY109" i="25" l="1"/>
  <c r="AX56" i="25"/>
  <c r="AX50" i="25"/>
  <c r="BJ115" i="25"/>
  <c r="BJ114" i="25"/>
  <c r="AX64" i="25" l="1"/>
  <c r="BK117" i="25"/>
  <c r="AY108" i="25"/>
  <c r="AY122" i="25" s="1"/>
  <c r="AZ112" i="25"/>
  <c r="AZ111" i="25"/>
  <c r="AZ110" i="25"/>
  <c r="BJ113" i="25"/>
  <c r="BJ43" i="25"/>
  <c r="BK118" i="25"/>
  <c r="BK116" i="25"/>
  <c r="BK120" i="25"/>
  <c r="BK119" i="25"/>
  <c r="AY33" i="25" l="1"/>
  <c r="AY38" i="25"/>
  <c r="AY56" i="25" s="1"/>
  <c r="AZ109" i="25"/>
  <c r="BK114" i="25"/>
  <c r="BK115" i="25"/>
  <c r="AY50" i="25" l="1"/>
  <c r="AY64" i="25"/>
  <c r="BL118" i="25"/>
  <c r="AZ108" i="25"/>
  <c r="AZ122" i="25" s="1"/>
  <c r="BA111" i="25"/>
  <c r="BA110" i="25"/>
  <c r="BA112" i="25"/>
  <c r="BK113" i="25"/>
  <c r="BK43" i="25"/>
  <c r="BL119" i="25"/>
  <c r="BL120" i="25"/>
  <c r="BL116" i="25"/>
  <c r="BL117" i="25"/>
  <c r="AZ33" i="25" l="1"/>
  <c r="AZ38" i="25"/>
  <c r="AZ56" i="25" s="1"/>
  <c r="BA109" i="25"/>
  <c r="BL115" i="25"/>
  <c r="BL114" i="25"/>
  <c r="AZ50" i="25" l="1"/>
  <c r="AZ64" i="25"/>
  <c r="BA108" i="25"/>
  <c r="BA122" i="25" s="1"/>
  <c r="BB112" i="25"/>
  <c r="BB111" i="25"/>
  <c r="BB110" i="25"/>
  <c r="BL43" i="25"/>
  <c r="BL113" i="25"/>
  <c r="BM117" i="25"/>
  <c r="BM120" i="25"/>
  <c r="BM116" i="25"/>
  <c r="BM119" i="25"/>
  <c r="BM118" i="25"/>
  <c r="BA33" i="25" l="1"/>
  <c r="BA38" i="25"/>
  <c r="BA50" i="25" s="1"/>
  <c r="BB109" i="25"/>
  <c r="BM115" i="25"/>
  <c r="BM114" i="25"/>
  <c r="BA56" i="25" l="1"/>
  <c r="BB108" i="25"/>
  <c r="BB122" i="25" s="1"/>
  <c r="BC110" i="25"/>
  <c r="BC112" i="25"/>
  <c r="BC111" i="25"/>
  <c r="BM43" i="25"/>
  <c r="BM113" i="25"/>
  <c r="BA64" i="25" l="1"/>
  <c r="BB33" i="25"/>
  <c r="BB38" i="25"/>
  <c r="BB56" i="25" s="1"/>
  <c r="BC109" i="25"/>
  <c r="BB50" i="25" l="1"/>
  <c r="BB64" i="25"/>
  <c r="BC108" i="25"/>
  <c r="BC122" i="25" s="1"/>
  <c r="BD110" i="25"/>
  <c r="BD111" i="25"/>
  <c r="BD112" i="25"/>
  <c r="BC38" i="25" l="1"/>
  <c r="BC50" i="25" s="1"/>
  <c r="BC33" i="25"/>
  <c r="BD109" i="25"/>
  <c r="BC56" i="25" l="1"/>
  <c r="BD33" i="25"/>
  <c r="BE112" i="25"/>
  <c r="BE111" i="25"/>
  <c r="BE110" i="25"/>
  <c r="BC64" i="25" l="1"/>
  <c r="BD108" i="25"/>
  <c r="BD122" i="25" s="1"/>
  <c r="BD38" i="25"/>
  <c r="BE108" i="25"/>
  <c r="BE109" i="25"/>
  <c r="BD50" i="25" l="1"/>
  <c r="BD56" i="25"/>
  <c r="BE33" i="25"/>
  <c r="BE38" i="25"/>
  <c r="BE122" i="25"/>
  <c r="BF110" i="25"/>
  <c r="BF111" i="25"/>
  <c r="BF112" i="25"/>
  <c r="BD64" i="25" l="1"/>
  <c r="BE56" i="25"/>
  <c r="BE50" i="25"/>
  <c r="BF109" i="25"/>
  <c r="BE64" i="25" l="1"/>
  <c r="BF108" i="25"/>
  <c r="BF122" i="25" s="1"/>
  <c r="BG112" i="25"/>
  <c r="BG111" i="25"/>
  <c r="BG110" i="25"/>
  <c r="BF38" i="25" l="1"/>
  <c r="BF56" i="25" s="1"/>
  <c r="BF33" i="25"/>
  <c r="BG109" i="25"/>
  <c r="BF50" i="25" l="1"/>
  <c r="BF64" i="25"/>
  <c r="BG108" i="25"/>
  <c r="BG122" i="25" s="1"/>
  <c r="BH110" i="25"/>
  <c r="BH112" i="25"/>
  <c r="BH111" i="25"/>
  <c r="BG33" i="25" l="1"/>
  <c r="BG38" i="25"/>
  <c r="BG56" i="25" s="1"/>
  <c r="BH108" i="25"/>
  <c r="BH109" i="25"/>
  <c r="BG64" i="25" l="1"/>
  <c r="BG50" i="25"/>
  <c r="BH38" i="25"/>
  <c r="BH50" i="25" s="1"/>
  <c r="BH33" i="25"/>
  <c r="BI111" i="25"/>
  <c r="BI110" i="25"/>
  <c r="BH122" i="25"/>
  <c r="BI112" i="25"/>
  <c r="BH56" i="25" l="1"/>
  <c r="BI109" i="25"/>
  <c r="BH64" i="25" l="1"/>
  <c r="BI108" i="25"/>
  <c r="BI122" i="25" s="1"/>
  <c r="BJ111" i="25"/>
  <c r="BJ112" i="25"/>
  <c r="BJ110" i="25"/>
  <c r="BI33" i="25" l="1"/>
  <c r="BI38" i="25"/>
  <c r="BI56" i="25" s="1"/>
  <c r="BJ109" i="25"/>
  <c r="BI64" i="25" l="1"/>
  <c r="BI50" i="25"/>
  <c r="BK112" i="25"/>
  <c r="BK110" i="25"/>
  <c r="BK111" i="25"/>
  <c r="BJ108" i="25" l="1"/>
  <c r="BJ122" i="25" s="1"/>
  <c r="BJ33" i="25"/>
  <c r="BJ38" i="25"/>
  <c r="BK109" i="25"/>
  <c r="BJ56" i="25" l="1"/>
  <c r="BJ50" i="25"/>
  <c r="BL110" i="25"/>
  <c r="BL111" i="25"/>
  <c r="BL112" i="25"/>
  <c r="BJ64" i="25" l="1"/>
  <c r="BK108" i="25"/>
  <c r="BK122" i="25" s="1"/>
  <c r="BK33" i="25"/>
  <c r="BK38" i="25"/>
  <c r="BL109" i="25"/>
  <c r="BK50" i="25" l="1"/>
  <c r="BK56" i="25"/>
  <c r="BL108" i="25"/>
  <c r="BL122" i="25" s="1"/>
  <c r="BM111" i="25"/>
  <c r="BM110" i="25"/>
  <c r="BM112" i="25"/>
  <c r="BL38" i="25" l="1"/>
  <c r="BL33" i="25"/>
  <c r="BK64" i="25"/>
  <c r="BM109" i="25"/>
  <c r="BL50" i="25"/>
  <c r="BL56" i="25"/>
  <c r="BM108" i="25"/>
  <c r="BL64" i="25" l="1"/>
  <c r="BM38" i="25"/>
  <c r="BM56" i="25" s="1"/>
  <c r="BM122" i="25"/>
  <c r="BM123" i="25" s="1"/>
  <c r="BN123" i="25" s="1"/>
  <c r="BM33" i="25"/>
  <c r="BM50" i="25" l="1"/>
  <c r="BM64" i="25"/>
  <c r="S75" i="26"/>
  <c r="BA23" i="24" l="1"/>
  <c r="BA24" i="24"/>
  <c r="S81" i="26"/>
  <c r="S84" i="26" s="1"/>
  <c r="BA27" i="24" l="1"/>
  <c r="BA28" i="24" s="1"/>
  <c r="BR19" i="24"/>
  <c r="BR15" i="24"/>
  <c r="BR13" i="24" l="1"/>
  <c r="BR14" i="24" s="1"/>
  <c r="BR16" i="24"/>
</calcChain>
</file>

<file path=xl/sharedStrings.xml><?xml version="1.0" encoding="utf-8"?>
<sst xmlns="http://schemas.openxmlformats.org/spreadsheetml/2006/main" count="524" uniqueCount="135">
  <si>
    <t>5.A. Solid waste disposal saites</t>
    <phoneticPr fontId="4"/>
  </si>
  <si>
    <t>Category</t>
    <phoneticPr fontId="4"/>
  </si>
  <si>
    <t>Unit</t>
    <phoneticPr fontId="9"/>
  </si>
  <si>
    <t>5.A.1. Managed waste disposal saites</t>
    <phoneticPr fontId="4"/>
  </si>
  <si>
    <t>Total</t>
  </si>
  <si>
    <t>5.A.2. Unmanaged waste disposal sites</t>
    <phoneticPr fontId="8"/>
  </si>
  <si>
    <t>5.A.3. Uncategorized waste disposal sites</t>
    <phoneticPr fontId="8"/>
  </si>
  <si>
    <t>CH4</t>
  </si>
  <si>
    <t>N2O</t>
  </si>
  <si>
    <t xml:space="preserve"> </t>
    <phoneticPr fontId="8"/>
  </si>
  <si>
    <t>Unit</t>
    <phoneticPr fontId="8"/>
  </si>
  <si>
    <r>
      <rPr>
        <sz val="11"/>
        <rFont val="ＭＳ Ｐ明朝"/>
        <family val="1"/>
        <charset val="128"/>
      </rPr>
      <t>項目</t>
    </r>
    <rPh sb="0" eb="2">
      <t>コウモク</t>
    </rPh>
    <phoneticPr fontId="8"/>
  </si>
  <si>
    <t>Item</t>
    <phoneticPr fontId="8"/>
  </si>
  <si>
    <t>5.B. Biological Treatment of Solid Waste</t>
    <phoneticPr fontId="9"/>
  </si>
  <si>
    <t>5.B.1.: Composting</t>
    <phoneticPr fontId="8"/>
  </si>
  <si>
    <t>5.B.2.: Anaerobic digestion at biogas facilities</t>
    <phoneticPr fontId="8"/>
  </si>
  <si>
    <t>5.C.1. Waste incineration</t>
  </si>
  <si>
    <t>5.C.2. Open burning</t>
    <phoneticPr fontId="8"/>
  </si>
  <si>
    <t>5.D. Wastewater treatment and discharge</t>
    <phoneticPr fontId="4"/>
  </si>
  <si>
    <t>5.D.1. Domestic wastewater</t>
    <phoneticPr fontId="4"/>
  </si>
  <si>
    <t>5.D.2. Industrial wastewater</t>
    <phoneticPr fontId="4"/>
  </si>
  <si>
    <t>CO2</t>
  </si>
  <si>
    <t>1.A Fuel combustion</t>
    <phoneticPr fontId="8"/>
  </si>
  <si>
    <t>5.Waste</t>
    <phoneticPr fontId="4"/>
  </si>
  <si>
    <t>Waste sector (incl. energy recovery, etc.)</t>
    <phoneticPr fontId="4"/>
  </si>
  <si>
    <r>
      <t>kt CO</t>
    </r>
    <r>
      <rPr>
        <vertAlign val="subscript"/>
        <sz val="11"/>
        <rFont val="Century"/>
        <family val="1"/>
      </rPr>
      <t>2</t>
    </r>
    <r>
      <rPr>
        <sz val="11"/>
        <rFont val="Century"/>
        <family val="1"/>
      </rPr>
      <t xml:space="preserve"> eq.</t>
    </r>
    <phoneticPr fontId="4"/>
  </si>
  <si>
    <t>By gas</t>
    <phoneticPr fontId="4"/>
  </si>
  <si>
    <t>5.C.1. Waste incineration</t>
    <phoneticPr fontId="4"/>
  </si>
  <si>
    <t>5.C Incineration and open burning of waste</t>
  </si>
  <si>
    <t>5.C Incineration and open burning of waste</t>
    <phoneticPr fontId="4"/>
  </si>
  <si>
    <t>Summary</t>
  </si>
  <si>
    <t>5. Waste sector</t>
    <phoneticPr fontId="8"/>
  </si>
  <si>
    <t>By Category</t>
    <phoneticPr fontId="4"/>
  </si>
  <si>
    <r>
      <t>5.E.- Other (Decomposition of petroleum-derived surfactants</t>
    </r>
    <r>
      <rPr>
        <sz val="11"/>
        <rFont val="ＭＳ Ｐ明朝"/>
        <family val="1"/>
        <charset val="128"/>
      </rPr>
      <t>）</t>
    </r>
    <phoneticPr fontId="4"/>
  </si>
  <si>
    <t>一般廃棄物</t>
    <rPh sb="0" eb="5">
      <t>イッパイ</t>
    </rPh>
    <phoneticPr fontId="4"/>
  </si>
  <si>
    <t>産業廃棄物</t>
    <rPh sb="0" eb="5">
      <t>サンパイ</t>
    </rPh>
    <phoneticPr fontId="4"/>
  </si>
  <si>
    <t>RDF</t>
  </si>
  <si>
    <t>RDF</t>
    <phoneticPr fontId="4"/>
  </si>
  <si>
    <t>RPF</t>
    <phoneticPr fontId="4"/>
  </si>
  <si>
    <t>特別管理</t>
    <rPh sb="0" eb="4">
      <t>トッカン</t>
    </rPh>
    <phoneticPr fontId="4"/>
  </si>
  <si>
    <t>CCUS</t>
    <phoneticPr fontId="4"/>
  </si>
  <si>
    <t>BAU</t>
    <phoneticPr fontId="4"/>
  </si>
  <si>
    <t>ktCO2</t>
    <phoneticPr fontId="39"/>
  </si>
  <si>
    <t>NO</t>
  </si>
  <si>
    <t>NE</t>
  </si>
  <si>
    <t>Maximum actions scenario</t>
    <phoneticPr fontId="39"/>
  </si>
  <si>
    <t>CO2 emissions from municipal waste incinerators</t>
    <phoneticPr fontId="39"/>
  </si>
  <si>
    <t>CO2 emissions from industrial waste incinerator</t>
    <phoneticPr fontId="39"/>
  </si>
  <si>
    <t>Fossil-fuel derived</t>
    <phoneticPr fontId="39"/>
  </si>
  <si>
    <t>Biogenic</t>
    <phoneticPr fontId="39"/>
  </si>
  <si>
    <t>Total</t>
    <phoneticPr fontId="39"/>
  </si>
  <si>
    <t>Unit</t>
    <phoneticPr fontId="39"/>
  </si>
  <si>
    <t>Details of CO2 emittions</t>
    <phoneticPr fontId="4"/>
  </si>
  <si>
    <t>Municipal waste</t>
    <phoneticPr fontId="4"/>
  </si>
  <si>
    <t>Plastics</t>
    <phoneticPr fontId="4"/>
  </si>
  <si>
    <t>PET bottles</t>
    <phoneticPr fontId="4"/>
  </si>
  <si>
    <t>Cardboard</t>
    <phoneticPr fontId="4"/>
  </si>
  <si>
    <t>Nappies</t>
    <phoneticPr fontId="4"/>
  </si>
  <si>
    <t>Textile</t>
    <phoneticPr fontId="4"/>
  </si>
  <si>
    <t>Industrial waste</t>
    <phoneticPr fontId="4"/>
  </si>
  <si>
    <t>Waste oil</t>
    <phoneticPr fontId="4"/>
  </si>
  <si>
    <t>Waste plastics</t>
    <phoneticPr fontId="4"/>
  </si>
  <si>
    <t>Specially-controlled industrial waste</t>
    <phoneticPr fontId="4"/>
  </si>
  <si>
    <t>Infectious waste (plastics)</t>
    <phoneticPr fontId="4"/>
  </si>
  <si>
    <t>Other</t>
    <phoneticPr fontId="4"/>
  </si>
  <si>
    <t>Industrial waste from illegal dumping</t>
    <phoneticPr fontId="4"/>
  </si>
  <si>
    <t>Use as raw material or fuel</t>
    <phoneticPr fontId="4"/>
  </si>
  <si>
    <t>Plastics derived from municipal waste</t>
    <phoneticPr fontId="4"/>
  </si>
  <si>
    <t>Waste oil（Fossil-fuel derived）</t>
    <phoneticPr fontId="4"/>
  </si>
  <si>
    <t>Waste tire</t>
    <phoneticPr fontId="4"/>
  </si>
  <si>
    <t>Total</t>
    <phoneticPr fontId="4"/>
  </si>
  <si>
    <t>Summary of CO2 emissions from plastics</t>
    <phoneticPr fontId="4"/>
  </si>
  <si>
    <t>Infectious waste plastics</t>
    <phoneticPr fontId="4"/>
  </si>
  <si>
    <t>Fuel use</t>
    <phoneticPr fontId="4"/>
  </si>
  <si>
    <t>Incineration of waste oil from specially-controlled industrial waste</t>
    <phoneticPr fontId="4"/>
  </si>
  <si>
    <t>Energy-derived</t>
    <phoneticPr fontId="4"/>
  </si>
  <si>
    <t>Energy-derived CO2 emissions</t>
    <phoneticPr fontId="4"/>
  </si>
  <si>
    <t>Residual GHG emissions</t>
    <phoneticPr fontId="4"/>
  </si>
  <si>
    <t>Waste plastics measures</t>
    <phoneticPr fontId="4"/>
  </si>
  <si>
    <t>Waste oil measures</t>
    <phoneticPr fontId="4"/>
  </si>
  <si>
    <t>Nappies measures</t>
    <phoneticPr fontId="4"/>
  </si>
  <si>
    <t>Synthetic textiles measures</t>
    <phoneticPr fontId="4"/>
  </si>
  <si>
    <t>Waste tire measures</t>
    <phoneticPr fontId="4"/>
  </si>
  <si>
    <t>Other measures</t>
    <phoneticPr fontId="4"/>
  </si>
  <si>
    <t>Energy-derived CO2 emissions measures</t>
    <phoneticPr fontId="4"/>
  </si>
  <si>
    <t>GHG reductions by scenario and material</t>
    <phoneticPr fontId="4"/>
  </si>
  <si>
    <t>5.Waste Sector</t>
    <phoneticPr fontId="8"/>
  </si>
  <si>
    <t>Biological treatment</t>
    <phoneticPr fontId="4"/>
  </si>
  <si>
    <t>Wastewater treatment</t>
    <phoneticPr fontId="4"/>
  </si>
  <si>
    <t>Final disposal</t>
  </si>
  <si>
    <t>Incineration</t>
    <phoneticPr fontId="4"/>
  </si>
  <si>
    <t>Paper/ cardboard</t>
    <phoneticPr fontId="4"/>
  </si>
  <si>
    <t>Paper/ cardboard measures</t>
    <phoneticPr fontId="4"/>
  </si>
  <si>
    <t>Final disposal (5A)</t>
    <phoneticPr fontId="4"/>
  </si>
  <si>
    <t>Biological treatment (5B)</t>
    <phoneticPr fontId="4"/>
  </si>
  <si>
    <t>Incineration (5C)</t>
    <phoneticPr fontId="4"/>
  </si>
  <si>
    <t>Use as raw material or fuel (1A)</t>
    <phoneticPr fontId="4"/>
  </si>
  <si>
    <t>Maximum CCS potential</t>
    <phoneticPr fontId="39"/>
  </si>
  <si>
    <t>Final disposal</t>
    <phoneticPr fontId="4"/>
  </si>
  <si>
    <t>Waste oil (fossil-fuel derived)</t>
    <phoneticPr fontId="4"/>
  </si>
  <si>
    <t>Waste oil (specified hazardous industrial waste)</t>
    <phoneticPr fontId="4"/>
  </si>
  <si>
    <t>Liquefaction（fossil-fuel derived）</t>
    <phoneticPr fontId="4"/>
  </si>
  <si>
    <t>Blast furnace reducing agent (fossil-fuel derived)</t>
    <phoneticPr fontId="4"/>
  </si>
  <si>
    <t>Coke oven chemical feedstock (fossil-fuel derived)</t>
    <phoneticPr fontId="4"/>
  </si>
  <si>
    <t>Gasification (fossil-fuel derived)</t>
    <phoneticPr fontId="4"/>
  </si>
  <si>
    <t>Waste plastics (Fossil-fuel derived)</t>
    <phoneticPr fontId="4"/>
  </si>
  <si>
    <t>Manufacture of iron and steel (feeding the blast furnace)</t>
    <phoneticPr fontId="4"/>
  </si>
  <si>
    <t>Chemical industry (boiler)</t>
  </si>
  <si>
    <t>Paper industry (boiler)</t>
  </si>
  <si>
    <t>Cement manufacturer (firing furnace)</t>
  </si>
  <si>
    <t>Automobile manufacturing (boiler)</t>
  </si>
  <si>
    <t>Other (liquefaction)</t>
  </si>
  <si>
    <t>Other (gasification)</t>
  </si>
  <si>
    <t>RPF boiler (oil refinig)</t>
    <phoneticPr fontId="4"/>
  </si>
  <si>
    <t>RPF boiler (chemical industry)</t>
    <phoneticPr fontId="4"/>
  </si>
  <si>
    <t>RPF boiler (paper industry)</t>
    <phoneticPr fontId="4"/>
  </si>
  <si>
    <t>RPF CementFiring furnace (cement manufacturer)</t>
    <phoneticPr fontId="4"/>
  </si>
  <si>
    <t>Summary of CO2 emissions 1</t>
    <phoneticPr fontId="4"/>
  </si>
  <si>
    <t>Plastics and PET bottles</t>
    <phoneticPr fontId="4"/>
  </si>
  <si>
    <t>Summary of CO2 emissions 2</t>
    <phoneticPr fontId="4"/>
  </si>
  <si>
    <t>RDF and RPF</t>
    <phoneticPr fontId="4"/>
  </si>
  <si>
    <t>MS incineration (incl. heat recovery)</t>
    <phoneticPr fontId="4"/>
  </si>
  <si>
    <t>MS liquefaction</t>
    <phoneticPr fontId="4"/>
  </si>
  <si>
    <t>MS blast furnace reducing agent</t>
    <phoneticPr fontId="4"/>
  </si>
  <si>
    <t>MS coke oven chemical feedstock</t>
    <phoneticPr fontId="4"/>
  </si>
  <si>
    <t>MS gasification</t>
    <phoneticPr fontId="4"/>
  </si>
  <si>
    <t>IW incineration (incl. heat recovery)</t>
    <phoneticPr fontId="4"/>
  </si>
  <si>
    <t>IW manufacture of iron and steel (blast furnace)</t>
    <phoneticPr fontId="4"/>
  </si>
  <si>
    <t>IW chemical industry (boiler)</t>
    <phoneticPr fontId="4"/>
  </si>
  <si>
    <t>IW paper industry (boiler)</t>
    <phoneticPr fontId="4"/>
  </si>
  <si>
    <t>IW cement manufacturer (firing furnace)</t>
    <phoneticPr fontId="4"/>
  </si>
  <si>
    <t>IW automobile manufacturing (boiler)</t>
    <phoneticPr fontId="4"/>
  </si>
  <si>
    <t>IW liquefaction</t>
    <phoneticPr fontId="3"/>
  </si>
  <si>
    <t>IW gasification</t>
    <phoneticPr fontId="3"/>
  </si>
  <si>
    <t>Incineration (incl. heat recovery)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</si>
</sst>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;[Red]\-#,##0\ "/>
    <numFmt numFmtId="178" formatCode="#,##0_ "/>
    <numFmt numFmtId="179" formatCode="#,##0.0000"/>
    <numFmt numFmtId="180" formatCode="#,##0.0;[Red]\-#,##0.0"/>
    <numFmt numFmtId="181" formatCode="0.0%"/>
  </numFmts>
  <fonts count="45">
    <font>
      <sz val="12"/>
      <name val="Osaka"/>
      <family val="3"/>
      <charset val="128"/>
    </font>
    <font>
      <sz val="8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sz val="6"/>
      <name val="Osaka"/>
      <family val="3"/>
      <charset val="128"/>
    </font>
    <font>
      <sz val="9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Helvetic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2"/>
      <color theme="10"/>
      <name val="Osaka"/>
      <family val="3"/>
      <charset val="128"/>
    </font>
    <font>
      <sz val="14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Arial"/>
      <family val="2"/>
    </font>
    <font>
      <vertAlign val="subscript"/>
      <sz val="11"/>
      <name val="Century"/>
      <family val="1"/>
    </font>
    <font>
      <sz val="11"/>
      <color rgb="FFFF0000"/>
      <name val="Century"/>
      <family val="1"/>
    </font>
    <font>
      <sz val="8"/>
      <name val="Meiryo UI"/>
      <family val="3"/>
      <charset val="128"/>
    </font>
    <font>
      <sz val="6"/>
      <name val="Meiryo UI"/>
      <family val="2"/>
      <charset val="128"/>
    </font>
    <font>
      <sz val="8"/>
      <color theme="1"/>
      <name val="Meiryo UI"/>
      <family val="3"/>
      <charset val="128"/>
    </font>
    <font>
      <sz val="12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color theme="1"/>
      <name val="Century"/>
      <family val="1"/>
    </font>
    <font>
      <sz val="11"/>
      <name val="Century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15">
    <xf numFmtId="0" fontId="0" fillId="0" borderId="0"/>
    <xf numFmtId="38" fontId="10" fillId="0" borderId="0" applyFont="0" applyFill="0" applyBorder="0" applyAlignment="0" applyProtection="0"/>
    <xf numFmtId="0" fontId="2" fillId="0" borderId="0"/>
    <xf numFmtId="0" fontId="2" fillId="0" borderId="0"/>
    <xf numFmtId="49" fontId="15" fillId="0" borderId="11" applyNumberFormat="0" applyFont="0" applyFill="0" applyBorder="0" applyProtection="0">
      <alignment horizontal="left" vertical="center" indent="2"/>
    </xf>
    <xf numFmtId="49" fontId="15" fillId="0" borderId="11" applyNumberFormat="0" applyFont="0" applyFill="0" applyBorder="0" applyProtection="0">
      <alignment horizontal="left" vertical="center" indent="2"/>
    </xf>
    <xf numFmtId="49" fontId="15" fillId="0" borderId="31" applyNumberFormat="0" applyFont="0" applyFill="0" applyBorder="0" applyProtection="0">
      <alignment horizontal="left" vertical="center" indent="5"/>
    </xf>
    <xf numFmtId="0" fontId="16" fillId="0" borderId="0" applyNumberFormat="0" applyFont="0" applyFill="0" applyBorder="0" applyProtection="0">
      <alignment horizontal="left" vertical="center" indent="5"/>
    </xf>
    <xf numFmtId="49" fontId="15" fillId="0" borderId="31" applyNumberFormat="0" applyFont="0" applyFill="0" applyBorder="0" applyProtection="0">
      <alignment horizontal="left" vertical="center" indent="5"/>
    </xf>
    <xf numFmtId="0" fontId="17" fillId="9" borderId="0" applyBorder="0" applyAlignment="0"/>
    <xf numFmtId="0" fontId="15" fillId="9" borderId="0" applyBorder="0">
      <alignment horizontal="right" vertical="center"/>
    </xf>
    <xf numFmtId="0" fontId="15" fillId="7" borderId="0" applyBorder="0">
      <alignment horizontal="right" vertical="center"/>
    </xf>
    <xf numFmtId="0" fontId="15" fillId="7" borderId="0" applyBorder="0">
      <alignment horizontal="right" vertical="center"/>
    </xf>
    <xf numFmtId="0" fontId="18" fillId="7" borderId="11">
      <alignment horizontal="right" vertical="center"/>
    </xf>
    <xf numFmtId="0" fontId="19" fillId="7" borderId="11">
      <alignment horizontal="right" vertical="center"/>
    </xf>
    <xf numFmtId="0" fontId="18" fillId="10" borderId="11">
      <alignment horizontal="right" vertical="center"/>
    </xf>
    <xf numFmtId="0" fontId="18" fillId="10" borderId="11">
      <alignment horizontal="right" vertical="center"/>
    </xf>
    <xf numFmtId="0" fontId="18" fillId="10" borderId="32">
      <alignment horizontal="right" vertical="center"/>
    </xf>
    <xf numFmtId="0" fontId="18" fillId="10" borderId="31">
      <alignment horizontal="right" vertical="center"/>
    </xf>
    <xf numFmtId="0" fontId="18" fillId="10" borderId="18">
      <alignment horizontal="right" vertical="center"/>
    </xf>
    <xf numFmtId="4" fontId="17" fillId="0" borderId="13" applyFill="0" applyBorder="0" applyProtection="0">
      <alignment horizontal="right" vertical="center"/>
    </xf>
    <xf numFmtId="0" fontId="18" fillId="0" borderId="0" applyNumberFormat="0">
      <alignment horizontal="right"/>
    </xf>
    <xf numFmtId="0" fontId="15" fillId="10" borderId="26">
      <alignment horizontal="left" vertical="center" wrapText="1" indent="2"/>
    </xf>
    <xf numFmtId="0" fontId="15" fillId="0" borderId="26">
      <alignment horizontal="left" vertical="center" wrapText="1" indent="2"/>
    </xf>
    <xf numFmtId="0" fontId="15" fillId="7" borderId="31">
      <alignment horizontal="left" vertical="center"/>
    </xf>
    <xf numFmtId="0" fontId="18" fillId="0" borderId="33">
      <alignment horizontal="left" vertical="top" wrapText="1"/>
    </xf>
    <xf numFmtId="0" fontId="20" fillId="0" borderId="20"/>
    <xf numFmtId="0" fontId="21" fillId="0" borderId="0" applyNumberFormat="0" applyFill="0" applyBorder="0" applyAlignment="0" applyProtection="0"/>
    <xf numFmtId="0" fontId="15" fillId="0" borderId="0" applyBorder="0">
      <alignment horizontal="right" vertical="center"/>
    </xf>
    <xf numFmtId="0" fontId="15" fillId="0" borderId="11">
      <alignment horizontal="right" vertical="center"/>
    </xf>
    <xf numFmtId="1" fontId="22" fillId="7" borderId="0" applyBorder="0">
      <alignment horizontal="right" vertical="center"/>
    </xf>
    <xf numFmtId="0" fontId="16" fillId="11" borderId="11"/>
    <xf numFmtId="0" fontId="16" fillId="0" borderId="0"/>
    <xf numFmtId="4" fontId="15" fillId="0" borderId="11" applyFill="0" applyBorder="0" applyProtection="0">
      <alignment horizontal="right" vertical="center"/>
    </xf>
    <xf numFmtId="4" fontId="15" fillId="0" borderId="11" applyFill="0" applyBorder="0" applyProtection="0">
      <alignment horizontal="right" vertical="center"/>
    </xf>
    <xf numFmtId="0" fontId="17" fillId="0" borderId="0" applyNumberFormat="0" applyFill="0" applyBorder="0" applyProtection="0">
      <alignment horizontal="left" vertical="center"/>
    </xf>
    <xf numFmtId="49" fontId="17" fillId="0" borderId="11" applyNumberFormat="0" applyFill="0" applyBorder="0" applyProtection="0">
      <alignment horizontal="left" vertical="center"/>
    </xf>
    <xf numFmtId="0" fontId="15" fillId="0" borderId="11" applyNumberFormat="0" applyFill="0" applyAlignment="0" applyProtection="0"/>
    <xf numFmtId="0" fontId="23" fillId="4" borderId="0" applyNumberFormat="0" applyFont="0" applyBorder="0" applyAlignment="0" applyProtection="0"/>
    <xf numFmtId="0" fontId="16" fillId="6" borderId="0" applyNumberFormat="0" applyFont="0" applyBorder="0" applyAlignment="0" applyProtection="0"/>
    <xf numFmtId="0" fontId="23" fillId="6" borderId="0" applyNumberFormat="0" applyFont="0" applyBorder="0" applyAlignment="0" applyProtection="0"/>
    <xf numFmtId="0" fontId="20" fillId="6" borderId="0" applyNumberFormat="0" applyFont="0" applyBorder="0" applyAlignment="0" applyProtection="0"/>
    <xf numFmtId="0" fontId="16" fillId="0" borderId="0"/>
    <xf numFmtId="4" fontId="16" fillId="0" borderId="0"/>
    <xf numFmtId="0" fontId="24" fillId="0" borderId="0"/>
    <xf numFmtId="179" fontId="15" fillId="12" borderId="11" applyNumberFormat="0" applyFont="0" applyBorder="0" applyAlignment="0" applyProtection="0">
      <alignment horizontal="right" vertical="center"/>
    </xf>
    <xf numFmtId="0" fontId="15" fillId="6" borderId="11"/>
    <xf numFmtId="0" fontId="25" fillId="0" borderId="0" applyNumberFormat="0" applyFill="0" applyBorder="0" applyAlignment="0" applyProtection="0"/>
    <xf numFmtId="0" fontId="1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" fillId="0" borderId="0"/>
    <xf numFmtId="0" fontId="16" fillId="0" borderId="0"/>
    <xf numFmtId="0" fontId="27" fillId="0" borderId="0"/>
    <xf numFmtId="0" fontId="10" fillId="0" borderId="0"/>
    <xf numFmtId="0" fontId="6" fillId="0" borderId="0"/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 applyNumberFormat="0" applyFont="0" applyFill="0" applyBorder="0" applyProtection="0">
      <alignment horizontal="left" vertical="center" indent="2"/>
    </xf>
    <xf numFmtId="0" fontId="20" fillId="6" borderId="0" applyNumberFormat="0" applyFont="0" applyBorder="0" applyAlignment="0" applyProtection="0"/>
    <xf numFmtId="0" fontId="28" fillId="0" borderId="0" applyNumberFormat="0" applyFill="0" applyBorder="0" applyAlignment="0" applyProtection="0"/>
    <xf numFmtId="38" fontId="26" fillId="0" borderId="0" applyFont="0" applyFill="0" applyBorder="0" applyAlignment="0" applyProtection="0"/>
    <xf numFmtId="0" fontId="2" fillId="0" borderId="0"/>
    <xf numFmtId="0" fontId="10" fillId="0" borderId="0"/>
    <xf numFmtId="0" fontId="12" fillId="0" borderId="0">
      <alignment vertical="center"/>
    </xf>
    <xf numFmtId="0" fontId="2" fillId="0" borderId="0"/>
    <xf numFmtId="0" fontId="10" fillId="0" borderId="0"/>
    <xf numFmtId="0" fontId="2" fillId="0" borderId="0"/>
    <xf numFmtId="38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34" fillId="0" borderId="0">
      <alignment vertical="center"/>
    </xf>
    <xf numFmtId="0" fontId="3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0" borderId="0">
      <alignment vertical="center"/>
    </xf>
    <xf numFmtId="0" fontId="35" fillId="0" borderId="0"/>
    <xf numFmtId="0" fontId="16" fillId="0" borderId="0"/>
    <xf numFmtId="0" fontId="33" fillId="0" borderId="0">
      <alignment vertical="center"/>
    </xf>
    <xf numFmtId="0" fontId="2" fillId="0" borderId="0"/>
    <xf numFmtId="0" fontId="10" fillId="0" borderId="0"/>
    <xf numFmtId="0" fontId="2" fillId="0" borderId="0"/>
    <xf numFmtId="0" fontId="16" fillId="0" borderId="0"/>
    <xf numFmtId="0" fontId="17" fillId="0" borderId="0" applyNumberFormat="0" applyFill="0" applyBorder="0" applyProtection="0">
      <alignment horizontal="left" vertical="center"/>
    </xf>
    <xf numFmtId="0" fontId="28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0" fontId="26" fillId="0" borderId="0"/>
    <xf numFmtId="9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/>
    <xf numFmtId="176" fontId="6" fillId="2" borderId="19" xfId="2" applyNumberFormat="1" applyFont="1" applyFill="1" applyBorder="1" applyAlignment="1">
      <alignment horizontal="center" vertical="center"/>
    </xf>
    <xf numFmtId="0" fontId="5" fillId="2" borderId="0" xfId="67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/>
    <xf numFmtId="0" fontId="6" fillId="2" borderId="0" xfId="67" applyFont="1" applyFill="1" applyAlignment="1">
      <alignment vertical="center"/>
    </xf>
    <xf numFmtId="0" fontId="6" fillId="3" borderId="0" xfId="67" applyFont="1" applyFill="1" applyAlignment="1">
      <alignment vertical="center"/>
    </xf>
    <xf numFmtId="0" fontId="13" fillId="3" borderId="0" xfId="0" applyFont="1" applyFill="1"/>
    <xf numFmtId="0" fontId="6" fillId="4" borderId="12" xfId="67" applyFont="1" applyFill="1" applyBorder="1" applyAlignment="1">
      <alignment horizontal="center" vertical="center"/>
    </xf>
    <xf numFmtId="176" fontId="6" fillId="3" borderId="6" xfId="67" applyNumberFormat="1" applyFont="1" applyFill="1" applyBorder="1" applyAlignment="1">
      <alignment horizontal="center" vertical="center"/>
    </xf>
    <xf numFmtId="176" fontId="6" fillId="3" borderId="8" xfId="67" applyNumberFormat="1" applyFont="1" applyFill="1" applyBorder="1" applyAlignment="1">
      <alignment horizontal="center" vertical="center"/>
    </xf>
    <xf numFmtId="178" fontId="6" fillId="5" borderId="8" xfId="67" applyNumberFormat="1" applyFont="1" applyFill="1" applyBorder="1" applyAlignment="1">
      <alignment horizontal="right" vertical="center"/>
    </xf>
    <xf numFmtId="176" fontId="6" fillId="3" borderId="13" xfId="67" applyNumberFormat="1" applyFont="1" applyFill="1" applyBorder="1" applyAlignment="1">
      <alignment horizontal="center" vertical="center"/>
    </xf>
    <xf numFmtId="176" fontId="6" fillId="3" borderId="0" xfId="67" applyNumberFormat="1" applyFont="1" applyFill="1" applyBorder="1" applyAlignment="1">
      <alignment horizontal="center" vertical="center"/>
    </xf>
    <xf numFmtId="176" fontId="6" fillId="3" borderId="11" xfId="67" applyNumberFormat="1" applyFont="1" applyFill="1" applyBorder="1" applyAlignment="1">
      <alignment horizontal="center" vertical="center"/>
    </xf>
    <xf numFmtId="176" fontId="6" fillId="3" borderId="19" xfId="67" applyNumberFormat="1" applyFont="1" applyFill="1" applyBorder="1" applyAlignment="1">
      <alignment horizontal="center" vertical="center"/>
    </xf>
    <xf numFmtId="176" fontId="6" fillId="3" borderId="9" xfId="67" applyNumberFormat="1" applyFont="1" applyFill="1" applyBorder="1" applyAlignment="1">
      <alignment horizontal="center" vertical="center"/>
    </xf>
    <xf numFmtId="176" fontId="6" fillId="3" borderId="7" xfId="67" applyNumberFormat="1" applyFont="1" applyFill="1" applyBorder="1" applyAlignment="1">
      <alignment horizontal="center" vertical="center"/>
    </xf>
    <xf numFmtId="176" fontId="6" fillId="3" borderId="16" xfId="67" applyNumberFormat="1" applyFont="1" applyFill="1" applyBorder="1" applyAlignment="1">
      <alignment horizontal="center" vertical="center"/>
    </xf>
    <xf numFmtId="176" fontId="6" fillId="3" borderId="2" xfId="67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0" xfId="66" applyFont="1" applyFill="1">
      <alignment vertical="center"/>
    </xf>
    <xf numFmtId="176" fontId="6" fillId="2" borderId="16" xfId="2" applyNumberFormat="1" applyFont="1" applyFill="1" applyBorder="1" applyAlignment="1">
      <alignment horizontal="center" vertical="center"/>
    </xf>
    <xf numFmtId="0" fontId="6" fillId="2" borderId="0" xfId="0" applyFont="1" applyFill="1" applyAlignment="1"/>
    <xf numFmtId="0" fontId="3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176" fontId="6" fillId="2" borderId="11" xfId="2" applyNumberFormat="1" applyFont="1" applyFill="1" applyBorder="1" applyAlignment="1">
      <alignment horizontal="left" vertical="center"/>
    </xf>
    <xf numFmtId="0" fontId="7" fillId="2" borderId="0" xfId="2" applyFont="1" applyFill="1" applyAlignment="1">
      <alignment vertical="center"/>
    </xf>
    <xf numFmtId="0" fontId="3" fillId="3" borderId="0" xfId="2" applyFont="1" applyFill="1" applyAlignment="1">
      <alignment vertical="center"/>
    </xf>
    <xf numFmtId="0" fontId="6" fillId="2" borderId="0" xfId="0" applyFont="1" applyFill="1" applyAlignment="1">
      <alignment vertical="center"/>
    </xf>
    <xf numFmtId="176" fontId="6" fillId="2" borderId="13" xfId="2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6" fillId="3" borderId="0" xfId="0" applyFont="1" applyFill="1" applyAlignment="1">
      <alignment vertical="center"/>
    </xf>
    <xf numFmtId="178" fontId="6" fillId="5" borderId="2" xfId="67" applyNumberFormat="1" applyFont="1" applyFill="1" applyBorder="1" applyAlignment="1">
      <alignment horizontal="right" vertical="center"/>
    </xf>
    <xf numFmtId="178" fontId="6" fillId="5" borderId="2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wrapText="1"/>
    </xf>
    <xf numFmtId="0" fontId="6" fillId="2" borderId="0" xfId="66" applyFont="1" applyFill="1" applyAlignment="1">
      <alignment vertical="center"/>
    </xf>
    <xf numFmtId="176" fontId="6" fillId="4" borderId="12" xfId="67" applyNumberFormat="1" applyFont="1" applyFill="1" applyBorder="1" applyAlignment="1">
      <alignment horizontal="center" vertical="center"/>
    </xf>
    <xf numFmtId="0" fontId="3" fillId="3" borderId="0" xfId="0" applyFont="1" applyFill="1" applyAlignment="1"/>
    <xf numFmtId="178" fontId="6" fillId="5" borderId="11" xfId="67" applyNumberFormat="1" applyFont="1" applyFill="1" applyBorder="1" applyAlignment="1">
      <alignment horizontal="right" vertical="center"/>
    </xf>
    <xf numFmtId="178" fontId="6" fillId="8" borderId="11" xfId="2" applyNumberFormat="1" applyFont="1" applyFill="1" applyBorder="1" applyAlignment="1">
      <alignment vertical="center"/>
    </xf>
    <xf numFmtId="40" fontId="6" fillId="8" borderId="9" xfId="58" applyNumberFormat="1" applyFont="1" applyFill="1" applyBorder="1">
      <alignment vertical="center"/>
    </xf>
    <xf numFmtId="176" fontId="6" fillId="4" borderId="37" xfId="67" applyNumberFormat="1" applyFont="1" applyFill="1" applyBorder="1" applyAlignment="1">
      <alignment horizontal="center" vertical="center" wrapText="1"/>
    </xf>
    <xf numFmtId="176" fontId="6" fillId="3" borderId="10" xfId="67" applyNumberFormat="1" applyFont="1" applyFill="1" applyBorder="1" applyAlignment="1">
      <alignment horizontal="left" vertical="center" wrapText="1"/>
    </xf>
    <xf numFmtId="176" fontId="6" fillId="3" borderId="41" xfId="67" applyNumberFormat="1" applyFont="1" applyFill="1" applyBorder="1" applyAlignment="1">
      <alignment horizontal="left" vertical="center" wrapText="1"/>
    </xf>
    <xf numFmtId="176" fontId="6" fillId="3" borderId="29" xfId="67" applyNumberFormat="1" applyFont="1" applyFill="1" applyBorder="1" applyAlignment="1">
      <alignment horizontal="left" vertical="center" wrapText="1"/>
    </xf>
    <xf numFmtId="0" fontId="3" fillId="3" borderId="0" xfId="0" applyFont="1" applyFill="1"/>
    <xf numFmtId="0" fontId="6" fillId="3" borderId="11" xfId="56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78" fontId="3" fillId="3" borderId="0" xfId="0" applyNumberFormat="1" applyFont="1" applyFill="1"/>
    <xf numFmtId="176" fontId="6" fillId="3" borderId="1" xfId="67" applyNumberFormat="1" applyFont="1" applyFill="1" applyBorder="1" applyAlignment="1">
      <alignment horizontal="center" vertical="center"/>
    </xf>
    <xf numFmtId="178" fontId="6" fillId="8" borderId="13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178" fontId="6" fillId="8" borderId="16" xfId="2" applyNumberFormat="1" applyFont="1" applyFill="1" applyBorder="1" applyAlignment="1">
      <alignment vertical="center"/>
    </xf>
    <xf numFmtId="0" fontId="6" fillId="3" borderId="2" xfId="56" applyFont="1" applyFill="1" applyBorder="1" applyAlignment="1">
      <alignment horizontal="center" vertical="center"/>
    </xf>
    <xf numFmtId="176" fontId="6" fillId="2" borderId="6" xfId="2" applyNumberFormat="1" applyFont="1" applyFill="1" applyBorder="1" applyAlignment="1">
      <alignment horizontal="center" vertical="center"/>
    </xf>
    <xf numFmtId="178" fontId="6" fillId="5" borderId="6" xfId="67" applyNumberFormat="1" applyFont="1" applyFill="1" applyBorder="1" applyAlignment="1">
      <alignment horizontal="right" vertical="center"/>
    </xf>
    <xf numFmtId="176" fontId="6" fillId="3" borderId="40" xfId="67" applyNumberFormat="1" applyFont="1" applyFill="1" applyBorder="1" applyAlignment="1">
      <alignment horizontal="left" vertical="center" wrapText="1"/>
    </xf>
    <xf numFmtId="176" fontId="6" fillId="3" borderId="35" xfId="67" applyNumberFormat="1" applyFont="1" applyFill="1" applyBorder="1" applyAlignment="1">
      <alignment horizontal="center" vertical="center"/>
    </xf>
    <xf numFmtId="178" fontId="6" fillId="5" borderId="6" xfId="2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178" fontId="6" fillId="5" borderId="7" xfId="67" applyNumberFormat="1" applyFont="1" applyFill="1" applyBorder="1" applyAlignment="1">
      <alignment horizontal="right" vertical="center"/>
    </xf>
    <xf numFmtId="0" fontId="6" fillId="3" borderId="8" xfId="56" applyFont="1" applyFill="1" applyBorder="1" applyAlignment="1">
      <alignment horizontal="center" vertical="center"/>
    </xf>
    <xf numFmtId="178" fontId="6" fillId="5" borderId="9" xfId="67" applyNumberFormat="1" applyFont="1" applyFill="1" applyBorder="1" applyAlignment="1">
      <alignment horizontal="right" vertical="center"/>
    </xf>
    <xf numFmtId="176" fontId="6" fillId="5" borderId="5" xfId="67" applyNumberFormat="1" applyFont="1" applyFill="1" applyBorder="1" applyAlignment="1">
      <alignment horizontal="left" vertical="center" wrapText="1"/>
    </xf>
    <xf numFmtId="176" fontId="6" fillId="5" borderId="6" xfId="67" applyNumberFormat="1" applyFont="1" applyFill="1" applyBorder="1" applyAlignment="1">
      <alignment horizontal="center" vertical="center"/>
    </xf>
    <xf numFmtId="176" fontId="6" fillId="5" borderId="41" xfId="67" applyNumberFormat="1" applyFont="1" applyFill="1" applyBorder="1" applyAlignment="1">
      <alignment horizontal="left" vertical="center" wrapText="1"/>
    </xf>
    <xf numFmtId="176" fontId="6" fillId="5" borderId="7" xfId="67" applyNumberFormat="1" applyFont="1" applyFill="1" applyBorder="1" applyAlignment="1">
      <alignment horizontal="center" vertical="center"/>
    </xf>
    <xf numFmtId="176" fontId="6" fillId="5" borderId="39" xfId="67" applyNumberFormat="1" applyFont="1" applyFill="1" applyBorder="1" applyAlignment="1">
      <alignment horizontal="left" vertical="center" wrapText="1"/>
    </xf>
    <xf numFmtId="176" fontId="6" fillId="5" borderId="2" xfId="67" applyNumberFormat="1" applyFont="1" applyFill="1" applyBorder="1" applyAlignment="1">
      <alignment horizontal="center" vertical="center"/>
    </xf>
    <xf numFmtId="178" fontId="6" fillId="5" borderId="2" xfId="2" applyNumberFormat="1" applyFont="1" applyFill="1" applyBorder="1" applyAlignment="1">
      <alignment horizontal="right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vertical="center" wrapText="1"/>
    </xf>
    <xf numFmtId="0" fontId="6" fillId="3" borderId="39" xfId="56" applyFont="1" applyFill="1" applyBorder="1" applyAlignment="1">
      <alignment horizontal="left" vertical="center" wrapText="1"/>
    </xf>
    <xf numFmtId="176" fontId="6" fillId="3" borderId="31" xfId="67" applyNumberFormat="1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178" fontId="6" fillId="5" borderId="8" xfId="2" applyNumberFormat="1" applyFont="1" applyFill="1" applyBorder="1" applyAlignment="1">
      <alignment horizontal="right" vertical="center"/>
    </xf>
    <xf numFmtId="178" fontId="6" fillId="5" borderId="3" xfId="2" applyNumberFormat="1" applyFont="1" applyFill="1" applyBorder="1" applyAlignment="1">
      <alignment horizontal="right" vertical="center"/>
    </xf>
    <xf numFmtId="178" fontId="6" fillId="5" borderId="19" xfId="2" applyNumberFormat="1" applyFont="1" applyFill="1" applyBorder="1" applyAlignment="1">
      <alignment horizontal="right" vertical="center"/>
    </xf>
    <xf numFmtId="176" fontId="6" fillId="5" borderId="19" xfId="67" applyNumberFormat="1" applyFont="1" applyFill="1" applyBorder="1" applyAlignment="1">
      <alignment horizontal="center" vertical="center"/>
    </xf>
    <xf numFmtId="176" fontId="6" fillId="5" borderId="34" xfId="67" applyNumberFormat="1" applyFont="1" applyFill="1" applyBorder="1" applyAlignment="1">
      <alignment horizontal="left" vertical="center" wrapText="1"/>
    </xf>
    <xf numFmtId="176" fontId="6" fillId="5" borderId="21" xfId="67" applyNumberFormat="1" applyFont="1" applyFill="1" applyBorder="1" applyAlignment="1">
      <alignment horizontal="center" vertical="center"/>
    </xf>
    <xf numFmtId="176" fontId="6" fillId="5" borderId="3" xfId="67" applyNumberFormat="1" applyFont="1" applyFill="1" applyBorder="1" applyAlignment="1">
      <alignment horizontal="center" vertical="center"/>
    </xf>
    <xf numFmtId="0" fontId="6" fillId="4" borderId="12" xfId="56" applyFont="1" applyFill="1" applyBorder="1" applyAlignment="1">
      <alignment horizontal="center" vertical="center"/>
    </xf>
    <xf numFmtId="0" fontId="6" fillId="3" borderId="29" xfId="56" applyFont="1" applyFill="1" applyBorder="1" applyAlignment="1">
      <alignment horizontal="left" vertical="center" wrapText="1"/>
    </xf>
    <xf numFmtId="0" fontId="6" fillId="3" borderId="41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 wrapText="1"/>
    </xf>
    <xf numFmtId="176" fontId="6" fillId="3" borderId="31" xfId="67" applyNumberFormat="1" applyFont="1" applyFill="1" applyBorder="1" applyAlignment="1">
      <alignment horizontal="left" vertical="center" wrapText="1" indent="1"/>
    </xf>
    <xf numFmtId="176" fontId="6" fillId="3" borderId="38" xfId="67" applyNumberFormat="1" applyFont="1" applyFill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left" vertical="center" wrapText="1" indent="1"/>
    </xf>
    <xf numFmtId="0" fontId="6" fillId="3" borderId="32" xfId="0" applyFont="1" applyFill="1" applyBorder="1" applyAlignment="1">
      <alignment horizontal="left" vertical="center" wrapText="1" indent="1"/>
    </xf>
    <xf numFmtId="176" fontId="6" fillId="3" borderId="30" xfId="67" applyNumberFormat="1" applyFont="1" applyFill="1" applyBorder="1" applyAlignment="1">
      <alignment horizontal="left" vertical="center" wrapText="1" indent="1"/>
    </xf>
    <xf numFmtId="176" fontId="6" fillId="3" borderId="32" xfId="67" applyNumberFormat="1" applyFont="1" applyFill="1" applyBorder="1" applyAlignment="1">
      <alignment horizontal="left" vertical="center" wrapText="1" indent="1"/>
    </xf>
    <xf numFmtId="0" fontId="6" fillId="2" borderId="30" xfId="2" applyFont="1" applyFill="1" applyBorder="1" applyAlignment="1">
      <alignment horizontal="left" vertical="center" wrapText="1" indent="1"/>
    </xf>
    <xf numFmtId="0" fontId="6" fillId="2" borderId="31" xfId="2" applyFont="1" applyFill="1" applyBorder="1" applyAlignment="1">
      <alignment horizontal="left" vertical="center" wrapText="1" indent="1"/>
    </xf>
    <xf numFmtId="0" fontId="6" fillId="2" borderId="32" xfId="2" applyFont="1" applyFill="1" applyBorder="1" applyAlignment="1">
      <alignment horizontal="left" vertical="center" wrapText="1" indent="1"/>
    </xf>
    <xf numFmtId="0" fontId="6" fillId="3" borderId="0" xfId="0" applyFont="1" applyFill="1" applyBorder="1" applyAlignment="1">
      <alignment vertical="center" wrapText="1"/>
    </xf>
    <xf numFmtId="178" fontId="6" fillId="5" borderId="21" xfId="67" applyNumberFormat="1" applyFont="1" applyFill="1" applyBorder="1" applyAlignment="1">
      <alignment horizontal="right" vertical="center"/>
    </xf>
    <xf numFmtId="178" fontId="6" fillId="5" borderId="11" xfId="0" applyNumberFormat="1" applyFont="1" applyFill="1" applyBorder="1" applyAlignment="1"/>
    <xf numFmtId="0" fontId="6" fillId="2" borderId="36" xfId="2" applyFont="1" applyFill="1" applyBorder="1" applyAlignment="1">
      <alignment vertical="center" wrapText="1"/>
    </xf>
    <xf numFmtId="176" fontId="6" fillId="2" borderId="23" xfId="2" applyNumberFormat="1" applyFont="1" applyFill="1" applyBorder="1" applyAlignment="1">
      <alignment horizontal="center" vertical="center"/>
    </xf>
    <xf numFmtId="176" fontId="6" fillId="3" borderId="23" xfId="67" applyNumberFormat="1" applyFont="1" applyFill="1" applyBorder="1" applyAlignment="1">
      <alignment horizontal="center" vertical="center"/>
    </xf>
    <xf numFmtId="178" fontId="6" fillId="8" borderId="23" xfId="67" applyNumberFormat="1" applyFont="1" applyFill="1" applyBorder="1" applyAlignment="1">
      <alignment horizontal="right" vertical="center"/>
    </xf>
    <xf numFmtId="40" fontId="6" fillId="8" borderId="9" xfId="0" applyNumberFormat="1" applyFont="1" applyFill="1" applyBorder="1" applyAlignment="1"/>
    <xf numFmtId="0" fontId="6" fillId="3" borderId="31" xfId="56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178" fontId="3" fillId="3" borderId="0" xfId="0" applyNumberFormat="1" applyFont="1" applyFill="1" applyAlignment="1">
      <alignment wrapText="1"/>
    </xf>
    <xf numFmtId="178" fontId="6" fillId="5" borderId="19" xfId="2" applyNumberFormat="1" applyFont="1" applyFill="1" applyBorder="1" applyAlignment="1">
      <alignment horizontal="right" vertical="center"/>
    </xf>
    <xf numFmtId="38" fontId="3" fillId="3" borderId="11" xfId="1" applyFont="1" applyFill="1" applyBorder="1"/>
    <xf numFmtId="178" fontId="37" fillId="8" borderId="13" xfId="2" applyNumberFormat="1" applyFont="1" applyFill="1" applyBorder="1" applyAlignment="1">
      <alignment vertical="center"/>
    </xf>
    <xf numFmtId="178" fontId="37" fillId="8" borderId="16" xfId="2" applyNumberFormat="1" applyFont="1" applyFill="1" applyBorder="1" applyAlignment="1">
      <alignment vertical="center"/>
    </xf>
    <xf numFmtId="178" fontId="37" fillId="8" borderId="19" xfId="2" applyNumberFormat="1" applyFont="1" applyFill="1" applyBorder="1" applyAlignment="1">
      <alignment vertical="center"/>
    </xf>
    <xf numFmtId="178" fontId="37" fillId="8" borderId="13" xfId="0" applyNumberFormat="1" applyFont="1" applyFill="1" applyBorder="1" applyAlignment="1">
      <alignment horizontal="right" vertical="center"/>
    </xf>
    <xf numFmtId="178" fontId="37" fillId="8" borderId="16" xfId="0" applyNumberFormat="1" applyFont="1" applyFill="1" applyBorder="1" applyAlignment="1">
      <alignment horizontal="right" vertical="center"/>
    </xf>
    <xf numFmtId="3" fontId="37" fillId="8" borderId="13" xfId="0" applyNumberFormat="1" applyFont="1" applyFill="1" applyBorder="1" applyAlignment="1">
      <alignment vertical="center"/>
    </xf>
    <xf numFmtId="177" fontId="37" fillId="8" borderId="16" xfId="70" applyNumberFormat="1" applyFont="1" applyFill="1" applyBorder="1" applyAlignment="1">
      <alignment vertical="center"/>
    </xf>
    <xf numFmtId="178" fontId="37" fillId="8" borderId="11" xfId="67" applyNumberFormat="1" applyFont="1" applyFill="1" applyBorder="1" applyAlignment="1">
      <alignment vertical="center"/>
    </xf>
    <xf numFmtId="178" fontId="37" fillId="8" borderId="16" xfId="67" applyNumberFormat="1" applyFont="1" applyFill="1" applyBorder="1" applyAlignment="1">
      <alignment vertical="center"/>
    </xf>
    <xf numFmtId="178" fontId="37" fillId="8" borderId="9" xfId="67" applyNumberFormat="1" applyFont="1" applyFill="1" applyBorder="1" applyAlignment="1">
      <alignment horizontal="right" vertical="center"/>
    </xf>
    <xf numFmtId="178" fontId="37" fillId="5" borderId="35" xfId="67" applyNumberFormat="1" applyFont="1" applyFill="1" applyBorder="1" applyAlignment="1">
      <alignment horizontal="right" vertical="center"/>
    </xf>
    <xf numFmtId="0" fontId="3" fillId="14" borderId="11" xfId="0" applyFont="1" applyFill="1" applyBorder="1" applyAlignment="1">
      <alignment horizontal="center"/>
    </xf>
    <xf numFmtId="38" fontId="3" fillId="3" borderId="0" xfId="0" applyNumberFormat="1" applyFont="1" applyFill="1"/>
    <xf numFmtId="38" fontId="3" fillId="3" borderId="11" xfId="0" applyNumberFormat="1" applyFont="1" applyFill="1" applyBorder="1"/>
    <xf numFmtId="181" fontId="3" fillId="3" borderId="0" xfId="111" applyNumberFormat="1" applyFont="1" applyFill="1" applyAlignment="1"/>
    <xf numFmtId="0" fontId="38" fillId="2" borderId="0" xfId="67" applyFont="1" applyFill="1" applyAlignment="1">
      <alignment vertical="center"/>
    </xf>
    <xf numFmtId="0" fontId="38" fillId="3" borderId="0" xfId="0" applyFont="1" applyFill="1"/>
    <xf numFmtId="0" fontId="38" fillId="3" borderId="0" xfId="67" applyFont="1" applyFill="1" applyAlignment="1">
      <alignment vertical="center"/>
    </xf>
    <xf numFmtId="0" fontId="38" fillId="2" borderId="0" xfId="67" applyFont="1" applyFill="1" applyAlignment="1">
      <alignment horizontal="center" vertical="center"/>
    </xf>
    <xf numFmtId="38" fontId="38" fillId="2" borderId="0" xfId="67" applyNumberFormat="1" applyFont="1" applyFill="1" applyAlignment="1">
      <alignment vertical="center"/>
    </xf>
    <xf numFmtId="176" fontId="38" fillId="4" borderId="11" xfId="67" applyNumberFormat="1" applyFont="1" applyFill="1" applyBorder="1" applyAlignment="1">
      <alignment horizontal="center" vertical="center" wrapText="1"/>
    </xf>
    <xf numFmtId="0" fontId="38" fillId="4" borderId="11" xfId="67" applyFont="1" applyFill="1" applyBorder="1" applyAlignment="1">
      <alignment horizontal="center" vertical="center"/>
    </xf>
    <xf numFmtId="0" fontId="38" fillId="4" borderId="11" xfId="2" applyFont="1" applyFill="1" applyBorder="1" applyAlignment="1">
      <alignment horizontal="center" vertical="center"/>
    </xf>
    <xf numFmtId="0" fontId="38" fillId="2" borderId="11" xfId="67" applyFont="1" applyFill="1" applyBorder="1" applyAlignment="1">
      <alignment vertical="center"/>
    </xf>
    <xf numFmtId="38" fontId="38" fillId="2" borderId="11" xfId="1" applyFont="1" applyFill="1" applyBorder="1" applyAlignment="1">
      <alignment vertical="center"/>
    </xf>
    <xf numFmtId="0" fontId="38" fillId="13" borderId="11" xfId="67" applyFont="1" applyFill="1" applyBorder="1" applyAlignment="1">
      <alignment vertical="center"/>
    </xf>
    <xf numFmtId="38" fontId="38" fillId="13" borderId="11" xfId="1" applyFont="1" applyFill="1" applyBorder="1" applyAlignment="1">
      <alignment vertical="center"/>
    </xf>
    <xf numFmtId="9" fontId="38" fillId="2" borderId="0" xfId="111" applyFont="1" applyFill="1" applyAlignment="1">
      <alignment vertical="center"/>
    </xf>
    <xf numFmtId="180" fontId="38" fillId="2" borderId="0" xfId="67" applyNumberFormat="1" applyFont="1" applyFill="1" applyAlignment="1">
      <alignment vertical="center"/>
    </xf>
    <xf numFmtId="0" fontId="38" fillId="15" borderId="0" xfId="67" applyFont="1" applyFill="1" applyAlignment="1">
      <alignment vertical="center"/>
    </xf>
    <xf numFmtId="0" fontId="38" fillId="0" borderId="0" xfId="0" applyFont="1"/>
    <xf numFmtId="0" fontId="38" fillId="0" borderId="11" xfId="0" applyFont="1" applyBorder="1"/>
    <xf numFmtId="38" fontId="38" fillId="0" borderId="11" xfId="0" applyNumberFormat="1" applyFont="1" applyBorder="1"/>
    <xf numFmtId="38" fontId="38" fillId="0" borderId="0" xfId="0" applyNumberFormat="1" applyFont="1"/>
    <xf numFmtId="0" fontId="3" fillId="3" borderId="11" xfId="0" applyFont="1" applyFill="1" applyBorder="1"/>
    <xf numFmtId="181" fontId="3" fillId="3" borderId="11" xfId="111" applyNumberFormat="1" applyFont="1" applyFill="1" applyBorder="1" applyAlignment="1"/>
    <xf numFmtId="0" fontId="38" fillId="4" borderId="19" xfId="113" applyFont="1" applyFill="1" applyBorder="1" applyAlignment="1">
      <alignment horizontal="center"/>
    </xf>
    <xf numFmtId="0" fontId="38" fillId="4" borderId="11" xfId="113" applyFont="1" applyFill="1" applyBorder="1" applyAlignment="1">
      <alignment horizontal="center"/>
    </xf>
    <xf numFmtId="0" fontId="40" fillId="0" borderId="0" xfId="112" applyFont="1">
      <alignment vertical="center"/>
    </xf>
    <xf numFmtId="0" fontId="40" fillId="0" borderId="0" xfId="112" applyFont="1" applyAlignment="1">
      <alignment horizontal="center" vertical="center"/>
    </xf>
    <xf numFmtId="38" fontId="38" fillId="0" borderId="11" xfId="114" applyFont="1" applyFill="1" applyBorder="1">
      <alignment vertical="center"/>
    </xf>
    <xf numFmtId="38" fontId="38" fillId="0" borderId="11" xfId="114" applyFont="1" applyFill="1" applyBorder="1" applyAlignment="1">
      <alignment horizontal="center" vertical="center"/>
    </xf>
    <xf numFmtId="38" fontId="38" fillId="0" borderId="11" xfId="114" applyFont="1" applyBorder="1">
      <alignment vertical="center"/>
    </xf>
    <xf numFmtId="0" fontId="40" fillId="13" borderId="11" xfId="112" applyFont="1" applyFill="1" applyBorder="1">
      <alignment vertical="center"/>
    </xf>
    <xf numFmtId="38" fontId="38" fillId="13" borderId="11" xfId="114" applyFont="1" applyFill="1" applyBorder="1" applyAlignment="1">
      <alignment horizontal="center" vertical="center"/>
    </xf>
    <xf numFmtId="38" fontId="40" fillId="13" borderId="11" xfId="112" applyNumberFormat="1" applyFont="1" applyFill="1" applyBorder="1">
      <alignment vertical="center"/>
    </xf>
    <xf numFmtId="0" fontId="40" fillId="17" borderId="11" xfId="112" applyFont="1" applyFill="1" applyBorder="1">
      <alignment vertical="center"/>
    </xf>
    <xf numFmtId="38" fontId="38" fillId="17" borderId="11" xfId="114" applyFont="1" applyFill="1" applyBorder="1" applyAlignment="1">
      <alignment horizontal="center" vertical="center"/>
    </xf>
    <xf numFmtId="38" fontId="40" fillId="17" borderId="11" xfId="112" applyNumberFormat="1" applyFont="1" applyFill="1" applyBorder="1">
      <alignment vertical="center"/>
    </xf>
    <xf numFmtId="38" fontId="40" fillId="0" borderId="0" xfId="112" applyNumberFormat="1" applyFont="1">
      <alignment vertical="center"/>
    </xf>
    <xf numFmtId="38" fontId="38" fillId="18" borderId="0" xfId="114" applyFont="1" applyFill="1">
      <alignment vertical="center"/>
    </xf>
    <xf numFmtId="38" fontId="38" fillId="16" borderId="11" xfId="114" applyFont="1" applyFill="1" applyBorder="1">
      <alignment vertical="center"/>
    </xf>
    <xf numFmtId="38" fontId="38" fillId="3" borderId="11" xfId="0" applyNumberFormat="1" applyFont="1" applyFill="1" applyBorder="1"/>
    <xf numFmtId="38" fontId="38" fillId="3" borderId="11" xfId="1" applyFont="1" applyFill="1" applyBorder="1"/>
    <xf numFmtId="0" fontId="38" fillId="3" borderId="11" xfId="0" applyFont="1" applyFill="1" applyBorder="1"/>
    <xf numFmtId="38" fontId="38" fillId="3" borderId="0" xfId="0" applyNumberFormat="1" applyFont="1" applyFill="1"/>
    <xf numFmtId="0" fontId="41" fillId="14" borderId="11" xfId="0" applyFont="1" applyFill="1" applyBorder="1" applyAlignment="1">
      <alignment horizontal="left"/>
    </xf>
    <xf numFmtId="0" fontId="38" fillId="14" borderId="11" xfId="67" applyFont="1" applyFill="1" applyBorder="1" applyAlignment="1">
      <alignment horizontal="left" vertical="center"/>
    </xf>
    <xf numFmtId="38" fontId="38" fillId="2" borderId="11" xfId="67" applyNumberFormat="1" applyFont="1" applyFill="1" applyBorder="1" applyAlignment="1">
      <alignment vertical="center"/>
    </xf>
    <xf numFmtId="0" fontId="38" fillId="2" borderId="15" xfId="67" applyFont="1" applyFill="1" applyBorder="1" applyAlignment="1">
      <alignment vertical="center"/>
    </xf>
    <xf numFmtId="0" fontId="40" fillId="2" borderId="11" xfId="67" applyFont="1" applyFill="1" applyBorder="1" applyAlignment="1">
      <alignment vertical="center"/>
    </xf>
    <xf numFmtId="0" fontId="6" fillId="2" borderId="30" xfId="57" applyFont="1" applyFill="1" applyBorder="1" applyAlignment="1">
      <alignment horizontal="left" vertical="center" wrapText="1" indent="1"/>
    </xf>
    <xf numFmtId="0" fontId="6" fillId="2" borderId="38" xfId="57" applyFont="1" applyFill="1" applyBorder="1" applyAlignment="1">
      <alignment horizontal="left" vertical="center" wrapText="1" indent="1"/>
    </xf>
    <xf numFmtId="0" fontId="42" fillId="0" borderId="0" xfId="112" applyFont="1">
      <alignment vertical="center"/>
    </xf>
    <xf numFmtId="0" fontId="38" fillId="0" borderId="11" xfId="67" applyFont="1" applyBorder="1" applyAlignment="1">
      <alignment vertical="center"/>
    </xf>
    <xf numFmtId="0" fontId="40" fillId="0" borderId="11" xfId="67" applyFont="1" applyBorder="1" applyAlignment="1">
      <alignment vertical="center"/>
    </xf>
    <xf numFmtId="38" fontId="38" fillId="0" borderId="11" xfId="114" applyFont="1" applyFill="1" applyBorder="1" applyAlignment="1">
      <alignment horizontal="right" vertical="center"/>
    </xf>
    <xf numFmtId="38" fontId="38" fillId="0" borderId="11" xfId="114" applyFont="1" applyBorder="1" applyAlignment="1">
      <alignment horizontal="right" vertical="center"/>
    </xf>
    <xf numFmtId="0" fontId="40" fillId="3" borderId="11" xfId="0" applyFont="1" applyFill="1" applyBorder="1"/>
    <xf numFmtId="0" fontId="40" fillId="0" borderId="15" xfId="67" applyFont="1" applyBorder="1" applyAlignment="1">
      <alignment vertical="center"/>
    </xf>
    <xf numFmtId="0" fontId="40" fillId="3" borderId="15" xfId="67" applyFont="1" applyFill="1" applyBorder="1" applyAlignment="1">
      <alignment vertical="center"/>
    </xf>
    <xf numFmtId="0" fontId="38" fillId="2" borderId="11" xfId="67" applyFont="1" applyFill="1" applyBorder="1" applyAlignment="1">
      <alignment horizontal="left" vertical="center"/>
    </xf>
    <xf numFmtId="0" fontId="38" fillId="2" borderId="19" xfId="67" applyFont="1" applyFill="1" applyBorder="1" applyAlignment="1">
      <alignment vertical="center"/>
    </xf>
    <xf numFmtId="0" fontId="38" fillId="2" borderId="3" xfId="67" applyFont="1" applyFill="1" applyBorder="1" applyAlignment="1">
      <alignment vertical="center"/>
    </xf>
    <xf numFmtId="0" fontId="38" fillId="2" borderId="13" xfId="67" applyFont="1" applyFill="1" applyBorder="1" applyAlignment="1">
      <alignment vertical="center"/>
    </xf>
    <xf numFmtId="0" fontId="40" fillId="2" borderId="15" xfId="67" applyFont="1" applyFill="1" applyBorder="1" applyAlignment="1">
      <alignment vertical="center"/>
    </xf>
    <xf numFmtId="0" fontId="40" fillId="2" borderId="27" xfId="67" applyFont="1" applyFill="1" applyBorder="1" applyAlignment="1">
      <alignment vertical="center"/>
    </xf>
    <xf numFmtId="176" fontId="40" fillId="4" borderId="15" xfId="67" applyNumberFormat="1" applyFont="1" applyFill="1" applyBorder="1" applyAlignment="1">
      <alignment horizontal="center" vertical="center" wrapText="1"/>
    </xf>
    <xf numFmtId="176" fontId="40" fillId="4" borderId="17" xfId="67" applyNumberFormat="1" applyFont="1" applyFill="1" applyBorder="1" applyAlignment="1">
      <alignment horizontal="center" vertical="center" wrapText="1"/>
    </xf>
    <xf numFmtId="176" fontId="40" fillId="4" borderId="27" xfId="67" applyNumberFormat="1" applyFont="1" applyFill="1" applyBorder="1" applyAlignment="1">
      <alignment horizontal="center" vertical="center" wrapText="1"/>
    </xf>
    <xf numFmtId="0" fontId="38" fillId="2" borderId="22" xfId="67" applyFont="1" applyFill="1" applyBorder="1" applyAlignment="1">
      <alignment vertical="center"/>
    </xf>
    <xf numFmtId="0" fontId="38" fillId="2" borderId="28" xfId="67" applyFont="1" applyFill="1" applyBorder="1" applyAlignment="1">
      <alignment vertical="center"/>
    </xf>
    <xf numFmtId="0" fontId="38" fillId="2" borderId="4" xfId="67" applyFont="1" applyFill="1" applyBorder="1" applyAlignment="1">
      <alignment vertical="center"/>
    </xf>
    <xf numFmtId="0" fontId="38" fillId="2" borderId="24" xfId="67" applyFont="1" applyFill="1" applyBorder="1" applyAlignment="1">
      <alignment vertical="center"/>
    </xf>
    <xf numFmtId="0" fontId="38" fillId="2" borderId="14" xfId="67" applyFont="1" applyFill="1" applyBorder="1" applyAlignment="1">
      <alignment vertical="center"/>
    </xf>
    <xf numFmtId="0" fontId="38" fillId="2" borderId="25" xfId="67" applyFont="1" applyFill="1" applyBorder="1" applyAlignment="1">
      <alignment vertical="center"/>
    </xf>
    <xf numFmtId="0" fontId="38" fillId="2" borderId="15" xfId="67" applyFont="1" applyFill="1" applyBorder="1" applyAlignment="1">
      <alignment vertical="center"/>
    </xf>
    <xf numFmtId="0" fontId="38" fillId="2" borderId="27" xfId="67" applyFont="1" applyFill="1" applyBorder="1" applyAlignment="1">
      <alignment vertical="center"/>
    </xf>
    <xf numFmtId="0" fontId="38" fillId="2" borderId="11" xfId="67" applyFont="1" applyFill="1" applyBorder="1" applyAlignment="1">
      <alignment horizontal="left" vertical="center"/>
    </xf>
    <xf numFmtId="0" fontId="38" fillId="2" borderId="19" xfId="67" applyFont="1" applyFill="1" applyBorder="1" applyAlignment="1">
      <alignment horizontal="left" vertical="center"/>
    </xf>
    <xf numFmtId="0" fontId="38" fillId="2" borderId="3" xfId="67" applyFont="1" applyFill="1" applyBorder="1" applyAlignment="1">
      <alignment horizontal="left" vertical="center"/>
    </xf>
    <xf numFmtId="0" fontId="38" fillId="2" borderId="13" xfId="67" applyFont="1" applyFill="1" applyBorder="1" applyAlignment="1">
      <alignment horizontal="left" vertical="center"/>
    </xf>
    <xf numFmtId="0" fontId="38" fillId="2" borderId="15" xfId="67" applyFont="1" applyFill="1" applyBorder="1" applyAlignment="1">
      <alignment horizontal="left" vertical="center"/>
    </xf>
    <xf numFmtId="0" fontId="38" fillId="2" borderId="27" xfId="67" applyFont="1" applyFill="1" applyBorder="1" applyAlignment="1">
      <alignment horizontal="left" vertical="center"/>
    </xf>
    <xf numFmtId="0" fontId="43" fillId="3" borderId="11" xfId="0" applyFont="1" applyFill="1" applyBorder="1" applyAlignment="1">
      <alignment horizontal="left"/>
    </xf>
    <xf numFmtId="0" fontId="44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38" fillId="2" borderId="19" xfId="67" applyFont="1" applyFill="1" applyBorder="1" applyAlignment="1">
      <alignment vertical="center" wrapText="1"/>
    </xf>
    <xf numFmtId="0" fontId="38" fillId="2" borderId="3" xfId="67" applyFont="1" applyFill="1" applyBorder="1" applyAlignment="1">
      <alignment vertical="center" wrapText="1"/>
    </xf>
    <xf numFmtId="0" fontId="38" fillId="2" borderId="13" xfId="67" applyFont="1" applyFill="1" applyBorder="1" applyAlignment="1">
      <alignment vertical="center" wrapText="1"/>
    </xf>
  </cellXfs>
  <cellStyles count="115">
    <cellStyle name="2x indented GHG Textfiels" xfId="4" xr:uid="{00000000-0005-0000-0000-000000000000}"/>
    <cellStyle name="2x indented GHG Textfiels 2" xfId="5" xr:uid="{00000000-0005-0000-0000-000001000000}"/>
    <cellStyle name="2x indented GHG Textfiels 2 2" xfId="60" xr:uid="{00000000-0005-0000-0000-000002000000}"/>
    <cellStyle name="5x indented GHG Textfiels" xfId="6" xr:uid="{00000000-0005-0000-0000-000003000000}"/>
    <cellStyle name="5x indented GHG Textfiels 2" xfId="7" xr:uid="{00000000-0005-0000-0000-000004000000}"/>
    <cellStyle name="5x indented GHG Textfiels 3" xfId="8" xr:uid="{00000000-0005-0000-0000-000005000000}"/>
    <cellStyle name="AggblueBoldCels" xfId="9" xr:uid="{00000000-0005-0000-0000-000006000000}"/>
    <cellStyle name="AggblueCels" xfId="10" xr:uid="{00000000-0005-0000-0000-000007000000}"/>
    <cellStyle name="AggBoldCells" xfId="11" xr:uid="{00000000-0005-0000-0000-000008000000}"/>
    <cellStyle name="AggCels" xfId="12" xr:uid="{00000000-0005-0000-0000-000009000000}"/>
    <cellStyle name="AggGreen" xfId="13" xr:uid="{00000000-0005-0000-0000-00000A000000}"/>
    <cellStyle name="AggGreen12" xfId="14" xr:uid="{00000000-0005-0000-0000-00000B000000}"/>
    <cellStyle name="AggOrange" xfId="15" xr:uid="{00000000-0005-0000-0000-00000C000000}"/>
    <cellStyle name="AggOrange9" xfId="16" xr:uid="{00000000-0005-0000-0000-00000D000000}"/>
    <cellStyle name="AggOrangeLB_2x" xfId="17" xr:uid="{00000000-0005-0000-0000-00000E000000}"/>
    <cellStyle name="AggOrangeLBorder" xfId="18" xr:uid="{00000000-0005-0000-0000-00000F000000}"/>
    <cellStyle name="AggOrangeRBorder" xfId="19" xr:uid="{00000000-0005-0000-0000-000010000000}"/>
    <cellStyle name="Bold GHG Numbers (0.00)" xfId="20" xr:uid="{00000000-0005-0000-0000-000011000000}"/>
    <cellStyle name="Constants" xfId="21" xr:uid="{00000000-0005-0000-0000-000012000000}"/>
    <cellStyle name="CustomCellsOrange" xfId="22" xr:uid="{00000000-0005-0000-0000-000013000000}"/>
    <cellStyle name="CustomizationCells" xfId="23" xr:uid="{00000000-0005-0000-0000-000014000000}"/>
    <cellStyle name="CustomizationGreenCells" xfId="24" xr:uid="{00000000-0005-0000-0000-000015000000}"/>
    <cellStyle name="DocBox_EmptyRow" xfId="25" xr:uid="{00000000-0005-0000-0000-000016000000}"/>
    <cellStyle name="Empty_B_border" xfId="26" xr:uid="{00000000-0005-0000-0000-000017000000}"/>
    <cellStyle name="Headline" xfId="27" xr:uid="{00000000-0005-0000-0000-000018000000}"/>
    <cellStyle name="InputCells" xfId="28" xr:uid="{00000000-0005-0000-0000-000019000000}"/>
    <cellStyle name="InputCells12" xfId="29" xr:uid="{00000000-0005-0000-0000-00001A000000}"/>
    <cellStyle name="IntCells" xfId="30" xr:uid="{00000000-0005-0000-0000-00001B000000}"/>
    <cellStyle name="KP_thin_border_dark_grey" xfId="31" xr:uid="{00000000-0005-0000-0000-00001C000000}"/>
    <cellStyle name="Normal 2" xfId="32" xr:uid="{00000000-0005-0000-0000-00001D000000}"/>
    <cellStyle name="Normal GHG Numbers (0.00)" xfId="33" xr:uid="{00000000-0005-0000-0000-00001E000000}"/>
    <cellStyle name="Normal GHG Numbers (0.00) 2" xfId="34" xr:uid="{00000000-0005-0000-0000-00001F000000}"/>
    <cellStyle name="Normal GHG Textfiels Bold" xfId="35" xr:uid="{00000000-0005-0000-0000-000020000000}"/>
    <cellStyle name="Normal GHG Textfiels Bold 2" xfId="36" xr:uid="{00000000-0005-0000-0000-000021000000}"/>
    <cellStyle name="Normal GHG Textfiels Bold 3" xfId="103" xr:uid="{00000000-0005-0000-0000-000022000000}"/>
    <cellStyle name="Normal GHG whole table" xfId="37" xr:uid="{00000000-0005-0000-0000-000023000000}"/>
    <cellStyle name="Normal GHG-Shade" xfId="38" xr:uid="{00000000-0005-0000-0000-000024000000}"/>
    <cellStyle name="Normal GHG-Shade 2" xfId="39" xr:uid="{00000000-0005-0000-0000-000025000000}"/>
    <cellStyle name="Normal GHG-Shade 3" xfId="40" xr:uid="{00000000-0005-0000-0000-000026000000}"/>
    <cellStyle name="Normal GHG-Shade 4" xfId="61" xr:uid="{00000000-0005-0000-0000-000027000000}"/>
    <cellStyle name="Normal GHG-Shade_CRFReport-template" xfId="41" xr:uid="{00000000-0005-0000-0000-000028000000}"/>
    <cellStyle name="Normal_Biomass Burning draft CRF FCCC table 4 Dec" xfId="42" xr:uid="{00000000-0005-0000-0000-000029000000}"/>
    <cellStyle name="Normál_Munka1" xfId="43" xr:uid="{00000000-0005-0000-0000-00002A000000}"/>
    <cellStyle name="Normal_Sheet2" xfId="44" xr:uid="{00000000-0005-0000-0000-00002B000000}"/>
    <cellStyle name="Pattern" xfId="45" xr:uid="{00000000-0005-0000-0000-00002C000000}"/>
    <cellStyle name="Shade" xfId="46" xr:uid="{00000000-0005-0000-0000-00002D000000}"/>
    <cellStyle name="Гиперссылка" xfId="47" xr:uid="{00000000-0005-0000-0000-00002E000000}"/>
    <cellStyle name="Обычный_2++" xfId="48" xr:uid="{00000000-0005-0000-0000-00002F000000}"/>
    <cellStyle name="パーセント" xfId="111" builtinId="5"/>
    <cellStyle name="パーセント 2" xfId="49" xr:uid="{00000000-0005-0000-0000-000030000000}"/>
    <cellStyle name="パーセント 2 2" xfId="71" xr:uid="{00000000-0005-0000-0000-000031000000}"/>
    <cellStyle name="パーセント 2 3" xfId="72" xr:uid="{00000000-0005-0000-0000-000032000000}"/>
    <cellStyle name="パーセント 3" xfId="50" xr:uid="{00000000-0005-0000-0000-000033000000}"/>
    <cellStyle name="パーセント 3 2" xfId="73" xr:uid="{00000000-0005-0000-0000-000034000000}"/>
    <cellStyle name="パーセント 4" xfId="74" xr:uid="{00000000-0005-0000-0000-000035000000}"/>
    <cellStyle name="パーセント 4 2" xfId="75" xr:uid="{00000000-0005-0000-0000-000036000000}"/>
    <cellStyle name="パーセント 5" xfId="76" xr:uid="{00000000-0005-0000-0000-000037000000}"/>
    <cellStyle name="パーセント 6" xfId="77" xr:uid="{00000000-0005-0000-0000-000038000000}"/>
    <cellStyle name="パーセント 7" xfId="78" xr:uid="{00000000-0005-0000-0000-000039000000}"/>
    <cellStyle name="パーセント 8" xfId="79" xr:uid="{00000000-0005-0000-0000-00003A000000}"/>
    <cellStyle name="パーセント 9" xfId="80" xr:uid="{00000000-0005-0000-0000-00003B000000}"/>
    <cellStyle name="ハイパーリンク 2" xfId="62" xr:uid="{00000000-0005-0000-0000-00003C000000}"/>
    <cellStyle name="ハイパーリンク 3" xfId="104" xr:uid="{00000000-0005-0000-0000-00003D000000}"/>
    <cellStyle name="桁区切り" xfId="1" builtinId="6"/>
    <cellStyle name="桁区切り 10" xfId="114" xr:uid="{2A81DF9D-7DF1-4399-83C7-921D2CADAB9F}"/>
    <cellStyle name="桁区切り 2" xfId="51" xr:uid="{00000000-0005-0000-0000-00003F000000}"/>
    <cellStyle name="桁区切り 2 2" xfId="52" xr:uid="{00000000-0005-0000-0000-000040000000}"/>
    <cellStyle name="桁区切り 2 2 2" xfId="81" xr:uid="{00000000-0005-0000-0000-000041000000}"/>
    <cellStyle name="桁区切り 2 3" xfId="63" xr:uid="{00000000-0005-0000-0000-000042000000}"/>
    <cellStyle name="桁区切り 2 4" xfId="82" xr:uid="{00000000-0005-0000-0000-000043000000}"/>
    <cellStyle name="桁区切り 2 5" xfId="83" xr:uid="{00000000-0005-0000-0000-000044000000}"/>
    <cellStyle name="桁区切り 3" xfId="58" xr:uid="{00000000-0005-0000-0000-000045000000}"/>
    <cellStyle name="桁区切り 3 2" xfId="105" xr:uid="{00000000-0005-0000-0000-000046000000}"/>
    <cellStyle name="桁区切り 4" xfId="84" xr:uid="{00000000-0005-0000-0000-000047000000}"/>
    <cellStyle name="桁区切り 4 2" xfId="85" xr:uid="{00000000-0005-0000-0000-000048000000}"/>
    <cellStyle name="桁区切り 4 3" xfId="109" xr:uid="{15ADCD51-ADE4-42E2-A14A-973401BEF8E0}"/>
    <cellStyle name="桁区切り 5" xfId="86" xr:uid="{00000000-0005-0000-0000-000049000000}"/>
    <cellStyle name="桁区切り 5 2" xfId="87" xr:uid="{00000000-0005-0000-0000-00004A000000}"/>
    <cellStyle name="桁区切り 6" xfId="70" xr:uid="{00000000-0005-0000-0000-00004B000000}"/>
    <cellStyle name="桁区切り 7" xfId="88" xr:uid="{00000000-0005-0000-0000-00004C000000}"/>
    <cellStyle name="桁区切り 8" xfId="89" xr:uid="{00000000-0005-0000-0000-00004D000000}"/>
    <cellStyle name="桁区切り 9" xfId="90" xr:uid="{00000000-0005-0000-0000-00004E000000}"/>
    <cellStyle name="標準" xfId="0" builtinId="0"/>
    <cellStyle name="標準 10" xfId="106" xr:uid="{00000000-0005-0000-0000-000050000000}"/>
    <cellStyle name="標準 11" xfId="108" xr:uid="{00000000-0005-0000-0000-000051000000}"/>
    <cellStyle name="標準 12" xfId="112" xr:uid="{1D1B0CAC-5638-44A4-B9CD-706F908E1F68}"/>
    <cellStyle name="標準 2" xfId="3" xr:uid="{00000000-0005-0000-0000-000052000000}"/>
    <cellStyle name="標準 2 2" xfId="56" xr:uid="{00000000-0005-0000-0000-000053000000}"/>
    <cellStyle name="標準 2 2 2" xfId="69" xr:uid="{00000000-0005-0000-0000-000054000000}"/>
    <cellStyle name="標準 2 2 3" xfId="110" xr:uid="{8616F470-AAF6-4FCC-8C58-350B46881BBE}"/>
    <cellStyle name="標準 2 3" xfId="91" xr:uid="{00000000-0005-0000-0000-000055000000}"/>
    <cellStyle name="標準 2 4" xfId="92" xr:uid="{00000000-0005-0000-0000-000056000000}"/>
    <cellStyle name="標準 2 5" xfId="93" xr:uid="{00000000-0005-0000-0000-000057000000}"/>
    <cellStyle name="標準 2_H19集計結果（ごみ処理状況）" xfId="94" xr:uid="{00000000-0005-0000-0000-000058000000}"/>
    <cellStyle name="標準 3" xfId="53" xr:uid="{00000000-0005-0000-0000-000059000000}"/>
    <cellStyle name="標準 3 2" xfId="64" xr:uid="{00000000-0005-0000-0000-00005A000000}"/>
    <cellStyle name="標準 3 3" xfId="95" xr:uid="{00000000-0005-0000-0000-00005B000000}"/>
    <cellStyle name="標準 3 4" xfId="107" xr:uid="{00000000-0005-0000-0000-00005C000000}"/>
    <cellStyle name="標準 3_一般廃棄物Book5" xfId="96" xr:uid="{00000000-0005-0000-0000-00005D000000}"/>
    <cellStyle name="標準 4" xfId="54" xr:uid="{00000000-0005-0000-0000-00005E000000}"/>
    <cellStyle name="標準 4 2" xfId="97" xr:uid="{00000000-0005-0000-0000-00005F000000}"/>
    <cellStyle name="標準 5" xfId="59" xr:uid="{00000000-0005-0000-0000-000060000000}"/>
    <cellStyle name="標準 5 2" xfId="98" xr:uid="{00000000-0005-0000-0000-000061000000}"/>
    <cellStyle name="標準 5 2 2" xfId="113" xr:uid="{503F6CC5-6C27-4F8D-A2FE-F247899A736C}"/>
    <cellStyle name="標準 6" xfId="65" xr:uid="{00000000-0005-0000-0000-000062000000}"/>
    <cellStyle name="標準 6 2" xfId="99" xr:uid="{00000000-0005-0000-0000-000063000000}"/>
    <cellStyle name="標準 6 3" xfId="100" xr:uid="{00000000-0005-0000-0000-000064000000}"/>
    <cellStyle name="標準 7" xfId="68" xr:uid="{00000000-0005-0000-0000-000065000000}"/>
    <cellStyle name="標準 8" xfId="101" xr:uid="{00000000-0005-0000-0000-000066000000}"/>
    <cellStyle name="標準 9" xfId="102" xr:uid="{00000000-0005-0000-0000-000067000000}"/>
    <cellStyle name="標準_6A-2009" xfId="57" xr:uid="{00000000-0005-0000-0000-000068000000}"/>
    <cellStyle name="標準_6A-AD-2006" xfId="2" xr:uid="{00000000-0005-0000-0000-000069000000}"/>
    <cellStyle name="標準_6C-AD-2006" xfId="67" xr:uid="{00000000-0005-0000-0000-00006A000000}"/>
    <cellStyle name="標準_6D-2006" xfId="66" xr:uid="{00000000-0005-0000-0000-00006B000000}"/>
    <cellStyle name="未定義" xfId="55" xr:uid="{00000000-0005-0000-0000-00006F000000}"/>
  </cellStyles>
  <dxfs count="0"/>
  <tableStyles count="0" defaultTableStyle="TableStyleMedium2" defaultPivotStyle="PivotStyleLight16"/>
  <colors>
    <mruColors>
      <color rgb="FF006800"/>
      <color rgb="FFFFFFCC"/>
      <color rgb="FF0000FF"/>
      <color rgb="FFC0C0C0"/>
      <color rgb="FFCC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6026464094449"/>
          <c:y val="2.0187457230805422E-2"/>
          <c:w val="0.82301293282367716"/>
          <c:h val="0.77133245325350641"/>
        </c:manualLayout>
      </c:layout>
      <c:areaChart>
        <c:grouping val="stacked"/>
        <c:varyColors val="0"/>
        <c:ser>
          <c:idx val="0"/>
          <c:order val="0"/>
          <c:tx>
            <c:strRef>
              <c:f>'Figure of emission reductions'!$B$58</c:f>
              <c:strCache>
                <c:ptCount val="1"/>
                <c:pt idx="0">
                  <c:v>Residual GHG emissions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reductions'!$C$58:$BK$58</c:f>
              <c:numCache>
                <c:formatCode>#,##0_);[Red]\(#,##0\)</c:formatCode>
                <c:ptCount val="61"/>
                <c:pt idx="0">
                  <c:v>42266.328331393779</c:v>
                </c:pt>
                <c:pt idx="1">
                  <c:v>42068.038925017558</c:v>
                </c:pt>
                <c:pt idx="2">
                  <c:v>44731.649209724499</c:v>
                </c:pt>
                <c:pt idx="3">
                  <c:v>43428.343604341717</c:v>
                </c:pt>
                <c:pt idx="4">
                  <c:v>49054.208707579564</c:v>
                </c:pt>
                <c:pt idx="5">
                  <c:v>50185.134498943975</c:v>
                </c:pt>
                <c:pt idx="6">
                  <c:v>50738.327960522671</c:v>
                </c:pt>
                <c:pt idx="7">
                  <c:v>51995.070617324847</c:v>
                </c:pt>
                <c:pt idx="8">
                  <c:v>51748.918787016388</c:v>
                </c:pt>
                <c:pt idx="9">
                  <c:v>50913.169930910255</c:v>
                </c:pt>
                <c:pt idx="10">
                  <c:v>51605.471133291954</c:v>
                </c:pt>
                <c:pt idx="11">
                  <c:v>50655.519100559759</c:v>
                </c:pt>
                <c:pt idx="12">
                  <c:v>50310.326723062666</c:v>
                </c:pt>
                <c:pt idx="13">
                  <c:v>50923.045728346173</c:v>
                </c:pt>
                <c:pt idx="14">
                  <c:v>49561.223505813818</c:v>
                </c:pt>
                <c:pt idx="15">
                  <c:v>48535.509221914625</c:v>
                </c:pt>
                <c:pt idx="16">
                  <c:v>46186.190777665914</c:v>
                </c:pt>
                <c:pt idx="17">
                  <c:v>46417.887855060588</c:v>
                </c:pt>
                <c:pt idx="18">
                  <c:v>47090.333278905608</c:v>
                </c:pt>
                <c:pt idx="19">
                  <c:v>42840.145245039857</c:v>
                </c:pt>
                <c:pt idx="20">
                  <c:v>43141.105422271881</c:v>
                </c:pt>
                <c:pt idx="21">
                  <c:v>42732.480453835116</c:v>
                </c:pt>
                <c:pt idx="22">
                  <c:v>44630.650433007591</c:v>
                </c:pt>
                <c:pt idx="23">
                  <c:v>43911.197677471042</c:v>
                </c:pt>
                <c:pt idx="24">
                  <c:v>42717.864771897308</c:v>
                </c:pt>
                <c:pt idx="25">
                  <c:v>42794.468385302091</c:v>
                </c:pt>
                <c:pt idx="26">
                  <c:v>42653.672119920891</c:v>
                </c:pt>
                <c:pt idx="27">
                  <c:v>43636.275064628324</c:v>
                </c:pt>
                <c:pt idx="28">
                  <c:v>43945.218897203289</c:v>
                </c:pt>
                <c:pt idx="29">
                  <c:v>43689.41983384511</c:v>
                </c:pt>
                <c:pt idx="30">
                  <c:v>42152.210048370449</c:v>
                </c:pt>
                <c:pt idx="31">
                  <c:v>40892.61020254474</c:v>
                </c:pt>
                <c:pt idx="32">
                  <c:v>39660.226826140068</c:v>
                </c:pt>
                <c:pt idx="33">
                  <c:v>38443.417081177991</c:v>
                </c:pt>
                <c:pt idx="34">
                  <c:v>37275.735152102221</c:v>
                </c:pt>
                <c:pt idx="35">
                  <c:v>36047.974917932275</c:v>
                </c:pt>
                <c:pt idx="36">
                  <c:v>34830.066387445302</c:v>
                </c:pt>
                <c:pt idx="37">
                  <c:v>33622.292569871206</c:v>
                </c:pt>
                <c:pt idx="38">
                  <c:v>32462.988005506173</c:v>
                </c:pt>
                <c:pt idx="39">
                  <c:v>31264.021466250266</c:v>
                </c:pt>
                <c:pt idx="40">
                  <c:v>30098.956196335865</c:v>
                </c:pt>
                <c:pt idx="41">
                  <c:v>28846.046851564068</c:v>
                </c:pt>
                <c:pt idx="42">
                  <c:v>27614.38985088636</c:v>
                </c:pt>
                <c:pt idx="43">
                  <c:v>26191.924797761676</c:v>
                </c:pt>
                <c:pt idx="44">
                  <c:v>24802.584954347596</c:v>
                </c:pt>
                <c:pt idx="45">
                  <c:v>23246.257407968547</c:v>
                </c:pt>
                <c:pt idx="46">
                  <c:v>21896.518338982933</c:v>
                </c:pt>
                <c:pt idx="47">
                  <c:v>20524.976540135736</c:v>
                </c:pt>
                <c:pt idx="48">
                  <c:v>19189.924523681344</c:v>
                </c:pt>
                <c:pt idx="49">
                  <c:v>17867.937193043203</c:v>
                </c:pt>
                <c:pt idx="50">
                  <c:v>16592.838415849466</c:v>
                </c:pt>
                <c:pt idx="51">
                  <c:v>13787.060463563303</c:v>
                </c:pt>
                <c:pt idx="52">
                  <c:v>11005.464209622336</c:v>
                </c:pt>
                <c:pt idx="53">
                  <c:v>8227.7015555284415</c:v>
                </c:pt>
                <c:pt idx="54">
                  <c:v>5455.9704650669646</c:v>
                </c:pt>
                <c:pt idx="55">
                  <c:v>2707.1305581209381</c:v>
                </c:pt>
                <c:pt idx="56">
                  <c:v>65.001522532300442</c:v>
                </c:pt>
                <c:pt idx="57">
                  <c:v>-2493.7621405446262</c:v>
                </c:pt>
                <c:pt idx="58">
                  <c:v>-5011.5802216125076</c:v>
                </c:pt>
                <c:pt idx="59">
                  <c:v>-7489.1908857770059</c:v>
                </c:pt>
                <c:pt idx="60">
                  <c:v>-9974.6122440418294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E-41B0-BDB5-64CF67AEE7D3}"/>
            </c:ext>
          </c:extLst>
        </c:ser>
        <c:ser>
          <c:idx val="9"/>
          <c:order val="1"/>
          <c:tx>
            <c:strRef>
              <c:f>'Figure of emission reductions'!$B$67</c:f>
              <c:strCache>
                <c:ptCount val="1"/>
                <c:pt idx="0">
                  <c:v>CCUS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  <c:extLst xmlns:c15="http://schemas.microsoft.com/office/drawing/2012/chart"/>
            </c:numRef>
          </c:cat>
          <c:val>
            <c:numRef>
              <c:f>'Figure of emission reductions'!$C$67:$BK$67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1613.8317021777834</c:v>
                </c:pt>
                <c:pt idx="52">
                  <c:v>3227.6634043555669</c:v>
                </c:pt>
                <c:pt idx="53">
                  <c:v>4841.4951065333498</c:v>
                </c:pt>
                <c:pt idx="54">
                  <c:v>6455.3268087111337</c:v>
                </c:pt>
                <c:pt idx="55">
                  <c:v>8069.1585108889176</c:v>
                </c:pt>
                <c:pt idx="56">
                  <c:v>9682.9902130666997</c:v>
                </c:pt>
                <c:pt idx="57">
                  <c:v>11296.821915244484</c:v>
                </c:pt>
                <c:pt idx="58">
                  <c:v>12910.653617422267</c:v>
                </c:pt>
                <c:pt idx="59">
                  <c:v>14524.485319600051</c:v>
                </c:pt>
                <c:pt idx="60">
                  <c:v>16138.317021777835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85AE-41B0-BDB5-64CF67AEE7D3}"/>
            </c:ext>
          </c:extLst>
        </c:ser>
        <c:ser>
          <c:idx val="5"/>
          <c:order val="2"/>
          <c:tx>
            <c:strRef>
              <c:f>'Figure of emission reductions'!$B$59</c:f>
              <c:strCache>
                <c:ptCount val="1"/>
                <c:pt idx="0">
                  <c:v>Waste plastics measures</c:v>
                </c:pt>
              </c:strCache>
            </c:strRef>
          </c:tx>
          <c:spPr>
            <a:solidFill>
              <a:srgbClr val="0068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reductions'!$C$59:$BK$59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800.69911937092547</c:v>
                </c:pt>
                <c:pt idx="31">
                  <c:v>1339.1134905534927</c:v>
                </c:pt>
                <c:pt idx="32">
                  <c:v>1888.9614730084832</c:v>
                </c:pt>
                <c:pt idx="33">
                  <c:v>2437.0981391931346</c:v>
                </c:pt>
                <c:pt idx="34">
                  <c:v>2984.8913957383211</c:v>
                </c:pt>
                <c:pt idx="35">
                  <c:v>3529.566312324454</c:v>
                </c:pt>
                <c:pt idx="36">
                  <c:v>4060.1220388424026</c:v>
                </c:pt>
                <c:pt idx="37">
                  <c:v>4589.9479318674512</c:v>
                </c:pt>
                <c:pt idx="38">
                  <c:v>5120.1892353607509</c:v>
                </c:pt>
                <c:pt idx="39">
                  <c:v>5646.955229176483</c:v>
                </c:pt>
                <c:pt idx="40">
                  <c:v>6174.345757885274</c:v>
                </c:pt>
                <c:pt idx="41">
                  <c:v>6396.3253866351661</c:v>
                </c:pt>
                <c:pt idx="42">
                  <c:v>6625.4947068636993</c:v>
                </c:pt>
                <c:pt idx="43">
                  <c:v>6997.904504957427</c:v>
                </c:pt>
                <c:pt idx="44">
                  <c:v>7383.8299976563503</c:v>
                </c:pt>
                <c:pt idx="45">
                  <c:v>7781.0282889254768</c:v>
                </c:pt>
                <c:pt idx="46">
                  <c:v>8212.1977369673114</c:v>
                </c:pt>
                <c:pt idx="47">
                  <c:v>8640.8101079586959</c:v>
                </c:pt>
                <c:pt idx="48">
                  <c:v>9076.0188665275364</c:v>
                </c:pt>
                <c:pt idx="49">
                  <c:v>9516.0871856299564</c:v>
                </c:pt>
                <c:pt idx="50">
                  <c:v>9963.1737806566707</c:v>
                </c:pt>
                <c:pt idx="51">
                  <c:v>10412.032406090197</c:v>
                </c:pt>
                <c:pt idx="52">
                  <c:v>10871.130645195244</c:v>
                </c:pt>
                <c:pt idx="53">
                  <c:v>11336.250001841316</c:v>
                </c:pt>
                <c:pt idx="54">
                  <c:v>11807.72969364599</c:v>
                </c:pt>
                <c:pt idx="55">
                  <c:v>12287.678166737405</c:v>
                </c:pt>
                <c:pt idx="56">
                  <c:v>12636.792479735315</c:v>
                </c:pt>
                <c:pt idx="57">
                  <c:v>12931.785443361734</c:v>
                </c:pt>
                <c:pt idx="58">
                  <c:v>13197.236816166462</c:v>
                </c:pt>
                <c:pt idx="59">
                  <c:v>13450.91788314533</c:v>
                </c:pt>
                <c:pt idx="60">
                  <c:v>13689.996615055206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AE-41B0-BDB5-64CF67AEE7D3}"/>
            </c:ext>
          </c:extLst>
        </c:ser>
        <c:ser>
          <c:idx val="2"/>
          <c:order val="3"/>
          <c:tx>
            <c:strRef>
              <c:f>'Figure of emission reductions'!$B$60</c:f>
              <c:strCache>
                <c:ptCount val="1"/>
                <c:pt idx="0">
                  <c:v>Waste oil measures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reductions'!$C$60:$BK$60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2.8138474402076099</c:v>
                </c:pt>
                <c:pt idx="31">
                  <c:v>57.976443128227402</c:v>
                </c:pt>
                <c:pt idx="32">
                  <c:v>113.09037412676298</c:v>
                </c:pt>
                <c:pt idx="33">
                  <c:v>170.91339901146966</c:v>
                </c:pt>
                <c:pt idx="34">
                  <c:v>225.93000063104409</c:v>
                </c:pt>
                <c:pt idx="35">
                  <c:v>283.65569613678599</c:v>
                </c:pt>
                <c:pt idx="36">
                  <c:v>338.57496837739927</c:v>
                </c:pt>
                <c:pt idx="37">
                  <c:v>396.20333450418002</c:v>
                </c:pt>
                <c:pt idx="38">
                  <c:v>451.02527736583033</c:v>
                </c:pt>
                <c:pt idx="39">
                  <c:v>505.79855553800189</c:v>
                </c:pt>
                <c:pt idx="40">
                  <c:v>563.28092759633728</c:v>
                </c:pt>
                <c:pt idx="41">
                  <c:v>844.94825064338693</c:v>
                </c:pt>
                <c:pt idx="42">
                  <c:v>1121.289039917936</c:v>
                </c:pt>
                <c:pt idx="43">
                  <c:v>1392.3032954199789</c:v>
                </c:pt>
                <c:pt idx="44">
                  <c:v>1657.9910171495167</c:v>
                </c:pt>
                <c:pt idx="45">
                  <c:v>1918.3522051065538</c:v>
                </c:pt>
                <c:pt idx="46">
                  <c:v>2173.3868592910849</c:v>
                </c:pt>
                <c:pt idx="47">
                  <c:v>2423.0949797031162</c:v>
                </c:pt>
                <c:pt idx="48">
                  <c:v>2667.4765663426415</c:v>
                </c:pt>
                <c:pt idx="49">
                  <c:v>2906.5316192096625</c:v>
                </c:pt>
                <c:pt idx="50">
                  <c:v>3140.2601383041811</c:v>
                </c:pt>
                <c:pt idx="51">
                  <c:v>3412.205070372489</c:v>
                </c:pt>
                <c:pt idx="52">
                  <c:v>3683.6750291609123</c:v>
                </c:pt>
                <c:pt idx="53">
                  <c:v>3954.6700146694457</c:v>
                </c:pt>
                <c:pt idx="54">
                  <c:v>4225.1900268980935</c:v>
                </c:pt>
                <c:pt idx="55">
                  <c:v>4495.2350658468549</c:v>
                </c:pt>
                <c:pt idx="56">
                  <c:v>4764.8051315157281</c:v>
                </c:pt>
                <c:pt idx="57">
                  <c:v>5033.9002239047149</c:v>
                </c:pt>
                <c:pt idx="58">
                  <c:v>5302.5203430138154</c:v>
                </c:pt>
                <c:pt idx="59">
                  <c:v>5570.665488843033</c:v>
                </c:pt>
                <c:pt idx="60">
                  <c:v>5838.335661392357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E-41B0-BDB5-64CF67AEE7D3}"/>
            </c:ext>
          </c:extLst>
        </c:ser>
        <c:ser>
          <c:idx val="3"/>
          <c:order val="4"/>
          <c:tx>
            <c:strRef>
              <c:f>'Figure of emission reductions'!$B$61</c:f>
              <c:strCache>
                <c:ptCount val="1"/>
                <c:pt idx="0">
                  <c:v>Paper/ cardboard measures</c:v>
                </c:pt>
              </c:strCache>
            </c:strRef>
          </c:tx>
          <c:spPr>
            <a:solidFill>
              <a:srgbClr val="F88608"/>
            </a:solidFill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reductions'!$C$61:$BK$61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44.362986402045635</c:v>
                </c:pt>
                <c:pt idx="42">
                  <c:v>91.834103021572105</c:v>
                </c:pt>
                <c:pt idx="43">
                  <c:v>132.63398593423005</c:v>
                </c:pt>
                <c:pt idx="44">
                  <c:v>176.55851274571467</c:v>
                </c:pt>
                <c:pt idx="45">
                  <c:v>220.35720985658702</c:v>
                </c:pt>
                <c:pt idx="46">
                  <c:v>267.15837794877018</c:v>
                </c:pt>
                <c:pt idx="47">
                  <c:v>307.43392702178176</c:v>
                </c:pt>
                <c:pt idx="48">
                  <c:v>350.78920890565519</c:v>
                </c:pt>
                <c:pt idx="49">
                  <c:v>394.04309887595616</c:v>
                </c:pt>
                <c:pt idx="50">
                  <c:v>440.33803089070659</c:v>
                </c:pt>
                <c:pt idx="51">
                  <c:v>480.12375284336656</c:v>
                </c:pt>
                <c:pt idx="52">
                  <c:v>522.95495341958974</c:v>
                </c:pt>
                <c:pt idx="53">
                  <c:v>565.72510281940504</c:v>
                </c:pt>
                <c:pt idx="54">
                  <c:v>608.53642639492932</c:v>
                </c:pt>
                <c:pt idx="55">
                  <c:v>654.09872254414086</c:v>
                </c:pt>
                <c:pt idx="56">
                  <c:v>693.90940326310294</c:v>
                </c:pt>
                <c:pt idx="57">
                  <c:v>736.66868654783593</c:v>
                </c:pt>
                <c:pt idx="58">
                  <c:v>779.54494623481457</c:v>
                </c:pt>
                <c:pt idx="59">
                  <c:v>825.06502346855154</c:v>
                </c:pt>
                <c:pt idx="60">
                  <c:v>865.01612256597593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AE-41B0-BDB5-64CF67AEE7D3}"/>
            </c:ext>
          </c:extLst>
        </c:ser>
        <c:ser>
          <c:idx val="1"/>
          <c:order val="5"/>
          <c:tx>
            <c:strRef>
              <c:f>'Figure of emission reductions'!$B$62</c:f>
              <c:strCache>
                <c:ptCount val="1"/>
                <c:pt idx="0">
                  <c:v>Nappies measures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reductions'!$C$62:$BK$62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47.635656080039212</c:v>
                </c:pt>
                <c:pt idx="42">
                  <c:v>95.671714151093965</c:v>
                </c:pt>
                <c:pt idx="43">
                  <c:v>143.30009161979024</c:v>
                </c:pt>
                <c:pt idx="44">
                  <c:v>191.28109464932822</c:v>
                </c:pt>
                <c:pt idx="45">
                  <c:v>239.32943689852402</c:v>
                </c:pt>
                <c:pt idx="46">
                  <c:v>286.57116291095076</c:v>
                </c:pt>
                <c:pt idx="47">
                  <c:v>331.74143722283389</c:v>
                </c:pt>
                <c:pt idx="48">
                  <c:v>377.19001725519672</c:v>
                </c:pt>
                <c:pt idx="49">
                  <c:v>422.12446562121318</c:v>
                </c:pt>
                <c:pt idx="50">
                  <c:v>467.81350522952243</c:v>
                </c:pt>
                <c:pt idx="51">
                  <c:v>506.38612180899895</c:v>
                </c:pt>
                <c:pt idx="52">
                  <c:v>545.07081893184704</c:v>
                </c:pt>
                <c:pt idx="53">
                  <c:v>582.57623586678596</c:v>
                </c:pt>
                <c:pt idx="54">
                  <c:v>620.60859079864122</c:v>
                </c:pt>
                <c:pt idx="55">
                  <c:v>654.09149436252608</c:v>
                </c:pt>
                <c:pt idx="56">
                  <c:v>689.30888167957505</c:v>
                </c:pt>
                <c:pt idx="57">
                  <c:v>723.53977315496218</c:v>
                </c:pt>
                <c:pt idx="58">
                  <c:v>758.83989993462797</c:v>
                </c:pt>
                <c:pt idx="59">
                  <c:v>788.99546053890765</c:v>
                </c:pt>
                <c:pt idx="60">
                  <c:v>820.23265184772265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AE-41B0-BDB5-64CF67AEE7D3}"/>
            </c:ext>
          </c:extLst>
        </c:ser>
        <c:ser>
          <c:idx val="4"/>
          <c:order val="6"/>
          <c:tx>
            <c:strRef>
              <c:f>'Figure of emission reductions'!$B$63</c:f>
              <c:strCache>
                <c:ptCount val="1"/>
                <c:pt idx="0">
                  <c:v>Synthetic textiles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reductions'!$C$63:$BK$63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12.210528554078792</c:v>
                </c:pt>
                <c:pt idx="31">
                  <c:v>24.259373141064543</c:v>
                </c:pt>
                <c:pt idx="32">
                  <c:v>36.235748191046468</c:v>
                </c:pt>
                <c:pt idx="33">
                  <c:v>48.096817742129588</c:v>
                </c:pt>
                <c:pt idx="34">
                  <c:v>59.998420504104388</c:v>
                </c:pt>
                <c:pt idx="35">
                  <c:v>71.441858017341929</c:v>
                </c:pt>
                <c:pt idx="36">
                  <c:v>82.912852378971365</c:v>
                </c:pt>
                <c:pt idx="37">
                  <c:v>94.241869302662735</c:v>
                </c:pt>
                <c:pt idx="38">
                  <c:v>105.71230589373522</c:v>
                </c:pt>
                <c:pt idx="39">
                  <c:v>116.45220708120496</c:v>
                </c:pt>
                <c:pt idx="40">
                  <c:v>127.32250516954593</c:v>
                </c:pt>
                <c:pt idx="41">
                  <c:v>162.76912797014643</c:v>
                </c:pt>
                <c:pt idx="42">
                  <c:v>197.40522263937794</c:v>
                </c:pt>
                <c:pt idx="43">
                  <c:v>229.6237293075219</c:v>
                </c:pt>
                <c:pt idx="44">
                  <c:v>261.05566530399301</c:v>
                </c:pt>
                <c:pt idx="45">
                  <c:v>291.17671375390171</c:v>
                </c:pt>
                <c:pt idx="46">
                  <c:v>320.87868501734454</c:v>
                </c:pt>
                <c:pt idx="47">
                  <c:v>347.54993646281332</c:v>
                </c:pt>
                <c:pt idx="48">
                  <c:v>373.84112824764998</c:v>
                </c:pt>
                <c:pt idx="49">
                  <c:v>398.89825037562161</c:v>
                </c:pt>
                <c:pt idx="50">
                  <c:v>423.90434624803061</c:v>
                </c:pt>
                <c:pt idx="51">
                  <c:v>445.41193916533211</c:v>
                </c:pt>
                <c:pt idx="52">
                  <c:v>466.92518533303064</c:v>
                </c:pt>
                <c:pt idx="53">
                  <c:v>487.31743063742863</c:v>
                </c:pt>
                <c:pt idx="54">
                  <c:v>506.6214812592624</c:v>
                </c:pt>
                <c:pt idx="55">
                  <c:v>526.30848075769075</c:v>
                </c:pt>
                <c:pt idx="56">
                  <c:v>542.09693489546044</c:v>
                </c:pt>
                <c:pt idx="57">
                  <c:v>558.33209681868823</c:v>
                </c:pt>
                <c:pt idx="58">
                  <c:v>573.60533267273354</c:v>
                </c:pt>
                <c:pt idx="59">
                  <c:v>589.55425458786806</c:v>
                </c:pt>
                <c:pt idx="60">
                  <c:v>601.37029767924446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AE-41B0-BDB5-64CF67AEE7D3}"/>
            </c:ext>
          </c:extLst>
        </c:ser>
        <c:ser>
          <c:idx val="6"/>
          <c:order val="7"/>
          <c:tx>
            <c:strRef>
              <c:f>'Figure of emission reductions'!$B$64</c:f>
              <c:strCache>
                <c:ptCount val="1"/>
                <c:pt idx="0">
                  <c:v>Waste tire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reductions'!$C$64:$BK$64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37.505947357906166</c:v>
                </c:pt>
                <c:pt idx="42">
                  <c:v>73.535924776725437</c:v>
                </c:pt>
                <c:pt idx="43">
                  <c:v>108.12173467565424</c:v>
                </c:pt>
                <c:pt idx="44">
                  <c:v>141.29484938414078</c:v>
                </c:pt>
                <c:pt idx="45">
                  <c:v>173.08641113542467</c:v>
                </c:pt>
                <c:pt idx="46">
                  <c:v>203.52723205949792</c:v>
                </c:pt>
                <c:pt idx="47">
                  <c:v>232.64779417542923</c:v>
                </c:pt>
                <c:pt idx="48">
                  <c:v>260.47824938298675</c:v>
                </c:pt>
                <c:pt idx="49">
                  <c:v>287.04841945347505</c:v>
                </c:pt>
                <c:pt idx="50">
                  <c:v>312.38779601970816</c:v>
                </c:pt>
                <c:pt idx="51">
                  <c:v>336.52554056501327</c:v>
                </c:pt>
                <c:pt idx="52">
                  <c:v>359.49048441116418</c:v>
                </c:pt>
                <c:pt idx="53">
                  <c:v>381.31112870511004</c:v>
                </c:pt>
                <c:pt idx="54">
                  <c:v>402.01564440436454</c:v>
                </c:pt>
                <c:pt idx="55">
                  <c:v>421.63187226089127</c:v>
                </c:pt>
                <c:pt idx="56">
                  <c:v>440.18732280330551</c:v>
                </c:pt>
                <c:pt idx="57">
                  <c:v>457.70917631717566</c:v>
                </c:pt>
                <c:pt idx="58">
                  <c:v>474.22428282319396</c:v>
                </c:pt>
                <c:pt idx="59">
                  <c:v>489.75916205293458</c:v>
                </c:pt>
                <c:pt idx="60">
                  <c:v>504.34000342188364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AE-41B0-BDB5-64CF67AEE7D3}"/>
            </c:ext>
          </c:extLst>
        </c:ser>
        <c:ser>
          <c:idx val="7"/>
          <c:order val="8"/>
          <c:tx>
            <c:strRef>
              <c:f>'Figure of emission reductions'!$B$65</c:f>
              <c:strCache>
                <c:ptCount val="1"/>
                <c:pt idx="0">
                  <c:v>Other measures</c:v>
                </c:pt>
              </c:strCache>
            </c:strRef>
          </c:tx>
          <c:spPr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reductions'!$C$65:$BK$65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90.713383267593599</c:v>
                </c:pt>
                <c:pt idx="31">
                  <c:v>184.21932463715711</c:v>
                </c:pt>
                <c:pt idx="32">
                  <c:v>279.39587293101795</c:v>
                </c:pt>
                <c:pt idx="33">
                  <c:v>375.95907258061561</c:v>
                </c:pt>
                <c:pt idx="34">
                  <c:v>473.36536949813672</c:v>
                </c:pt>
                <c:pt idx="35">
                  <c:v>571.14186747861095</c:v>
                </c:pt>
                <c:pt idx="36">
                  <c:v>606.54548332589911</c:v>
                </c:pt>
                <c:pt idx="37">
                  <c:v>641.57382086335201</c:v>
                </c:pt>
                <c:pt idx="38">
                  <c:v>676.2639553744375</c:v>
                </c:pt>
                <c:pt idx="39">
                  <c:v>710.73838051840357</c:v>
                </c:pt>
                <c:pt idx="40">
                  <c:v>744.94150026467833</c:v>
                </c:pt>
                <c:pt idx="41">
                  <c:v>772.85341256659376</c:v>
                </c:pt>
                <c:pt idx="42">
                  <c:v>801.05503160833905</c:v>
                </c:pt>
                <c:pt idx="43">
                  <c:v>829.17608762799864</c:v>
                </c:pt>
                <c:pt idx="44">
                  <c:v>857.38777307448618</c:v>
                </c:pt>
                <c:pt idx="45">
                  <c:v>885.22039473244513</c:v>
                </c:pt>
                <c:pt idx="46">
                  <c:v>913.34040118078519</c:v>
                </c:pt>
                <c:pt idx="47">
                  <c:v>937.86870568213453</c:v>
                </c:pt>
                <c:pt idx="48">
                  <c:v>960.11317482602863</c:v>
                </c:pt>
                <c:pt idx="49">
                  <c:v>980.156207486516</c:v>
                </c:pt>
                <c:pt idx="50">
                  <c:v>998.63769190312814</c:v>
                </c:pt>
                <c:pt idx="51">
                  <c:v>1015.0232822055514</c:v>
                </c:pt>
                <c:pt idx="52">
                  <c:v>1030.2577003293081</c:v>
                </c:pt>
                <c:pt idx="53">
                  <c:v>1044.2583914786865</c:v>
                </c:pt>
                <c:pt idx="54">
                  <c:v>1057.1964660618469</c:v>
                </c:pt>
                <c:pt idx="55">
                  <c:v>1069.4955990316093</c:v>
                </c:pt>
                <c:pt idx="56">
                  <c:v>1080.4106975649693</c:v>
                </c:pt>
                <c:pt idx="57">
                  <c:v>1090.8590099837838</c:v>
                </c:pt>
                <c:pt idx="58">
                  <c:v>1100.6875400743729</c:v>
                </c:pt>
                <c:pt idx="59">
                  <c:v>1110.2361568332708</c:v>
                </c:pt>
                <c:pt idx="60">
                  <c:v>1118.7283140765639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AE-41B0-BDB5-64CF67AEE7D3}"/>
            </c:ext>
          </c:extLst>
        </c:ser>
        <c:ser>
          <c:idx val="8"/>
          <c:order val="9"/>
          <c:tx>
            <c:strRef>
              <c:f>'Figure of emission reductions'!$B$66</c:f>
              <c:strCache>
                <c:ptCount val="1"/>
                <c:pt idx="0">
                  <c:v>Energy-derived CO2 emissions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reductions'!$C$66:$BK$66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279.38447524732328</c:v>
                </c:pt>
                <c:pt idx="31">
                  <c:v>339.08527204951952</c:v>
                </c:pt>
                <c:pt idx="32">
                  <c:v>400.54010377729082</c:v>
                </c:pt>
                <c:pt idx="33">
                  <c:v>462.80276015655909</c:v>
                </c:pt>
                <c:pt idx="34">
                  <c:v>522.6881986282533</c:v>
                </c:pt>
                <c:pt idx="35">
                  <c:v>586.19377833819544</c:v>
                </c:pt>
                <c:pt idx="36">
                  <c:v>757.37004866793268</c:v>
                </c:pt>
                <c:pt idx="37">
                  <c:v>924.66167382169715</c:v>
                </c:pt>
                <c:pt idx="38">
                  <c:v>1085.3916683962743</c:v>
                </c:pt>
                <c:pt idx="39">
                  <c:v>1241.489152719977</c:v>
                </c:pt>
                <c:pt idx="40">
                  <c:v>1391.4216420839148</c:v>
                </c:pt>
                <c:pt idx="41">
                  <c:v>1634.6680769642771</c:v>
                </c:pt>
                <c:pt idx="42">
                  <c:v>1884.5472023835773</c:v>
                </c:pt>
                <c:pt idx="43">
                  <c:v>2142.9096782804627</c:v>
                </c:pt>
                <c:pt idx="44">
                  <c:v>2387.9685561972942</c:v>
                </c:pt>
                <c:pt idx="45">
                  <c:v>2800.6280073618314</c:v>
                </c:pt>
                <c:pt idx="46">
                  <c:v>3007.1709919547984</c:v>
                </c:pt>
                <c:pt idx="47">
                  <c:v>3204.3000201320792</c:v>
                </c:pt>
                <c:pt idx="48">
                  <c:v>3394.0230502113536</c:v>
                </c:pt>
                <c:pt idx="49">
                  <c:v>3574.241990164162</c:v>
                </c:pt>
                <c:pt idx="50">
                  <c:v>3742.3719601807688</c:v>
                </c:pt>
                <c:pt idx="51">
                  <c:v>3827.0517325435535</c:v>
                </c:pt>
                <c:pt idx="52">
                  <c:v>3910.1636802088397</c:v>
                </c:pt>
                <c:pt idx="53">
                  <c:v>3981.9339101818246</c:v>
                </c:pt>
                <c:pt idx="54">
                  <c:v>4045.1075704356876</c:v>
                </c:pt>
                <c:pt idx="55">
                  <c:v>4112.4432759463443</c:v>
                </c:pt>
                <c:pt idx="56">
                  <c:v>4169.9664402666031</c:v>
                </c:pt>
                <c:pt idx="57">
                  <c:v>4220.10219986018</c:v>
                </c:pt>
                <c:pt idx="58">
                  <c:v>4268.2698987420481</c:v>
                </c:pt>
                <c:pt idx="59">
                  <c:v>4324.2579998395986</c:v>
                </c:pt>
                <c:pt idx="60">
                  <c:v>4366.7694388032814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AE-41B0-BDB5-64CF67AEE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138736"/>
        <c:axId val="1"/>
        <c:extLst/>
      </c:area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midCat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8.5208838936241191E-2"/>
          <c:y val="0.82953172415145549"/>
          <c:w val="0.87203052462164132"/>
          <c:h val="8.169707546270435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02559424425246"/>
          <c:y val="2.0187457230805422E-2"/>
          <c:w val="0.82157849565833907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emissions'!$I$4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emissions'!$J$4:$BR$4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2559.5049579312622</c:v>
                </c:pt>
                <c:pt idx="32">
                  <c:v>2443.5888789821806</c:v>
                </c:pt>
                <c:pt idx="33">
                  <c:v>2333.0350711233123</c:v>
                </c:pt>
                <c:pt idx="34">
                  <c:v>2227.2288425455645</c:v>
                </c:pt>
                <c:pt idx="35">
                  <c:v>2125.6349950269205</c:v>
                </c:pt>
                <c:pt idx="36">
                  <c:v>2027.7863142205695</c:v>
                </c:pt>
                <c:pt idx="37">
                  <c:v>1936.3179217673621</c:v>
                </c:pt>
                <c:pt idx="38">
                  <c:v>1850.4859882694582</c:v>
                </c:pt>
                <c:pt idx="39">
                  <c:v>1769.6448685780229</c:v>
                </c:pt>
                <c:pt idx="40">
                  <c:v>1693.2322447874508</c:v>
                </c:pt>
                <c:pt idx="41">
                  <c:v>1620.7567960154636</c:v>
                </c:pt>
                <c:pt idx="42">
                  <c:v>1551.8000260368483</c:v>
                </c:pt>
                <c:pt idx="43">
                  <c:v>1485.9822407909542</c:v>
                </c:pt>
                <c:pt idx="44">
                  <c:v>1422.9688741395646</c:v>
                </c:pt>
                <c:pt idx="45">
                  <c:v>1362.7275976250357</c:v>
                </c:pt>
                <c:pt idx="46">
                  <c:v>1305.6421569510446</c:v>
                </c:pt>
                <c:pt idx="47">
                  <c:v>1253.4702322644073</c:v>
                </c:pt>
                <c:pt idx="48">
                  <c:v>1205.6080991817182</c:v>
                </c:pt>
                <c:pt idx="49">
                  <c:v>1161.5389803139528</c:v>
                </c:pt>
                <c:pt idx="50">
                  <c:v>1120.8192201165443</c:v>
                </c:pt>
                <c:pt idx="51">
                  <c:v>1083.066814245414</c:v>
                </c:pt>
                <c:pt idx="52">
                  <c:v>1047.9518734519143</c:v>
                </c:pt>
                <c:pt idx="53">
                  <c:v>1015.1886792830636</c:v>
                </c:pt>
                <c:pt idx="54">
                  <c:v>984.52905158740089</c:v>
                </c:pt>
                <c:pt idx="55">
                  <c:v>955.75679883051362</c:v>
                </c:pt>
                <c:pt idx="56">
                  <c:v>928.68306372239294</c:v>
                </c:pt>
                <c:pt idx="57">
                  <c:v>903.14241043805043</c:v>
                </c:pt>
                <c:pt idx="58">
                  <c:v>878.9895272515663</c:v>
                </c:pt>
                <c:pt idx="59">
                  <c:v>856.09644084500155</c:v>
                </c:pt>
                <c:pt idx="60">
                  <c:v>834.35015689108195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C-49DA-9F69-8ED5EAAF2A0F}"/>
            </c:ext>
          </c:extLst>
        </c:ser>
        <c:ser>
          <c:idx val="5"/>
          <c:order val="1"/>
          <c:tx>
            <c:strRef>
              <c:f>'Figure of GHG emissions'!$I$5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emissions'!$J$5:$BR$5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383.58140356123317</c:v>
                </c:pt>
                <c:pt idx="31">
                  <c:v>383.38253824147512</c:v>
                </c:pt>
                <c:pt idx="32">
                  <c:v>383.15877221736605</c:v>
                </c:pt>
                <c:pt idx="33">
                  <c:v>382.91755976642548</c:v>
                </c:pt>
                <c:pt idx="34">
                  <c:v>382.71498219819597</c:v>
                </c:pt>
                <c:pt idx="35">
                  <c:v>382.41658917151034</c:v>
                </c:pt>
                <c:pt idx="36">
                  <c:v>382.15800927002306</c:v>
                </c:pt>
                <c:pt idx="37">
                  <c:v>381.89459978314022</c:v>
                </c:pt>
                <c:pt idx="38">
                  <c:v>381.67071409357175</c:v>
                </c:pt>
                <c:pt idx="39">
                  <c:v>381.35429335693942</c:v>
                </c:pt>
                <c:pt idx="40">
                  <c:v>381.07770938130642</c:v>
                </c:pt>
                <c:pt idx="41">
                  <c:v>380.87454489490364</c:v>
                </c:pt>
                <c:pt idx="42">
                  <c:v>380.70845872669634</c:v>
                </c:pt>
                <c:pt idx="43">
                  <c:v>380.45609074909237</c:v>
                </c:pt>
                <c:pt idx="44">
                  <c:v>380.24114710649263</c:v>
                </c:pt>
                <c:pt idx="45">
                  <c:v>380.02270292365614</c:v>
                </c:pt>
                <c:pt idx="46">
                  <c:v>379.84091332279081</c:v>
                </c:pt>
                <c:pt idx="47">
                  <c:v>379.57595297325088</c:v>
                </c:pt>
                <c:pt idx="48">
                  <c:v>379.34823376441403</c:v>
                </c:pt>
                <c:pt idx="49">
                  <c:v>379.11804804968858</c:v>
                </c:pt>
                <c:pt idx="50">
                  <c:v>378.92457074241611</c:v>
                </c:pt>
                <c:pt idx="51">
                  <c:v>378.65170957411181</c:v>
                </c:pt>
                <c:pt idx="52">
                  <c:v>378.41635051705822</c:v>
                </c:pt>
                <c:pt idx="53">
                  <c:v>378.18009439504686</c:v>
                </c:pt>
                <c:pt idx="54">
                  <c:v>377.94334746605347</c:v>
                </c:pt>
                <c:pt idx="55">
                  <c:v>377.74371763041279</c:v>
                </c:pt>
                <c:pt idx="56">
                  <c:v>377.46973798730033</c:v>
                </c:pt>
                <c:pt idx="57">
                  <c:v>377.23336243981737</c:v>
                </c:pt>
                <c:pt idx="58">
                  <c:v>376.99745656206494</c:v>
                </c:pt>
                <c:pt idx="59">
                  <c:v>376.79802945873251</c:v>
                </c:pt>
                <c:pt idx="60">
                  <c:v>376.5270388083029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C-49DA-9F69-8ED5EAAF2A0F}"/>
            </c:ext>
          </c:extLst>
        </c:ser>
        <c:ser>
          <c:idx val="2"/>
          <c:order val="2"/>
          <c:tx>
            <c:strRef>
              <c:f>'Figure of GHG emissions'!$I$6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12116.375133224943</c:v>
                </c:pt>
                <c:pt idx="31">
                  <c:v>11340.319565807275</c:v>
                </c:pt>
                <c:pt idx="32">
                  <c:v>10594.196266349614</c:v>
                </c:pt>
                <c:pt idx="33">
                  <c:v>9874.3277611676458</c:v>
                </c:pt>
                <c:pt idx="34">
                  <c:v>9192.3207504560596</c:v>
                </c:pt>
                <c:pt idx="35">
                  <c:v>8528.9883957746006</c:v>
                </c:pt>
                <c:pt idx="36">
                  <c:v>7968.6643463432447</c:v>
                </c:pt>
                <c:pt idx="37">
                  <c:v>7432.7161949925476</c:v>
                </c:pt>
                <c:pt idx="38">
                  <c:v>6929.2583027187038</c:v>
                </c:pt>
                <c:pt idx="39">
                  <c:v>6446.7018947897013</c:v>
                </c:pt>
                <c:pt idx="40">
                  <c:v>5991.1933170224274</c:v>
                </c:pt>
                <c:pt idx="41">
                  <c:v>5547.5609904838284</c:v>
                </c:pt>
                <c:pt idx="42">
                  <c:v>5134.491167821061</c:v>
                </c:pt>
                <c:pt idx="43">
                  <c:v>4731.5753761902652</c:v>
                </c:pt>
                <c:pt idx="44">
                  <c:v>4351.7087554310838</c:v>
                </c:pt>
                <c:pt idx="45">
                  <c:v>3998.5090102800282</c:v>
                </c:pt>
                <c:pt idx="46">
                  <c:v>3858.6372541566875</c:v>
                </c:pt>
                <c:pt idx="47">
                  <c:v>3721.5529619850499</c:v>
                </c:pt>
                <c:pt idx="48">
                  <c:v>3586.3087460517177</c:v>
                </c:pt>
                <c:pt idx="49">
                  <c:v>3452.9150190326968</c:v>
                </c:pt>
                <c:pt idx="50">
                  <c:v>3321.3819392958408</c:v>
                </c:pt>
                <c:pt idx="51">
                  <c:v>3201.1037065017399</c:v>
                </c:pt>
                <c:pt idx="52">
                  <c:v>3080.9567058272883</c:v>
                </c:pt>
                <c:pt idx="53">
                  <c:v>2960.9542382678201</c:v>
                </c:pt>
                <c:pt idx="54">
                  <c:v>2841.1085896260674</c:v>
                </c:pt>
                <c:pt idx="55">
                  <c:v>2721.4301534408255</c:v>
                </c:pt>
                <c:pt idx="56">
                  <c:v>2601.9287806086004</c:v>
                </c:pt>
                <c:pt idx="57">
                  <c:v>2482.6093478548937</c:v>
                </c:pt>
                <c:pt idx="58">
                  <c:v>2363.4757801623127</c:v>
                </c:pt>
                <c:pt idx="59">
                  <c:v>2244.5282706265898</c:v>
                </c:pt>
                <c:pt idx="60">
                  <c:v>2125.7657861145399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C-49DA-9F69-8ED5EAAF2A0F}"/>
            </c:ext>
          </c:extLst>
        </c:ser>
        <c:ser>
          <c:idx val="3"/>
          <c:order val="3"/>
          <c:tx>
            <c:strRef>
              <c:f>'Figure of GHG emissions'!$I$7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19093.819494027219</c:v>
                </c:pt>
                <c:pt idx="31">
                  <c:v>19014.395821191192</c:v>
                </c:pt>
                <c:pt idx="32">
                  <c:v>18919.871728904436</c:v>
                </c:pt>
                <c:pt idx="33">
                  <c:v>18795.509680151899</c:v>
                </c:pt>
                <c:pt idx="34">
                  <c:v>18663.183424851683</c:v>
                </c:pt>
                <c:pt idx="35">
                  <c:v>18461.25584062604</c:v>
                </c:pt>
                <c:pt idx="36">
                  <c:v>18264.675976643368</c:v>
                </c:pt>
                <c:pt idx="37">
                  <c:v>18039.962215335749</c:v>
                </c:pt>
                <c:pt idx="38">
                  <c:v>17809.747444606539</c:v>
                </c:pt>
                <c:pt idx="39">
                  <c:v>17508.237743439789</c:v>
                </c:pt>
                <c:pt idx="40">
                  <c:v>17200.917847045221</c:v>
                </c:pt>
                <c:pt idx="41">
                  <c:v>16816.049597320864</c:v>
                </c:pt>
                <c:pt idx="42">
                  <c:v>16421.288487435002</c:v>
                </c:pt>
                <c:pt idx="43">
                  <c:v>15835.970015884624</c:v>
                </c:pt>
                <c:pt idx="44">
                  <c:v>15241.824185584868</c:v>
                </c:pt>
                <c:pt idx="45">
                  <c:v>14616.972621759061</c:v>
                </c:pt>
                <c:pt idx="46">
                  <c:v>13768.575909459694</c:v>
                </c:pt>
                <c:pt idx="47">
                  <c:v>12886.464825602792</c:v>
                </c:pt>
                <c:pt idx="48">
                  <c:v>12023.794519883648</c:v>
                </c:pt>
                <c:pt idx="49">
                  <c:v>11161.933747384681</c:v>
                </c:pt>
                <c:pt idx="50">
                  <c:v>10317.824541875596</c:v>
                </c:pt>
                <c:pt idx="51">
                  <c:v>9459.6313648808045</c:v>
                </c:pt>
                <c:pt idx="52">
                  <c:v>8613.6994685209138</c:v>
                </c:pt>
                <c:pt idx="53">
                  <c:v>7765.2533626343175</c:v>
                </c:pt>
                <c:pt idx="54">
                  <c:v>6914.2316121087597</c:v>
                </c:pt>
                <c:pt idx="55">
                  <c:v>6075.146971611186</c:v>
                </c:pt>
                <c:pt idx="56">
                  <c:v>5336.2125128962789</c:v>
                </c:pt>
                <c:pt idx="57">
                  <c:v>4672.1317296379666</c:v>
                </c:pt>
                <c:pt idx="58">
                  <c:v>4040.8325719034419</c:v>
                </c:pt>
                <c:pt idx="59">
                  <c:v>3441.5470750105196</c:v>
                </c:pt>
                <c:pt idx="60">
                  <c:v>2827.0617959220804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7C-49DA-9F69-8ED5EAAF2A0F}"/>
            </c:ext>
          </c:extLst>
        </c:ser>
        <c:ser>
          <c:idx val="6"/>
          <c:order val="4"/>
          <c:tx>
            <c:strRef>
              <c:f>'Figure of GHG emissions'!$I$10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  <c:pt idx="30">
                  <c:v>7876.5961672086578</c:v>
                </c:pt>
                <c:pt idx="31">
                  <c:v>7595.0073193735398</c:v>
                </c:pt>
                <c:pt idx="32">
                  <c:v>7319.4111796864699</c:v>
                </c:pt>
                <c:pt idx="33">
                  <c:v>7057.6270089687087</c:v>
                </c:pt>
                <c:pt idx="34">
                  <c:v>6810.2871520507188</c:v>
                </c:pt>
                <c:pt idx="35">
                  <c:v>6549.6790973332008</c:v>
                </c:pt>
                <c:pt idx="36">
                  <c:v>6186.7817409681002</c:v>
                </c:pt>
                <c:pt idx="37">
                  <c:v>5831.4016379924096</c:v>
                </c:pt>
                <c:pt idx="38">
                  <c:v>5491.8255558178989</c:v>
                </c:pt>
                <c:pt idx="39">
                  <c:v>5158.082666085812</c:v>
                </c:pt>
                <c:pt idx="40">
                  <c:v>4832.5350780994577</c:v>
                </c:pt>
                <c:pt idx="41">
                  <c:v>4480.8049228490072</c:v>
                </c:pt>
                <c:pt idx="42">
                  <c:v>4126.1017108667556</c:v>
                </c:pt>
                <c:pt idx="43">
                  <c:v>3757.94107414674</c:v>
                </c:pt>
                <c:pt idx="44">
                  <c:v>3405.8419920855854</c:v>
                </c:pt>
                <c:pt idx="45">
                  <c:v>2888.0254753807635</c:v>
                </c:pt>
                <c:pt idx="46">
                  <c:v>2583.8221050927177</c:v>
                </c:pt>
                <c:pt idx="47">
                  <c:v>2283.9125673102371</c:v>
                </c:pt>
                <c:pt idx="48">
                  <c:v>1994.8649247998455</c:v>
                </c:pt>
                <c:pt idx="49">
                  <c:v>1712.4313982621811</c:v>
                </c:pt>
                <c:pt idx="50">
                  <c:v>1453.8881438190683</c:v>
                </c:pt>
                <c:pt idx="51">
                  <c:v>1278.4385705390155</c:v>
                </c:pt>
                <c:pt idx="52">
                  <c:v>1112.1032156607271</c:v>
                </c:pt>
                <c:pt idx="53">
                  <c:v>949.6202874815441</c:v>
                </c:pt>
                <c:pt idx="54">
                  <c:v>793.48467298981677</c:v>
                </c:pt>
                <c:pt idx="55">
                  <c:v>646.21142749691637</c:v>
                </c:pt>
                <c:pt idx="56">
                  <c:v>503.69764038442645</c:v>
                </c:pt>
                <c:pt idx="57">
                  <c:v>367.94292432912812</c:v>
                </c:pt>
                <c:pt idx="58">
                  <c:v>238.77805993037407</c:v>
                </c:pt>
                <c:pt idx="59">
                  <c:v>116.32461788220185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7C-49DA-9F69-8ED5EAAF2A0F}"/>
            </c:ext>
          </c:extLst>
        </c:ser>
        <c:ser>
          <c:idx val="7"/>
          <c:order val="5"/>
          <c:tx>
            <c:strRef>
              <c:f>'Figure of GHG emissions'!$I$11</c:f>
              <c:strCache>
                <c:ptCount val="1"/>
                <c:pt idx="0">
                  <c:v>CCUS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emissions'!$J$11:$BR$11</c:f>
              <c:numCache>
                <c:formatCode>#,##0_);[Red]\(#,##0\)</c:formatCode>
                <c:ptCount val="61"/>
                <c:pt idx="51">
                  <c:v>-1613.8317021777834</c:v>
                </c:pt>
                <c:pt idx="52">
                  <c:v>-3227.6634043555669</c:v>
                </c:pt>
                <c:pt idx="53">
                  <c:v>-4841.4951065333498</c:v>
                </c:pt>
                <c:pt idx="54">
                  <c:v>-6455.3268087111337</c:v>
                </c:pt>
                <c:pt idx="55">
                  <c:v>-8069.1585108889176</c:v>
                </c:pt>
                <c:pt idx="56">
                  <c:v>-9682.9902130666997</c:v>
                </c:pt>
                <c:pt idx="57">
                  <c:v>-11296.821915244484</c:v>
                </c:pt>
                <c:pt idx="58">
                  <c:v>-12910.653617422267</c:v>
                </c:pt>
                <c:pt idx="59">
                  <c:v>-14524.485319600051</c:v>
                </c:pt>
                <c:pt idx="60">
                  <c:v>-16138.317021777835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D-48CD-86D4-1DF8E94B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  <c:extLst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16-41CA-AD1B-BC46DC6B086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616-41CA-AD1B-BC46DC6B086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16-41CA-AD1B-BC46DC6B086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16-41CA-AD1B-BC46DC6B086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16-41CA-AD1B-BC46DC6B086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16-41CA-AD1B-BC46DC6B086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F7-44F0-B519-614BDA88A0A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16-41CA-AD1B-BC46DC6B086C}"/>
              </c:ext>
            </c:extLst>
          </c:dPt>
          <c:dLbls>
            <c:dLbl>
              <c:idx val="0"/>
              <c:layout>
                <c:manualLayout>
                  <c:x val="2.4263208811591198E-2"/>
                  <c:y val="0.3294263866261880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6-41CA-AD1B-BC46DC6B086C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6-41CA-AD1B-BC46DC6B086C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6-41CA-AD1B-BC46DC6B086C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6-41CA-AD1B-BC46DC6B086C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6-41CA-AD1B-BC46DC6B086C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6-41CA-AD1B-BC46DC6B086C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6-41CA-AD1B-BC46DC6B0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incineration'!$D$56:$D$63</c:f>
              <c:strCache>
                <c:ptCount val="8"/>
                <c:pt idx="0">
                  <c:v>Plastics</c:v>
                </c:pt>
                <c:pt idx="1">
                  <c:v>Waste oil</c:v>
                </c:pt>
                <c:pt idx="2">
                  <c:v>Paper/ cardboard</c:v>
                </c:pt>
                <c:pt idx="3">
                  <c:v>Nappies</c:v>
                </c:pt>
                <c:pt idx="4">
                  <c:v>Textile</c:v>
                </c:pt>
                <c:pt idx="5">
                  <c:v>RDF and RPF</c:v>
                </c:pt>
                <c:pt idx="6">
                  <c:v>Waste tire</c:v>
                </c:pt>
                <c:pt idx="7">
                  <c:v>Other</c:v>
                </c:pt>
              </c:strCache>
            </c:strRef>
          </c:cat>
          <c:val>
            <c:numRef>
              <c:f>'Details of CO2 frm incineration'!$AH$56:$AH$63</c:f>
              <c:numCache>
                <c:formatCode>#,##0_);[Red]\(#,##0\)</c:formatCode>
                <c:ptCount val="8"/>
                <c:pt idx="0">
                  <c:v>14654.404321097854</c:v>
                </c:pt>
                <c:pt idx="1">
                  <c:v>9761.3434110095241</c:v>
                </c:pt>
                <c:pt idx="2">
                  <c:v>1191.5125058879783</c:v>
                </c:pt>
                <c:pt idx="3">
                  <c:v>687.93760241249822</c:v>
                </c:pt>
                <c:pt idx="4">
                  <c:v>1207.9247185289958</c:v>
                </c:pt>
                <c:pt idx="5">
                  <c:v>1819.1656037509874</c:v>
                </c:pt>
                <c:pt idx="6">
                  <c:v>973.4962442854511</c:v>
                </c:pt>
                <c:pt idx="7">
                  <c:v>1.0095433333333335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6-41CA-AD1B-BC46DC6B086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incineration'!$D$56</c:f>
              <c:strCache>
                <c:ptCount val="1"/>
                <c:pt idx="0">
                  <c:v>Plastics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incineration'!$E$56:$AH$56</c:f>
              <c:numCache>
                <c:formatCode>#,##0_);[Red]\(#,##0\)</c:formatCode>
                <c:ptCount val="30"/>
                <c:pt idx="0">
                  <c:v>11648.086490935602</c:v>
                </c:pt>
                <c:pt idx="1">
                  <c:v>11643.22849320368</c:v>
                </c:pt>
                <c:pt idx="2">
                  <c:v>11988.974333166803</c:v>
                </c:pt>
                <c:pt idx="3">
                  <c:v>12314.102276207104</c:v>
                </c:pt>
                <c:pt idx="4">
                  <c:v>13688.559057845396</c:v>
                </c:pt>
                <c:pt idx="5">
                  <c:v>14598.871600921699</c:v>
                </c:pt>
                <c:pt idx="6">
                  <c:v>15419.044996907794</c:v>
                </c:pt>
                <c:pt idx="7">
                  <c:v>15966.662157763374</c:v>
                </c:pt>
                <c:pt idx="8">
                  <c:v>16796.606667056418</c:v>
                </c:pt>
                <c:pt idx="9">
                  <c:v>16602.93964073966</c:v>
                </c:pt>
                <c:pt idx="10">
                  <c:v>16921.165086911933</c:v>
                </c:pt>
                <c:pt idx="11">
                  <c:v>17112.212829899901</c:v>
                </c:pt>
                <c:pt idx="12">
                  <c:v>17086.213358130655</c:v>
                </c:pt>
                <c:pt idx="13">
                  <c:v>17784.982561622397</c:v>
                </c:pt>
                <c:pt idx="14">
                  <c:v>17189.808022711823</c:v>
                </c:pt>
                <c:pt idx="15">
                  <c:v>15031.247052502898</c:v>
                </c:pt>
                <c:pt idx="16">
                  <c:v>13352.97959063863</c:v>
                </c:pt>
                <c:pt idx="17">
                  <c:v>13592.369722450623</c:v>
                </c:pt>
                <c:pt idx="18">
                  <c:v>14413.987365694804</c:v>
                </c:pt>
                <c:pt idx="19">
                  <c:v>12268.856789813102</c:v>
                </c:pt>
                <c:pt idx="20">
                  <c:v>12431.22485387636</c:v>
                </c:pt>
                <c:pt idx="21">
                  <c:v>12384.441892553634</c:v>
                </c:pt>
                <c:pt idx="22">
                  <c:v>13588.673710462497</c:v>
                </c:pt>
                <c:pt idx="23">
                  <c:v>13848.116051134582</c:v>
                </c:pt>
                <c:pt idx="24">
                  <c:v>12955.050930118705</c:v>
                </c:pt>
                <c:pt idx="25">
                  <c:v>13520.530992632421</c:v>
                </c:pt>
                <c:pt idx="26">
                  <c:v>13467.314382131437</c:v>
                </c:pt>
                <c:pt idx="27">
                  <c:v>14134.45569127785</c:v>
                </c:pt>
                <c:pt idx="28">
                  <c:v>14337.715752618489</c:v>
                </c:pt>
                <c:pt idx="29">
                  <c:v>14654.404321097854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C01-957D-29E936029554}"/>
            </c:ext>
          </c:extLst>
        </c:ser>
        <c:ser>
          <c:idx val="1"/>
          <c:order val="1"/>
          <c:tx>
            <c:strRef>
              <c:f>'Details of CO2 frm incineration'!$D$57</c:f>
              <c:strCache>
                <c:ptCount val="1"/>
                <c:pt idx="0">
                  <c:v>Waste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incineration'!$E$57:$AH$57</c:f>
              <c:numCache>
                <c:formatCode>#,##0_);[Red]\(#,##0\)</c:formatCode>
                <c:ptCount val="30"/>
                <c:pt idx="0">
                  <c:v>7999.5408388418218</c:v>
                </c:pt>
                <c:pt idx="1">
                  <c:v>8094.9961823260892</c:v>
                </c:pt>
                <c:pt idx="2">
                  <c:v>9442.1537093788556</c:v>
                </c:pt>
                <c:pt idx="3">
                  <c:v>8118.31166286796</c:v>
                </c:pt>
                <c:pt idx="4">
                  <c:v>10161.075748385932</c:v>
                </c:pt>
                <c:pt idx="5">
                  <c:v>9652.2617631846224</c:v>
                </c:pt>
                <c:pt idx="6">
                  <c:v>9211.9653518693194</c:v>
                </c:pt>
                <c:pt idx="7">
                  <c:v>10056.469854989849</c:v>
                </c:pt>
                <c:pt idx="8">
                  <c:v>9460.544275358141</c:v>
                </c:pt>
                <c:pt idx="9">
                  <c:v>9417.2576132119048</c:v>
                </c:pt>
                <c:pt idx="10">
                  <c:v>10543.672633737371</c:v>
                </c:pt>
                <c:pt idx="11">
                  <c:v>9926.1916300222929</c:v>
                </c:pt>
                <c:pt idx="12">
                  <c:v>10193.900059513262</c:v>
                </c:pt>
                <c:pt idx="13">
                  <c:v>10337.861955710614</c:v>
                </c:pt>
                <c:pt idx="14">
                  <c:v>10530.893912136551</c:v>
                </c:pt>
                <c:pt idx="15">
                  <c:v>11033.827261515929</c:v>
                </c:pt>
                <c:pt idx="16">
                  <c:v>10668.671191443285</c:v>
                </c:pt>
                <c:pt idx="17">
                  <c:v>11087.202627096256</c:v>
                </c:pt>
                <c:pt idx="18">
                  <c:v>11150.395243616174</c:v>
                </c:pt>
                <c:pt idx="19">
                  <c:v>9682.4886276617035</c:v>
                </c:pt>
                <c:pt idx="20">
                  <c:v>10267.57028692024</c:v>
                </c:pt>
                <c:pt idx="21">
                  <c:v>9727.3984358527596</c:v>
                </c:pt>
                <c:pt idx="22">
                  <c:v>10296.630315886063</c:v>
                </c:pt>
                <c:pt idx="23">
                  <c:v>9451.1525373277291</c:v>
                </c:pt>
                <c:pt idx="24">
                  <c:v>9662.7430957782017</c:v>
                </c:pt>
                <c:pt idx="25">
                  <c:v>9348.527936855613</c:v>
                </c:pt>
                <c:pt idx="26">
                  <c:v>9657.1212375354935</c:v>
                </c:pt>
                <c:pt idx="27">
                  <c:v>9184.3214840453056</c:v>
                </c:pt>
                <c:pt idx="28">
                  <c:v>9798.8096019492514</c:v>
                </c:pt>
                <c:pt idx="29">
                  <c:v>9761.3434110095241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C01-957D-29E936029554}"/>
            </c:ext>
          </c:extLst>
        </c:ser>
        <c:ser>
          <c:idx val="2"/>
          <c:order val="2"/>
          <c:tx>
            <c:strRef>
              <c:f>'Details of CO2 frm incineration'!$D$58</c:f>
              <c:strCache>
                <c:ptCount val="1"/>
                <c:pt idx="0">
                  <c:v>Paper/ cardboard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incineration'!$E$58:$AH$58</c:f>
              <c:numCache>
                <c:formatCode>#,##0_);[Red]\(#,##0\)</c:formatCode>
                <c:ptCount val="30"/>
                <c:pt idx="0">
                  <c:v>1275.5426529059864</c:v>
                </c:pt>
                <c:pt idx="1">
                  <c:v>1311.1944282400343</c:v>
                </c:pt>
                <c:pt idx="2">
                  <c:v>1320.8706222686255</c:v>
                </c:pt>
                <c:pt idx="3">
                  <c:v>1334.3982488447105</c:v>
                </c:pt>
                <c:pt idx="4">
                  <c:v>1357.9482982640916</c:v>
                </c:pt>
                <c:pt idx="5">
                  <c:v>1375.8674545055353</c:v>
                </c:pt>
                <c:pt idx="6">
                  <c:v>1399.2548904221835</c:v>
                </c:pt>
                <c:pt idx="7">
                  <c:v>1420.9146264911915</c:v>
                </c:pt>
                <c:pt idx="8">
                  <c:v>1430.8892020422754</c:v>
                </c:pt>
                <c:pt idx="9">
                  <c:v>1464.7364664660388</c:v>
                </c:pt>
                <c:pt idx="10">
                  <c:v>1510.7735527536875</c:v>
                </c:pt>
                <c:pt idx="11">
                  <c:v>1542.1300483328871</c:v>
                </c:pt>
                <c:pt idx="12">
                  <c:v>1578.0913580178299</c:v>
                </c:pt>
                <c:pt idx="13">
                  <c:v>1609.4307689528137</c:v>
                </c:pt>
                <c:pt idx="14">
                  <c:v>1582.2238319599551</c:v>
                </c:pt>
                <c:pt idx="15">
                  <c:v>1543.4482078498968</c:v>
                </c:pt>
                <c:pt idx="16">
                  <c:v>1464.1363776805536</c:v>
                </c:pt>
                <c:pt idx="17">
                  <c:v>1446.5940084662698</c:v>
                </c:pt>
                <c:pt idx="18">
                  <c:v>1354.9790014592413</c:v>
                </c:pt>
                <c:pt idx="19">
                  <c:v>1244.9415021160139</c:v>
                </c:pt>
                <c:pt idx="20">
                  <c:v>1286.9243270305574</c:v>
                </c:pt>
                <c:pt idx="21">
                  <c:v>1335.5476815901072</c:v>
                </c:pt>
                <c:pt idx="22">
                  <c:v>1390.0435952743896</c:v>
                </c:pt>
                <c:pt idx="23">
                  <c:v>1344.6448371790505</c:v>
                </c:pt>
                <c:pt idx="24">
                  <c:v>1305.2598462533304</c:v>
                </c:pt>
                <c:pt idx="25">
                  <c:v>1243.6511160906628</c:v>
                </c:pt>
                <c:pt idx="26">
                  <c:v>1226.2138756514362</c:v>
                </c:pt>
                <c:pt idx="27">
                  <c:v>1163.7269111393109</c:v>
                </c:pt>
                <c:pt idx="28">
                  <c:v>1177.7717217753116</c:v>
                </c:pt>
                <c:pt idx="29">
                  <c:v>1191.5125058879783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C01-957D-29E936029554}"/>
            </c:ext>
          </c:extLst>
        </c:ser>
        <c:ser>
          <c:idx val="3"/>
          <c:order val="3"/>
          <c:tx>
            <c:strRef>
              <c:f>'Details of CO2 frm incineration'!$D$59</c:f>
              <c:strCache>
                <c:ptCount val="1"/>
                <c:pt idx="0">
                  <c:v>Nappies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incineration'!$E$59:$AH$59</c:f>
              <c:numCache>
                <c:formatCode>#,##0_);[Red]\(#,##0\)</c:formatCode>
                <c:ptCount val="30"/>
                <c:pt idx="0">
                  <c:v>331.80951208791208</c:v>
                </c:pt>
                <c:pt idx="1">
                  <c:v>329.36973626373623</c:v>
                </c:pt>
                <c:pt idx="2">
                  <c:v>347.66805494505491</c:v>
                </c:pt>
                <c:pt idx="3">
                  <c:v>374.50558901098901</c:v>
                </c:pt>
                <c:pt idx="4">
                  <c:v>400.12323516483514</c:v>
                </c:pt>
                <c:pt idx="5">
                  <c:v>406.22267472527471</c:v>
                </c:pt>
                <c:pt idx="6">
                  <c:v>434.28009670329669</c:v>
                </c:pt>
                <c:pt idx="7">
                  <c:v>458.67785494505495</c:v>
                </c:pt>
                <c:pt idx="8">
                  <c:v>423.30110549450546</c:v>
                </c:pt>
                <c:pt idx="9">
                  <c:v>424.57344858681319</c:v>
                </c:pt>
                <c:pt idx="10">
                  <c:v>414.9814699340659</c:v>
                </c:pt>
                <c:pt idx="11">
                  <c:v>418.87535214945052</c:v>
                </c:pt>
                <c:pt idx="12">
                  <c:v>449.02854156043958</c:v>
                </c:pt>
                <c:pt idx="13">
                  <c:v>536.0199684593407</c:v>
                </c:pt>
                <c:pt idx="14">
                  <c:v>542.73545141538466</c:v>
                </c:pt>
                <c:pt idx="15">
                  <c:v>539.22778356235347</c:v>
                </c:pt>
                <c:pt idx="16">
                  <c:v>547.3671339483634</c:v>
                </c:pt>
                <c:pt idx="17">
                  <c:v>558.50213181333561</c:v>
                </c:pt>
                <c:pt idx="18">
                  <c:v>572.34551732392902</c:v>
                </c:pt>
                <c:pt idx="19">
                  <c:v>583.91774542856967</c:v>
                </c:pt>
                <c:pt idx="20">
                  <c:v>589.5490218871621</c:v>
                </c:pt>
                <c:pt idx="21">
                  <c:v>601.99531380374879</c:v>
                </c:pt>
                <c:pt idx="22">
                  <c:v>616.1686636261893</c:v>
                </c:pt>
                <c:pt idx="23">
                  <c:v>628.14410856566053</c:v>
                </c:pt>
                <c:pt idx="24">
                  <c:v>640.74437058328124</c:v>
                </c:pt>
                <c:pt idx="25">
                  <c:v>639.18836660022771</c:v>
                </c:pt>
                <c:pt idx="26">
                  <c:v>655.60311153896998</c:v>
                </c:pt>
                <c:pt idx="27">
                  <c:v>666.38893626122604</c:v>
                </c:pt>
                <c:pt idx="28">
                  <c:v>678.79935752507288</c:v>
                </c:pt>
                <c:pt idx="29">
                  <c:v>687.93760241249822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1-4C01-957D-29E936029554}"/>
            </c:ext>
          </c:extLst>
        </c:ser>
        <c:ser>
          <c:idx val="4"/>
          <c:order val="4"/>
          <c:tx>
            <c:strRef>
              <c:f>'Details of CO2 frm incineration'!$D$60</c:f>
              <c:strCache>
                <c:ptCount val="1"/>
                <c:pt idx="0">
                  <c:v>Textile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incineration'!$E$60:$AH$60</c:f>
              <c:numCache>
                <c:formatCode>#,##0_);[Red]\(#,##0\)</c:formatCode>
                <c:ptCount val="30"/>
                <c:pt idx="0">
                  <c:v>1098.7896330044996</c:v>
                </c:pt>
                <c:pt idx="1">
                  <c:v>1147.6524301523182</c:v>
                </c:pt>
                <c:pt idx="2">
                  <c:v>1189.8859358425786</c:v>
                </c:pt>
                <c:pt idx="3">
                  <c:v>1142.6250280895895</c:v>
                </c:pt>
                <c:pt idx="4">
                  <c:v>1175.450719146402</c:v>
                </c:pt>
                <c:pt idx="5">
                  <c:v>1227.6226453054778</c:v>
                </c:pt>
                <c:pt idx="6">
                  <c:v>1278.3805892860146</c:v>
                </c:pt>
                <c:pt idx="7">
                  <c:v>1347.4106870546009</c:v>
                </c:pt>
                <c:pt idx="8">
                  <c:v>1348.3517051406402</c:v>
                </c:pt>
                <c:pt idx="9">
                  <c:v>1295.1757241379312</c:v>
                </c:pt>
                <c:pt idx="10">
                  <c:v>1092.1530841121496</c:v>
                </c:pt>
                <c:pt idx="11">
                  <c:v>1074.6870870755881</c:v>
                </c:pt>
                <c:pt idx="12">
                  <c:v>1145.1454446529081</c:v>
                </c:pt>
                <c:pt idx="13">
                  <c:v>1184.4209887139277</c:v>
                </c:pt>
                <c:pt idx="14">
                  <c:v>723.43197124144012</c:v>
                </c:pt>
                <c:pt idx="15">
                  <c:v>1367.1610952975141</c:v>
                </c:pt>
                <c:pt idx="16">
                  <c:v>1628.4446946263708</c:v>
                </c:pt>
                <c:pt idx="17">
                  <c:v>1385.3631292341363</c:v>
                </c:pt>
                <c:pt idx="18">
                  <c:v>1752.2005105044766</c:v>
                </c:pt>
                <c:pt idx="19">
                  <c:v>1964.0791636660322</c:v>
                </c:pt>
                <c:pt idx="20">
                  <c:v>1792.7757869773818</c:v>
                </c:pt>
                <c:pt idx="21">
                  <c:v>1571.9984237780959</c:v>
                </c:pt>
                <c:pt idx="22">
                  <c:v>1380.4865124407854</c:v>
                </c:pt>
                <c:pt idx="23">
                  <c:v>1338.3399659979598</c:v>
                </c:pt>
                <c:pt idx="24">
                  <c:v>1275.9788314651323</c:v>
                </c:pt>
                <c:pt idx="25">
                  <c:v>1449.9796718528996</c:v>
                </c:pt>
                <c:pt idx="26">
                  <c:v>1358.3277963224893</c:v>
                </c:pt>
                <c:pt idx="27">
                  <c:v>1370.0780367751061</c:v>
                </c:pt>
                <c:pt idx="28">
                  <c:v>1202.0495983026874</c:v>
                </c:pt>
                <c:pt idx="29">
                  <c:v>1207.9247185289958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81-4C01-957D-29E936029554}"/>
            </c:ext>
          </c:extLst>
        </c:ser>
        <c:ser>
          <c:idx val="5"/>
          <c:order val="5"/>
          <c:tx>
            <c:strRef>
              <c:f>'Details of CO2 frm incineration'!$D$61</c:f>
              <c:strCache>
                <c:ptCount val="1"/>
                <c:pt idx="0">
                  <c:v>RDF and RPF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incineration'!$E$61:$AH$61</c:f>
              <c:numCache>
                <c:formatCode>#,##0_);[Red]\(#,##0\)</c:formatCode>
                <c:ptCount val="30"/>
                <c:pt idx="0">
                  <c:v>34.314084882635925</c:v>
                </c:pt>
                <c:pt idx="1">
                  <c:v>34.314084882635925</c:v>
                </c:pt>
                <c:pt idx="2">
                  <c:v>34.314084882635925</c:v>
                </c:pt>
                <c:pt idx="3">
                  <c:v>41.466529327080366</c:v>
                </c:pt>
                <c:pt idx="4">
                  <c:v>44.124455253006296</c:v>
                </c:pt>
                <c:pt idx="5">
                  <c:v>50.897239440931841</c:v>
                </c:pt>
                <c:pt idx="6">
                  <c:v>53.427269308657038</c:v>
                </c:pt>
                <c:pt idx="7">
                  <c:v>72.730217978820818</c:v>
                </c:pt>
                <c:pt idx="8">
                  <c:v>97.234176822074232</c:v>
                </c:pt>
                <c:pt idx="9">
                  <c:v>155.74444022961114</c:v>
                </c:pt>
                <c:pt idx="10">
                  <c:v>197.4346578487951</c:v>
                </c:pt>
                <c:pt idx="11">
                  <c:v>280.9237641511175</c:v>
                </c:pt>
                <c:pt idx="12">
                  <c:v>411.98423756738384</c:v>
                </c:pt>
                <c:pt idx="13">
                  <c:v>605.65961080265356</c:v>
                </c:pt>
                <c:pt idx="14">
                  <c:v>830.75884755764685</c:v>
                </c:pt>
                <c:pt idx="15">
                  <c:v>1106.9918613271511</c:v>
                </c:pt>
                <c:pt idx="16">
                  <c:v>1328.2664877030729</c:v>
                </c:pt>
                <c:pt idx="17">
                  <c:v>1482.2833171154271</c:v>
                </c:pt>
                <c:pt idx="18">
                  <c:v>1467.6356724172902</c:v>
                </c:pt>
                <c:pt idx="19">
                  <c:v>1558.8762376842319</c:v>
                </c:pt>
                <c:pt idx="20">
                  <c:v>1559.2791104675111</c:v>
                </c:pt>
                <c:pt idx="21">
                  <c:v>1623.8389386435574</c:v>
                </c:pt>
                <c:pt idx="22">
                  <c:v>1667.0478997357075</c:v>
                </c:pt>
                <c:pt idx="23">
                  <c:v>1737.3512648198623</c:v>
                </c:pt>
                <c:pt idx="24">
                  <c:v>1714.3263195044913</c:v>
                </c:pt>
                <c:pt idx="25">
                  <c:v>1724.0838181509394</c:v>
                </c:pt>
                <c:pt idx="26">
                  <c:v>1813.4432429507865</c:v>
                </c:pt>
                <c:pt idx="27">
                  <c:v>1826.195700138072</c:v>
                </c:pt>
                <c:pt idx="28">
                  <c:v>1846.2864027246665</c:v>
                </c:pt>
                <c:pt idx="29">
                  <c:v>1819.1656037509874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1-4C01-957D-29E936029554}"/>
            </c:ext>
          </c:extLst>
        </c:ser>
        <c:ser>
          <c:idx val="6"/>
          <c:order val="6"/>
          <c:tx>
            <c:strRef>
              <c:f>'Details of CO2 frm incineration'!$D$62</c:f>
              <c:strCache>
                <c:ptCount val="1"/>
                <c:pt idx="0">
                  <c:v>Waste tire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incineration'!$E$62:$AH$62</c:f>
              <c:numCache>
                <c:formatCode>#,##0_);[Red]\(#,##0\)</c:formatCode>
                <c:ptCount val="30"/>
                <c:pt idx="0">
                  <c:v>526.86114112041503</c:v>
                </c:pt>
                <c:pt idx="1">
                  <c:v>571.41778345975536</c:v>
                </c:pt>
                <c:pt idx="2">
                  <c:v>630.32541668060981</c:v>
                </c:pt>
                <c:pt idx="3">
                  <c:v>704.83658373256083</c:v>
                </c:pt>
                <c:pt idx="4">
                  <c:v>770.96044046066788</c:v>
                </c:pt>
                <c:pt idx="5">
                  <c:v>845.16572783041431</c:v>
                </c:pt>
                <c:pt idx="6">
                  <c:v>872.74420869353639</c:v>
                </c:pt>
                <c:pt idx="7">
                  <c:v>891.33636237619635</c:v>
                </c:pt>
                <c:pt idx="8">
                  <c:v>850.19370450453425</c:v>
                </c:pt>
                <c:pt idx="9">
                  <c:v>941.74152702243987</c:v>
                </c:pt>
                <c:pt idx="10">
                  <c:v>1044.1194095610947</c:v>
                </c:pt>
                <c:pt idx="11">
                  <c:v>1085.4381157465748</c:v>
                </c:pt>
                <c:pt idx="12">
                  <c:v>986.92661463077354</c:v>
                </c:pt>
                <c:pt idx="13">
                  <c:v>762.20554858250023</c:v>
                </c:pt>
                <c:pt idx="14">
                  <c:v>783.18352372229526</c:v>
                </c:pt>
                <c:pt idx="15">
                  <c:v>869.15932502144847</c:v>
                </c:pt>
                <c:pt idx="16">
                  <c:v>949.37167119933622</c:v>
                </c:pt>
                <c:pt idx="17">
                  <c:v>997.70048912380003</c:v>
                </c:pt>
                <c:pt idx="18">
                  <c:v>1027.9961160585865</c:v>
                </c:pt>
                <c:pt idx="19">
                  <c:v>950.77889370139815</c:v>
                </c:pt>
                <c:pt idx="20">
                  <c:v>1007.7664373099562</c:v>
                </c:pt>
                <c:pt idx="21">
                  <c:v>975.86945701296281</c:v>
                </c:pt>
                <c:pt idx="22">
                  <c:v>950.65012075341599</c:v>
                </c:pt>
                <c:pt idx="23">
                  <c:v>957.55621035933427</c:v>
                </c:pt>
                <c:pt idx="24">
                  <c:v>1014.2707305842628</c:v>
                </c:pt>
                <c:pt idx="25">
                  <c:v>1037.0425878572571</c:v>
                </c:pt>
                <c:pt idx="26">
                  <c:v>997.06814153148503</c:v>
                </c:pt>
                <c:pt idx="27">
                  <c:v>1036.0202959682235</c:v>
                </c:pt>
                <c:pt idx="28">
                  <c:v>1063.7345079416743</c:v>
                </c:pt>
                <c:pt idx="29">
                  <c:v>973.4962442854511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1-4C01-957D-29E93602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900" b="0" i="0" u="none" strike="noStrike" baseline="0">
                    <a:effectLst/>
                  </a:rPr>
                  <a:t>CO</a:t>
                </a:r>
                <a:r>
                  <a:rPr lang="en-US" altLang="ja-JP" sz="900" b="0" i="0" u="none" strike="noStrike" baseline="-25000">
                    <a:effectLst/>
                  </a:rPr>
                  <a:t>2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C8-447C-8F79-47C48BE920F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C8-447C-8F79-47C48BE920F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C8-447C-8F79-47C48BE920F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C8-447C-8F79-47C48BE920F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C8-447C-8F79-47C48BE920F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C8-447C-8F79-47C48BE920F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C8-447C-8F79-47C48BE920F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C8-447C-8F79-47C48BE920FA}"/>
              </c:ext>
            </c:extLst>
          </c:dPt>
          <c:dLbls>
            <c:dLbl>
              <c:idx val="0"/>
              <c:layout>
                <c:manualLayout>
                  <c:x val="6.3671262296143543E-3"/>
                  <c:y val="0.228766999909934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8-447C-8F79-47C48BE920FA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8-447C-8F79-47C48BE920FA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8-447C-8F79-47C48BE920FA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8-447C-8F79-47C48BE920FA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8-447C-8F79-47C48BE920FA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8-447C-8F79-47C48BE920FA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8-447C-8F79-47C48BE92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incineration'!$D$160:$D$162</c:f>
              <c:strCache>
                <c:ptCount val="3"/>
                <c:pt idx="0">
                  <c:v>Incineration (incl. heat recovery)</c:v>
                </c:pt>
                <c:pt idx="1">
                  <c:v>Fuel use</c:v>
                </c:pt>
                <c:pt idx="2">
                  <c:v>Incineration of waste oil from specially-controlled industrial waste</c:v>
                </c:pt>
              </c:strCache>
            </c:strRef>
          </c:cat>
          <c:val>
            <c:numRef>
              <c:f>'Details of CO2 frm incineration'!$AH$160:$AH$162</c:f>
              <c:numCache>
                <c:formatCode>#,##0_);[Red]\(#,##0\)</c:formatCode>
                <c:ptCount val="3"/>
                <c:pt idx="0">
                  <c:v>3855.0412989545057</c:v>
                </c:pt>
                <c:pt idx="1">
                  <c:v>5047.156706916935</c:v>
                </c:pt>
                <c:pt idx="2">
                  <c:v>859.14540513808458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BC8-447C-8F79-47C48BE920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incineration'!$E$108:$AH$108</c:f>
              <c:numCache>
                <c:formatCode>#,##0_);[Red]\(#,##0\)</c:formatCode>
                <c:ptCount val="30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7-4971-B275-2208E8A72620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incineration'!$E$109:$AH$109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7-4971-B275-2208E8A72620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incineration'!$E$110:$AH$110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7-4971-B275-2208E8A72620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incineration'!$E$111:$AH$111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7-4971-B275-2208E8A72620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incineration'!$E$112:$AH$112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7-4971-B275-2208E8A72620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incineration'!$E$113:$AH$113</c:f>
              <c:numCache>
                <c:formatCode>#,##0_);[Red]\(#,##0\)</c:formatCode>
                <c:ptCount val="30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7-4971-B275-2208E8A72620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incineration'!$E$114:$AH$114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7-4971-B275-2208E8A72620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incineration'!$E$115:$AH$115</c:f>
              <c:numCache>
                <c:formatCode>#,##0_);[Red]\(#,##0\)</c:formatCode>
                <c:ptCount val="30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7-4971-B275-2208E8A72620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incineration'!$E$116:$AH$116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7-4971-B275-2208E8A72620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incineration'!$E$117:$AH$117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77-4971-B275-2208E8A72620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incineration'!$E$118:$AH$118</c:f>
              <c:numCache>
                <c:formatCode>#,##0_);[Red]\(#,##0\)</c:formatCode>
                <c:ptCount val="30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77-4971-B275-2208E8A72620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incineration'!$E$119:$AH$119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7-4971-B275-2208E8A72620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incineration'!$E$120:$AH$120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7-4971-B275-2208E8A72620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incineration'!$E$121:$AH$121</c:f>
              <c:numCache>
                <c:formatCode>#,##0_);[Red]\(#,##0\)</c:formatCode>
                <c:ptCount val="30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7-4971-B275-2208E8A7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900" b="0" i="0" u="none" strike="noStrike" baseline="0">
                    <a:effectLst/>
                  </a:rPr>
                  <a:t>CO</a:t>
                </a:r>
                <a:r>
                  <a:rPr lang="en-US" altLang="ja-JP" sz="900" b="0" i="0" u="none" strike="noStrike" baseline="-25000">
                    <a:effectLst/>
                  </a:rPr>
                  <a:t>2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525240466320955E-2"/>
          <c:y val="0.45757867573591304"/>
          <c:w val="0.84507499463423841"/>
          <c:h val="0.50614245553858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72577420986897"/>
          <c:y val="0.12700221856808566"/>
          <c:w val="0.25344613169262992"/>
          <c:h val="0.6693761214608209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2F-4DAB-A747-CA477869FEE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2F-4DAB-A747-CA477869FEE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2F-4DAB-A747-CA477869FEE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2F-4DAB-A747-CA477869FEE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2F-4DAB-A747-CA477869FEE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2F-4DAB-A747-CA477869FEE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2F-4DAB-A747-CA477869FEE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FD4-4B20-9CA0-07A44EE3A10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2F-4DAB-A747-CA477869FEE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2F-4DAB-A747-CA477869FEE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C2F-4DAB-A747-CA477869FEE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C2F-4DAB-A747-CA477869FEE5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C2F-4DAB-A747-CA477869FEE5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C2F-4DAB-A747-CA477869FEE5}"/>
              </c:ext>
            </c:extLst>
          </c:dPt>
          <c:dLbls>
            <c:dLbl>
              <c:idx val="0"/>
              <c:layout>
                <c:manualLayout>
                  <c:x val="2.7276988993182129E-2"/>
                  <c:y val="-0.1762772301374848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F-4DAB-A747-CA477869FE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F-4DAB-A747-CA477869FEE5}"/>
                </c:ext>
              </c:extLst>
            </c:dLbl>
            <c:dLbl>
              <c:idx val="2"/>
              <c:layout>
                <c:manualLayout>
                  <c:x val="0.14294472178684764"/>
                  <c:y val="-0.1006959393686391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572175854346295"/>
                      <c:h val="0.141160920590119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C2F-4DAB-A747-CA477869FEE5}"/>
                </c:ext>
              </c:extLst>
            </c:dLbl>
            <c:dLbl>
              <c:idx val="3"/>
              <c:layout>
                <c:manualLayout>
                  <c:x val="0.11168258191428755"/>
                  <c:y val="3.58902503779181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F-4DAB-A747-CA477869FEE5}"/>
                </c:ext>
              </c:extLst>
            </c:dLbl>
            <c:dLbl>
              <c:idx val="4"/>
              <c:layout>
                <c:manualLayout>
                  <c:x val="-4.9871304083242821E-2"/>
                  <c:y val="7.12034908399091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F-4DAB-A747-CA477869FEE5}"/>
                </c:ext>
              </c:extLst>
            </c:dLbl>
            <c:dLbl>
              <c:idx val="5"/>
              <c:layout>
                <c:manualLayout>
                  <c:x val="-2.700058023726043E-2"/>
                  <c:y val="-3.65527605485939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2F-4DAB-A747-CA477869FEE5}"/>
                </c:ext>
              </c:extLst>
            </c:dLbl>
            <c:dLbl>
              <c:idx val="6"/>
              <c:layout>
                <c:manualLayout>
                  <c:x val="-3.9941463259305907E-2"/>
                  <c:y val="0.1399340152952012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F-4DAB-A747-CA477869FEE5}"/>
                </c:ext>
              </c:extLst>
            </c:dLbl>
            <c:dLbl>
              <c:idx val="7"/>
              <c:layout>
                <c:manualLayout>
                  <c:x val="-5.3919608835173702E-2"/>
                  <c:y val="1.78008727099772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D4-4B20-9CA0-07A44EE3A10D}"/>
                </c:ext>
              </c:extLst>
            </c:dLbl>
            <c:dLbl>
              <c:idx val="8"/>
              <c:layout>
                <c:manualLayout>
                  <c:x val="-8.1331396850443841E-2"/>
                  <c:y val="3.34745177703869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F-4DAB-A747-CA477869FEE5}"/>
                </c:ext>
              </c:extLst>
            </c:dLbl>
            <c:dLbl>
              <c:idx val="9"/>
              <c:layout>
                <c:manualLayout>
                  <c:x val="-6.9064089144104043E-2"/>
                  <c:y val="-2.73046524117748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F-4DAB-A747-CA477869FEE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F-4DAB-A747-CA477869FEE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F-4DAB-A747-CA477869FEE5}"/>
                </c:ext>
              </c:extLst>
            </c:dLbl>
            <c:dLbl>
              <c:idx val="12"/>
              <c:layout>
                <c:manualLayout>
                  <c:x val="0.12406410206514933"/>
                  <c:y val="-1.56752803111835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F-4DAB-A747-CA477869FEE5}"/>
                </c:ext>
              </c:extLst>
            </c:dLbl>
            <c:dLbl>
              <c:idx val="13"/>
              <c:layout>
                <c:manualLayout>
                  <c:x val="4.341171317629397E-2"/>
                  <c:y val="-6.28007005470820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F-4DAB-A747-CA477869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('Details of CO2 frm incineration'!$D$108:$D$114,'Details of CO2 frm incineration'!$D$116:$D$121)</c:f>
              <c:strCache>
                <c:ptCount val="13"/>
                <c:pt idx="0">
                  <c:v>MS incineration (incl. heat recovery)</c:v>
                </c:pt>
                <c:pt idx="1">
                  <c:v>MS liquefaction</c:v>
                </c:pt>
                <c:pt idx="2">
                  <c:v>MS blast furnace reducing agent</c:v>
                </c:pt>
                <c:pt idx="3">
                  <c:v>MS coke oven chemical feedstock</c:v>
                </c:pt>
                <c:pt idx="4">
                  <c:v>MS gasification</c:v>
                </c:pt>
                <c:pt idx="5">
                  <c:v>IW incineration (incl. heat recovery)</c:v>
                </c:pt>
                <c:pt idx="6">
                  <c:v>IW manufacture of iron and steel (blast furnace)</c:v>
                </c:pt>
                <c:pt idx="7">
                  <c:v>IW paper industry (boiler)</c:v>
                </c:pt>
                <c:pt idx="8">
                  <c:v>IW cement manufacturer (firing furnace)</c:v>
                </c:pt>
                <c:pt idx="9">
                  <c:v>IW automobile manufacturing (boiler)</c:v>
                </c:pt>
                <c:pt idx="10">
                  <c:v>IW liquefaction</c:v>
                </c:pt>
                <c:pt idx="11">
                  <c:v>IW gasification</c:v>
                </c:pt>
                <c:pt idx="12">
                  <c:v>Infectious waste plastics</c:v>
                </c:pt>
              </c:strCache>
            </c:strRef>
          </c:cat>
          <c:val>
            <c:numRef>
              <c:f>('Details of CO2 frm incineration'!$AH$108:$AH$114,'Details of CO2 frm incineration'!$AH$116:$AH$121)</c:f>
              <c:numCache>
                <c:formatCode>#,##0_);[Red]\(#,##0\)</c:formatCode>
                <c:ptCount val="13"/>
                <c:pt idx="0">
                  <c:v>6561.6021670524606</c:v>
                </c:pt>
                <c:pt idx="1">
                  <c:v>0</c:v>
                </c:pt>
                <c:pt idx="2">
                  <c:v>74.293421862456995</c:v>
                </c:pt>
                <c:pt idx="3">
                  <c:v>33.715880092300502</c:v>
                </c:pt>
                <c:pt idx="4">
                  <c:v>119.7973506044946</c:v>
                </c:pt>
                <c:pt idx="5">
                  <c:v>4816.9644535295974</c:v>
                </c:pt>
                <c:pt idx="6">
                  <c:v>382.19461125224484</c:v>
                </c:pt>
                <c:pt idx="7">
                  <c:v>46.372575838156934</c:v>
                </c:pt>
                <c:pt idx="8">
                  <c:v>1912.4297404646513</c:v>
                </c:pt>
                <c:pt idx="9">
                  <c:v>0</c:v>
                </c:pt>
                <c:pt idx="10">
                  <c:v>2.0021549963845744</c:v>
                </c:pt>
                <c:pt idx="11">
                  <c:v>220.30882980703913</c:v>
                </c:pt>
                <c:pt idx="12">
                  <c:v>474.83333333333337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C2F-4DAB-A747-CA477869FE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6273.2465844867638</c:v>
                </c:pt>
                <c:pt idx="31">
                  <c:v>6034.5346890392575</c:v>
                </c:pt>
                <c:pt idx="32">
                  <c:v>5808.8678793828349</c:v>
                </c:pt>
                <c:pt idx="33">
                  <c:v>5581.1309537876223</c:v>
                </c:pt>
                <c:pt idx="34">
                  <c:v>5368.0355690550368</c:v>
                </c:pt>
                <c:pt idx="35">
                  <c:v>5121.6836952759222</c:v>
                </c:pt>
                <c:pt idx="36">
                  <c:v>4895.6839191909421</c:v>
                </c:pt>
                <c:pt idx="37">
                  <c:v>4668.5647769847219</c:v>
                </c:pt>
                <c:pt idx="38">
                  <c:v>4455.6696460877647</c:v>
                </c:pt>
                <c:pt idx="39">
                  <c:v>4211.3974235666092</c:v>
                </c:pt>
                <c:pt idx="40">
                  <c:v>3981.258587553375</c:v>
                </c:pt>
                <c:pt idx="41">
                  <c:v>3835.5765440837299</c:v>
                </c:pt>
                <c:pt idx="42">
                  <c:v>3701.2464335809514</c:v>
                </c:pt>
                <c:pt idx="43">
                  <c:v>3475.20650508789</c:v>
                </c:pt>
                <c:pt idx="44">
                  <c:v>3260.0871402563362</c:v>
                </c:pt>
                <c:pt idx="45">
                  <c:v>3042.6354367218946</c:v>
                </c:pt>
                <c:pt idx="46">
                  <c:v>2845.3225813372615</c:v>
                </c:pt>
                <c:pt idx="47">
                  <c:v>2623.6134342440778</c:v>
                </c:pt>
                <c:pt idx="48">
                  <c:v>2413.5965302197724</c:v>
                </c:pt>
                <c:pt idx="49">
                  <c:v>2203.0776560693357</c:v>
                </c:pt>
                <c:pt idx="50">
                  <c:v>2002.7795202594796</c:v>
                </c:pt>
                <c:pt idx="51">
                  <c:v>1781.1431578921813</c:v>
                </c:pt>
                <c:pt idx="52">
                  <c:v>1569.079056820156</c:v>
                </c:pt>
                <c:pt idx="53">
                  <c:v>1357.2675733062049</c:v>
                </c:pt>
                <c:pt idx="54">
                  <c:v>1145.9196021150308</c:v>
                </c:pt>
                <c:pt idx="55">
                  <c:v>943.05822103322112</c:v>
                </c:pt>
                <c:pt idx="56">
                  <c:v>775.41045657982431</c:v>
                </c:pt>
                <c:pt idx="57">
                  <c:v>638.90043975020933</c:v>
                </c:pt>
                <c:pt idx="58">
                  <c:v>515.68124354585257</c:v>
                </c:pt>
                <c:pt idx="59">
                  <c:v>405.80086452396813</c:v>
                </c:pt>
                <c:pt idx="60">
                  <c:v>290.44450038272697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4C14-8DA4-5892DA9F1A64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4C14-8DA4-5892DA9F1A64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71.422034582214607</c:v>
                </c:pt>
                <c:pt idx="31">
                  <c:v>69.283832175458045</c:v>
                </c:pt>
                <c:pt idx="32">
                  <c:v>67.315870765771251</c:v>
                </c:pt>
                <c:pt idx="33">
                  <c:v>65.305879309391429</c:v>
                </c:pt>
                <c:pt idx="34">
                  <c:v>63.482278332516508</c:v>
                </c:pt>
                <c:pt idx="35">
                  <c:v>61.183643895021255</c:v>
                </c:pt>
                <c:pt idx="36">
                  <c:v>59.146534025284701</c:v>
                </c:pt>
                <c:pt idx="37">
                  <c:v>57.073401271189176</c:v>
                </c:pt>
                <c:pt idx="38">
                  <c:v>55.173259121558807</c:v>
                </c:pt>
                <c:pt idx="39">
                  <c:v>52.816243984632379</c:v>
                </c:pt>
                <c:pt idx="40">
                  <c:v>50.626122292225084</c:v>
                </c:pt>
                <c:pt idx="41">
                  <c:v>49.587872626618633</c:v>
                </c:pt>
                <c:pt idx="42">
                  <c:v>48.660134476845109</c:v>
                </c:pt>
                <c:pt idx="43">
                  <c:v>46.424674062774741</c:v>
                </c:pt>
                <c:pt idx="44">
                  <c:v>44.287550174564124</c:v>
                </c:pt>
                <c:pt idx="45">
                  <c:v>42.059931652675239</c:v>
                </c:pt>
                <c:pt idx="46">
                  <c:v>39.332373460355917</c:v>
                </c:pt>
                <c:pt idx="47">
                  <c:v>36.267572642956999</c:v>
                </c:pt>
                <c:pt idx="48">
                  <c:v>33.364399780852409</c:v>
                </c:pt>
                <c:pt idx="49">
                  <c:v>30.454287924696153</c:v>
                </c:pt>
                <c:pt idx="50">
                  <c:v>27.685462648869716</c:v>
                </c:pt>
                <c:pt idx="51">
                  <c:v>24.62166797258093</c:v>
                </c:pt>
                <c:pt idx="52">
                  <c:v>21.690195641250614</c:v>
                </c:pt>
                <c:pt idx="53">
                  <c:v>18.76221537377344</c:v>
                </c:pt>
                <c:pt idx="54">
                  <c:v>15.840642478136095</c:v>
                </c:pt>
                <c:pt idx="55">
                  <c:v>13.036384130162311</c:v>
                </c:pt>
                <c:pt idx="56">
                  <c:v>10.718901914077096</c:v>
                </c:pt>
                <c:pt idx="57">
                  <c:v>8.8318529733912854</c:v>
                </c:pt>
                <c:pt idx="58">
                  <c:v>7.1285299567381673</c:v>
                </c:pt>
                <c:pt idx="59">
                  <c:v>5.6095963454837916</c:v>
                </c:pt>
                <c:pt idx="60">
                  <c:v>4.0149653446994558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3-4C14-8DA4-5892DA9F1A64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32.412785594668662</c:v>
                </c:pt>
                <c:pt idx="31">
                  <c:v>31.442425444980856</c:v>
                </c:pt>
                <c:pt idx="32">
                  <c:v>30.549324154827406</c:v>
                </c:pt>
                <c:pt idx="33">
                  <c:v>29.637148766603751</c:v>
                </c:pt>
                <c:pt idx="34">
                  <c:v>28.809561204593958</c:v>
                </c:pt>
                <c:pt idx="35">
                  <c:v>27.766393705671867</c:v>
                </c:pt>
                <c:pt idx="36">
                  <c:v>26.841911424723286</c:v>
                </c:pt>
                <c:pt idx="37">
                  <c:v>25.901081219299304</c:v>
                </c:pt>
                <c:pt idx="38">
                  <c:v>25.038757701695413</c:v>
                </c:pt>
                <c:pt idx="39">
                  <c:v>23.969095842810081</c:v>
                </c:pt>
                <c:pt idx="40">
                  <c:v>22.97517365538603</c:v>
                </c:pt>
                <c:pt idx="41">
                  <c:v>22.503994641768038</c:v>
                </c:pt>
                <c:pt idx="42">
                  <c:v>22.082968022847101</c:v>
                </c:pt>
                <c:pt idx="43">
                  <c:v>21.068470192724021</c:v>
                </c:pt>
                <c:pt idx="44">
                  <c:v>20.098599496894462</c:v>
                </c:pt>
                <c:pt idx="45">
                  <c:v>19.087660478438146</c:v>
                </c:pt>
                <c:pt idx="46">
                  <c:v>17.849838573730839</c:v>
                </c:pt>
                <c:pt idx="47">
                  <c:v>16.458969042138779</c:v>
                </c:pt>
                <c:pt idx="48">
                  <c:v>15.141449594896804</c:v>
                </c:pt>
                <c:pt idx="49">
                  <c:v>13.820781089695974</c:v>
                </c:pt>
                <c:pt idx="50">
                  <c:v>12.564231335275924</c:v>
                </c:pt>
                <c:pt idx="51">
                  <c:v>11.173818411175825</c:v>
                </c:pt>
                <c:pt idx="52">
                  <c:v>9.8434560838083804</c:v>
                </c:pt>
                <c:pt idx="53">
                  <c:v>8.5146785267099006</c:v>
                </c:pt>
                <c:pt idx="54">
                  <c:v>7.1888087664962965</c:v>
                </c:pt>
                <c:pt idx="55">
                  <c:v>5.9161787564913988</c:v>
                </c:pt>
                <c:pt idx="56">
                  <c:v>4.8644577486984772</c:v>
                </c:pt>
                <c:pt idx="57">
                  <c:v>4.00807619811847</c:v>
                </c:pt>
                <c:pt idx="58">
                  <c:v>3.2350732437754424</c:v>
                </c:pt>
                <c:pt idx="59">
                  <c:v>2.5457499871346445</c:v>
                </c:pt>
                <c:pt idx="60">
                  <c:v>1.8220737010504422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3-4C14-8DA4-5892DA9F1A64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115.16726923108146</c:v>
                </c:pt>
                <c:pt idx="31">
                  <c:v>111.71944064862883</c:v>
                </c:pt>
                <c:pt idx="32">
                  <c:v>108.54612385876779</c:v>
                </c:pt>
                <c:pt idx="33">
                  <c:v>105.30503406675687</c:v>
                </c:pt>
                <c:pt idx="34">
                  <c:v>102.36449693557137</c:v>
                </c:pt>
                <c:pt idx="35">
                  <c:v>98.657973414148572</c:v>
                </c:pt>
                <c:pt idx="36">
                  <c:v>95.373155469748212</c:v>
                </c:pt>
                <c:pt idx="37">
                  <c:v>92.030251008410573</c:v>
                </c:pt>
                <c:pt idx="38">
                  <c:v>88.966292052272152</c:v>
                </c:pt>
                <c:pt idx="39">
                  <c:v>85.165630275496937</c:v>
                </c:pt>
                <c:pt idx="40">
                  <c:v>81.634082398518473</c:v>
                </c:pt>
                <c:pt idx="41">
                  <c:v>79.959915882996754</c:v>
                </c:pt>
                <c:pt idx="42">
                  <c:v>78.463948008433846</c:v>
                </c:pt>
                <c:pt idx="43">
                  <c:v>74.859291926194814</c:v>
                </c:pt>
                <c:pt idx="44">
                  <c:v>71.413202443397878</c:v>
                </c:pt>
                <c:pt idx="45">
                  <c:v>67.821191328687831</c:v>
                </c:pt>
                <c:pt idx="46">
                  <c:v>63.42303282598251</c:v>
                </c:pt>
                <c:pt idx="47">
                  <c:v>58.481074186163582</c:v>
                </c:pt>
                <c:pt idx="48">
                  <c:v>53.799738900909354</c:v>
                </c:pt>
                <c:pt idx="49">
                  <c:v>49.107214561733407</c:v>
                </c:pt>
                <c:pt idx="50">
                  <c:v>44.642513326880412</c:v>
                </c:pt>
                <c:pt idx="51">
                  <c:v>39.702177078873682</c:v>
                </c:pt>
                <c:pt idx="52">
                  <c:v>34.975209201234208</c:v>
                </c:pt>
                <c:pt idx="53">
                  <c:v>30.253872239324011</c:v>
                </c:pt>
                <c:pt idx="54">
                  <c:v>25.542867096187354</c:v>
                </c:pt>
                <c:pt idx="55">
                  <c:v>21.021030410299577</c:v>
                </c:pt>
                <c:pt idx="56">
                  <c:v>17.284115046863651</c:v>
                </c:pt>
                <c:pt idx="57">
                  <c:v>14.241268750542821</c:v>
                </c:pt>
                <c:pt idx="58">
                  <c:v>11.494678547759147</c:v>
                </c:pt>
                <c:pt idx="59">
                  <c:v>9.0454142951410521</c:v>
                </c:pt>
                <c:pt idx="60">
                  <c:v>6.4740888090243294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73-4C14-8DA4-5892DA9F1A64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4518.7395656457074</c:v>
                </c:pt>
                <c:pt idx="31">
                  <c:v>4333.6399730849753</c:v>
                </c:pt>
                <c:pt idx="32">
                  <c:v>4139.8906805385477</c:v>
                </c:pt>
                <c:pt idx="33">
                  <c:v>3946.6380399991685</c:v>
                </c:pt>
                <c:pt idx="34">
                  <c:v>3754.0722305534327</c:v>
                </c:pt>
                <c:pt idx="35">
                  <c:v>3562.7163932318203</c:v>
                </c:pt>
                <c:pt idx="36">
                  <c:v>3376.3434620899243</c:v>
                </c:pt>
                <c:pt idx="37">
                  <c:v>3190.4856977136019</c:v>
                </c:pt>
                <c:pt idx="38">
                  <c:v>3005.7744696357104</c:v>
                </c:pt>
                <c:pt idx="39">
                  <c:v>2821.7726885880297</c:v>
                </c:pt>
                <c:pt idx="40">
                  <c:v>2638.9281116281695</c:v>
                </c:pt>
                <c:pt idx="41">
                  <c:v>2573.3275179696138</c:v>
                </c:pt>
                <c:pt idx="42">
                  <c:v>2493.8998029520544</c:v>
                </c:pt>
                <c:pt idx="43">
                  <c:v>2363.4138833294624</c:v>
                </c:pt>
                <c:pt idx="44">
                  <c:v>2234.3957250445246</c:v>
                </c:pt>
                <c:pt idx="45">
                  <c:v>2102.8197038406424</c:v>
                </c:pt>
                <c:pt idx="46">
                  <c:v>1977.25381563581</c:v>
                </c:pt>
                <c:pt idx="47">
                  <c:v>1847.927557073094</c:v>
                </c:pt>
                <c:pt idx="48">
                  <c:v>1717.4546686313734</c:v>
                </c:pt>
                <c:pt idx="49">
                  <c:v>1584.7487621846797</c:v>
                </c:pt>
                <c:pt idx="50">
                  <c:v>1451.2239452549347</c:v>
                </c:pt>
                <c:pt idx="51">
                  <c:v>1311.9510520405959</c:v>
                </c:pt>
                <c:pt idx="52">
                  <c:v>1170.7510159177707</c:v>
                </c:pt>
                <c:pt idx="53">
                  <c:v>1026.6125012480638</c:v>
                </c:pt>
                <c:pt idx="54">
                  <c:v>879.32790993362994</c:v>
                </c:pt>
                <c:pt idx="55">
                  <c:v>731.27492569608341</c:v>
                </c:pt>
                <c:pt idx="56">
                  <c:v>613.92303238096781</c:v>
                </c:pt>
                <c:pt idx="57">
                  <c:v>514.50880918293558</c:v>
                </c:pt>
                <c:pt idx="58">
                  <c:v>422.8142054578114</c:v>
                </c:pt>
                <c:pt idx="59">
                  <c:v>337.31924832169454</c:v>
                </c:pt>
                <c:pt idx="60">
                  <c:v>247.69342510739455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3-4C14-8DA4-5892DA9F1A64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337.43641190767374</c:v>
                </c:pt>
                <c:pt idx="31">
                  <c:v>315.95994916552405</c:v>
                </c:pt>
                <c:pt idx="32">
                  <c:v>293.0254557721961</c:v>
                </c:pt>
                <c:pt idx="33">
                  <c:v>270.48298526523143</c:v>
                </c:pt>
                <c:pt idx="34">
                  <c:v>246.80539256053331</c:v>
                </c:pt>
                <c:pt idx="35">
                  <c:v>226.7579768717074</c:v>
                </c:pt>
                <c:pt idx="36">
                  <c:v>206.59197261141875</c:v>
                </c:pt>
                <c:pt idx="37">
                  <c:v>186.83929289364244</c:v>
                </c:pt>
                <c:pt idx="38">
                  <c:v>166.09672689852709</c:v>
                </c:pt>
                <c:pt idx="39">
                  <c:v>148.66805740195724</c:v>
                </c:pt>
                <c:pt idx="40">
                  <c:v>130.30348635840102</c:v>
                </c:pt>
                <c:pt idx="41">
                  <c:v>133.27130246808349</c:v>
                </c:pt>
                <c:pt idx="42">
                  <c:v>134.61218014671925</c:v>
                </c:pt>
                <c:pt idx="43">
                  <c:v>138.23867629824937</c:v>
                </c:pt>
                <c:pt idx="44">
                  <c:v>139.78375371370282</c:v>
                </c:pt>
                <c:pt idx="45">
                  <c:v>140.45096525060299</c:v>
                </c:pt>
                <c:pt idx="46">
                  <c:v>131.46366593302383</c:v>
                </c:pt>
                <c:pt idx="47">
                  <c:v>124.36535427842881</c:v>
                </c:pt>
                <c:pt idx="48">
                  <c:v>116.05307107060453</c:v>
                </c:pt>
                <c:pt idx="49">
                  <c:v>107.52153611395404</c:v>
                </c:pt>
                <c:pt idx="50">
                  <c:v>98.039966499248933</c:v>
                </c:pt>
                <c:pt idx="51">
                  <c:v>89.728123434790461</c:v>
                </c:pt>
                <c:pt idx="52">
                  <c:v>80.379386522434132</c:v>
                </c:pt>
                <c:pt idx="53">
                  <c:v>70.741969719268653</c:v>
                </c:pt>
                <c:pt idx="54">
                  <c:v>60.800538005256932</c:v>
                </c:pt>
                <c:pt idx="55">
                  <c:v>50.285473907128434</c:v>
                </c:pt>
                <c:pt idx="56">
                  <c:v>42.700513798473352</c:v>
                </c:pt>
                <c:pt idx="57">
                  <c:v>35.871371747577989</c:v>
                </c:pt>
                <c:pt idx="58">
                  <c:v>29.536305355440007</c:v>
                </c:pt>
                <c:pt idx="59">
                  <c:v>23.388312111000108</c:v>
                </c:pt>
                <c:pt idx="60">
                  <c:v>17.347436228997818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73-4C14-8DA4-5892DA9F1A64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9.353295412724286</c:v>
                </c:pt>
                <c:pt idx="31">
                  <c:v>9.0188076769361594</c:v>
                </c:pt>
                <c:pt idx="32">
                  <c:v>8.6805982950194096</c:v>
                </c:pt>
                <c:pt idx="33">
                  <c:v>8.3417692080948562</c:v>
                </c:pt>
                <c:pt idx="34">
                  <c:v>8.0027029536791261</c:v>
                </c:pt>
                <c:pt idx="35">
                  <c:v>7.664454499933588</c:v>
                </c:pt>
                <c:pt idx="36">
                  <c:v>7.3354516126144338</c:v>
                </c:pt>
                <c:pt idx="37">
                  <c:v>7.0060293704940815</c:v>
                </c:pt>
                <c:pt idx="38">
                  <c:v>6.6765767335444295</c:v>
                </c:pt>
                <c:pt idx="39">
                  <c:v>6.345824149853871</c:v>
                </c:pt>
                <c:pt idx="40">
                  <c:v>6.0145794484750095</c:v>
                </c:pt>
                <c:pt idx="41">
                  <c:v>5.9429136423927451</c:v>
                </c:pt>
                <c:pt idx="42">
                  <c:v>5.8607153068189648</c:v>
                </c:pt>
                <c:pt idx="43">
                  <c:v>5.6559957191013144</c:v>
                </c:pt>
                <c:pt idx="44">
                  <c:v>5.439066749913164</c:v>
                </c:pt>
                <c:pt idx="45">
                  <c:v>5.2086543945472048</c:v>
                </c:pt>
                <c:pt idx="46">
                  <c:v>4.8961544716871206</c:v>
                </c:pt>
                <c:pt idx="47">
                  <c:v>4.5760425259195863</c:v>
                </c:pt>
                <c:pt idx="48">
                  <c:v>4.2530770273270591</c:v>
                </c:pt>
                <c:pt idx="49">
                  <c:v>3.9245665669035481</c:v>
                </c:pt>
                <c:pt idx="50">
                  <c:v>3.5940118939218868</c:v>
                </c:pt>
                <c:pt idx="51">
                  <c:v>3.249204242163434</c:v>
                </c:pt>
                <c:pt idx="52">
                  <c:v>2.8996045054561179</c:v>
                </c:pt>
                <c:pt idx="53">
                  <c:v>2.5427062065779946</c:v>
                </c:pt>
                <c:pt idx="54">
                  <c:v>2.1779931375477997</c:v>
                </c:pt>
                <c:pt idx="55">
                  <c:v>1.8113525394330183</c:v>
                </c:pt>
                <c:pt idx="56">
                  <c:v>1.5207350614324053</c:v>
                </c:pt>
                <c:pt idx="57">
                  <c:v>1.2745312739038523</c:v>
                </c:pt>
                <c:pt idx="58">
                  <c:v>1.047432550999015</c:v>
                </c:pt>
                <c:pt idx="59">
                  <c:v>0.83567469176041398</c:v>
                </c:pt>
                <c:pt idx="60">
                  <c:v>0.61366464541340171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3-4C14-8DA4-5892DA9F1A64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43.856933561745144</c:v>
                </c:pt>
                <c:pt idx="31">
                  <c:v>42.288544479783518</c:v>
                </c:pt>
                <c:pt idx="32">
                  <c:v>40.702704865169935</c:v>
                </c:pt>
                <c:pt idx="33">
                  <c:v>39.113959498074905</c:v>
                </c:pt>
                <c:pt idx="34">
                  <c:v>37.524102069567874</c:v>
                </c:pt>
                <c:pt idx="35">
                  <c:v>35.938079249942177</c:v>
                </c:pt>
                <c:pt idx="36">
                  <c:v>34.395408230362364</c:v>
                </c:pt>
                <c:pt idx="37">
                  <c:v>32.850770886097692</c:v>
                </c:pt>
                <c:pt idx="38">
                  <c:v>31.305991022651227</c:v>
                </c:pt>
                <c:pt idx="39">
                  <c:v>29.755115801864488</c:v>
                </c:pt>
                <c:pt idx="40">
                  <c:v>28.201933076416772</c:v>
                </c:pt>
                <c:pt idx="41">
                  <c:v>27.865897234789969</c:v>
                </c:pt>
                <c:pt idx="42">
                  <c:v>27.480475115304564</c:v>
                </c:pt>
                <c:pt idx="43">
                  <c:v>26.520559603055638</c:v>
                </c:pt>
                <c:pt idx="44">
                  <c:v>25.50339517388986</c:v>
                </c:pt>
                <c:pt idx="45">
                  <c:v>24.423008110808016</c:v>
                </c:pt>
                <c:pt idx="46">
                  <c:v>22.95771831184792</c:v>
                </c:pt>
                <c:pt idx="47">
                  <c:v>21.45673628162691</c:v>
                </c:pt>
                <c:pt idx="48">
                  <c:v>19.942374146198233</c:v>
                </c:pt>
                <c:pt idx="49">
                  <c:v>18.402012081130536</c:v>
                </c:pt>
                <c:pt idx="50">
                  <c:v>16.852064849509993</c:v>
                </c:pt>
                <c:pt idx="51">
                  <c:v>15.235286419291759</c:v>
                </c:pt>
                <c:pt idx="52">
                  <c:v>13.59603824531469</c:v>
                </c:pt>
                <c:pt idx="53">
                  <c:v>11.922567635062826</c:v>
                </c:pt>
                <c:pt idx="54">
                  <c:v>10.212454126213581</c:v>
                </c:pt>
                <c:pt idx="55">
                  <c:v>8.4933025712778214</c:v>
                </c:pt>
                <c:pt idx="56">
                  <c:v>7.1306179919780366</c:v>
                </c:pt>
                <c:pt idx="57">
                  <c:v>5.9761860323501557</c:v>
                </c:pt>
                <c:pt idx="58">
                  <c:v>4.911336355000592</c:v>
                </c:pt>
                <c:pt idx="59">
                  <c:v>3.9184188907269251</c:v>
                </c:pt>
                <c:pt idx="60">
                  <c:v>2.8774296539884991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3-4C14-8DA4-5892DA9F1A64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1758.0122760369006</c:v>
                </c:pt>
                <c:pt idx="32">
                  <c:v>1699.3892386108789</c:v>
                </c:pt>
                <c:pt idx="33">
                  <c:v>1640.4753901519762</c:v>
                </c:pt>
                <c:pt idx="34">
                  <c:v>1581.3316350700886</c:v>
                </c:pt>
                <c:pt idx="35">
                  <c:v>1522.137187119064</c:v>
                </c:pt>
                <c:pt idx="36">
                  <c:v>1464.511848960396</c:v>
                </c:pt>
                <c:pt idx="37">
                  <c:v>1406.5613083384937</c:v>
                </c:pt>
                <c:pt idx="38">
                  <c:v>1348.3447954605674</c:v>
                </c:pt>
                <c:pt idx="39">
                  <c:v>1289.562929493715</c:v>
                </c:pt>
                <c:pt idx="40">
                  <c:v>1230.3614744810261</c:v>
                </c:pt>
                <c:pt idx="41">
                  <c:v>1198.1167107079177</c:v>
                </c:pt>
                <c:pt idx="42">
                  <c:v>1165.5200604887154</c:v>
                </c:pt>
                <c:pt idx="43">
                  <c:v>1128.0313298241142</c:v>
                </c:pt>
                <c:pt idx="44">
                  <c:v>1087.7921099356897</c:v>
                </c:pt>
                <c:pt idx="45">
                  <c:v>1044.6259334956737</c:v>
                </c:pt>
                <c:pt idx="46">
                  <c:v>985.17385194319002</c:v>
                </c:pt>
                <c:pt idx="47">
                  <c:v>924.04234519376473</c:v>
                </c:pt>
                <c:pt idx="48">
                  <c:v>861.90724804879801</c:v>
                </c:pt>
                <c:pt idx="49">
                  <c:v>798.28023832068754</c:v>
                </c:pt>
                <c:pt idx="50">
                  <c:v>733.77761087912711</c:v>
                </c:pt>
                <c:pt idx="51">
                  <c:v>666.06322946584953</c:v>
                </c:pt>
                <c:pt idx="52">
                  <c:v>596.8298345506081</c:v>
                </c:pt>
                <c:pt idx="53">
                  <c:v>525.58394945667192</c:v>
                </c:pt>
                <c:pt idx="54">
                  <c:v>452.16851963467559</c:v>
                </c:pt>
                <c:pt idx="55">
                  <c:v>377.72178239221364</c:v>
                </c:pt>
                <c:pt idx="56">
                  <c:v>318.63783038475992</c:v>
                </c:pt>
                <c:pt idx="57">
                  <c:v>268.35117624376022</c:v>
                </c:pt>
                <c:pt idx="58">
                  <c:v>221.64935165510769</c:v>
                </c:pt>
                <c:pt idx="59">
                  <c:v>177.74890387131322</c:v>
                </c:pt>
                <c:pt idx="60">
                  <c:v>131.24991896624684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73-4C14-8DA4-5892DA9F1A64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73-4C14-8DA4-5892DA9F1A64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1.8935411085036737</c:v>
                </c:pt>
                <c:pt idx="31">
                  <c:v>1.8258252661126062</c:v>
                </c:pt>
                <c:pt idx="32">
                  <c:v>1.7573559898113613</c:v>
                </c:pt>
                <c:pt idx="33">
                  <c:v>1.6887612564540049</c:v>
                </c:pt>
                <c:pt idx="34">
                  <c:v>1.6201185093887174</c:v>
                </c:pt>
                <c:pt idx="35">
                  <c:v>1.5516413231358746</c:v>
                </c:pt>
                <c:pt idx="36">
                  <c:v>1.4850358686446465</c:v>
                </c:pt>
                <c:pt idx="37">
                  <c:v>1.418345517278031</c:v>
                </c:pt>
                <c:pt idx="38">
                  <c:v>1.3516490125872416</c:v>
                </c:pt>
                <c:pt idx="39">
                  <c:v>1.2846893383413216</c:v>
                </c:pt>
                <c:pt idx="40">
                  <c:v>1.2176300366345016</c:v>
                </c:pt>
                <c:pt idx="41">
                  <c:v>1.2031215512394802</c:v>
                </c:pt>
                <c:pt idx="42">
                  <c:v>1.1864807930263075</c:v>
                </c:pt>
                <c:pt idx="43">
                  <c:v>1.1450360467680052</c:v>
                </c:pt>
                <c:pt idx="44">
                  <c:v>1.101119555022831</c:v>
                </c:pt>
                <c:pt idx="45">
                  <c:v>1.0544734001073059</c:v>
                </c:pt>
                <c:pt idx="46">
                  <c:v>0.99120891157903834</c:v>
                </c:pt>
                <c:pt idx="47">
                  <c:v>0.92640339631547441</c:v>
                </c:pt>
                <c:pt idx="48">
                  <c:v>0.86102018951743209</c:v>
                </c:pt>
                <c:pt idx="49">
                  <c:v>0.79451442508502124</c:v>
                </c:pt>
                <c:pt idx="50">
                  <c:v>0.72759481715226437</c:v>
                </c:pt>
                <c:pt idx="51">
                  <c:v>0.65778974478781926</c:v>
                </c:pt>
                <c:pt idx="52">
                  <c:v>0.58701453201342069</c:v>
                </c:pt>
                <c:pt idx="53">
                  <c:v>0.51476175150555947</c:v>
                </c:pt>
                <c:pt idx="54">
                  <c:v>0.4409268988099293</c:v>
                </c:pt>
                <c:pt idx="55">
                  <c:v>0.36670182476466223</c:v>
                </c:pt>
                <c:pt idx="56">
                  <c:v>0.30786735871163923</c:v>
                </c:pt>
                <c:pt idx="57">
                  <c:v>0.25802428499449787</c:v>
                </c:pt>
                <c:pt idx="58">
                  <c:v>0.21204896308560237</c:v>
                </c:pt>
                <c:pt idx="59">
                  <c:v>0.16917934400230678</c:v>
                </c:pt>
                <c:pt idx="60">
                  <c:v>0.12423420641080311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3-4C14-8DA4-5892DA9F1A64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208.35740817232872</c:v>
                </c:pt>
                <c:pt idx="31">
                  <c:v>200.90623779665188</c:v>
                </c:pt>
                <c:pt idx="32">
                  <c:v>193.37216267914053</c:v>
                </c:pt>
                <c:pt idx="33">
                  <c:v>185.82428278763672</c:v>
                </c:pt>
                <c:pt idx="34">
                  <c:v>178.27111966689833</c:v>
                </c:pt>
                <c:pt idx="35">
                  <c:v>170.73617417112777</c:v>
                </c:pt>
                <c:pt idx="36">
                  <c:v>163.40718627347454</c:v>
                </c:pt>
                <c:pt idx="37">
                  <c:v>156.06885667585075</c:v>
                </c:pt>
                <c:pt idx="38">
                  <c:v>148.729849991962</c:v>
                </c:pt>
                <c:pt idx="39">
                  <c:v>141.36188522199296</c:v>
                </c:pt>
                <c:pt idx="40">
                  <c:v>133.98295785953366</c:v>
                </c:pt>
                <c:pt idx="41">
                  <c:v>132.38650431551662</c:v>
                </c:pt>
                <c:pt idx="42">
                  <c:v>130.55542431638258</c:v>
                </c:pt>
                <c:pt idx="43">
                  <c:v>125.99501637278978</c:v>
                </c:pt>
                <c:pt idx="44">
                  <c:v>121.16262780992581</c:v>
                </c:pt>
                <c:pt idx="45">
                  <c:v>116.02987843587918</c:v>
                </c:pt>
                <c:pt idx="46">
                  <c:v>109.06851657270089</c:v>
                </c:pt>
                <c:pt idx="47">
                  <c:v>101.93758652056241</c:v>
                </c:pt>
                <c:pt idx="48">
                  <c:v>94.743089688539129</c:v>
                </c:pt>
                <c:pt idx="49">
                  <c:v>87.425071271391232</c:v>
                </c:pt>
                <c:pt idx="50">
                  <c:v>80.061515232306405</c:v>
                </c:pt>
                <c:pt idx="51">
                  <c:v>72.380454657587222</c:v>
                </c:pt>
                <c:pt idx="52">
                  <c:v>64.592643856810952</c:v>
                </c:pt>
                <c:pt idx="53">
                  <c:v>56.642247632374847</c:v>
                </c:pt>
                <c:pt idx="54">
                  <c:v>48.517766747666698</c:v>
                </c:pt>
                <c:pt idx="55">
                  <c:v>40.350347524488527</c:v>
                </c:pt>
                <c:pt idx="56">
                  <c:v>33.876446956415947</c:v>
                </c:pt>
                <c:pt idx="57">
                  <c:v>28.391921899945142</c:v>
                </c:pt>
                <c:pt idx="58">
                  <c:v>23.332988206978868</c:v>
                </c:pt>
                <c:pt idx="59">
                  <c:v>18.61579316884794</c:v>
                </c:pt>
                <c:pt idx="60">
                  <c:v>13.670216684419461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3-4C14-8DA4-5892DA9F1A64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452.30079558640091</c:v>
                </c:pt>
                <c:pt idx="32">
                  <c:v>437.44154077826886</c:v>
                </c:pt>
                <c:pt idx="33">
                  <c:v>422.50978674769834</c:v>
                </c:pt>
                <c:pt idx="34">
                  <c:v>407.58006249755641</c:v>
                </c:pt>
                <c:pt idx="35">
                  <c:v>392.63182979032871</c:v>
                </c:pt>
                <c:pt idx="36">
                  <c:v>377.77993038419351</c:v>
                </c:pt>
                <c:pt idx="37">
                  <c:v>363.30063550194166</c:v>
                </c:pt>
                <c:pt idx="38">
                  <c:v>348.82314431126514</c:v>
                </c:pt>
                <c:pt idx="39">
                  <c:v>334.32075936971097</c:v>
                </c:pt>
                <c:pt idx="40">
                  <c:v>319.8732122502168</c:v>
                </c:pt>
                <c:pt idx="41">
                  <c:v>305.4006836070061</c:v>
                </c:pt>
                <c:pt idx="42">
                  <c:v>304.59775467102918</c:v>
                </c:pt>
                <c:pt idx="43">
                  <c:v>303.57085633627929</c:v>
                </c:pt>
                <c:pt idx="44">
                  <c:v>297.85963469657452</c:v>
                </c:pt>
                <c:pt idx="45">
                  <c:v>292.14841305686974</c:v>
                </c:pt>
                <c:pt idx="46">
                  <c:v>286.43719141716497</c:v>
                </c:pt>
                <c:pt idx="47">
                  <c:v>281.68100179252599</c:v>
                </c:pt>
                <c:pt idx="48">
                  <c:v>276.9248121678873</c:v>
                </c:pt>
                <c:pt idx="49">
                  <c:v>272.16862254324849</c:v>
                </c:pt>
                <c:pt idx="50">
                  <c:v>267.41243291860945</c:v>
                </c:pt>
                <c:pt idx="51">
                  <c:v>262.65624329397065</c:v>
                </c:pt>
                <c:pt idx="52">
                  <c:v>257.90005366933184</c:v>
                </c:pt>
                <c:pt idx="53">
                  <c:v>253.14386404469289</c:v>
                </c:pt>
                <c:pt idx="54">
                  <c:v>248.38767442005397</c:v>
                </c:pt>
                <c:pt idx="55">
                  <c:v>243.63148479541519</c:v>
                </c:pt>
                <c:pt idx="56">
                  <c:v>238.87529517077627</c:v>
                </c:pt>
                <c:pt idx="57">
                  <c:v>234.11910554613752</c:v>
                </c:pt>
                <c:pt idx="58">
                  <c:v>229.36291592149854</c:v>
                </c:pt>
                <c:pt idx="59">
                  <c:v>224.60672629685965</c:v>
                </c:pt>
                <c:pt idx="60">
                  <c:v>219.85053667222101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73-4C14-8DA4-5892DA9F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900" b="0" i="0" u="none" strike="noStrike" baseline="0">
                    <a:effectLst/>
                  </a:rPr>
                  <a:t>CO</a:t>
                </a:r>
                <a:r>
                  <a:rPr lang="en-US" altLang="ja-JP" sz="900" b="0" i="0" u="none" strike="noStrike" baseline="-25000">
                    <a:effectLst/>
                  </a:rPr>
                  <a:t>2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6273.2465844867638</c:v>
                </c:pt>
                <c:pt idx="31">
                  <c:v>6034.5346890392575</c:v>
                </c:pt>
                <c:pt idx="32">
                  <c:v>5808.8678793828349</c:v>
                </c:pt>
                <c:pt idx="33">
                  <c:v>5581.1309537876223</c:v>
                </c:pt>
                <c:pt idx="34">
                  <c:v>5368.0355690550368</c:v>
                </c:pt>
                <c:pt idx="35">
                  <c:v>5121.6836952759222</c:v>
                </c:pt>
                <c:pt idx="36">
                  <c:v>4895.6839191909421</c:v>
                </c:pt>
                <c:pt idx="37">
                  <c:v>4668.5647769847219</c:v>
                </c:pt>
                <c:pt idx="38">
                  <c:v>4455.6696460877647</c:v>
                </c:pt>
                <c:pt idx="39">
                  <c:v>4211.3974235666092</c:v>
                </c:pt>
                <c:pt idx="40">
                  <c:v>3981.258587553375</c:v>
                </c:pt>
                <c:pt idx="41">
                  <c:v>3835.5765440837299</c:v>
                </c:pt>
                <c:pt idx="42">
                  <c:v>3701.2464335809514</c:v>
                </c:pt>
                <c:pt idx="43">
                  <c:v>3475.20650508789</c:v>
                </c:pt>
                <c:pt idx="44">
                  <c:v>3260.0871402563362</c:v>
                </c:pt>
                <c:pt idx="45">
                  <c:v>3042.6354367218946</c:v>
                </c:pt>
                <c:pt idx="46">
                  <c:v>2845.3225813372615</c:v>
                </c:pt>
                <c:pt idx="47">
                  <c:v>2623.6134342440778</c:v>
                </c:pt>
                <c:pt idx="48">
                  <c:v>2413.5965302197724</c:v>
                </c:pt>
                <c:pt idx="49">
                  <c:v>2203.0776560693357</c:v>
                </c:pt>
                <c:pt idx="50">
                  <c:v>2002.7795202594796</c:v>
                </c:pt>
                <c:pt idx="51">
                  <c:v>1781.1431578921813</c:v>
                </c:pt>
                <c:pt idx="52">
                  <c:v>1569.079056820156</c:v>
                </c:pt>
                <c:pt idx="53">
                  <c:v>1357.2675733062049</c:v>
                </c:pt>
                <c:pt idx="54">
                  <c:v>1145.9196021150308</c:v>
                </c:pt>
                <c:pt idx="55">
                  <c:v>943.05822103322112</c:v>
                </c:pt>
                <c:pt idx="56">
                  <c:v>775.41045657982431</c:v>
                </c:pt>
                <c:pt idx="57">
                  <c:v>638.90043975020933</c:v>
                </c:pt>
                <c:pt idx="58">
                  <c:v>515.68124354585257</c:v>
                </c:pt>
                <c:pt idx="59">
                  <c:v>405.80086452396813</c:v>
                </c:pt>
                <c:pt idx="60">
                  <c:v>290.44450038272697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6-4FDE-81B4-B8FD52DC892C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6-4FDE-81B4-B8FD52DC892C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71.422034582214607</c:v>
                </c:pt>
                <c:pt idx="31">
                  <c:v>69.283832175458045</c:v>
                </c:pt>
                <c:pt idx="32">
                  <c:v>67.315870765771251</c:v>
                </c:pt>
                <c:pt idx="33">
                  <c:v>65.305879309391429</c:v>
                </c:pt>
                <c:pt idx="34">
                  <c:v>63.482278332516508</c:v>
                </c:pt>
                <c:pt idx="35">
                  <c:v>61.183643895021255</c:v>
                </c:pt>
                <c:pt idx="36">
                  <c:v>59.146534025284701</c:v>
                </c:pt>
                <c:pt idx="37">
                  <c:v>57.073401271189176</c:v>
                </c:pt>
                <c:pt idx="38">
                  <c:v>55.173259121558807</c:v>
                </c:pt>
                <c:pt idx="39">
                  <c:v>52.816243984632379</c:v>
                </c:pt>
                <c:pt idx="40">
                  <c:v>50.626122292225084</c:v>
                </c:pt>
                <c:pt idx="41">
                  <c:v>49.587872626618633</c:v>
                </c:pt>
                <c:pt idx="42">
                  <c:v>48.660134476845109</c:v>
                </c:pt>
                <c:pt idx="43">
                  <c:v>46.424674062774741</c:v>
                </c:pt>
                <c:pt idx="44">
                  <c:v>44.287550174564124</c:v>
                </c:pt>
                <c:pt idx="45">
                  <c:v>42.059931652675239</c:v>
                </c:pt>
                <c:pt idx="46">
                  <c:v>39.332373460355917</c:v>
                </c:pt>
                <c:pt idx="47">
                  <c:v>36.267572642956999</c:v>
                </c:pt>
                <c:pt idx="48">
                  <c:v>33.364399780852409</c:v>
                </c:pt>
                <c:pt idx="49">
                  <c:v>30.454287924696153</c:v>
                </c:pt>
                <c:pt idx="50">
                  <c:v>27.685462648869716</c:v>
                </c:pt>
                <c:pt idx="51">
                  <c:v>24.62166797258093</c:v>
                </c:pt>
                <c:pt idx="52">
                  <c:v>21.690195641250614</c:v>
                </c:pt>
                <c:pt idx="53">
                  <c:v>18.76221537377344</c:v>
                </c:pt>
                <c:pt idx="54">
                  <c:v>15.840642478136095</c:v>
                </c:pt>
                <c:pt idx="55">
                  <c:v>13.036384130162311</c:v>
                </c:pt>
                <c:pt idx="56">
                  <c:v>10.718901914077096</c:v>
                </c:pt>
                <c:pt idx="57">
                  <c:v>8.8318529733912854</c:v>
                </c:pt>
                <c:pt idx="58">
                  <c:v>7.1285299567381673</c:v>
                </c:pt>
                <c:pt idx="59">
                  <c:v>5.6095963454837916</c:v>
                </c:pt>
                <c:pt idx="60">
                  <c:v>4.0149653446994558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6-4FDE-81B4-B8FD52DC892C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32.412785594668662</c:v>
                </c:pt>
                <c:pt idx="31">
                  <c:v>31.442425444980856</c:v>
                </c:pt>
                <c:pt idx="32">
                  <c:v>30.549324154827406</c:v>
                </c:pt>
                <c:pt idx="33">
                  <c:v>29.637148766603751</c:v>
                </c:pt>
                <c:pt idx="34">
                  <c:v>28.809561204593958</c:v>
                </c:pt>
                <c:pt idx="35">
                  <c:v>27.766393705671867</c:v>
                </c:pt>
                <c:pt idx="36">
                  <c:v>26.841911424723286</c:v>
                </c:pt>
                <c:pt idx="37">
                  <c:v>25.901081219299304</c:v>
                </c:pt>
                <c:pt idx="38">
                  <c:v>25.038757701695413</c:v>
                </c:pt>
                <c:pt idx="39">
                  <c:v>23.969095842810081</c:v>
                </c:pt>
                <c:pt idx="40">
                  <c:v>22.97517365538603</c:v>
                </c:pt>
                <c:pt idx="41">
                  <c:v>22.503994641768038</c:v>
                </c:pt>
                <c:pt idx="42">
                  <c:v>22.082968022847101</c:v>
                </c:pt>
                <c:pt idx="43">
                  <c:v>21.068470192724021</c:v>
                </c:pt>
                <c:pt idx="44">
                  <c:v>20.098599496894462</c:v>
                </c:pt>
                <c:pt idx="45">
                  <c:v>19.087660478438146</c:v>
                </c:pt>
                <c:pt idx="46">
                  <c:v>17.849838573730839</c:v>
                </c:pt>
                <c:pt idx="47">
                  <c:v>16.458969042138779</c:v>
                </c:pt>
                <c:pt idx="48">
                  <c:v>15.141449594896804</c:v>
                </c:pt>
                <c:pt idx="49">
                  <c:v>13.820781089695974</c:v>
                </c:pt>
                <c:pt idx="50">
                  <c:v>12.564231335275924</c:v>
                </c:pt>
                <c:pt idx="51">
                  <c:v>11.173818411175825</c:v>
                </c:pt>
                <c:pt idx="52">
                  <c:v>9.8434560838083804</c:v>
                </c:pt>
                <c:pt idx="53">
                  <c:v>8.5146785267099006</c:v>
                </c:pt>
                <c:pt idx="54">
                  <c:v>7.1888087664962965</c:v>
                </c:pt>
                <c:pt idx="55">
                  <c:v>5.9161787564913988</c:v>
                </c:pt>
                <c:pt idx="56">
                  <c:v>4.8644577486984772</c:v>
                </c:pt>
                <c:pt idx="57">
                  <c:v>4.00807619811847</c:v>
                </c:pt>
                <c:pt idx="58">
                  <c:v>3.2350732437754424</c:v>
                </c:pt>
                <c:pt idx="59">
                  <c:v>2.5457499871346445</c:v>
                </c:pt>
                <c:pt idx="60">
                  <c:v>1.8220737010504422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6-4FDE-81B4-B8FD52DC892C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115.16726923108146</c:v>
                </c:pt>
                <c:pt idx="31">
                  <c:v>111.71944064862883</c:v>
                </c:pt>
                <c:pt idx="32">
                  <c:v>108.54612385876779</c:v>
                </c:pt>
                <c:pt idx="33">
                  <c:v>105.30503406675687</c:v>
                </c:pt>
                <c:pt idx="34">
                  <c:v>102.36449693557137</c:v>
                </c:pt>
                <c:pt idx="35">
                  <c:v>98.657973414148572</c:v>
                </c:pt>
                <c:pt idx="36">
                  <c:v>95.373155469748212</c:v>
                </c:pt>
                <c:pt idx="37">
                  <c:v>92.030251008410573</c:v>
                </c:pt>
                <c:pt idx="38">
                  <c:v>88.966292052272152</c:v>
                </c:pt>
                <c:pt idx="39">
                  <c:v>85.165630275496937</c:v>
                </c:pt>
                <c:pt idx="40">
                  <c:v>81.634082398518473</c:v>
                </c:pt>
                <c:pt idx="41">
                  <c:v>79.959915882996754</c:v>
                </c:pt>
                <c:pt idx="42">
                  <c:v>78.463948008433846</c:v>
                </c:pt>
                <c:pt idx="43">
                  <c:v>74.859291926194814</c:v>
                </c:pt>
                <c:pt idx="44">
                  <c:v>71.413202443397878</c:v>
                </c:pt>
                <c:pt idx="45">
                  <c:v>67.821191328687831</c:v>
                </c:pt>
                <c:pt idx="46">
                  <c:v>63.42303282598251</c:v>
                </c:pt>
                <c:pt idx="47">
                  <c:v>58.481074186163582</c:v>
                </c:pt>
                <c:pt idx="48">
                  <c:v>53.799738900909354</c:v>
                </c:pt>
                <c:pt idx="49">
                  <c:v>49.107214561733407</c:v>
                </c:pt>
                <c:pt idx="50">
                  <c:v>44.642513326880412</c:v>
                </c:pt>
                <c:pt idx="51">
                  <c:v>39.702177078873682</c:v>
                </c:pt>
                <c:pt idx="52">
                  <c:v>34.975209201234208</c:v>
                </c:pt>
                <c:pt idx="53">
                  <c:v>30.253872239324011</c:v>
                </c:pt>
                <c:pt idx="54">
                  <c:v>25.542867096187354</c:v>
                </c:pt>
                <c:pt idx="55">
                  <c:v>21.021030410299577</c:v>
                </c:pt>
                <c:pt idx="56">
                  <c:v>17.284115046863651</c:v>
                </c:pt>
                <c:pt idx="57">
                  <c:v>14.241268750542821</c:v>
                </c:pt>
                <c:pt idx="58">
                  <c:v>11.494678547759147</c:v>
                </c:pt>
                <c:pt idx="59">
                  <c:v>9.0454142951410521</c:v>
                </c:pt>
                <c:pt idx="60">
                  <c:v>6.4740888090243294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6-4FDE-81B4-B8FD52DC892C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4518.7395656457074</c:v>
                </c:pt>
                <c:pt idx="31">
                  <c:v>4333.6399730849753</c:v>
                </c:pt>
                <c:pt idx="32">
                  <c:v>4139.8906805385477</c:v>
                </c:pt>
                <c:pt idx="33">
                  <c:v>3946.6380399991685</c:v>
                </c:pt>
                <c:pt idx="34">
                  <c:v>3754.0722305534327</c:v>
                </c:pt>
                <c:pt idx="35">
                  <c:v>3562.7163932318203</c:v>
                </c:pt>
                <c:pt idx="36">
                  <c:v>3376.3434620899243</c:v>
                </c:pt>
                <c:pt idx="37">
                  <c:v>3190.4856977136019</c:v>
                </c:pt>
                <c:pt idx="38">
                  <c:v>3005.7744696357104</c:v>
                </c:pt>
                <c:pt idx="39">
                  <c:v>2821.7726885880297</c:v>
                </c:pt>
                <c:pt idx="40">
                  <c:v>2638.9281116281695</c:v>
                </c:pt>
                <c:pt idx="41">
                  <c:v>2573.3275179696138</c:v>
                </c:pt>
                <c:pt idx="42">
                  <c:v>2493.8998029520544</c:v>
                </c:pt>
                <c:pt idx="43">
                  <c:v>2363.4138833294624</c:v>
                </c:pt>
                <c:pt idx="44">
                  <c:v>2234.3957250445246</c:v>
                </c:pt>
                <c:pt idx="45">
                  <c:v>2102.8197038406424</c:v>
                </c:pt>
                <c:pt idx="46">
                  <c:v>1977.25381563581</c:v>
                </c:pt>
                <c:pt idx="47">
                  <c:v>1847.927557073094</c:v>
                </c:pt>
                <c:pt idx="48">
                  <c:v>1717.4546686313734</c:v>
                </c:pt>
                <c:pt idx="49">
                  <c:v>1584.7487621846797</c:v>
                </c:pt>
                <c:pt idx="50">
                  <c:v>1451.2239452549347</c:v>
                </c:pt>
                <c:pt idx="51">
                  <c:v>1311.9510520405959</c:v>
                </c:pt>
                <c:pt idx="52">
                  <c:v>1170.7510159177707</c:v>
                </c:pt>
                <c:pt idx="53">
                  <c:v>1026.6125012480638</c:v>
                </c:pt>
                <c:pt idx="54">
                  <c:v>879.32790993362994</c:v>
                </c:pt>
                <c:pt idx="55">
                  <c:v>731.27492569608341</c:v>
                </c:pt>
                <c:pt idx="56">
                  <c:v>613.92303238096781</c:v>
                </c:pt>
                <c:pt idx="57">
                  <c:v>514.50880918293558</c:v>
                </c:pt>
                <c:pt idx="58">
                  <c:v>422.8142054578114</c:v>
                </c:pt>
                <c:pt idx="59">
                  <c:v>337.31924832169454</c:v>
                </c:pt>
                <c:pt idx="60">
                  <c:v>247.69342510739455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46-4FDE-81B4-B8FD52DC892C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337.43641190767374</c:v>
                </c:pt>
                <c:pt idx="31">
                  <c:v>315.95994916552405</c:v>
                </c:pt>
                <c:pt idx="32">
                  <c:v>293.0254557721961</c:v>
                </c:pt>
                <c:pt idx="33">
                  <c:v>270.48298526523143</c:v>
                </c:pt>
                <c:pt idx="34">
                  <c:v>246.80539256053331</c:v>
                </c:pt>
                <c:pt idx="35">
                  <c:v>226.7579768717074</c:v>
                </c:pt>
                <c:pt idx="36">
                  <c:v>206.59197261141875</c:v>
                </c:pt>
                <c:pt idx="37">
                  <c:v>186.83929289364244</c:v>
                </c:pt>
                <c:pt idx="38">
                  <c:v>166.09672689852709</c:v>
                </c:pt>
                <c:pt idx="39">
                  <c:v>148.66805740195724</c:v>
                </c:pt>
                <c:pt idx="40">
                  <c:v>130.30348635840102</c:v>
                </c:pt>
                <c:pt idx="41">
                  <c:v>133.27130246808349</c:v>
                </c:pt>
                <c:pt idx="42">
                  <c:v>134.61218014671925</c:v>
                </c:pt>
                <c:pt idx="43">
                  <c:v>138.23867629824937</c:v>
                </c:pt>
                <c:pt idx="44">
                  <c:v>139.78375371370282</c:v>
                </c:pt>
                <c:pt idx="45">
                  <c:v>140.45096525060299</c:v>
                </c:pt>
                <c:pt idx="46">
                  <c:v>131.46366593302383</c:v>
                </c:pt>
                <c:pt idx="47">
                  <c:v>124.36535427842881</c:v>
                </c:pt>
                <c:pt idx="48">
                  <c:v>116.05307107060453</c:v>
                </c:pt>
                <c:pt idx="49">
                  <c:v>107.52153611395404</c:v>
                </c:pt>
                <c:pt idx="50">
                  <c:v>98.039966499248933</c:v>
                </c:pt>
                <c:pt idx="51">
                  <c:v>89.728123434790461</c:v>
                </c:pt>
                <c:pt idx="52">
                  <c:v>80.379386522434132</c:v>
                </c:pt>
                <c:pt idx="53">
                  <c:v>70.741969719268653</c:v>
                </c:pt>
                <c:pt idx="54">
                  <c:v>60.800538005256932</c:v>
                </c:pt>
                <c:pt idx="55">
                  <c:v>50.285473907128434</c:v>
                </c:pt>
                <c:pt idx="56">
                  <c:v>42.700513798473352</c:v>
                </c:pt>
                <c:pt idx="57">
                  <c:v>35.871371747577989</c:v>
                </c:pt>
                <c:pt idx="58">
                  <c:v>29.536305355440007</c:v>
                </c:pt>
                <c:pt idx="59">
                  <c:v>23.388312111000108</c:v>
                </c:pt>
                <c:pt idx="60">
                  <c:v>17.347436228997818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6-4FDE-81B4-B8FD52DC892C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9.353295412724286</c:v>
                </c:pt>
                <c:pt idx="31">
                  <c:v>9.0188076769361594</c:v>
                </c:pt>
                <c:pt idx="32">
                  <c:v>8.6805982950194096</c:v>
                </c:pt>
                <c:pt idx="33">
                  <c:v>8.3417692080948562</c:v>
                </c:pt>
                <c:pt idx="34">
                  <c:v>8.0027029536791261</c:v>
                </c:pt>
                <c:pt idx="35">
                  <c:v>7.664454499933588</c:v>
                </c:pt>
                <c:pt idx="36">
                  <c:v>7.3354516126144338</c:v>
                </c:pt>
                <c:pt idx="37">
                  <c:v>7.0060293704940815</c:v>
                </c:pt>
                <c:pt idx="38">
                  <c:v>6.6765767335444295</c:v>
                </c:pt>
                <c:pt idx="39">
                  <c:v>6.345824149853871</c:v>
                </c:pt>
                <c:pt idx="40">
                  <c:v>6.0145794484750095</c:v>
                </c:pt>
                <c:pt idx="41">
                  <c:v>5.9429136423927451</c:v>
                </c:pt>
                <c:pt idx="42">
                  <c:v>5.8607153068189648</c:v>
                </c:pt>
                <c:pt idx="43">
                  <c:v>5.6559957191013144</c:v>
                </c:pt>
                <c:pt idx="44">
                  <c:v>5.439066749913164</c:v>
                </c:pt>
                <c:pt idx="45">
                  <c:v>5.2086543945472048</c:v>
                </c:pt>
                <c:pt idx="46">
                  <c:v>4.8961544716871206</c:v>
                </c:pt>
                <c:pt idx="47">
                  <c:v>4.5760425259195863</c:v>
                </c:pt>
                <c:pt idx="48">
                  <c:v>4.2530770273270591</c:v>
                </c:pt>
                <c:pt idx="49">
                  <c:v>3.9245665669035481</c:v>
                </c:pt>
                <c:pt idx="50">
                  <c:v>3.5940118939218868</c:v>
                </c:pt>
                <c:pt idx="51">
                  <c:v>3.249204242163434</c:v>
                </c:pt>
                <c:pt idx="52">
                  <c:v>2.8996045054561179</c:v>
                </c:pt>
                <c:pt idx="53">
                  <c:v>2.5427062065779946</c:v>
                </c:pt>
                <c:pt idx="54">
                  <c:v>2.1779931375477997</c:v>
                </c:pt>
                <c:pt idx="55">
                  <c:v>1.8113525394330183</c:v>
                </c:pt>
                <c:pt idx="56">
                  <c:v>1.5207350614324053</c:v>
                </c:pt>
                <c:pt idx="57">
                  <c:v>1.2745312739038523</c:v>
                </c:pt>
                <c:pt idx="58">
                  <c:v>1.047432550999015</c:v>
                </c:pt>
                <c:pt idx="59">
                  <c:v>0.83567469176041398</c:v>
                </c:pt>
                <c:pt idx="60">
                  <c:v>0.61366464541340171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46-4FDE-81B4-B8FD52DC892C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43.856933561745144</c:v>
                </c:pt>
                <c:pt idx="31">
                  <c:v>42.288544479783518</c:v>
                </c:pt>
                <c:pt idx="32">
                  <c:v>40.702704865169935</c:v>
                </c:pt>
                <c:pt idx="33">
                  <c:v>39.113959498074905</c:v>
                </c:pt>
                <c:pt idx="34">
                  <c:v>37.524102069567874</c:v>
                </c:pt>
                <c:pt idx="35">
                  <c:v>35.938079249942177</c:v>
                </c:pt>
                <c:pt idx="36">
                  <c:v>34.395408230362364</c:v>
                </c:pt>
                <c:pt idx="37">
                  <c:v>32.850770886097692</c:v>
                </c:pt>
                <c:pt idx="38">
                  <c:v>31.305991022651227</c:v>
                </c:pt>
                <c:pt idx="39">
                  <c:v>29.755115801864488</c:v>
                </c:pt>
                <c:pt idx="40">
                  <c:v>28.201933076416772</c:v>
                </c:pt>
                <c:pt idx="41">
                  <c:v>27.865897234789969</c:v>
                </c:pt>
                <c:pt idx="42">
                  <c:v>27.480475115304564</c:v>
                </c:pt>
                <c:pt idx="43">
                  <c:v>26.520559603055638</c:v>
                </c:pt>
                <c:pt idx="44">
                  <c:v>25.50339517388986</c:v>
                </c:pt>
                <c:pt idx="45">
                  <c:v>24.423008110808016</c:v>
                </c:pt>
                <c:pt idx="46">
                  <c:v>22.95771831184792</c:v>
                </c:pt>
                <c:pt idx="47">
                  <c:v>21.45673628162691</c:v>
                </c:pt>
                <c:pt idx="48">
                  <c:v>19.942374146198233</c:v>
                </c:pt>
                <c:pt idx="49">
                  <c:v>18.402012081130536</c:v>
                </c:pt>
                <c:pt idx="50">
                  <c:v>16.852064849509993</c:v>
                </c:pt>
                <c:pt idx="51">
                  <c:v>15.235286419291759</c:v>
                </c:pt>
                <c:pt idx="52">
                  <c:v>13.59603824531469</c:v>
                </c:pt>
                <c:pt idx="53">
                  <c:v>11.922567635062826</c:v>
                </c:pt>
                <c:pt idx="54">
                  <c:v>10.212454126213581</c:v>
                </c:pt>
                <c:pt idx="55">
                  <c:v>8.4933025712778214</c:v>
                </c:pt>
                <c:pt idx="56">
                  <c:v>7.1306179919780366</c:v>
                </c:pt>
                <c:pt idx="57">
                  <c:v>5.9761860323501557</c:v>
                </c:pt>
                <c:pt idx="58">
                  <c:v>4.911336355000592</c:v>
                </c:pt>
                <c:pt idx="59">
                  <c:v>3.9184188907269251</c:v>
                </c:pt>
                <c:pt idx="60">
                  <c:v>2.8774296539884991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46-4FDE-81B4-B8FD52DC892C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1758.0122760369006</c:v>
                </c:pt>
                <c:pt idx="32">
                  <c:v>1699.3892386108789</c:v>
                </c:pt>
                <c:pt idx="33">
                  <c:v>1640.4753901519762</c:v>
                </c:pt>
                <c:pt idx="34">
                  <c:v>1581.3316350700886</c:v>
                </c:pt>
                <c:pt idx="35">
                  <c:v>1522.137187119064</c:v>
                </c:pt>
                <c:pt idx="36">
                  <c:v>1464.511848960396</c:v>
                </c:pt>
                <c:pt idx="37">
                  <c:v>1406.5613083384937</c:v>
                </c:pt>
                <c:pt idx="38">
                  <c:v>1348.3447954605674</c:v>
                </c:pt>
                <c:pt idx="39">
                  <c:v>1289.562929493715</c:v>
                </c:pt>
                <c:pt idx="40">
                  <c:v>1230.3614744810261</c:v>
                </c:pt>
                <c:pt idx="41">
                  <c:v>1198.1167107079177</c:v>
                </c:pt>
                <c:pt idx="42">
                  <c:v>1165.5200604887154</c:v>
                </c:pt>
                <c:pt idx="43">
                  <c:v>1128.0313298241142</c:v>
                </c:pt>
                <c:pt idx="44">
                  <c:v>1087.7921099356897</c:v>
                </c:pt>
                <c:pt idx="45">
                  <c:v>1044.6259334956737</c:v>
                </c:pt>
                <c:pt idx="46">
                  <c:v>985.17385194319002</c:v>
                </c:pt>
                <c:pt idx="47">
                  <c:v>924.04234519376473</c:v>
                </c:pt>
                <c:pt idx="48">
                  <c:v>861.90724804879801</c:v>
                </c:pt>
                <c:pt idx="49">
                  <c:v>798.28023832068754</c:v>
                </c:pt>
                <c:pt idx="50">
                  <c:v>733.77761087912711</c:v>
                </c:pt>
                <c:pt idx="51">
                  <c:v>666.06322946584953</c:v>
                </c:pt>
                <c:pt idx="52">
                  <c:v>596.8298345506081</c:v>
                </c:pt>
                <c:pt idx="53">
                  <c:v>525.58394945667192</c:v>
                </c:pt>
                <c:pt idx="54">
                  <c:v>452.16851963467559</c:v>
                </c:pt>
                <c:pt idx="55">
                  <c:v>377.72178239221364</c:v>
                </c:pt>
                <c:pt idx="56">
                  <c:v>318.63783038475992</c:v>
                </c:pt>
                <c:pt idx="57">
                  <c:v>268.35117624376022</c:v>
                </c:pt>
                <c:pt idx="58">
                  <c:v>221.64935165510769</c:v>
                </c:pt>
                <c:pt idx="59">
                  <c:v>177.74890387131322</c:v>
                </c:pt>
                <c:pt idx="60">
                  <c:v>131.24991896624684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46-4FDE-81B4-B8FD52DC892C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46-4FDE-81B4-B8FD52DC892C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1.8935411085036737</c:v>
                </c:pt>
                <c:pt idx="31">
                  <c:v>1.8258252661126062</c:v>
                </c:pt>
                <c:pt idx="32">
                  <c:v>1.7573559898113613</c:v>
                </c:pt>
                <c:pt idx="33">
                  <c:v>1.6887612564540049</c:v>
                </c:pt>
                <c:pt idx="34">
                  <c:v>1.6201185093887174</c:v>
                </c:pt>
                <c:pt idx="35">
                  <c:v>1.5516413231358746</c:v>
                </c:pt>
                <c:pt idx="36">
                  <c:v>1.4850358686446465</c:v>
                </c:pt>
                <c:pt idx="37">
                  <c:v>1.418345517278031</c:v>
                </c:pt>
                <c:pt idx="38">
                  <c:v>1.3516490125872416</c:v>
                </c:pt>
                <c:pt idx="39">
                  <c:v>1.2846893383413216</c:v>
                </c:pt>
                <c:pt idx="40">
                  <c:v>1.2176300366345016</c:v>
                </c:pt>
                <c:pt idx="41">
                  <c:v>1.2031215512394802</c:v>
                </c:pt>
                <c:pt idx="42">
                  <c:v>1.1864807930263075</c:v>
                </c:pt>
                <c:pt idx="43">
                  <c:v>1.1450360467680052</c:v>
                </c:pt>
                <c:pt idx="44">
                  <c:v>1.101119555022831</c:v>
                </c:pt>
                <c:pt idx="45">
                  <c:v>1.0544734001073059</c:v>
                </c:pt>
                <c:pt idx="46">
                  <c:v>0.99120891157903834</c:v>
                </c:pt>
                <c:pt idx="47">
                  <c:v>0.92640339631547441</c:v>
                </c:pt>
                <c:pt idx="48">
                  <c:v>0.86102018951743209</c:v>
                </c:pt>
                <c:pt idx="49">
                  <c:v>0.79451442508502124</c:v>
                </c:pt>
                <c:pt idx="50">
                  <c:v>0.72759481715226437</c:v>
                </c:pt>
                <c:pt idx="51">
                  <c:v>0.65778974478781926</c:v>
                </c:pt>
                <c:pt idx="52">
                  <c:v>0.58701453201342069</c:v>
                </c:pt>
                <c:pt idx="53">
                  <c:v>0.51476175150555947</c:v>
                </c:pt>
                <c:pt idx="54">
                  <c:v>0.4409268988099293</c:v>
                </c:pt>
                <c:pt idx="55">
                  <c:v>0.36670182476466223</c:v>
                </c:pt>
                <c:pt idx="56">
                  <c:v>0.30786735871163923</c:v>
                </c:pt>
                <c:pt idx="57">
                  <c:v>0.25802428499449787</c:v>
                </c:pt>
                <c:pt idx="58">
                  <c:v>0.21204896308560237</c:v>
                </c:pt>
                <c:pt idx="59">
                  <c:v>0.16917934400230678</c:v>
                </c:pt>
                <c:pt idx="60">
                  <c:v>0.12423420641080311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46-4FDE-81B4-B8FD52DC892C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208.35740817232872</c:v>
                </c:pt>
                <c:pt idx="31">
                  <c:v>200.90623779665188</c:v>
                </c:pt>
                <c:pt idx="32">
                  <c:v>193.37216267914053</c:v>
                </c:pt>
                <c:pt idx="33">
                  <c:v>185.82428278763672</c:v>
                </c:pt>
                <c:pt idx="34">
                  <c:v>178.27111966689833</c:v>
                </c:pt>
                <c:pt idx="35">
                  <c:v>170.73617417112777</c:v>
                </c:pt>
                <c:pt idx="36">
                  <c:v>163.40718627347454</c:v>
                </c:pt>
                <c:pt idx="37">
                  <c:v>156.06885667585075</c:v>
                </c:pt>
                <c:pt idx="38">
                  <c:v>148.729849991962</c:v>
                </c:pt>
                <c:pt idx="39">
                  <c:v>141.36188522199296</c:v>
                </c:pt>
                <c:pt idx="40">
                  <c:v>133.98295785953366</c:v>
                </c:pt>
                <c:pt idx="41">
                  <c:v>132.38650431551662</c:v>
                </c:pt>
                <c:pt idx="42">
                  <c:v>130.55542431638258</c:v>
                </c:pt>
                <c:pt idx="43">
                  <c:v>125.99501637278978</c:v>
                </c:pt>
                <c:pt idx="44">
                  <c:v>121.16262780992581</c:v>
                </c:pt>
                <c:pt idx="45">
                  <c:v>116.02987843587918</c:v>
                </c:pt>
                <c:pt idx="46">
                  <c:v>109.06851657270089</c:v>
                </c:pt>
                <c:pt idx="47">
                  <c:v>101.93758652056241</c:v>
                </c:pt>
                <c:pt idx="48">
                  <c:v>94.743089688539129</c:v>
                </c:pt>
                <c:pt idx="49">
                  <c:v>87.425071271391232</c:v>
                </c:pt>
                <c:pt idx="50">
                  <c:v>80.061515232306405</c:v>
                </c:pt>
                <c:pt idx="51">
                  <c:v>72.380454657587222</c:v>
                </c:pt>
                <c:pt idx="52">
                  <c:v>64.592643856810952</c:v>
                </c:pt>
                <c:pt idx="53">
                  <c:v>56.642247632374847</c:v>
                </c:pt>
                <c:pt idx="54">
                  <c:v>48.517766747666698</c:v>
                </c:pt>
                <c:pt idx="55">
                  <c:v>40.350347524488527</c:v>
                </c:pt>
                <c:pt idx="56">
                  <c:v>33.876446956415947</c:v>
                </c:pt>
                <c:pt idx="57">
                  <c:v>28.391921899945142</c:v>
                </c:pt>
                <c:pt idx="58">
                  <c:v>23.332988206978868</c:v>
                </c:pt>
                <c:pt idx="59">
                  <c:v>18.61579316884794</c:v>
                </c:pt>
                <c:pt idx="60">
                  <c:v>13.670216684419461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46-4FDE-81B4-B8FD52DC892C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452.30079558640091</c:v>
                </c:pt>
                <c:pt idx="32">
                  <c:v>437.44154077826886</c:v>
                </c:pt>
                <c:pt idx="33">
                  <c:v>422.50978674769834</c:v>
                </c:pt>
                <c:pt idx="34">
                  <c:v>407.58006249755641</c:v>
                </c:pt>
                <c:pt idx="35">
                  <c:v>392.63182979032871</c:v>
                </c:pt>
                <c:pt idx="36">
                  <c:v>377.77993038419351</c:v>
                </c:pt>
                <c:pt idx="37">
                  <c:v>363.30063550194166</c:v>
                </c:pt>
                <c:pt idx="38">
                  <c:v>348.82314431126514</c:v>
                </c:pt>
                <c:pt idx="39">
                  <c:v>334.32075936971097</c:v>
                </c:pt>
                <c:pt idx="40">
                  <c:v>319.8732122502168</c:v>
                </c:pt>
                <c:pt idx="41">
                  <c:v>305.4006836070061</c:v>
                </c:pt>
                <c:pt idx="42">
                  <c:v>304.59775467102918</c:v>
                </c:pt>
                <c:pt idx="43">
                  <c:v>303.57085633627929</c:v>
                </c:pt>
                <c:pt idx="44">
                  <c:v>297.85963469657452</c:v>
                </c:pt>
                <c:pt idx="45">
                  <c:v>292.14841305686974</c:v>
                </c:pt>
                <c:pt idx="46">
                  <c:v>286.43719141716497</c:v>
                </c:pt>
                <c:pt idx="47">
                  <c:v>281.68100179252599</c:v>
                </c:pt>
                <c:pt idx="48">
                  <c:v>276.9248121678873</c:v>
                </c:pt>
                <c:pt idx="49">
                  <c:v>272.16862254324849</c:v>
                </c:pt>
                <c:pt idx="50">
                  <c:v>267.41243291860945</c:v>
                </c:pt>
                <c:pt idx="51">
                  <c:v>262.65624329397065</c:v>
                </c:pt>
                <c:pt idx="52">
                  <c:v>257.90005366933184</c:v>
                </c:pt>
                <c:pt idx="53">
                  <c:v>253.14386404469289</c:v>
                </c:pt>
                <c:pt idx="54">
                  <c:v>248.38767442005397</c:v>
                </c:pt>
                <c:pt idx="55">
                  <c:v>243.63148479541519</c:v>
                </c:pt>
                <c:pt idx="56">
                  <c:v>238.87529517077627</c:v>
                </c:pt>
                <c:pt idx="57">
                  <c:v>234.11910554613752</c:v>
                </c:pt>
                <c:pt idx="58">
                  <c:v>229.36291592149854</c:v>
                </c:pt>
                <c:pt idx="59">
                  <c:v>224.60672629685965</c:v>
                </c:pt>
                <c:pt idx="60">
                  <c:v>219.85053667222101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46-4FDE-81B4-B8FD52DC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37155327"/>
        <c:axId val="645298335"/>
      </c:bar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900" b="0" i="0" u="none" strike="noStrike" baseline="0">
                    <a:effectLst/>
                  </a:rPr>
                  <a:t>CO</a:t>
                </a:r>
                <a:r>
                  <a:rPr lang="en-US" altLang="ja-JP" sz="900" b="0" i="0" u="none" strike="noStrike" baseline="-25000">
                    <a:effectLst/>
                  </a:rPr>
                  <a:t>2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39730541261875"/>
          <c:y val="0.7168097483066298"/>
          <c:w val="0.78712284012892564"/>
          <c:h val="0.25961939402320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66676</xdr:colOff>
      <xdr:row>70</xdr:row>
      <xdr:rowOff>145581</xdr:rowOff>
    </xdr:from>
    <xdr:to>
      <xdr:col>35</xdr:col>
      <xdr:colOff>463154</xdr:colOff>
      <xdr:row>104</xdr:row>
      <xdr:rowOff>114300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2803AF9-AFFE-4926-A97B-E4C57C561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470648</xdr:colOff>
      <xdr:row>14</xdr:row>
      <xdr:rowOff>190500</xdr:rowOff>
    </xdr:from>
    <xdr:to>
      <xdr:col>64</xdr:col>
      <xdr:colOff>616323</xdr:colOff>
      <xdr:row>33</xdr:row>
      <xdr:rowOff>164646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5235570-EA81-49EC-BC30-6597886D2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356883</xdr:colOff>
      <xdr:row>67</xdr:row>
      <xdr:rowOff>142898</xdr:rowOff>
    </xdr:from>
    <xdr:to>
      <xdr:col>16</xdr:col>
      <xdr:colOff>372718</xdr:colOff>
      <xdr:row>95</xdr:row>
      <xdr:rowOff>24847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E9E2B7-5C5F-4CE4-B34E-E13F36460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257735</xdr:colOff>
      <xdr:row>65</xdr:row>
      <xdr:rowOff>101972</xdr:rowOff>
    </xdr:from>
    <xdr:to>
      <xdr:col>24</xdr:col>
      <xdr:colOff>145677</xdr:colOff>
      <xdr:row>102</xdr:row>
      <xdr:rowOff>33617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33E1492F-396A-4952-B45C-C41427346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168088</xdr:colOff>
      <xdr:row>167</xdr:row>
      <xdr:rowOff>33617</xdr:rowOff>
    </xdr:from>
    <xdr:to>
      <xdr:col>39</xdr:col>
      <xdr:colOff>183923</xdr:colOff>
      <xdr:row>194</xdr:row>
      <xdr:rowOff>72449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3B03305-0449-4D6F-9BDB-3848F6B33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283322</xdr:colOff>
      <xdr:row>122</xdr:row>
      <xdr:rowOff>78440</xdr:rowOff>
    </xdr:from>
    <xdr:to>
      <xdr:col>40</xdr:col>
      <xdr:colOff>168088</xdr:colOff>
      <xdr:row>156</xdr:row>
      <xdr:rowOff>27214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B8CEE63-C637-4C95-8FF6-53F68DE7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235321</xdr:colOff>
      <xdr:row>123</xdr:row>
      <xdr:rowOff>67235</xdr:rowOff>
    </xdr:from>
    <xdr:to>
      <xdr:col>29</xdr:col>
      <xdr:colOff>252556</xdr:colOff>
      <xdr:row>153</xdr:row>
      <xdr:rowOff>102495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CCD728D-4AA2-414F-AD0E-3C97D4F58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0</xdr:colOff>
      <xdr:row>125</xdr:row>
      <xdr:rowOff>0</xdr:rowOff>
    </xdr:from>
    <xdr:to>
      <xdr:col>59</xdr:col>
      <xdr:colOff>302558</xdr:colOff>
      <xdr:row>157</xdr:row>
      <xdr:rowOff>117928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E7F22F2-8007-4035-9DF2-CB940188B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229427</xdr:colOff>
      <xdr:row>124</xdr:row>
      <xdr:rowOff>20250</xdr:rowOff>
    </xdr:from>
    <xdr:to>
      <xdr:col>75</xdr:col>
      <xdr:colOff>147810</xdr:colOff>
      <xdr:row>158</xdr:row>
      <xdr:rowOff>9072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6BA1D312-90A6-42A4-9C12-D0360C605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515D-B7BC-40AC-9AE5-61480E554E6F}">
  <sheetPr>
    <tabColor rgb="FFFF0000"/>
  </sheetPr>
  <dimension ref="B1:BL39"/>
  <sheetViews>
    <sheetView zoomScaleNormal="100" workbookViewId="0">
      <pane xSplit="2" topLeftCell="C1" activePane="topRight" state="frozen"/>
      <selection pane="topRight" activeCell="E66" sqref="E66"/>
    </sheetView>
  </sheetViews>
  <sheetFormatPr defaultColWidth="9" defaultRowHeight="12"/>
  <cols>
    <col min="1" max="1" width="3.125" style="151" customWidth="1"/>
    <col min="2" max="2" width="31.125" style="151" customWidth="1"/>
    <col min="3" max="3" width="9" style="152"/>
    <col min="4" max="26" width="8" style="151" customWidth="1"/>
    <col min="27" max="16384" width="9" style="151"/>
  </cols>
  <sheetData>
    <row r="1" spans="2:64">
      <c r="B1" s="151" t="s">
        <v>45</v>
      </c>
    </row>
    <row r="3" spans="2:64">
      <c r="B3" s="151" t="s">
        <v>46</v>
      </c>
    </row>
    <row r="4" spans="2:64">
      <c r="B4" s="149"/>
      <c r="C4" s="149" t="s">
        <v>51</v>
      </c>
      <c r="D4" s="149">
        <v>1990</v>
      </c>
      <c r="E4" s="149">
        <v>1991</v>
      </c>
      <c r="F4" s="149">
        <v>1992</v>
      </c>
      <c r="G4" s="149">
        <v>1993</v>
      </c>
      <c r="H4" s="149">
        <v>1994</v>
      </c>
      <c r="I4" s="149">
        <v>1995</v>
      </c>
      <c r="J4" s="149">
        <v>1996</v>
      </c>
      <c r="K4" s="149">
        <v>1997</v>
      </c>
      <c r="L4" s="149">
        <v>1998</v>
      </c>
      <c r="M4" s="149">
        <v>1999</v>
      </c>
      <c r="N4" s="149">
        <v>2000</v>
      </c>
      <c r="O4" s="149">
        <v>2001</v>
      </c>
      <c r="P4" s="149">
        <v>2002</v>
      </c>
      <c r="Q4" s="149">
        <v>2003</v>
      </c>
      <c r="R4" s="149">
        <v>2004</v>
      </c>
      <c r="S4" s="149">
        <v>2005</v>
      </c>
      <c r="T4" s="149">
        <v>2006</v>
      </c>
      <c r="U4" s="149">
        <v>2007</v>
      </c>
      <c r="V4" s="149">
        <v>2008</v>
      </c>
      <c r="W4" s="149">
        <v>2009</v>
      </c>
      <c r="X4" s="149">
        <v>2010</v>
      </c>
      <c r="Y4" s="149">
        <v>2011</v>
      </c>
      <c r="Z4" s="150">
        <v>2012</v>
      </c>
      <c r="AA4" s="150">
        <v>2013</v>
      </c>
      <c r="AB4" s="150">
        <v>2014</v>
      </c>
      <c r="AC4" s="150">
        <v>2015</v>
      </c>
      <c r="AD4" s="150">
        <v>2016</v>
      </c>
      <c r="AE4" s="150">
        <v>2017</v>
      </c>
      <c r="AF4" s="150">
        <v>2018</v>
      </c>
      <c r="AG4" s="150">
        <v>2019</v>
      </c>
      <c r="AH4" s="150">
        <v>2020</v>
      </c>
      <c r="AI4" s="150">
        <v>2021</v>
      </c>
      <c r="AJ4" s="150">
        <v>2022</v>
      </c>
      <c r="AK4" s="150">
        <v>2023</v>
      </c>
      <c r="AL4" s="150">
        <v>2024</v>
      </c>
      <c r="AM4" s="150">
        <v>2025</v>
      </c>
      <c r="AN4" s="150">
        <v>2026</v>
      </c>
      <c r="AO4" s="150">
        <v>2027</v>
      </c>
      <c r="AP4" s="150">
        <v>2028</v>
      </c>
      <c r="AQ4" s="150">
        <v>2029</v>
      </c>
      <c r="AR4" s="150">
        <v>2030</v>
      </c>
      <c r="AS4" s="150">
        <v>2031</v>
      </c>
      <c r="AT4" s="150">
        <v>2032</v>
      </c>
      <c r="AU4" s="150">
        <v>2033</v>
      </c>
      <c r="AV4" s="150">
        <v>2034</v>
      </c>
      <c r="AW4" s="150">
        <v>2035</v>
      </c>
      <c r="AX4" s="150">
        <v>2036</v>
      </c>
      <c r="AY4" s="150">
        <v>2037</v>
      </c>
      <c r="AZ4" s="150">
        <v>2038</v>
      </c>
      <c r="BA4" s="150">
        <v>2039</v>
      </c>
      <c r="BB4" s="150">
        <v>2040</v>
      </c>
      <c r="BC4" s="150">
        <v>2041</v>
      </c>
      <c r="BD4" s="150">
        <v>2042</v>
      </c>
      <c r="BE4" s="150">
        <v>2043</v>
      </c>
      <c r="BF4" s="150">
        <v>2044</v>
      </c>
      <c r="BG4" s="150">
        <v>2045</v>
      </c>
      <c r="BH4" s="150">
        <v>2046</v>
      </c>
      <c r="BI4" s="150">
        <v>2047</v>
      </c>
      <c r="BJ4" s="150">
        <v>2048</v>
      </c>
      <c r="BK4" s="150">
        <v>2049</v>
      </c>
      <c r="BL4" s="150">
        <v>2050</v>
      </c>
    </row>
    <row r="5" spans="2:64">
      <c r="B5" s="153" t="s">
        <v>48</v>
      </c>
      <c r="C5" s="154" t="s">
        <v>42</v>
      </c>
      <c r="D5" s="153">
        <v>11938.303444267334</v>
      </c>
      <c r="E5" s="153">
        <v>12121.994303193103</v>
      </c>
      <c r="F5" s="153">
        <v>12155.251026223063</v>
      </c>
      <c r="G5" s="153">
        <v>12131.966200152394</v>
      </c>
      <c r="H5" s="153">
        <v>12352.526944420726</v>
      </c>
      <c r="I5" s="153">
        <v>12617.049570791318</v>
      </c>
      <c r="J5" s="153">
        <v>13094.427522652622</v>
      </c>
      <c r="K5" s="153">
        <v>13399.635032920891</v>
      </c>
      <c r="L5" s="153">
        <v>13779.850312400506</v>
      </c>
      <c r="M5" s="153">
        <v>13931.426413263773</v>
      </c>
      <c r="N5" s="153">
        <v>14399.059503031523</v>
      </c>
      <c r="O5" s="153">
        <v>14467.209925830421</v>
      </c>
      <c r="P5" s="153">
        <v>14561.812582276076</v>
      </c>
      <c r="Q5" s="153">
        <v>14565.996576181693</v>
      </c>
      <c r="R5" s="153">
        <v>13200.268276131485</v>
      </c>
      <c r="S5" s="153">
        <v>11645.287197919939</v>
      </c>
      <c r="T5" s="153">
        <v>10304.125272845047</v>
      </c>
      <c r="U5" s="153">
        <v>9688.7272786454414</v>
      </c>
      <c r="V5" s="153">
        <v>10482.288780731133</v>
      </c>
      <c r="W5" s="153">
        <v>9739.33434187282</v>
      </c>
      <c r="X5" s="153">
        <v>9036.6556374267584</v>
      </c>
      <c r="Y5" s="153">
        <v>9381.7475844624587</v>
      </c>
      <c r="Z5" s="153">
        <v>10160.419421118073</v>
      </c>
      <c r="AA5" s="153">
        <v>10130.262613434803</v>
      </c>
      <c r="AB5" s="153">
        <v>9232.2430710393965</v>
      </c>
      <c r="AC5" s="153">
        <v>9381.2543344673322</v>
      </c>
      <c r="AD5" s="153">
        <v>9239.8168898079548</v>
      </c>
      <c r="AE5" s="153">
        <v>9585.2973658761384</v>
      </c>
      <c r="AF5" s="153">
        <v>9428.8709349949568</v>
      </c>
      <c r="AG5" s="153">
        <v>9648.9769938819318</v>
      </c>
      <c r="AH5" s="153">
        <v>9351.4886630228502</v>
      </c>
      <c r="AI5" s="153">
        <v>9090.408811911926</v>
      </c>
      <c r="AJ5" s="153">
        <v>8850.1608784274376</v>
      </c>
      <c r="AK5" s="153">
        <v>8607.2954643572393</v>
      </c>
      <c r="AL5" s="153">
        <v>8386.8505477167055</v>
      </c>
      <c r="AM5" s="153">
        <v>8116.2538997699012</v>
      </c>
      <c r="AN5" s="153">
        <v>7874.8095595088107</v>
      </c>
      <c r="AO5" s="153">
        <v>7631.9051603336156</v>
      </c>
      <c r="AP5" s="153">
        <v>7411.0311119080543</v>
      </c>
      <c r="AQ5" s="153">
        <v>7142.3817343420851</v>
      </c>
      <c r="AR5" s="153">
        <v>6895.7045390356916</v>
      </c>
      <c r="AS5" s="153">
        <v>6614.9929558420063</v>
      </c>
      <c r="AT5" s="153">
        <v>6350.8097242329986</v>
      </c>
      <c r="AU5" s="153">
        <v>5987.4644234460784</v>
      </c>
      <c r="AV5" s="153">
        <v>5640.2915567417731</v>
      </c>
      <c r="AW5" s="153">
        <v>5291.8300771281229</v>
      </c>
      <c r="AX5" s="153">
        <v>4965.3851413542598</v>
      </c>
      <c r="AY5" s="153">
        <v>4609.4877725933839</v>
      </c>
      <c r="AZ5" s="153">
        <v>4270.2267355315907</v>
      </c>
      <c r="BA5" s="153">
        <v>3932.0838646685365</v>
      </c>
      <c r="BB5" s="153">
        <v>3608.2462889599078</v>
      </c>
      <c r="BC5" s="153">
        <v>3258.0544441165903</v>
      </c>
      <c r="BD5" s="153">
        <v>2922.2127462068506</v>
      </c>
      <c r="BE5" s="153">
        <v>2588.9015449047956</v>
      </c>
      <c r="BF5" s="153">
        <v>2258.5445740354307</v>
      </c>
      <c r="BG5" s="153">
        <v>1939.7780194792035</v>
      </c>
      <c r="BH5" s="153">
        <v>1655.9626793490527</v>
      </c>
      <c r="BI5" s="153">
        <v>1406.6691288599932</v>
      </c>
      <c r="BJ5" s="153">
        <v>1172.4785326683427</v>
      </c>
      <c r="BK5" s="153">
        <v>955.05109239061403</v>
      </c>
      <c r="BL5" s="153">
        <v>731.72084467833599</v>
      </c>
    </row>
    <row r="6" spans="2:64">
      <c r="B6" s="155" t="s">
        <v>49</v>
      </c>
      <c r="C6" s="154" t="s">
        <v>42</v>
      </c>
      <c r="D6" s="153">
        <v>21480.555888366885</v>
      </c>
      <c r="E6" s="153">
        <v>22057.252015049755</v>
      </c>
      <c r="F6" s="153">
        <v>22210.47788842782</v>
      </c>
      <c r="G6" s="153">
        <v>22501.706458244709</v>
      </c>
      <c r="H6" s="153">
        <v>22907.216407885513</v>
      </c>
      <c r="I6" s="153">
        <v>23184.083196647622</v>
      </c>
      <c r="J6" s="153">
        <v>23576.232939102218</v>
      </c>
      <c r="K6" s="153">
        <v>23922.243136732217</v>
      </c>
      <c r="L6" s="153">
        <v>24060.870529357595</v>
      </c>
      <c r="M6" s="153">
        <v>24086.428956973297</v>
      </c>
      <c r="N6" s="153">
        <v>24005.087851414435</v>
      </c>
      <c r="O6" s="153">
        <v>24194.721147512118</v>
      </c>
      <c r="P6" s="153">
        <v>24332.982507105342</v>
      </c>
      <c r="Q6" s="153">
        <v>24650.365622394136</v>
      </c>
      <c r="R6" s="153">
        <v>24522.829070771699</v>
      </c>
      <c r="S6" s="153">
        <v>25038.02272311152</v>
      </c>
      <c r="T6" s="153">
        <v>25293.628664322339</v>
      </c>
      <c r="U6" s="153">
        <v>24505.096482366189</v>
      </c>
      <c r="V6" s="153">
        <v>22771.446628513302</v>
      </c>
      <c r="W6" s="153">
        <v>21850.92586476533</v>
      </c>
      <c r="X6" s="153">
        <v>21505.478405541762</v>
      </c>
      <c r="Y6" s="153">
        <v>21692.063154881242</v>
      </c>
      <c r="Z6" s="153">
        <v>22156.924298424747</v>
      </c>
      <c r="AA6" s="153">
        <v>21790.948185203415</v>
      </c>
      <c r="AB6" s="153">
        <v>21341.423248481282</v>
      </c>
      <c r="AC6" s="153">
        <v>21189.33640668985</v>
      </c>
      <c r="AD6" s="153">
        <v>21211.420699392453</v>
      </c>
      <c r="AE6" s="153">
        <v>20813.583791132914</v>
      </c>
      <c r="AF6" s="153">
        <v>20763.314734777483</v>
      </c>
      <c r="AG6" s="153">
        <v>21012.612215602192</v>
      </c>
      <c r="AH6" s="153">
        <v>20914.578443866183</v>
      </c>
      <c r="AI6" s="153">
        <v>20801.344268452845</v>
      </c>
      <c r="AJ6" s="153">
        <v>20740.097870310972</v>
      </c>
      <c r="AK6" s="153">
        <v>20673.355150927026</v>
      </c>
      <c r="AL6" s="153">
        <v>20658.009110801806</v>
      </c>
      <c r="AM6" s="153">
        <v>20524.963944604486</v>
      </c>
      <c r="AN6" s="153">
        <v>20443.216148003514</v>
      </c>
      <c r="AO6" s="153">
        <v>20357.571412391469</v>
      </c>
      <c r="AP6" s="153">
        <v>20324.020648244976</v>
      </c>
      <c r="AQ6" s="153">
        <v>20174.980942047318</v>
      </c>
      <c r="AR6" s="153">
        <v>20078.359726960563</v>
      </c>
      <c r="AS6" s="153">
        <v>19616.542173255511</v>
      </c>
      <c r="AT6" s="153">
        <v>19175.273274600273</v>
      </c>
      <c r="AU6" s="153">
        <v>18681.709310510261</v>
      </c>
      <c r="AV6" s="153">
        <v>18212.433020358527</v>
      </c>
      <c r="AW6" s="153">
        <v>17742.898368963663</v>
      </c>
      <c r="AX6" s="153">
        <v>17306.823795354365</v>
      </c>
      <c r="AY6" s="153">
        <v>16820.170841944189</v>
      </c>
      <c r="AZ6" s="153">
        <v>16356.396247280018</v>
      </c>
      <c r="BA6" s="153">
        <v>15891.437567334715</v>
      </c>
      <c r="BB6" s="153">
        <v>15449.72146674465</v>
      </c>
      <c r="BC6" s="153">
        <v>14967.516902999363</v>
      </c>
      <c r="BD6" s="153">
        <v>14509.965920687748</v>
      </c>
      <c r="BE6" s="153">
        <v>14051.781591404777</v>
      </c>
      <c r="BF6" s="153">
        <v>13589.687931348475</v>
      </c>
      <c r="BG6" s="153">
        <v>13162.263964026619</v>
      </c>
      <c r="BH6" s="153">
        <v>12621.579752729505</v>
      </c>
      <c r="BI6" s="153">
        <v>12086.472408405378</v>
      </c>
      <c r="BJ6" s="153">
        <v>11534.981882789607</v>
      </c>
      <c r="BK6" s="153">
        <v>11012.689738419689</v>
      </c>
      <c r="BL6" s="153">
        <v>10422.537076359498</v>
      </c>
    </row>
    <row r="7" spans="2:64">
      <c r="B7" s="156" t="s">
        <v>50</v>
      </c>
      <c r="C7" s="157" t="s">
        <v>42</v>
      </c>
      <c r="D7" s="158">
        <f>D5+D6</f>
        <v>33418.859332634223</v>
      </c>
      <c r="E7" s="158">
        <f t="shared" ref="E7:BL7" si="0">E5+E6</f>
        <v>34179.246318242862</v>
      </c>
      <c r="F7" s="158">
        <f t="shared" si="0"/>
        <v>34365.728914650885</v>
      </c>
      <c r="G7" s="158">
        <f t="shared" si="0"/>
        <v>34633.672658397103</v>
      </c>
      <c r="H7" s="158">
        <f t="shared" si="0"/>
        <v>35259.743352306235</v>
      </c>
      <c r="I7" s="158">
        <f t="shared" si="0"/>
        <v>35801.132767438939</v>
      </c>
      <c r="J7" s="158">
        <f t="shared" si="0"/>
        <v>36670.660461754844</v>
      </c>
      <c r="K7" s="158">
        <f t="shared" si="0"/>
        <v>37321.878169653108</v>
      </c>
      <c r="L7" s="158">
        <f t="shared" si="0"/>
        <v>37840.720841758099</v>
      </c>
      <c r="M7" s="158">
        <f t="shared" si="0"/>
        <v>38017.85537023707</v>
      </c>
      <c r="N7" s="158">
        <f t="shared" si="0"/>
        <v>38404.147354445959</v>
      </c>
      <c r="O7" s="158">
        <f t="shared" si="0"/>
        <v>38661.931073342537</v>
      </c>
      <c r="P7" s="158">
        <f t="shared" si="0"/>
        <v>38894.79508938142</v>
      </c>
      <c r="Q7" s="158">
        <f t="shared" si="0"/>
        <v>39216.362198575829</v>
      </c>
      <c r="R7" s="158">
        <f t="shared" si="0"/>
        <v>37723.097346903181</v>
      </c>
      <c r="S7" s="158">
        <f t="shared" si="0"/>
        <v>36683.309921031461</v>
      </c>
      <c r="T7" s="158">
        <f t="shared" si="0"/>
        <v>35597.753937167385</v>
      </c>
      <c r="U7" s="158">
        <f t="shared" si="0"/>
        <v>34193.823761011634</v>
      </c>
      <c r="V7" s="158">
        <f t="shared" si="0"/>
        <v>33253.735409244437</v>
      </c>
      <c r="W7" s="158">
        <f t="shared" si="0"/>
        <v>31590.260206638151</v>
      </c>
      <c r="X7" s="158">
        <f t="shared" si="0"/>
        <v>30542.134042968522</v>
      </c>
      <c r="Y7" s="158">
        <f t="shared" si="0"/>
        <v>31073.810739343702</v>
      </c>
      <c r="Z7" s="158">
        <f t="shared" si="0"/>
        <v>32317.34371954282</v>
      </c>
      <c r="AA7" s="158">
        <f t="shared" si="0"/>
        <v>31921.210798638218</v>
      </c>
      <c r="AB7" s="158">
        <f t="shared" si="0"/>
        <v>30573.666319520678</v>
      </c>
      <c r="AC7" s="158">
        <f t="shared" si="0"/>
        <v>30570.590741157182</v>
      </c>
      <c r="AD7" s="158">
        <f t="shared" si="0"/>
        <v>30451.237589200406</v>
      </c>
      <c r="AE7" s="158">
        <f t="shared" si="0"/>
        <v>30398.881157009055</v>
      </c>
      <c r="AF7" s="158">
        <f t="shared" si="0"/>
        <v>30192.18566977244</v>
      </c>
      <c r="AG7" s="158">
        <f t="shared" si="0"/>
        <v>30661.589209484126</v>
      </c>
      <c r="AH7" s="158">
        <f t="shared" si="0"/>
        <v>30266.067106889033</v>
      </c>
      <c r="AI7" s="158">
        <f t="shared" si="0"/>
        <v>29891.753080364771</v>
      </c>
      <c r="AJ7" s="158">
        <f t="shared" si="0"/>
        <v>29590.258748738408</v>
      </c>
      <c r="AK7" s="158">
        <f t="shared" si="0"/>
        <v>29280.650615284263</v>
      </c>
      <c r="AL7" s="158">
        <f t="shared" si="0"/>
        <v>29044.859658518511</v>
      </c>
      <c r="AM7" s="158">
        <f t="shared" si="0"/>
        <v>28641.217844374387</v>
      </c>
      <c r="AN7" s="158">
        <f t="shared" si="0"/>
        <v>28318.025707512323</v>
      </c>
      <c r="AO7" s="158">
        <f t="shared" si="0"/>
        <v>27989.476572725085</v>
      </c>
      <c r="AP7" s="158">
        <f t="shared" si="0"/>
        <v>27735.05176015303</v>
      </c>
      <c r="AQ7" s="158">
        <f t="shared" si="0"/>
        <v>27317.362676389403</v>
      </c>
      <c r="AR7" s="158">
        <f t="shared" si="0"/>
        <v>26974.064265996254</v>
      </c>
      <c r="AS7" s="158">
        <f t="shared" si="0"/>
        <v>26231.535129097516</v>
      </c>
      <c r="AT7" s="158">
        <f t="shared" si="0"/>
        <v>25526.08299883327</v>
      </c>
      <c r="AU7" s="158">
        <f t="shared" si="0"/>
        <v>24669.173733956341</v>
      </c>
      <c r="AV7" s="158">
        <f t="shared" si="0"/>
        <v>23852.7245771003</v>
      </c>
      <c r="AW7" s="158">
        <f t="shared" si="0"/>
        <v>23034.728446091787</v>
      </c>
      <c r="AX7" s="158">
        <f t="shared" si="0"/>
        <v>22272.208936708623</v>
      </c>
      <c r="AY7" s="158">
        <f t="shared" si="0"/>
        <v>21429.658614537573</v>
      </c>
      <c r="AZ7" s="158">
        <f t="shared" si="0"/>
        <v>20626.622982811608</v>
      </c>
      <c r="BA7" s="158">
        <f t="shared" si="0"/>
        <v>19823.52143200325</v>
      </c>
      <c r="BB7" s="158">
        <f t="shared" si="0"/>
        <v>19057.967755704558</v>
      </c>
      <c r="BC7" s="158">
        <f t="shared" si="0"/>
        <v>18225.571347115954</v>
      </c>
      <c r="BD7" s="158">
        <f t="shared" si="0"/>
        <v>17432.178666894597</v>
      </c>
      <c r="BE7" s="158">
        <f t="shared" si="0"/>
        <v>16640.683136309573</v>
      </c>
      <c r="BF7" s="158">
        <f t="shared" si="0"/>
        <v>15848.232505383905</v>
      </c>
      <c r="BG7" s="158">
        <f t="shared" si="0"/>
        <v>15102.041983505822</v>
      </c>
      <c r="BH7" s="158">
        <f t="shared" si="0"/>
        <v>14277.542432078559</v>
      </c>
      <c r="BI7" s="158">
        <f t="shared" si="0"/>
        <v>13493.141537265372</v>
      </c>
      <c r="BJ7" s="158">
        <f t="shared" si="0"/>
        <v>12707.46041545795</v>
      </c>
      <c r="BK7" s="158">
        <f t="shared" si="0"/>
        <v>11967.740830810304</v>
      </c>
      <c r="BL7" s="158">
        <f t="shared" si="0"/>
        <v>11154.257921037834</v>
      </c>
    </row>
    <row r="8" spans="2:64">
      <c r="B8" s="159" t="s">
        <v>97</v>
      </c>
      <c r="C8" s="160" t="s">
        <v>42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>
        <f>BC7*(-0.9)</f>
        <v>-16403.01421240436</v>
      </c>
      <c r="BD8" s="161">
        <f t="shared" ref="BD8:BK8" si="1">BD7*(-0.9)</f>
        <v>-15688.960800205137</v>
      </c>
      <c r="BE8" s="161">
        <f t="shared" si="1"/>
        <v>-14976.614822678617</v>
      </c>
      <c r="BF8" s="161">
        <f t="shared" si="1"/>
        <v>-14263.409254845516</v>
      </c>
      <c r="BG8" s="161">
        <f t="shared" si="1"/>
        <v>-13591.83778515524</v>
      </c>
      <c r="BH8" s="161">
        <f t="shared" si="1"/>
        <v>-12849.788188870703</v>
      </c>
      <c r="BI8" s="161">
        <f t="shared" si="1"/>
        <v>-12143.827383538835</v>
      </c>
      <c r="BJ8" s="161">
        <f t="shared" si="1"/>
        <v>-11436.714373912155</v>
      </c>
      <c r="BK8" s="161">
        <f t="shared" si="1"/>
        <v>-10770.966747729273</v>
      </c>
      <c r="BL8" s="161">
        <f>BL7*(-0.9)</f>
        <v>-10038.832128934051</v>
      </c>
    </row>
    <row r="11" spans="2:64">
      <c r="B11" s="151" t="s">
        <v>47</v>
      </c>
    </row>
    <row r="12" spans="2:64">
      <c r="B12" s="149"/>
      <c r="C12" s="149" t="s">
        <v>51</v>
      </c>
      <c r="D12" s="149">
        <v>1990</v>
      </c>
      <c r="E12" s="149">
        <v>1991</v>
      </c>
      <c r="F12" s="149">
        <v>1992</v>
      </c>
      <c r="G12" s="149">
        <v>1993</v>
      </c>
      <c r="H12" s="149">
        <v>1994</v>
      </c>
      <c r="I12" s="149">
        <v>1995</v>
      </c>
      <c r="J12" s="149">
        <v>1996</v>
      </c>
      <c r="K12" s="149">
        <v>1997</v>
      </c>
      <c r="L12" s="149">
        <v>1998</v>
      </c>
      <c r="M12" s="149">
        <v>1999</v>
      </c>
      <c r="N12" s="149">
        <v>2000</v>
      </c>
      <c r="O12" s="149">
        <v>2001</v>
      </c>
      <c r="P12" s="149">
        <v>2002</v>
      </c>
      <c r="Q12" s="149">
        <v>2003</v>
      </c>
      <c r="R12" s="149">
        <v>2004</v>
      </c>
      <c r="S12" s="149">
        <v>2005</v>
      </c>
      <c r="T12" s="149">
        <v>2006</v>
      </c>
      <c r="U12" s="149">
        <v>2007</v>
      </c>
      <c r="V12" s="149">
        <v>2008</v>
      </c>
      <c r="W12" s="149">
        <v>2009</v>
      </c>
      <c r="X12" s="149">
        <v>2010</v>
      </c>
      <c r="Y12" s="149">
        <v>2011</v>
      </c>
      <c r="Z12" s="150">
        <v>2012</v>
      </c>
      <c r="AA12" s="150">
        <v>2013</v>
      </c>
      <c r="AB12" s="150">
        <v>2014</v>
      </c>
      <c r="AC12" s="150">
        <v>2015</v>
      </c>
      <c r="AD12" s="150">
        <v>2016</v>
      </c>
      <c r="AE12" s="150">
        <v>2017</v>
      </c>
      <c r="AF12" s="150">
        <v>2018</v>
      </c>
      <c r="AG12" s="150">
        <v>2019</v>
      </c>
      <c r="AH12" s="150">
        <v>2020</v>
      </c>
      <c r="AI12" s="150">
        <v>2021</v>
      </c>
      <c r="AJ12" s="150">
        <v>2022</v>
      </c>
      <c r="AK12" s="150">
        <v>2023</v>
      </c>
      <c r="AL12" s="150">
        <v>2024</v>
      </c>
      <c r="AM12" s="150">
        <v>2025</v>
      </c>
      <c r="AN12" s="150">
        <v>2026</v>
      </c>
      <c r="AO12" s="150">
        <v>2027</v>
      </c>
      <c r="AP12" s="150">
        <v>2028</v>
      </c>
      <c r="AQ12" s="150">
        <v>2029</v>
      </c>
      <c r="AR12" s="150">
        <v>2030</v>
      </c>
      <c r="AS12" s="150">
        <v>2031</v>
      </c>
      <c r="AT12" s="150">
        <v>2032</v>
      </c>
      <c r="AU12" s="150">
        <v>2033</v>
      </c>
      <c r="AV12" s="150">
        <v>2034</v>
      </c>
      <c r="AW12" s="150">
        <v>2035</v>
      </c>
      <c r="AX12" s="150">
        <v>2036</v>
      </c>
      <c r="AY12" s="150">
        <v>2037</v>
      </c>
      <c r="AZ12" s="150">
        <v>2038</v>
      </c>
      <c r="BA12" s="150">
        <v>2039</v>
      </c>
      <c r="BB12" s="150">
        <v>2040</v>
      </c>
      <c r="BC12" s="150">
        <v>2041</v>
      </c>
      <c r="BD12" s="150">
        <v>2042</v>
      </c>
      <c r="BE12" s="150">
        <v>2043</v>
      </c>
      <c r="BF12" s="150">
        <v>2044</v>
      </c>
      <c r="BG12" s="150">
        <v>2045</v>
      </c>
      <c r="BH12" s="150">
        <v>2046</v>
      </c>
      <c r="BI12" s="150">
        <v>2047</v>
      </c>
      <c r="BJ12" s="150">
        <v>2048</v>
      </c>
      <c r="BK12" s="150">
        <v>2049</v>
      </c>
      <c r="BL12" s="150">
        <v>2050</v>
      </c>
    </row>
    <row r="13" spans="2:64">
      <c r="B13" s="153" t="s">
        <v>48</v>
      </c>
      <c r="C13" s="154" t="s">
        <v>42</v>
      </c>
      <c r="D13" s="153">
        <v>5855.9605648282486</v>
      </c>
      <c r="E13" s="153">
        <v>5910.7918284417401</v>
      </c>
      <c r="F13" s="153">
        <v>6959.6312565149365</v>
      </c>
      <c r="G13" s="153">
        <v>6735.4360007723626</v>
      </c>
      <c r="H13" s="153">
        <v>9075.7122330287275</v>
      </c>
      <c r="I13" s="153">
        <v>9006.2429718541534</v>
      </c>
      <c r="J13" s="153">
        <v>8512.5783603016371</v>
      </c>
      <c r="K13" s="153">
        <v>9526.205602143069</v>
      </c>
      <c r="L13" s="153">
        <v>9938.2109628486287</v>
      </c>
      <c r="M13" s="153">
        <v>9307.6235981551872</v>
      </c>
      <c r="N13" s="153">
        <v>9401.8390837142051</v>
      </c>
      <c r="O13" s="153">
        <v>8680.497061432523</v>
      </c>
      <c r="P13" s="153">
        <v>8537.4284929459318</v>
      </c>
      <c r="Q13" s="153">
        <v>8826.8591992437796</v>
      </c>
      <c r="R13" s="153">
        <v>8854.1864288889883</v>
      </c>
      <c r="S13" s="153">
        <v>9021.3819316040881</v>
      </c>
      <c r="T13" s="153">
        <v>8689.3166124892014</v>
      </c>
      <c r="U13" s="153">
        <v>9164.7912518632693</v>
      </c>
      <c r="V13" s="153">
        <v>9203.7706592401373</v>
      </c>
      <c r="W13" s="153">
        <v>7067.4690080037053</v>
      </c>
      <c r="X13" s="153">
        <v>8672.8544920219647</v>
      </c>
      <c r="Y13" s="153">
        <v>8010.3980260432008</v>
      </c>
      <c r="Z13" s="153">
        <v>8720.0371127131439</v>
      </c>
      <c r="AA13" s="153">
        <v>8360.6737186661594</v>
      </c>
      <c r="AB13" s="153">
        <v>8242.0984047677248</v>
      </c>
      <c r="AC13" s="153">
        <v>8171.687452552811</v>
      </c>
      <c r="AD13" s="153">
        <v>8586.2988451611745</v>
      </c>
      <c r="AE13" s="153">
        <v>8531.5628801669063</v>
      </c>
      <c r="AF13" s="153">
        <v>8641.887248738929</v>
      </c>
      <c r="AG13" s="153">
        <v>8672.9334191507696</v>
      </c>
      <c r="AH13" s="153">
        <v>8341.656886812425</v>
      </c>
      <c r="AI13" s="153">
        <v>8071.1645838639897</v>
      </c>
      <c r="AJ13" s="153">
        <v>7792.003392389729</v>
      </c>
      <c r="AK13" s="153">
        <v>7510.5812756453097</v>
      </c>
      <c r="AL13" s="153">
        <v>7232.6037434943173</v>
      </c>
      <c r="AM13" s="153">
        <v>6953.0784711758088</v>
      </c>
      <c r="AN13" s="153">
        <v>6681.2936227124637</v>
      </c>
      <c r="AO13" s="153">
        <v>6407.2652506687791</v>
      </c>
      <c r="AP13" s="153">
        <v>6137.1411689886918</v>
      </c>
      <c r="AQ13" s="153">
        <v>5867.7265965904926</v>
      </c>
      <c r="AR13" s="153">
        <v>5596.7113325718001</v>
      </c>
      <c r="AS13" s="153">
        <v>5415.9168310442328</v>
      </c>
      <c r="AT13" s="153">
        <v>5222.8744205143448</v>
      </c>
      <c r="AU13" s="153">
        <v>4980.3877613146306</v>
      </c>
      <c r="AV13" s="153">
        <v>4740.9939733724068</v>
      </c>
      <c r="AW13" s="153">
        <v>4500.655718367294</v>
      </c>
      <c r="AX13" s="153">
        <v>4267.940992217289</v>
      </c>
      <c r="AY13" s="153">
        <v>4033.0769033216902</v>
      </c>
      <c r="AZ13" s="153">
        <v>3798.6795804031453</v>
      </c>
      <c r="BA13" s="153">
        <v>3563.6626353356833</v>
      </c>
      <c r="BB13" s="153">
        <v>3329.4401756412281</v>
      </c>
      <c r="BC13" s="153">
        <v>3095.7698383066854</v>
      </c>
      <c r="BD13" s="153">
        <v>2860.3162264693087</v>
      </c>
      <c r="BE13" s="153">
        <v>2622.0680044907049</v>
      </c>
      <c r="BF13" s="153">
        <v>2380.817574273025</v>
      </c>
      <c r="BG13" s="153">
        <v>2138.9426195378869</v>
      </c>
      <c r="BH13" s="153">
        <v>1927.9126241308331</v>
      </c>
      <c r="BI13" s="153">
        <v>1734.9641672465148</v>
      </c>
      <c r="BJ13" s="153">
        <v>1549.8791982407583</v>
      </c>
      <c r="BK13" s="153">
        <v>1371.1377442296621</v>
      </c>
      <c r="BL13" s="153">
        <v>1188.4092925460361</v>
      </c>
    </row>
    <row r="14" spans="2:64">
      <c r="B14" s="155" t="s">
        <v>49</v>
      </c>
      <c r="C14" s="154" t="s">
        <v>42</v>
      </c>
      <c r="D14" s="153">
        <v>4188.0568789240606</v>
      </c>
      <c r="E14" s="153">
        <v>3827.6718382058298</v>
      </c>
      <c r="F14" s="153">
        <v>4302.4138901719689</v>
      </c>
      <c r="G14" s="153">
        <v>4223.3401532864345</v>
      </c>
      <c r="H14" s="153">
        <v>5338.4397218424929</v>
      </c>
      <c r="I14" s="153">
        <v>6157.0592633186907</v>
      </c>
      <c r="J14" s="153">
        <v>6255.0649258402855</v>
      </c>
      <c r="K14" s="153">
        <v>6202.1317368775972</v>
      </c>
      <c r="L14" s="153">
        <v>6227.358734289629</v>
      </c>
      <c r="M14" s="153">
        <v>5946.6083178516428</v>
      </c>
      <c r="N14" s="153">
        <v>5657.3214710783977</v>
      </c>
      <c r="O14" s="153">
        <v>5495.3068776839073</v>
      </c>
      <c r="P14" s="153">
        <v>5346.278117121552</v>
      </c>
      <c r="Q14" s="153">
        <v>5065.8101900399161</v>
      </c>
      <c r="R14" s="153">
        <v>5014.0991713056983</v>
      </c>
      <c r="S14" s="153">
        <v>4987.6641965724675</v>
      </c>
      <c r="T14" s="153">
        <v>4799.8999346875044</v>
      </c>
      <c r="U14" s="153">
        <v>4625.9202672644933</v>
      </c>
      <c r="V14" s="153">
        <v>4742.6498203913443</v>
      </c>
      <c r="W14" s="153">
        <v>4427.5482824458986</v>
      </c>
      <c r="X14" s="153">
        <v>4291.9280006513363</v>
      </c>
      <c r="Y14" s="153">
        <v>4241.1042573490204</v>
      </c>
      <c r="Z14" s="153">
        <v>4288.0771200101108</v>
      </c>
      <c r="AA14" s="153">
        <v>4353.9177087426269</v>
      </c>
      <c r="AB14" s="153">
        <v>4186.2388000453439</v>
      </c>
      <c r="AC14" s="153">
        <v>3957.5211928414551</v>
      </c>
      <c r="AD14" s="153">
        <v>3924.3461273653302</v>
      </c>
      <c r="AE14" s="153">
        <v>4147.6579188003934</v>
      </c>
      <c r="AF14" s="153">
        <v>4118.1556081500003</v>
      </c>
      <c r="AG14" s="153">
        <v>4084.4845915643855</v>
      </c>
      <c r="AH14" s="153">
        <v>4086.7005642296522</v>
      </c>
      <c r="AI14" s="153">
        <v>4131.5275567682584</v>
      </c>
      <c r="AJ14" s="153">
        <v>4162.0653875392409</v>
      </c>
      <c r="AK14" s="153">
        <v>4189.571028168506</v>
      </c>
      <c r="AL14" s="153">
        <v>4215.9024282642895</v>
      </c>
      <c r="AM14" s="153">
        <v>4241.5344144891751</v>
      </c>
      <c r="AN14" s="153">
        <v>4266.01836197589</v>
      </c>
      <c r="AO14" s="153">
        <v>4289.0153910249537</v>
      </c>
      <c r="AP14" s="153">
        <v>4310.4301537895126</v>
      </c>
      <c r="AQ14" s="153">
        <v>4331.4636723936183</v>
      </c>
      <c r="AR14" s="153">
        <v>4350.5179530219939</v>
      </c>
      <c r="AS14" s="153">
        <v>4412.9709577437843</v>
      </c>
      <c r="AT14" s="153">
        <v>4469.5142760136305</v>
      </c>
      <c r="AU14" s="153">
        <v>4524.9803196718212</v>
      </c>
      <c r="AV14" s="153">
        <v>4584.6644551575428</v>
      </c>
      <c r="AW14" s="153">
        <v>4646.7734261579626</v>
      </c>
      <c r="AX14" s="153">
        <v>4711.8061483094934</v>
      </c>
      <c r="AY14" s="153">
        <v>4779.3182979064713</v>
      </c>
      <c r="AZ14" s="153">
        <v>4847.8906752401854</v>
      </c>
      <c r="BA14" s="153">
        <v>4918.6410614862234</v>
      </c>
      <c r="BB14" s="153">
        <v>4990.1754435372222</v>
      </c>
      <c r="BC14" s="153">
        <v>5069.0488440289682</v>
      </c>
      <c r="BD14" s="153">
        <v>5149.7549576761612</v>
      </c>
      <c r="BE14" s="153">
        <v>5233.3435553844793</v>
      </c>
      <c r="BF14" s="153">
        <v>5320.0528875810605</v>
      </c>
      <c r="BG14" s="153">
        <v>5407.5261645694773</v>
      </c>
      <c r="BH14" s="153">
        <v>5464.333591553348</v>
      </c>
      <c r="BI14" s="153">
        <v>5503.2356448084611</v>
      </c>
      <c r="BJ14" s="153">
        <v>5534.4652047923182</v>
      </c>
      <c r="BK14" s="153">
        <v>5559.5378594536533</v>
      </c>
      <c r="BL14" s="153">
        <v>5588.7961439470573</v>
      </c>
    </row>
    <row r="15" spans="2:64">
      <c r="B15" s="156" t="s">
        <v>50</v>
      </c>
      <c r="C15" s="157" t="s">
        <v>42</v>
      </c>
      <c r="D15" s="158">
        <f>D13+D14</f>
        <v>10044.017443752309</v>
      </c>
      <c r="E15" s="158">
        <f t="shared" ref="E15:BL15" si="2">E13+E14</f>
        <v>9738.4636666475708</v>
      </c>
      <c r="F15" s="158">
        <f t="shared" si="2"/>
        <v>11262.045146686905</v>
      </c>
      <c r="G15" s="158">
        <f t="shared" si="2"/>
        <v>10958.776154058796</v>
      </c>
      <c r="H15" s="158">
        <f t="shared" si="2"/>
        <v>14414.15195487122</v>
      </c>
      <c r="I15" s="158">
        <f t="shared" si="2"/>
        <v>15163.302235172843</v>
      </c>
      <c r="J15" s="158">
        <f t="shared" si="2"/>
        <v>14767.643286141923</v>
      </c>
      <c r="K15" s="158">
        <f t="shared" si="2"/>
        <v>15728.337339020665</v>
      </c>
      <c r="L15" s="158">
        <f t="shared" si="2"/>
        <v>16165.569697138257</v>
      </c>
      <c r="M15" s="158">
        <f t="shared" si="2"/>
        <v>15254.231916006829</v>
      </c>
      <c r="N15" s="158">
        <f t="shared" si="2"/>
        <v>15059.160554792603</v>
      </c>
      <c r="O15" s="158">
        <f t="shared" si="2"/>
        <v>14175.803939116431</v>
      </c>
      <c r="P15" s="158">
        <f t="shared" si="2"/>
        <v>13883.706610067484</v>
      </c>
      <c r="Q15" s="158">
        <f t="shared" si="2"/>
        <v>13892.669389283696</v>
      </c>
      <c r="R15" s="158">
        <f t="shared" si="2"/>
        <v>13868.285600194686</v>
      </c>
      <c r="S15" s="158">
        <f t="shared" si="2"/>
        <v>14009.046128176557</v>
      </c>
      <c r="T15" s="158">
        <f t="shared" si="2"/>
        <v>13489.216547176706</v>
      </c>
      <c r="U15" s="158">
        <f t="shared" si="2"/>
        <v>13790.711519127763</v>
      </c>
      <c r="V15" s="158">
        <f t="shared" si="2"/>
        <v>13946.420479631481</v>
      </c>
      <c r="W15" s="158">
        <f t="shared" si="2"/>
        <v>11495.017290449603</v>
      </c>
      <c r="X15" s="158">
        <f t="shared" si="2"/>
        <v>12964.782492673301</v>
      </c>
      <c r="Y15" s="158">
        <f t="shared" si="2"/>
        <v>12251.502283392221</v>
      </c>
      <c r="Z15" s="158">
        <f t="shared" si="2"/>
        <v>13008.114232723256</v>
      </c>
      <c r="AA15" s="158">
        <f t="shared" si="2"/>
        <v>12714.591427408786</v>
      </c>
      <c r="AB15" s="158">
        <f t="shared" si="2"/>
        <v>12428.33720481307</v>
      </c>
      <c r="AC15" s="158">
        <f t="shared" si="2"/>
        <v>12129.208645394267</v>
      </c>
      <c r="AD15" s="158">
        <f t="shared" si="2"/>
        <v>12510.644972526505</v>
      </c>
      <c r="AE15" s="158">
        <f t="shared" si="2"/>
        <v>12679.220798967301</v>
      </c>
      <c r="AF15" s="158">
        <f t="shared" si="2"/>
        <v>12760.042856888929</v>
      </c>
      <c r="AG15" s="158">
        <f t="shared" si="2"/>
        <v>12757.418010715155</v>
      </c>
      <c r="AH15" s="158">
        <f t="shared" si="2"/>
        <v>12428.357451042077</v>
      </c>
      <c r="AI15" s="158">
        <f t="shared" si="2"/>
        <v>12202.692140632247</v>
      </c>
      <c r="AJ15" s="158">
        <f t="shared" si="2"/>
        <v>11954.06877992897</v>
      </c>
      <c r="AK15" s="158">
        <f t="shared" si="2"/>
        <v>11700.152303813815</v>
      </c>
      <c r="AL15" s="158">
        <f t="shared" si="2"/>
        <v>11448.506171758607</v>
      </c>
      <c r="AM15" s="158">
        <f t="shared" si="2"/>
        <v>11194.612885664985</v>
      </c>
      <c r="AN15" s="158">
        <f t="shared" si="2"/>
        <v>10947.311984688353</v>
      </c>
      <c r="AO15" s="158">
        <f t="shared" si="2"/>
        <v>10696.280641693733</v>
      </c>
      <c r="AP15" s="158">
        <f t="shared" si="2"/>
        <v>10447.571322778203</v>
      </c>
      <c r="AQ15" s="158">
        <f t="shared" si="2"/>
        <v>10199.190268984112</v>
      </c>
      <c r="AR15" s="158">
        <f t="shared" si="2"/>
        <v>9947.229285593794</v>
      </c>
      <c r="AS15" s="158">
        <f t="shared" si="2"/>
        <v>9828.8877887880171</v>
      </c>
      <c r="AT15" s="158">
        <f t="shared" si="2"/>
        <v>9692.3886965279744</v>
      </c>
      <c r="AU15" s="158">
        <f t="shared" si="2"/>
        <v>9505.3680809864527</v>
      </c>
      <c r="AV15" s="158">
        <f t="shared" si="2"/>
        <v>9325.6584285299505</v>
      </c>
      <c r="AW15" s="158">
        <f t="shared" si="2"/>
        <v>9147.4291445252566</v>
      </c>
      <c r="AX15" s="158">
        <f t="shared" si="2"/>
        <v>8979.7471405267825</v>
      </c>
      <c r="AY15" s="158">
        <f t="shared" si="2"/>
        <v>8812.3952012281625</v>
      </c>
      <c r="AZ15" s="158">
        <f t="shared" si="2"/>
        <v>8646.5702556433316</v>
      </c>
      <c r="BA15" s="158">
        <f t="shared" si="2"/>
        <v>8482.3036968219058</v>
      </c>
      <c r="BB15" s="158">
        <f t="shared" si="2"/>
        <v>8319.6156191784503</v>
      </c>
      <c r="BC15" s="158">
        <f t="shared" si="2"/>
        <v>8164.8186823356536</v>
      </c>
      <c r="BD15" s="158">
        <f t="shared" si="2"/>
        <v>8010.0711841454704</v>
      </c>
      <c r="BE15" s="158">
        <f t="shared" si="2"/>
        <v>7855.4115598751841</v>
      </c>
      <c r="BF15" s="158">
        <f t="shared" si="2"/>
        <v>7700.8704618540851</v>
      </c>
      <c r="BG15" s="158">
        <f t="shared" si="2"/>
        <v>7546.4687841073646</v>
      </c>
      <c r="BH15" s="158">
        <f t="shared" si="2"/>
        <v>7392.2462156841812</v>
      </c>
      <c r="BI15" s="158">
        <f t="shared" si="2"/>
        <v>7238.1998120549761</v>
      </c>
      <c r="BJ15" s="158">
        <f t="shared" si="2"/>
        <v>7084.3444030330766</v>
      </c>
      <c r="BK15" s="158">
        <f t="shared" si="2"/>
        <v>6930.6756036833158</v>
      </c>
      <c r="BL15" s="158">
        <f t="shared" si="2"/>
        <v>6777.2054364930937</v>
      </c>
    </row>
    <row r="16" spans="2:64">
      <c r="B16" s="159" t="s">
        <v>97</v>
      </c>
      <c r="C16" s="160" t="s">
        <v>42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>
        <f t="shared" ref="BC16:BK16" si="3">BC15*(-0.9)</f>
        <v>-7348.3368141020883</v>
      </c>
      <c r="BD16" s="161">
        <f t="shared" si="3"/>
        <v>-7209.0640657309232</v>
      </c>
      <c r="BE16" s="161">
        <f t="shared" si="3"/>
        <v>-7069.8704038876658</v>
      </c>
      <c r="BF16" s="161">
        <f t="shared" si="3"/>
        <v>-6930.7834156686768</v>
      </c>
      <c r="BG16" s="161">
        <f t="shared" si="3"/>
        <v>-6791.8219056966282</v>
      </c>
      <c r="BH16" s="161">
        <f t="shared" si="3"/>
        <v>-6653.021594115763</v>
      </c>
      <c r="BI16" s="161">
        <f t="shared" si="3"/>
        <v>-6514.3798308494788</v>
      </c>
      <c r="BJ16" s="161">
        <f t="shared" si="3"/>
        <v>-6375.9099627297692</v>
      </c>
      <c r="BK16" s="161">
        <f t="shared" si="3"/>
        <v>-6237.6080433149846</v>
      </c>
      <c r="BL16" s="161">
        <f>BL15*(-0.9)</f>
        <v>-6099.4848928437841</v>
      </c>
    </row>
    <row r="18" spans="38:64">
      <c r="BL18" s="176"/>
    </row>
    <row r="23" spans="38:64">
      <c r="AM23" s="151">
        <v>2019</v>
      </c>
      <c r="AN23" s="151">
        <v>2030</v>
      </c>
      <c r="AO23" s="151">
        <v>2050</v>
      </c>
    </row>
    <row r="24" spans="38:64">
      <c r="AL24" s="179" t="s">
        <v>48</v>
      </c>
      <c r="AM24" s="162">
        <f>AG5+AG13</f>
        <v>18321.910413032703</v>
      </c>
      <c r="AN24" s="162">
        <f>AR5+AR13</f>
        <v>12492.415871607493</v>
      </c>
      <c r="AO24" s="162">
        <f>BL5+BL13</f>
        <v>1920.130137224372</v>
      </c>
    </row>
    <row r="25" spans="38:64">
      <c r="AL25" s="180" t="s">
        <v>49</v>
      </c>
      <c r="AM25" s="162">
        <f>AG6+AG14</f>
        <v>25097.096807166577</v>
      </c>
      <c r="AN25" s="162">
        <f>AR6+AR14</f>
        <v>24428.877679982557</v>
      </c>
      <c r="AO25" s="162">
        <f>BL6+BL14</f>
        <v>16011.333220306555</v>
      </c>
    </row>
    <row r="26" spans="38:64">
      <c r="AM26" s="162">
        <f>AG7+AG15</f>
        <v>43419.007220199281</v>
      </c>
      <c r="AN26" s="162">
        <f>AR7+AR15</f>
        <v>36921.293551590046</v>
      </c>
      <c r="AO26" s="162">
        <f>BL7+BL15</f>
        <v>17931.463357530927</v>
      </c>
    </row>
    <row r="27" spans="38:64">
      <c r="AO27" s="163">
        <f>AO26*0.9</f>
        <v>16138.317021777835</v>
      </c>
    </row>
    <row r="35" spans="2:64">
      <c r="B35" s="151" t="s">
        <v>50</v>
      </c>
    </row>
    <row r="36" spans="2:64">
      <c r="B36" s="149"/>
      <c r="C36" s="149" t="s">
        <v>51</v>
      </c>
      <c r="D36" s="149">
        <v>1990</v>
      </c>
      <c r="E36" s="149">
        <v>1991</v>
      </c>
      <c r="F36" s="149">
        <v>1992</v>
      </c>
      <c r="G36" s="149">
        <v>1993</v>
      </c>
      <c r="H36" s="149">
        <v>1994</v>
      </c>
      <c r="I36" s="149">
        <v>1995</v>
      </c>
      <c r="J36" s="149">
        <v>1996</v>
      </c>
      <c r="K36" s="149">
        <v>1997</v>
      </c>
      <c r="L36" s="149">
        <v>1998</v>
      </c>
      <c r="M36" s="149">
        <v>1999</v>
      </c>
      <c r="N36" s="149">
        <v>2000</v>
      </c>
      <c r="O36" s="149">
        <v>2001</v>
      </c>
      <c r="P36" s="149">
        <v>2002</v>
      </c>
      <c r="Q36" s="149">
        <v>2003</v>
      </c>
      <c r="R36" s="149">
        <v>2004</v>
      </c>
      <c r="S36" s="149">
        <v>2005</v>
      </c>
      <c r="T36" s="149">
        <v>2006</v>
      </c>
      <c r="U36" s="149">
        <v>2007</v>
      </c>
      <c r="V36" s="149">
        <v>2008</v>
      </c>
      <c r="W36" s="149">
        <v>2009</v>
      </c>
      <c r="X36" s="149">
        <v>2010</v>
      </c>
      <c r="Y36" s="149">
        <v>2011</v>
      </c>
      <c r="Z36" s="150">
        <v>2012</v>
      </c>
      <c r="AA36" s="150">
        <v>2013</v>
      </c>
      <c r="AB36" s="150">
        <v>2014</v>
      </c>
      <c r="AC36" s="150">
        <v>2015</v>
      </c>
      <c r="AD36" s="150">
        <v>2016</v>
      </c>
      <c r="AE36" s="150">
        <v>2017</v>
      </c>
      <c r="AF36" s="150">
        <v>2018</v>
      </c>
      <c r="AG36" s="150">
        <v>2019</v>
      </c>
      <c r="AH36" s="150">
        <v>2020</v>
      </c>
      <c r="AI36" s="150">
        <v>2021</v>
      </c>
      <c r="AJ36" s="150">
        <v>2022</v>
      </c>
      <c r="AK36" s="150">
        <v>2023</v>
      </c>
      <c r="AL36" s="150">
        <v>2024</v>
      </c>
      <c r="AM36" s="150">
        <v>2025</v>
      </c>
      <c r="AN36" s="150">
        <v>2026</v>
      </c>
      <c r="AO36" s="150">
        <v>2027</v>
      </c>
      <c r="AP36" s="150">
        <v>2028</v>
      </c>
      <c r="AQ36" s="150">
        <v>2029</v>
      </c>
      <c r="AR36" s="150">
        <v>2030</v>
      </c>
      <c r="AS36" s="150">
        <v>2031</v>
      </c>
      <c r="AT36" s="150">
        <v>2032</v>
      </c>
      <c r="AU36" s="150">
        <v>2033</v>
      </c>
      <c r="AV36" s="150">
        <v>2034</v>
      </c>
      <c r="AW36" s="150">
        <v>2035</v>
      </c>
      <c r="AX36" s="150">
        <v>2036</v>
      </c>
      <c r="AY36" s="150">
        <v>2037</v>
      </c>
      <c r="AZ36" s="150">
        <v>2038</v>
      </c>
      <c r="BA36" s="150">
        <v>2039</v>
      </c>
      <c r="BB36" s="150">
        <v>2040</v>
      </c>
      <c r="BC36" s="150">
        <v>2041</v>
      </c>
      <c r="BD36" s="150">
        <v>2042</v>
      </c>
      <c r="BE36" s="150">
        <v>2043</v>
      </c>
      <c r="BF36" s="150">
        <v>2044</v>
      </c>
      <c r="BG36" s="150">
        <v>2045</v>
      </c>
      <c r="BH36" s="150">
        <v>2046</v>
      </c>
      <c r="BI36" s="150">
        <v>2047</v>
      </c>
      <c r="BJ36" s="150">
        <v>2048</v>
      </c>
      <c r="BK36" s="150">
        <v>2049</v>
      </c>
      <c r="BL36" s="150">
        <v>2050</v>
      </c>
    </row>
    <row r="37" spans="2:64">
      <c r="B37" s="153" t="s">
        <v>48</v>
      </c>
      <c r="C37" s="154" t="s">
        <v>42</v>
      </c>
      <c r="D37" s="164">
        <f>D5+D13</f>
        <v>17794.264009095583</v>
      </c>
      <c r="E37" s="164">
        <f t="shared" ref="E37:BL38" si="4">E5+E13</f>
        <v>18032.786131634843</v>
      </c>
      <c r="F37" s="164">
        <f t="shared" si="4"/>
        <v>19114.882282737999</v>
      </c>
      <c r="G37" s="164">
        <f t="shared" si="4"/>
        <v>18867.402200924756</v>
      </c>
      <c r="H37" s="164">
        <f t="shared" si="4"/>
        <v>21428.239177449454</v>
      </c>
      <c r="I37" s="164">
        <f t="shared" si="4"/>
        <v>21623.292542645471</v>
      </c>
      <c r="J37" s="164">
        <f t="shared" si="4"/>
        <v>21607.005882954261</v>
      </c>
      <c r="K37" s="164">
        <f t="shared" si="4"/>
        <v>22925.84063506396</v>
      </c>
      <c r="L37" s="164">
        <f t="shared" si="4"/>
        <v>23718.061275249136</v>
      </c>
      <c r="M37" s="164">
        <f t="shared" si="4"/>
        <v>23239.05001141896</v>
      </c>
      <c r="N37" s="164">
        <f t="shared" si="4"/>
        <v>23800.89858674573</v>
      </c>
      <c r="O37" s="164">
        <f t="shared" si="4"/>
        <v>23147.706987262944</v>
      </c>
      <c r="P37" s="164">
        <f t="shared" si="4"/>
        <v>23099.241075222009</v>
      </c>
      <c r="Q37" s="164">
        <f t="shared" si="4"/>
        <v>23392.855775425473</v>
      </c>
      <c r="R37" s="164">
        <f t="shared" si="4"/>
        <v>22054.454705020471</v>
      </c>
      <c r="S37" s="164">
        <f t="shared" si="4"/>
        <v>20666.669129524027</v>
      </c>
      <c r="T37" s="164">
        <f t="shared" si="4"/>
        <v>18993.44188533425</v>
      </c>
      <c r="U37" s="164">
        <f t="shared" si="4"/>
        <v>18853.518530508711</v>
      </c>
      <c r="V37" s="164">
        <f t="shared" si="4"/>
        <v>19686.059439971272</v>
      </c>
      <c r="W37" s="164">
        <f t="shared" si="4"/>
        <v>16806.803349876525</v>
      </c>
      <c r="X37" s="164">
        <f t="shared" si="4"/>
        <v>17709.510129448725</v>
      </c>
      <c r="Y37" s="164">
        <f t="shared" si="4"/>
        <v>17392.14561050566</v>
      </c>
      <c r="Z37" s="164">
        <f t="shared" si="4"/>
        <v>18880.456533831217</v>
      </c>
      <c r="AA37" s="164">
        <f t="shared" si="4"/>
        <v>18490.936332100962</v>
      </c>
      <c r="AB37" s="164">
        <f t="shared" si="4"/>
        <v>17474.341475807123</v>
      </c>
      <c r="AC37" s="164">
        <f t="shared" si="4"/>
        <v>17552.941787020143</v>
      </c>
      <c r="AD37" s="164">
        <f t="shared" si="4"/>
        <v>17826.115734969128</v>
      </c>
      <c r="AE37" s="164">
        <f t="shared" si="4"/>
        <v>18116.860246043045</v>
      </c>
      <c r="AF37" s="164">
        <f t="shared" si="4"/>
        <v>18070.758183733888</v>
      </c>
      <c r="AG37" s="164">
        <f t="shared" si="4"/>
        <v>18321.910413032703</v>
      </c>
      <c r="AH37" s="164">
        <f t="shared" si="4"/>
        <v>17693.145549835273</v>
      </c>
      <c r="AI37" s="164">
        <f t="shared" si="4"/>
        <v>17161.573395775915</v>
      </c>
      <c r="AJ37" s="164">
        <f t="shared" si="4"/>
        <v>16642.164270817168</v>
      </c>
      <c r="AK37" s="164">
        <f t="shared" si="4"/>
        <v>16117.87674000255</v>
      </c>
      <c r="AL37" s="164">
        <f t="shared" si="4"/>
        <v>15619.454291211023</v>
      </c>
      <c r="AM37" s="164">
        <f t="shared" si="4"/>
        <v>15069.332370945711</v>
      </c>
      <c r="AN37" s="164">
        <f t="shared" si="4"/>
        <v>14556.103182221275</v>
      </c>
      <c r="AO37" s="164">
        <f t="shared" si="4"/>
        <v>14039.170411002395</v>
      </c>
      <c r="AP37" s="164">
        <f t="shared" si="4"/>
        <v>13548.172280896746</v>
      </c>
      <c r="AQ37" s="164">
        <f t="shared" si="4"/>
        <v>13010.108330932577</v>
      </c>
      <c r="AR37" s="164">
        <f t="shared" si="4"/>
        <v>12492.415871607493</v>
      </c>
      <c r="AS37" s="164">
        <f t="shared" si="4"/>
        <v>12030.909786886239</v>
      </c>
      <c r="AT37" s="164">
        <f t="shared" si="4"/>
        <v>11573.684144747343</v>
      </c>
      <c r="AU37" s="164">
        <f t="shared" si="4"/>
        <v>10967.852184760708</v>
      </c>
      <c r="AV37" s="164">
        <f t="shared" si="4"/>
        <v>10381.285530114179</v>
      </c>
      <c r="AW37" s="164">
        <f t="shared" si="4"/>
        <v>9792.4857954954168</v>
      </c>
      <c r="AX37" s="164">
        <f t="shared" si="4"/>
        <v>9233.3261335715488</v>
      </c>
      <c r="AY37" s="164">
        <f t="shared" si="4"/>
        <v>8642.5646759150732</v>
      </c>
      <c r="AZ37" s="164">
        <f t="shared" si="4"/>
        <v>8068.9063159347361</v>
      </c>
      <c r="BA37" s="164">
        <f t="shared" si="4"/>
        <v>7495.7465000042193</v>
      </c>
      <c r="BB37" s="164">
        <f t="shared" si="4"/>
        <v>6937.6864646011363</v>
      </c>
      <c r="BC37" s="164">
        <f t="shared" si="4"/>
        <v>6353.8242824232757</v>
      </c>
      <c r="BD37" s="164">
        <f t="shared" si="4"/>
        <v>5782.5289726761594</v>
      </c>
      <c r="BE37" s="164">
        <f t="shared" si="4"/>
        <v>5210.9695493955005</v>
      </c>
      <c r="BF37" s="164">
        <f t="shared" si="4"/>
        <v>4639.3621483084553</v>
      </c>
      <c r="BG37" s="164">
        <f t="shared" si="4"/>
        <v>4078.7206390170904</v>
      </c>
      <c r="BH37" s="164">
        <f t="shared" si="4"/>
        <v>3583.8753034798856</v>
      </c>
      <c r="BI37" s="164">
        <f t="shared" si="4"/>
        <v>3141.6332961065082</v>
      </c>
      <c r="BJ37" s="164">
        <f t="shared" si="4"/>
        <v>2722.3577309091011</v>
      </c>
      <c r="BK37" s="164">
        <f t="shared" si="4"/>
        <v>2326.1888366202761</v>
      </c>
      <c r="BL37" s="164">
        <f t="shared" si="4"/>
        <v>1920.130137224372</v>
      </c>
    </row>
    <row r="38" spans="2:64">
      <c r="B38" s="155" t="s">
        <v>49</v>
      </c>
      <c r="C38" s="154" t="s">
        <v>42</v>
      </c>
      <c r="D38" s="164">
        <f>D6+D14</f>
        <v>25668.612767290946</v>
      </c>
      <c r="E38" s="164">
        <f t="shared" si="4"/>
        <v>25884.923853255583</v>
      </c>
      <c r="F38" s="164">
        <f t="shared" si="4"/>
        <v>26512.891778599791</v>
      </c>
      <c r="G38" s="164">
        <f t="shared" si="4"/>
        <v>26725.046611531143</v>
      </c>
      <c r="H38" s="164">
        <f t="shared" si="4"/>
        <v>28245.656129728006</v>
      </c>
      <c r="I38" s="164">
        <f t="shared" si="4"/>
        <v>29341.142459966311</v>
      </c>
      <c r="J38" s="164">
        <f t="shared" si="4"/>
        <v>29831.297864942502</v>
      </c>
      <c r="K38" s="164">
        <f t="shared" si="4"/>
        <v>30124.374873609813</v>
      </c>
      <c r="L38" s="164">
        <f t="shared" si="4"/>
        <v>30288.229263647223</v>
      </c>
      <c r="M38" s="164">
        <f t="shared" si="4"/>
        <v>30033.037274824939</v>
      </c>
      <c r="N38" s="164">
        <f t="shared" si="4"/>
        <v>29662.409322492833</v>
      </c>
      <c r="O38" s="164">
        <f t="shared" si="4"/>
        <v>29690.028025196025</v>
      </c>
      <c r="P38" s="164">
        <f t="shared" si="4"/>
        <v>29679.260624226896</v>
      </c>
      <c r="Q38" s="164">
        <f t="shared" si="4"/>
        <v>29716.175812434052</v>
      </c>
      <c r="R38" s="164">
        <f t="shared" si="4"/>
        <v>29536.928242077396</v>
      </c>
      <c r="S38" s="164">
        <f t="shared" si="4"/>
        <v>30025.686919683987</v>
      </c>
      <c r="T38" s="164">
        <f t="shared" si="4"/>
        <v>30093.528599009842</v>
      </c>
      <c r="U38" s="164">
        <f t="shared" si="4"/>
        <v>29131.016749630682</v>
      </c>
      <c r="V38" s="164">
        <f t="shared" si="4"/>
        <v>27514.096448904646</v>
      </c>
      <c r="W38" s="164">
        <f t="shared" si="4"/>
        <v>26278.474147211229</v>
      </c>
      <c r="X38" s="164">
        <f t="shared" si="4"/>
        <v>25797.406406193099</v>
      </c>
      <c r="Y38" s="164">
        <f t="shared" si="4"/>
        <v>25933.167412230261</v>
      </c>
      <c r="Z38" s="164">
        <f t="shared" si="4"/>
        <v>26445.001418434858</v>
      </c>
      <c r="AA38" s="164">
        <f t="shared" si="4"/>
        <v>26144.865893946044</v>
      </c>
      <c r="AB38" s="164">
        <f t="shared" si="4"/>
        <v>25527.662048526625</v>
      </c>
      <c r="AC38" s="164">
        <f t="shared" si="4"/>
        <v>25146.857599531304</v>
      </c>
      <c r="AD38" s="164">
        <f t="shared" si="4"/>
        <v>25135.766826757783</v>
      </c>
      <c r="AE38" s="164">
        <f t="shared" si="4"/>
        <v>24961.241709933307</v>
      </c>
      <c r="AF38" s="164">
        <f t="shared" si="4"/>
        <v>24881.470342927481</v>
      </c>
      <c r="AG38" s="164">
        <f t="shared" si="4"/>
        <v>25097.096807166577</v>
      </c>
      <c r="AH38" s="164">
        <f t="shared" si="4"/>
        <v>25001.279008095837</v>
      </c>
      <c r="AI38" s="164">
        <f t="shared" si="4"/>
        <v>24932.871825221104</v>
      </c>
      <c r="AJ38" s="164">
        <f t="shared" si="4"/>
        <v>24902.163257850214</v>
      </c>
      <c r="AK38" s="164">
        <f t="shared" si="4"/>
        <v>24862.926179095532</v>
      </c>
      <c r="AL38" s="164">
        <f t="shared" si="4"/>
        <v>24873.911539066095</v>
      </c>
      <c r="AM38" s="164">
        <f t="shared" si="4"/>
        <v>24766.498359093661</v>
      </c>
      <c r="AN38" s="164">
        <f t="shared" si="4"/>
        <v>24709.234509979404</v>
      </c>
      <c r="AO38" s="164">
        <f t="shared" si="4"/>
        <v>24646.586803416423</v>
      </c>
      <c r="AP38" s="164">
        <f t="shared" si="4"/>
        <v>24634.450802034487</v>
      </c>
      <c r="AQ38" s="164">
        <f t="shared" si="4"/>
        <v>24506.444614440938</v>
      </c>
      <c r="AR38" s="164">
        <f t="shared" si="4"/>
        <v>24428.877679982557</v>
      </c>
      <c r="AS38" s="164">
        <f t="shared" si="4"/>
        <v>24029.513130999294</v>
      </c>
      <c r="AT38" s="164">
        <f t="shared" si="4"/>
        <v>23644.787550613903</v>
      </c>
      <c r="AU38" s="164">
        <f t="shared" si="4"/>
        <v>23206.689630182082</v>
      </c>
      <c r="AV38" s="164">
        <f t="shared" si="4"/>
        <v>22797.097475516071</v>
      </c>
      <c r="AW38" s="164">
        <f t="shared" si="4"/>
        <v>22389.671795121627</v>
      </c>
      <c r="AX38" s="164">
        <f t="shared" si="4"/>
        <v>22018.629943663858</v>
      </c>
      <c r="AY38" s="164">
        <f t="shared" si="4"/>
        <v>21599.489139850659</v>
      </c>
      <c r="AZ38" s="164">
        <f t="shared" si="4"/>
        <v>21204.286922520201</v>
      </c>
      <c r="BA38" s="164">
        <f t="shared" si="4"/>
        <v>20810.078628820938</v>
      </c>
      <c r="BB38" s="164">
        <f t="shared" si="4"/>
        <v>20439.896910281874</v>
      </c>
      <c r="BC38" s="164">
        <f t="shared" si="4"/>
        <v>20036.565747028333</v>
      </c>
      <c r="BD38" s="164">
        <f t="shared" si="4"/>
        <v>19659.720878363907</v>
      </c>
      <c r="BE38" s="164">
        <f t="shared" si="4"/>
        <v>19285.125146789258</v>
      </c>
      <c r="BF38" s="164">
        <f t="shared" si="4"/>
        <v>18909.740818929535</v>
      </c>
      <c r="BG38" s="164">
        <f t="shared" si="4"/>
        <v>18569.790128596098</v>
      </c>
      <c r="BH38" s="164">
        <f t="shared" si="4"/>
        <v>18085.913344282853</v>
      </c>
      <c r="BI38" s="164">
        <f t="shared" si="4"/>
        <v>17589.708053213839</v>
      </c>
      <c r="BJ38" s="164">
        <f t="shared" si="4"/>
        <v>17069.447087581924</v>
      </c>
      <c r="BK38" s="164">
        <f t="shared" si="4"/>
        <v>16572.227597873341</v>
      </c>
      <c r="BL38" s="164">
        <f t="shared" si="4"/>
        <v>16011.333220306555</v>
      </c>
    </row>
    <row r="39" spans="2:64">
      <c r="B39" s="156" t="s">
        <v>50</v>
      </c>
      <c r="C39" s="157" t="s">
        <v>42</v>
      </c>
      <c r="D39" s="158">
        <f>D37+D38</f>
        <v>43462.876776386533</v>
      </c>
      <c r="E39" s="158">
        <f t="shared" ref="E39:BL39" si="5">E37+E38</f>
        <v>43917.709984890425</v>
      </c>
      <c r="F39" s="158">
        <f t="shared" si="5"/>
        <v>45627.77406133779</v>
      </c>
      <c r="G39" s="158">
        <f t="shared" si="5"/>
        <v>45592.448812455899</v>
      </c>
      <c r="H39" s="158">
        <f t="shared" si="5"/>
        <v>49673.895307177459</v>
      </c>
      <c r="I39" s="158">
        <f t="shared" si="5"/>
        <v>50964.435002611783</v>
      </c>
      <c r="J39" s="158">
        <f t="shared" si="5"/>
        <v>51438.30374789676</v>
      </c>
      <c r="K39" s="158">
        <f t="shared" si="5"/>
        <v>53050.215508673777</v>
      </c>
      <c r="L39" s="158">
        <f t="shared" si="5"/>
        <v>54006.290538896355</v>
      </c>
      <c r="M39" s="158">
        <f t="shared" si="5"/>
        <v>53272.087286243899</v>
      </c>
      <c r="N39" s="158">
        <f t="shared" si="5"/>
        <v>53463.30790923856</v>
      </c>
      <c r="O39" s="158">
        <f t="shared" si="5"/>
        <v>52837.735012458972</v>
      </c>
      <c r="P39" s="158">
        <f t="shared" si="5"/>
        <v>52778.501699448905</v>
      </c>
      <c r="Q39" s="158">
        <f t="shared" si="5"/>
        <v>53109.031587859528</v>
      </c>
      <c r="R39" s="158">
        <f t="shared" si="5"/>
        <v>51591.382947097867</v>
      </c>
      <c r="S39" s="158">
        <f t="shared" si="5"/>
        <v>50692.356049208014</v>
      </c>
      <c r="T39" s="158">
        <f t="shared" si="5"/>
        <v>49086.970484344092</v>
      </c>
      <c r="U39" s="158">
        <f t="shared" si="5"/>
        <v>47984.535280139389</v>
      </c>
      <c r="V39" s="158">
        <f t="shared" si="5"/>
        <v>47200.155888875917</v>
      </c>
      <c r="W39" s="158">
        <f t="shared" si="5"/>
        <v>43085.277497087751</v>
      </c>
      <c r="X39" s="158">
        <f t="shared" si="5"/>
        <v>43506.916535641823</v>
      </c>
      <c r="Y39" s="158">
        <f t="shared" si="5"/>
        <v>43325.313022735922</v>
      </c>
      <c r="Z39" s="158">
        <f t="shared" si="5"/>
        <v>45325.457952266079</v>
      </c>
      <c r="AA39" s="158">
        <f t="shared" si="5"/>
        <v>44635.802226047002</v>
      </c>
      <c r="AB39" s="158">
        <f t="shared" si="5"/>
        <v>43002.003524333748</v>
      </c>
      <c r="AC39" s="158">
        <f t="shared" si="5"/>
        <v>42699.799386551444</v>
      </c>
      <c r="AD39" s="158">
        <f t="shared" si="5"/>
        <v>42961.88256172691</v>
      </c>
      <c r="AE39" s="158">
        <f t="shared" si="5"/>
        <v>43078.101955976352</v>
      </c>
      <c r="AF39" s="158">
        <f t="shared" si="5"/>
        <v>42952.228526661369</v>
      </c>
      <c r="AG39" s="158">
        <f t="shared" si="5"/>
        <v>43419.007220199281</v>
      </c>
      <c r="AH39" s="158">
        <f t="shared" si="5"/>
        <v>42694.42455793111</v>
      </c>
      <c r="AI39" s="158">
        <f t="shared" si="5"/>
        <v>42094.445220997019</v>
      </c>
      <c r="AJ39" s="158">
        <f t="shared" si="5"/>
        <v>41544.327528667382</v>
      </c>
      <c r="AK39" s="158">
        <f t="shared" si="5"/>
        <v>40980.802919098081</v>
      </c>
      <c r="AL39" s="158">
        <f t="shared" si="5"/>
        <v>40493.365830277122</v>
      </c>
      <c r="AM39" s="158">
        <f t="shared" si="5"/>
        <v>39835.830730039372</v>
      </c>
      <c r="AN39" s="158">
        <f t="shared" si="5"/>
        <v>39265.337692200679</v>
      </c>
      <c r="AO39" s="158">
        <f t="shared" si="5"/>
        <v>38685.757214418816</v>
      </c>
      <c r="AP39" s="158">
        <f t="shared" si="5"/>
        <v>38182.623082931234</v>
      </c>
      <c r="AQ39" s="158">
        <f t="shared" si="5"/>
        <v>37516.552945373514</v>
      </c>
      <c r="AR39" s="158">
        <f t="shared" si="5"/>
        <v>36921.293551590046</v>
      </c>
      <c r="AS39" s="158">
        <f t="shared" si="5"/>
        <v>36060.422917885531</v>
      </c>
      <c r="AT39" s="158">
        <f t="shared" si="5"/>
        <v>35218.471695361244</v>
      </c>
      <c r="AU39" s="158">
        <f t="shared" si="5"/>
        <v>34174.541814942786</v>
      </c>
      <c r="AV39" s="158">
        <f t="shared" si="5"/>
        <v>33178.383005630254</v>
      </c>
      <c r="AW39" s="158">
        <f t="shared" si="5"/>
        <v>32182.157590617044</v>
      </c>
      <c r="AX39" s="158">
        <f t="shared" si="5"/>
        <v>31251.956077235409</v>
      </c>
      <c r="AY39" s="158">
        <f t="shared" si="5"/>
        <v>30242.053815765732</v>
      </c>
      <c r="AZ39" s="158">
        <f t="shared" si="5"/>
        <v>29273.193238454936</v>
      </c>
      <c r="BA39" s="158">
        <f t="shared" si="5"/>
        <v>28305.825128825156</v>
      </c>
      <c r="BB39" s="158">
        <f t="shared" si="5"/>
        <v>27377.583374883012</v>
      </c>
      <c r="BC39" s="158">
        <f t="shared" si="5"/>
        <v>26390.39002945161</v>
      </c>
      <c r="BD39" s="158">
        <f t="shared" si="5"/>
        <v>25442.249851040066</v>
      </c>
      <c r="BE39" s="158">
        <f t="shared" si="5"/>
        <v>24496.094696184759</v>
      </c>
      <c r="BF39" s="158">
        <f t="shared" si="5"/>
        <v>23549.102967237988</v>
      </c>
      <c r="BG39" s="158">
        <f t="shared" si="5"/>
        <v>22648.510767613188</v>
      </c>
      <c r="BH39" s="158">
        <f t="shared" si="5"/>
        <v>21669.78864776274</v>
      </c>
      <c r="BI39" s="158">
        <f t="shared" si="5"/>
        <v>20731.341349320348</v>
      </c>
      <c r="BJ39" s="158">
        <f t="shared" si="5"/>
        <v>19791.804818491026</v>
      </c>
      <c r="BK39" s="158">
        <f t="shared" si="5"/>
        <v>18898.416434493618</v>
      </c>
      <c r="BL39" s="158">
        <f t="shared" si="5"/>
        <v>17931.463357530927</v>
      </c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B945-33A4-4D9D-BF33-710C51B1EB01}">
  <sheetPr>
    <tabColor theme="5" tint="0.39997558519241921"/>
  </sheetPr>
  <dimension ref="A4:BK84"/>
  <sheetViews>
    <sheetView showGridLines="0" tabSelected="1" zoomScale="110" zoomScaleNormal="110" workbookViewId="0">
      <selection activeCell="C14" sqref="C14"/>
    </sheetView>
  </sheetViews>
  <sheetFormatPr defaultColWidth="8.625" defaultRowHeight="12"/>
  <cols>
    <col min="1" max="1" width="8.625" style="143" customWidth="1"/>
    <col min="2" max="2" width="29.125" style="143" bestFit="1" customWidth="1"/>
    <col min="3" max="25" width="8.625" style="143" customWidth="1"/>
    <col min="26" max="26" width="8.5" style="143" customWidth="1"/>
    <col min="27" max="27" width="8.125" style="143" customWidth="1"/>
    <col min="28" max="16384" width="8.625" style="143"/>
  </cols>
  <sheetData>
    <row r="4" spans="1:63" s="128" customFormat="1">
      <c r="A4" s="143"/>
      <c r="B4" s="133" t="s">
        <v>10</v>
      </c>
      <c r="C4" s="134">
        <v>1990</v>
      </c>
      <c r="D4" s="135">
        <f t="shared" ref="D4:BK4" si="0">C4+1</f>
        <v>1991</v>
      </c>
      <c r="E4" s="135">
        <f t="shared" si="0"/>
        <v>1992</v>
      </c>
      <c r="F4" s="135">
        <f t="shared" si="0"/>
        <v>1993</v>
      </c>
      <c r="G4" s="135">
        <f t="shared" si="0"/>
        <v>1994</v>
      </c>
      <c r="H4" s="135">
        <f t="shared" si="0"/>
        <v>1995</v>
      </c>
      <c r="I4" s="135">
        <f t="shared" si="0"/>
        <v>1996</v>
      </c>
      <c r="J4" s="135">
        <f t="shared" si="0"/>
        <v>1997</v>
      </c>
      <c r="K4" s="135">
        <f t="shared" si="0"/>
        <v>1998</v>
      </c>
      <c r="L4" s="135">
        <f t="shared" si="0"/>
        <v>1999</v>
      </c>
      <c r="M4" s="135">
        <f t="shared" si="0"/>
        <v>2000</v>
      </c>
      <c r="N4" s="135">
        <f t="shared" si="0"/>
        <v>2001</v>
      </c>
      <c r="O4" s="135">
        <f t="shared" si="0"/>
        <v>2002</v>
      </c>
      <c r="P4" s="135">
        <f t="shared" si="0"/>
        <v>2003</v>
      </c>
      <c r="Q4" s="135">
        <f t="shared" si="0"/>
        <v>2004</v>
      </c>
      <c r="R4" s="135">
        <f t="shared" si="0"/>
        <v>2005</v>
      </c>
      <c r="S4" s="135">
        <f t="shared" si="0"/>
        <v>2006</v>
      </c>
      <c r="T4" s="135">
        <f t="shared" si="0"/>
        <v>2007</v>
      </c>
      <c r="U4" s="135">
        <f t="shared" si="0"/>
        <v>2008</v>
      </c>
      <c r="V4" s="135">
        <f t="shared" si="0"/>
        <v>2009</v>
      </c>
      <c r="W4" s="135">
        <f t="shared" si="0"/>
        <v>2010</v>
      </c>
      <c r="X4" s="135">
        <f t="shared" si="0"/>
        <v>2011</v>
      </c>
      <c r="Y4" s="135">
        <f t="shared" si="0"/>
        <v>2012</v>
      </c>
      <c r="Z4" s="135">
        <f t="shared" si="0"/>
        <v>2013</v>
      </c>
      <c r="AA4" s="135">
        <f t="shared" si="0"/>
        <v>2014</v>
      </c>
      <c r="AB4" s="135">
        <f t="shared" si="0"/>
        <v>2015</v>
      </c>
      <c r="AC4" s="135">
        <f t="shared" si="0"/>
        <v>2016</v>
      </c>
      <c r="AD4" s="135">
        <f t="shared" si="0"/>
        <v>2017</v>
      </c>
      <c r="AE4" s="135">
        <f t="shared" si="0"/>
        <v>2018</v>
      </c>
      <c r="AF4" s="135">
        <f t="shared" si="0"/>
        <v>2019</v>
      </c>
      <c r="AG4" s="135">
        <f t="shared" si="0"/>
        <v>2020</v>
      </c>
      <c r="AH4" s="135">
        <f t="shared" si="0"/>
        <v>2021</v>
      </c>
      <c r="AI4" s="135">
        <f t="shared" si="0"/>
        <v>2022</v>
      </c>
      <c r="AJ4" s="135">
        <f t="shared" si="0"/>
        <v>2023</v>
      </c>
      <c r="AK4" s="135">
        <f t="shared" si="0"/>
        <v>2024</v>
      </c>
      <c r="AL4" s="135">
        <f t="shared" si="0"/>
        <v>2025</v>
      </c>
      <c r="AM4" s="135">
        <f t="shared" si="0"/>
        <v>2026</v>
      </c>
      <c r="AN4" s="135">
        <f t="shared" si="0"/>
        <v>2027</v>
      </c>
      <c r="AO4" s="135">
        <f t="shared" si="0"/>
        <v>2028</v>
      </c>
      <c r="AP4" s="135">
        <f t="shared" si="0"/>
        <v>2029</v>
      </c>
      <c r="AQ4" s="135">
        <f t="shared" si="0"/>
        <v>2030</v>
      </c>
      <c r="AR4" s="135">
        <f t="shared" si="0"/>
        <v>2031</v>
      </c>
      <c r="AS4" s="135">
        <f t="shared" si="0"/>
        <v>2032</v>
      </c>
      <c r="AT4" s="135">
        <f t="shared" si="0"/>
        <v>2033</v>
      </c>
      <c r="AU4" s="135">
        <f t="shared" si="0"/>
        <v>2034</v>
      </c>
      <c r="AV4" s="135">
        <f t="shared" si="0"/>
        <v>2035</v>
      </c>
      <c r="AW4" s="135">
        <f t="shared" si="0"/>
        <v>2036</v>
      </c>
      <c r="AX4" s="135">
        <f t="shared" si="0"/>
        <v>2037</v>
      </c>
      <c r="AY4" s="135">
        <f t="shared" si="0"/>
        <v>2038</v>
      </c>
      <c r="AZ4" s="135">
        <f t="shared" si="0"/>
        <v>2039</v>
      </c>
      <c r="BA4" s="135">
        <f t="shared" si="0"/>
        <v>2040</v>
      </c>
      <c r="BB4" s="135">
        <f t="shared" si="0"/>
        <v>2041</v>
      </c>
      <c r="BC4" s="135">
        <f t="shared" si="0"/>
        <v>2042</v>
      </c>
      <c r="BD4" s="135">
        <f t="shared" si="0"/>
        <v>2043</v>
      </c>
      <c r="BE4" s="135">
        <f t="shared" si="0"/>
        <v>2044</v>
      </c>
      <c r="BF4" s="135">
        <f t="shared" si="0"/>
        <v>2045</v>
      </c>
      <c r="BG4" s="135">
        <f t="shared" si="0"/>
        <v>2046</v>
      </c>
      <c r="BH4" s="135">
        <f t="shared" si="0"/>
        <v>2047</v>
      </c>
      <c r="BI4" s="135">
        <f t="shared" si="0"/>
        <v>2048</v>
      </c>
      <c r="BJ4" s="135">
        <f t="shared" si="0"/>
        <v>2049</v>
      </c>
      <c r="BK4" s="135">
        <f t="shared" si="0"/>
        <v>2050</v>
      </c>
    </row>
    <row r="5" spans="1:63" s="129" customFormat="1">
      <c r="B5" s="177" t="s">
        <v>54</v>
      </c>
      <c r="C5" s="165">
        <v>11682.400575818237</v>
      </c>
      <c r="D5" s="165">
        <v>11677.542578086315</v>
      </c>
      <c r="E5" s="165">
        <v>12023.288418049438</v>
      </c>
      <c r="F5" s="165">
        <v>12355.568805534185</v>
      </c>
      <c r="G5" s="165">
        <v>13732.683513098402</v>
      </c>
      <c r="H5" s="165">
        <v>14649.768840362631</v>
      </c>
      <c r="I5" s="165">
        <v>15472.472266216451</v>
      </c>
      <c r="J5" s="165">
        <v>16039.392375742194</v>
      </c>
      <c r="K5" s="165">
        <v>16893.840843878494</v>
      </c>
      <c r="L5" s="165">
        <v>16758.684080969269</v>
      </c>
      <c r="M5" s="165">
        <v>17118.59974476073</v>
      </c>
      <c r="N5" s="165">
        <v>17393.136594051019</v>
      </c>
      <c r="O5" s="165">
        <v>17498.197595698039</v>
      </c>
      <c r="P5" s="165">
        <v>18390.64217242505</v>
      </c>
      <c r="Q5" s="165">
        <v>18020.566870269471</v>
      </c>
      <c r="R5" s="165">
        <v>16138.23891383005</v>
      </c>
      <c r="S5" s="165">
        <v>14681.246078341703</v>
      </c>
      <c r="T5" s="165">
        <v>15074.65303956605</v>
      </c>
      <c r="U5" s="165">
        <v>15881.623038112095</v>
      </c>
      <c r="V5" s="165">
        <v>13827.733027497334</v>
      </c>
      <c r="W5" s="165">
        <v>13990.50396434387</v>
      </c>
      <c r="X5" s="165">
        <v>14008.280831197191</v>
      </c>
      <c r="Y5" s="165">
        <v>15255.721610198205</v>
      </c>
      <c r="Z5" s="165">
        <v>15585.467315954445</v>
      </c>
      <c r="AA5" s="165">
        <v>14669.377249623196</v>
      </c>
      <c r="AB5" s="165">
        <v>15244.61481078336</v>
      </c>
      <c r="AC5" s="165">
        <v>15280.757625082224</v>
      </c>
      <c r="AD5" s="165">
        <v>15960.651391415922</v>
      </c>
      <c r="AE5" s="165">
        <v>16184.002155343156</v>
      </c>
      <c r="AF5" s="165">
        <v>16473.569924848842</v>
      </c>
      <c r="AG5" s="165">
        <v>15628.979177167472</v>
      </c>
      <c r="AH5" s="165">
        <v>15028.694187936613</v>
      </c>
      <c r="AI5" s="165">
        <v>14438.895876286275</v>
      </c>
      <c r="AJ5" s="165">
        <v>13847.133053315069</v>
      </c>
      <c r="AK5" s="165">
        <v>13270.820479190572</v>
      </c>
      <c r="AL5" s="165">
        <v>12662.364306746589</v>
      </c>
      <c r="AM5" s="165">
        <v>12084.540714274652</v>
      </c>
      <c r="AN5" s="165">
        <v>11506.23953156933</v>
      </c>
      <c r="AO5" s="165">
        <v>10943.486614827092</v>
      </c>
      <c r="AP5" s="165">
        <v>10348.891126484743</v>
      </c>
      <c r="AQ5" s="165">
        <v>9769.5969260896254</v>
      </c>
      <c r="AR5" s="165">
        <v>9495.6011686898019</v>
      </c>
      <c r="AS5" s="165">
        <v>9229.9420363757181</v>
      </c>
      <c r="AT5" s="165">
        <v>8786.7054640366077</v>
      </c>
      <c r="AU5" s="165">
        <v>8345.1467036283611</v>
      </c>
      <c r="AV5" s="165">
        <v>7891.915465858604</v>
      </c>
      <c r="AW5" s="165">
        <v>7420.3517407436439</v>
      </c>
      <c r="AX5" s="165">
        <v>6917.6140983391824</v>
      </c>
      <c r="AY5" s="165">
        <v>6424.0646712367416</v>
      </c>
      <c r="AZ5" s="165">
        <v>5925.0419827838032</v>
      </c>
      <c r="BA5" s="165">
        <v>5434.4556638114145</v>
      </c>
      <c r="BB5" s="165">
        <v>4909.7033158488248</v>
      </c>
      <c r="BC5" s="165">
        <v>4390.3634711329469</v>
      </c>
      <c r="BD5" s="165">
        <v>3864.7792810190713</v>
      </c>
      <c r="BE5" s="165">
        <v>3332.7126041164306</v>
      </c>
      <c r="BF5" s="165">
        <v>2807.477166957814</v>
      </c>
      <c r="BG5" s="165">
        <v>2382.4469625176353</v>
      </c>
      <c r="BH5" s="165">
        <v>2026.9592938481512</v>
      </c>
      <c r="BI5" s="165">
        <v>1701.1300293421614</v>
      </c>
      <c r="BJ5" s="165">
        <v>1402.0069641802552</v>
      </c>
      <c r="BK5" s="165">
        <v>1087.961152750122</v>
      </c>
    </row>
    <row r="6" spans="1:63" s="129" customFormat="1">
      <c r="B6" s="177" t="s">
        <v>60</v>
      </c>
      <c r="C6" s="165">
        <v>7999.5408388418218</v>
      </c>
      <c r="D6" s="165">
        <v>8094.9961823260892</v>
      </c>
      <c r="E6" s="165">
        <v>9442.1537093788556</v>
      </c>
      <c r="F6" s="165">
        <v>8118.31166286796</v>
      </c>
      <c r="G6" s="165">
        <v>10161.075748385932</v>
      </c>
      <c r="H6" s="165">
        <v>9652.2617631846224</v>
      </c>
      <c r="I6" s="165">
        <v>9211.9653518693194</v>
      </c>
      <c r="J6" s="165">
        <v>10056.469854989849</v>
      </c>
      <c r="K6" s="165">
        <v>9460.544275358141</v>
      </c>
      <c r="L6" s="165">
        <v>9417.2576132119048</v>
      </c>
      <c r="M6" s="165">
        <v>10543.672633737371</v>
      </c>
      <c r="N6" s="165">
        <v>9926.1916300222929</v>
      </c>
      <c r="O6" s="165">
        <v>10193.900059513262</v>
      </c>
      <c r="P6" s="165">
        <v>10337.861955710614</v>
      </c>
      <c r="Q6" s="165">
        <v>10530.893912136551</v>
      </c>
      <c r="R6" s="165">
        <v>11033.827261515929</v>
      </c>
      <c r="S6" s="165">
        <v>10668.671191443285</v>
      </c>
      <c r="T6" s="165">
        <v>11087.202627096256</v>
      </c>
      <c r="U6" s="165">
        <v>11150.395243616174</v>
      </c>
      <c r="V6" s="165">
        <v>9682.4886276617035</v>
      </c>
      <c r="W6" s="165">
        <v>10267.57028692024</v>
      </c>
      <c r="X6" s="165">
        <v>9727.3984358527596</v>
      </c>
      <c r="Y6" s="165">
        <v>10296.630315886063</v>
      </c>
      <c r="Z6" s="165">
        <v>9451.1525373277291</v>
      </c>
      <c r="AA6" s="165">
        <v>9662.7430957782017</v>
      </c>
      <c r="AB6" s="165">
        <v>9348.527936855613</v>
      </c>
      <c r="AC6" s="165">
        <v>9657.1212375354935</v>
      </c>
      <c r="AD6" s="165">
        <v>9184.3214840453056</v>
      </c>
      <c r="AE6" s="165">
        <v>9798.8096019492514</v>
      </c>
      <c r="AF6" s="165">
        <v>9761.3434110095241</v>
      </c>
      <c r="AG6" s="165">
        <v>9674.8434016607534</v>
      </c>
      <c r="AH6" s="165">
        <v>9535.9946440641743</v>
      </c>
      <c r="AI6" s="165">
        <v>9397.1945511570739</v>
      </c>
      <c r="AJ6" s="165">
        <v>9255.6853643638042</v>
      </c>
      <c r="AK6" s="165">
        <v>9116.9826008356613</v>
      </c>
      <c r="AL6" s="165">
        <v>8975.5707434213582</v>
      </c>
      <c r="AM6" s="165">
        <v>8836.9653092721837</v>
      </c>
      <c r="AN6" s="165">
        <v>8695.6507812368382</v>
      </c>
      <c r="AO6" s="165">
        <v>8557.1426764666248</v>
      </c>
      <c r="AP6" s="165">
        <v>8418.6832363858903</v>
      </c>
      <c r="AQ6" s="165">
        <v>8277.5147024189919</v>
      </c>
      <c r="AR6" s="165">
        <v>7914.1418421931558</v>
      </c>
      <c r="AS6" s="165">
        <v>7556.0955157398257</v>
      </c>
      <c r="AT6" s="165">
        <v>7203.3757230589945</v>
      </c>
      <c r="AU6" s="165">
        <v>6855.9824641506721</v>
      </c>
      <c r="AV6" s="165">
        <v>6513.9157390148484</v>
      </c>
      <c r="AW6" s="165">
        <v>6177.1755476515309</v>
      </c>
      <c r="AX6" s="165">
        <v>5845.7618900607167</v>
      </c>
      <c r="AY6" s="165">
        <v>5519.6747662424068</v>
      </c>
      <c r="AZ6" s="165">
        <v>5198.9141761966002</v>
      </c>
      <c r="BA6" s="165">
        <v>4883.4801199232961</v>
      </c>
      <c r="BB6" s="165">
        <v>4604.2494090284163</v>
      </c>
      <c r="BC6" s="165">
        <v>4325.493671413421</v>
      </c>
      <c r="BD6" s="165">
        <v>4047.2129070783139</v>
      </c>
      <c r="BE6" s="165">
        <v>3769.407116023091</v>
      </c>
      <c r="BF6" s="165">
        <v>3492.0762982477581</v>
      </c>
      <c r="BG6" s="165">
        <v>3215.2204537523112</v>
      </c>
      <c r="BH6" s="165">
        <v>2938.8395825367511</v>
      </c>
      <c r="BI6" s="165">
        <v>2662.9336846010779</v>
      </c>
      <c r="BJ6" s="165">
        <v>2387.5027599452919</v>
      </c>
      <c r="BK6" s="165">
        <v>2112.5468085693929</v>
      </c>
    </row>
    <row r="7" spans="1:63" s="129" customFormat="1">
      <c r="B7" s="177" t="s">
        <v>91</v>
      </c>
      <c r="C7" s="165">
        <v>1275.5426529059864</v>
      </c>
      <c r="D7" s="165">
        <v>1311.1944282400343</v>
      </c>
      <c r="E7" s="165">
        <v>1320.8706222686255</v>
      </c>
      <c r="F7" s="165">
        <v>1334.3982488447105</v>
      </c>
      <c r="G7" s="165">
        <v>1357.9482982640916</v>
      </c>
      <c r="H7" s="165">
        <v>1375.8674545055353</v>
      </c>
      <c r="I7" s="165">
        <v>1399.2548904221835</v>
      </c>
      <c r="J7" s="165">
        <v>1420.9146264911915</v>
      </c>
      <c r="K7" s="165">
        <v>1430.8892020422754</v>
      </c>
      <c r="L7" s="165">
        <v>1464.7364664660388</v>
      </c>
      <c r="M7" s="165">
        <v>1510.7735527536875</v>
      </c>
      <c r="N7" s="165">
        <v>1542.1300483328871</v>
      </c>
      <c r="O7" s="165">
        <v>1578.0913580178299</v>
      </c>
      <c r="P7" s="165">
        <v>1609.4307689528137</v>
      </c>
      <c r="Q7" s="165">
        <v>1582.2238319599551</v>
      </c>
      <c r="R7" s="165">
        <v>1543.4482078498968</v>
      </c>
      <c r="S7" s="165">
        <v>1464.1363776805536</v>
      </c>
      <c r="T7" s="165">
        <v>1446.5940084662698</v>
      </c>
      <c r="U7" s="165">
        <v>1354.9790014592413</v>
      </c>
      <c r="V7" s="165">
        <v>1244.9415021160139</v>
      </c>
      <c r="W7" s="165">
        <v>1286.9243270305574</v>
      </c>
      <c r="X7" s="165">
        <v>1335.5476815901072</v>
      </c>
      <c r="Y7" s="165">
        <v>1390.0435952743896</v>
      </c>
      <c r="Z7" s="165">
        <v>1344.6448371790505</v>
      </c>
      <c r="AA7" s="165">
        <v>1305.2598462533304</v>
      </c>
      <c r="AB7" s="165">
        <v>1243.6511160906628</v>
      </c>
      <c r="AC7" s="165">
        <v>1226.2138756514362</v>
      </c>
      <c r="AD7" s="165">
        <v>1163.7269111393109</v>
      </c>
      <c r="AE7" s="165">
        <v>1177.7717217753116</v>
      </c>
      <c r="AF7" s="165">
        <v>1191.5125058879783</v>
      </c>
      <c r="AG7" s="165">
        <v>1185.099569003974</v>
      </c>
      <c r="AH7" s="165">
        <v>1175.900610610611</v>
      </c>
      <c r="AI7" s="165">
        <v>1169.5628648925506</v>
      </c>
      <c r="AJ7" s="165">
        <v>1162.8851612873116</v>
      </c>
      <c r="AK7" s="165">
        <v>1159.0703215008969</v>
      </c>
      <c r="AL7" s="165">
        <v>1148.650231575067</v>
      </c>
      <c r="AM7" s="165">
        <v>1141.0326418508591</v>
      </c>
      <c r="AN7" s="165">
        <v>1133.194727891334</v>
      </c>
      <c r="AO7" s="165">
        <v>1128.226072733841</v>
      </c>
      <c r="AP7" s="165">
        <v>1116.8862252301408</v>
      </c>
      <c r="AQ7" s="165">
        <v>1108.4266321990071</v>
      </c>
      <c r="AR7" s="165">
        <v>1055.6082230068357</v>
      </c>
      <c r="AS7" s="165">
        <v>1002.4811937812932</v>
      </c>
      <c r="AT7" s="165">
        <v>949.85729544342792</v>
      </c>
      <c r="AU7" s="165">
        <v>896.91998084604245</v>
      </c>
      <c r="AV7" s="165">
        <v>843.94143237153651</v>
      </c>
      <c r="AW7" s="165">
        <v>791.25279078733945</v>
      </c>
      <c r="AX7" s="165">
        <v>739.1625085928938</v>
      </c>
      <c r="AY7" s="165">
        <v>686.7508964331721</v>
      </c>
      <c r="AZ7" s="165">
        <v>634.32296198567371</v>
      </c>
      <c r="BA7" s="165">
        <v>581.54502702981131</v>
      </c>
      <c r="BB7" s="165">
        <v>530.39999937337109</v>
      </c>
      <c r="BC7" s="165">
        <v>478.93333256457765</v>
      </c>
      <c r="BD7" s="165">
        <v>427.48490443150439</v>
      </c>
      <c r="BE7" s="165">
        <v>375.70292813633347</v>
      </c>
      <c r="BF7" s="165">
        <v>324.64276419251786</v>
      </c>
      <c r="BG7" s="165">
        <v>273.02215528653801</v>
      </c>
      <c r="BH7" s="165">
        <v>221.4075138094212</v>
      </c>
      <c r="BI7" s="165">
        <v>169.43250455272664</v>
      </c>
      <c r="BJ7" s="165">
        <v>118.21032473971415</v>
      </c>
      <c r="BK7" s="165">
        <v>66.627777147123794</v>
      </c>
    </row>
    <row r="8" spans="1:63" s="129" customFormat="1">
      <c r="B8" s="177" t="s">
        <v>57</v>
      </c>
      <c r="C8" s="165">
        <v>331.80951208791208</v>
      </c>
      <c r="D8" s="165">
        <v>329.36973626373623</v>
      </c>
      <c r="E8" s="165">
        <v>347.66805494505491</v>
      </c>
      <c r="F8" s="165">
        <v>374.50558901098901</v>
      </c>
      <c r="G8" s="165">
        <v>400.12323516483514</v>
      </c>
      <c r="H8" s="165">
        <v>406.22267472527471</v>
      </c>
      <c r="I8" s="165">
        <v>434.28009670329669</v>
      </c>
      <c r="J8" s="165">
        <v>458.67785494505495</v>
      </c>
      <c r="K8" s="165">
        <v>423.30110549450546</v>
      </c>
      <c r="L8" s="165">
        <v>424.57344858681319</v>
      </c>
      <c r="M8" s="165">
        <v>414.9814699340659</v>
      </c>
      <c r="N8" s="165">
        <v>418.87535214945052</v>
      </c>
      <c r="O8" s="165">
        <v>449.02854156043958</v>
      </c>
      <c r="P8" s="165">
        <v>536.0199684593407</v>
      </c>
      <c r="Q8" s="165">
        <v>542.73545141538466</v>
      </c>
      <c r="R8" s="165">
        <v>539.22778356235347</v>
      </c>
      <c r="S8" s="165">
        <v>547.3671339483634</v>
      </c>
      <c r="T8" s="165">
        <v>558.50213181333561</v>
      </c>
      <c r="U8" s="165">
        <v>572.34551732392902</v>
      </c>
      <c r="V8" s="165">
        <v>583.91774542856967</v>
      </c>
      <c r="W8" s="165">
        <v>589.5490218871621</v>
      </c>
      <c r="X8" s="165">
        <v>601.99531380374879</v>
      </c>
      <c r="Y8" s="165">
        <v>616.1686636261893</v>
      </c>
      <c r="Z8" s="165">
        <v>628.14410856566053</v>
      </c>
      <c r="AA8" s="165">
        <v>640.74437058328124</v>
      </c>
      <c r="AB8" s="165">
        <v>639.18836660022771</v>
      </c>
      <c r="AC8" s="165">
        <v>655.60311153896998</v>
      </c>
      <c r="AD8" s="165">
        <v>666.38893626122604</v>
      </c>
      <c r="AE8" s="165">
        <v>678.79935752507288</v>
      </c>
      <c r="AF8" s="165">
        <v>687.93760241249822</v>
      </c>
      <c r="AG8" s="165">
        <v>701.95042891872731</v>
      </c>
      <c r="AH8" s="165">
        <v>708.79761798495804</v>
      </c>
      <c r="AI8" s="165">
        <v>717.56712864691758</v>
      </c>
      <c r="AJ8" s="165">
        <v>726.33663930887678</v>
      </c>
      <c r="AK8" s="165">
        <v>737.12013942281101</v>
      </c>
      <c r="AL8" s="165">
        <v>743.87566063279542</v>
      </c>
      <c r="AM8" s="165">
        <v>753.65796455879592</v>
      </c>
      <c r="AN8" s="165">
        <v>763.39241601694653</v>
      </c>
      <c r="AO8" s="165">
        <v>775.24502327639857</v>
      </c>
      <c r="AP8" s="165">
        <v>782.86131893324728</v>
      </c>
      <c r="AQ8" s="165">
        <v>792.59577039139765</v>
      </c>
      <c r="AR8" s="165">
        <v>752.96360576935524</v>
      </c>
      <c r="AS8" s="165">
        <v>715.10552441750008</v>
      </c>
      <c r="AT8" s="165">
        <v>673.22464695451379</v>
      </c>
      <c r="AU8" s="165">
        <v>633.20638228743087</v>
      </c>
      <c r="AV8" s="165">
        <v>593.12077840068991</v>
      </c>
      <c r="AW8" s="165">
        <v>551.35621402165395</v>
      </c>
      <c r="AX8" s="165">
        <v>507.04854311302921</v>
      </c>
      <c r="AY8" s="165">
        <v>464.75198554658186</v>
      </c>
      <c r="AZ8" s="165">
        <v>422.96955964648089</v>
      </c>
      <c r="BA8" s="165">
        <v>382.75650427870016</v>
      </c>
      <c r="BB8" s="165">
        <v>338.29464851460227</v>
      </c>
      <c r="BC8" s="165">
        <v>296.08785225927488</v>
      </c>
      <c r="BD8" s="165">
        <v>255.06033619185661</v>
      </c>
      <c r="BE8" s="165">
        <v>215.79112725882669</v>
      </c>
      <c r="BF8" s="165">
        <v>176.50087943115787</v>
      </c>
      <c r="BG8" s="165">
        <v>139.18737033914493</v>
      </c>
      <c r="BH8" s="165">
        <v>102.89057882100829</v>
      </c>
      <c r="BI8" s="165">
        <v>67.78308474361593</v>
      </c>
      <c r="BJ8" s="165">
        <v>33.303091351564142</v>
      </c>
      <c r="BK8" s="165">
        <v>0</v>
      </c>
    </row>
    <row r="9" spans="1:63" s="129" customFormat="1">
      <c r="B9" s="177" t="s">
        <v>58</v>
      </c>
      <c r="C9" s="165">
        <v>1098.7896330044996</v>
      </c>
      <c r="D9" s="165">
        <v>1147.6524301523182</v>
      </c>
      <c r="E9" s="165">
        <v>1189.8859358425786</v>
      </c>
      <c r="F9" s="165">
        <v>1142.6250280895895</v>
      </c>
      <c r="G9" s="165">
        <v>1175.450719146402</v>
      </c>
      <c r="H9" s="165">
        <v>1227.6226453054778</v>
      </c>
      <c r="I9" s="165">
        <v>1278.3805892860146</v>
      </c>
      <c r="J9" s="165">
        <v>1347.4106870546009</v>
      </c>
      <c r="K9" s="165">
        <v>1348.3517051406402</v>
      </c>
      <c r="L9" s="165">
        <v>1295.1757241379312</v>
      </c>
      <c r="M9" s="165">
        <v>1092.1530841121496</v>
      </c>
      <c r="N9" s="165">
        <v>1074.6870870755881</v>
      </c>
      <c r="O9" s="165">
        <v>1145.1454446529081</v>
      </c>
      <c r="P9" s="165">
        <v>1184.4209887139277</v>
      </c>
      <c r="Q9" s="165">
        <v>723.43197124144012</v>
      </c>
      <c r="R9" s="165">
        <v>1367.1610952975141</v>
      </c>
      <c r="S9" s="165">
        <v>1628.4446946263708</v>
      </c>
      <c r="T9" s="165">
        <v>1385.3631292341363</v>
      </c>
      <c r="U9" s="165">
        <v>1752.2005105044766</v>
      </c>
      <c r="V9" s="165">
        <v>1964.0791636660322</v>
      </c>
      <c r="W9" s="165">
        <v>1792.7757869773818</v>
      </c>
      <c r="X9" s="165">
        <v>1571.9984237780959</v>
      </c>
      <c r="Y9" s="165">
        <v>1380.4865124407854</v>
      </c>
      <c r="Z9" s="165">
        <v>1338.3399659979598</v>
      </c>
      <c r="AA9" s="165">
        <v>1275.9788314651323</v>
      </c>
      <c r="AB9" s="165">
        <v>1449.9796718528996</v>
      </c>
      <c r="AC9" s="165">
        <v>1358.3277963224893</v>
      </c>
      <c r="AD9" s="165">
        <v>1370.0780367751061</v>
      </c>
      <c r="AE9" s="165">
        <v>1202.0495983026874</v>
      </c>
      <c r="AF9" s="165">
        <v>1207.9247185289958</v>
      </c>
      <c r="AG9" s="165">
        <v>1191.1920806133849</v>
      </c>
      <c r="AH9" s="165">
        <v>1171.1758942771</v>
      </c>
      <c r="AI9" s="165">
        <v>1154.1630055051348</v>
      </c>
      <c r="AJ9" s="165">
        <v>1136.9427099734301</v>
      </c>
      <c r="AK9" s="165">
        <v>1122.6245177379612</v>
      </c>
      <c r="AL9" s="165">
        <v>1102.044312286117</v>
      </c>
      <c r="AM9" s="165">
        <v>1084.4350339082127</v>
      </c>
      <c r="AN9" s="165">
        <v>1066.753239440613</v>
      </c>
      <c r="AO9" s="165">
        <v>1051.8903698100498</v>
      </c>
      <c r="AP9" s="165">
        <v>1031.2367666120881</v>
      </c>
      <c r="AQ9" s="165">
        <v>1013.4235488919124</v>
      </c>
      <c r="AR9" s="165">
        <v>970.84458298208597</v>
      </c>
      <c r="AS9" s="165">
        <v>931.97657245325388</v>
      </c>
      <c r="AT9" s="165">
        <v>889.17597596024711</v>
      </c>
      <c r="AU9" s="165">
        <v>850.07805335196372</v>
      </c>
      <c r="AV9" s="165">
        <v>812.13242963400182</v>
      </c>
      <c r="AW9" s="165">
        <v>777.45355520800479</v>
      </c>
      <c r="AX9" s="165">
        <v>739.66328664338334</v>
      </c>
      <c r="AY9" s="165">
        <v>705.12732333206486</v>
      </c>
      <c r="AZ9" s="165">
        <v>671.71368696704633</v>
      </c>
      <c r="BA9" s="165">
        <v>641.16523739191689</v>
      </c>
      <c r="BB9" s="165">
        <v>608.21663833643561</v>
      </c>
      <c r="BC9" s="165">
        <v>578.11250456284233</v>
      </c>
      <c r="BD9" s="165">
        <v>549.08873097522985</v>
      </c>
      <c r="BE9" s="165">
        <v>521.13091652523974</v>
      </c>
      <c r="BF9" s="165">
        <v>495.57615482230653</v>
      </c>
      <c r="BG9" s="165">
        <v>468.34269714354531</v>
      </c>
      <c r="BH9" s="165">
        <v>443.47059647935441</v>
      </c>
      <c r="BI9" s="165">
        <v>419.58169982614743</v>
      </c>
      <c r="BJ9" s="165">
        <v>397.73681177536764</v>
      </c>
      <c r="BK9" s="165">
        <v>374.6485671484852</v>
      </c>
    </row>
    <row r="10" spans="1:63" s="129" customFormat="1">
      <c r="B10" s="177" t="s">
        <v>69</v>
      </c>
      <c r="C10" s="165">
        <v>526.86114112041503</v>
      </c>
      <c r="D10" s="165">
        <v>571.41778345975536</v>
      </c>
      <c r="E10" s="165">
        <v>630.32541668060981</v>
      </c>
      <c r="F10" s="165">
        <v>704.83658373256083</v>
      </c>
      <c r="G10" s="165">
        <v>770.96044046066788</v>
      </c>
      <c r="H10" s="165">
        <v>845.16572783041431</v>
      </c>
      <c r="I10" s="165">
        <v>872.74420869353639</v>
      </c>
      <c r="J10" s="165">
        <v>891.33636237619635</v>
      </c>
      <c r="K10" s="165">
        <v>850.19370450453425</v>
      </c>
      <c r="L10" s="165">
        <v>941.74152702243987</v>
      </c>
      <c r="M10" s="165">
        <v>1044.1194095610947</v>
      </c>
      <c r="N10" s="165">
        <v>1085.4381157465748</v>
      </c>
      <c r="O10" s="165">
        <v>986.92661463077354</v>
      </c>
      <c r="P10" s="165">
        <v>762.20554858250023</v>
      </c>
      <c r="Q10" s="165">
        <v>783.18352372229526</v>
      </c>
      <c r="R10" s="165">
        <v>869.15932502144847</v>
      </c>
      <c r="S10" s="165">
        <v>949.37167119933622</v>
      </c>
      <c r="T10" s="165">
        <v>997.70048912380003</v>
      </c>
      <c r="U10" s="165">
        <v>1027.9961160585865</v>
      </c>
      <c r="V10" s="165">
        <v>950.77889370139815</v>
      </c>
      <c r="W10" s="165">
        <v>1007.7664373099562</v>
      </c>
      <c r="X10" s="165">
        <v>975.86945701296281</v>
      </c>
      <c r="Y10" s="165">
        <v>950.65012075341599</v>
      </c>
      <c r="Z10" s="165">
        <v>957.55621035933427</v>
      </c>
      <c r="AA10" s="165">
        <v>1014.2707305842628</v>
      </c>
      <c r="AB10" s="165">
        <v>1037.0425878572571</v>
      </c>
      <c r="AC10" s="165">
        <v>997.06814153148503</v>
      </c>
      <c r="AD10" s="165">
        <v>1036.0202959682235</v>
      </c>
      <c r="AE10" s="165">
        <v>1063.7345079416743</v>
      </c>
      <c r="AF10" s="165">
        <v>973.4962442854511</v>
      </c>
      <c r="AG10" s="165">
        <v>967.3736263968633</v>
      </c>
      <c r="AH10" s="165">
        <v>961.25100850827562</v>
      </c>
      <c r="AI10" s="165">
        <v>955.12839061968782</v>
      </c>
      <c r="AJ10" s="165">
        <v>949.00577273110036</v>
      </c>
      <c r="AK10" s="165">
        <v>942.88315484251245</v>
      </c>
      <c r="AL10" s="165">
        <v>936.76053695392466</v>
      </c>
      <c r="AM10" s="165">
        <v>930.63791906533686</v>
      </c>
      <c r="AN10" s="165">
        <v>924.51530117674906</v>
      </c>
      <c r="AO10" s="165">
        <v>918.39268328816149</v>
      </c>
      <c r="AP10" s="165">
        <v>912.27006539957392</v>
      </c>
      <c r="AQ10" s="165">
        <v>906.14744751098601</v>
      </c>
      <c r="AR10" s="165">
        <v>862.51888226449194</v>
      </c>
      <c r="AS10" s="165">
        <v>820.36628695708498</v>
      </c>
      <c r="AT10" s="165">
        <v>779.65785916956861</v>
      </c>
      <c r="AU10" s="165">
        <v>740.36212657249416</v>
      </c>
      <c r="AV10" s="165">
        <v>702.44794693262259</v>
      </c>
      <c r="AW10" s="165">
        <v>665.88450811996177</v>
      </c>
      <c r="AX10" s="165">
        <v>630.64132811544243</v>
      </c>
      <c r="AY10" s="165">
        <v>596.68825501929734</v>
      </c>
      <c r="AZ10" s="165">
        <v>563.99546706022113</v>
      </c>
      <c r="BA10" s="165">
        <v>532.53347260540056</v>
      </c>
      <c r="BB10" s="165">
        <v>502.27311017150765</v>
      </c>
      <c r="BC10" s="165">
        <v>473.18554843676884</v>
      </c>
      <c r="BD10" s="165">
        <v>445.2422862542353</v>
      </c>
      <c r="BE10" s="165">
        <v>418.41515266639311</v>
      </c>
      <c r="BF10" s="165">
        <v>392.67630692127858</v>
      </c>
      <c r="BG10" s="165">
        <v>367.99823849027666</v>
      </c>
      <c r="BH10" s="165">
        <v>344.35376708781871</v>
      </c>
      <c r="BI10" s="165">
        <v>321.71604269321239</v>
      </c>
      <c r="BJ10" s="165">
        <v>300.05854557488419</v>
      </c>
      <c r="BK10" s="165">
        <v>279.35508631734746</v>
      </c>
    </row>
    <row r="11" spans="1:63" s="129" customFormat="1">
      <c r="B11" s="177" t="s">
        <v>64</v>
      </c>
      <c r="C11" s="165">
        <v>11753.652275958622</v>
      </c>
      <c r="D11" s="165">
        <v>11731.033060114936</v>
      </c>
      <c r="E11" s="165">
        <v>11857.852488197375</v>
      </c>
      <c r="F11" s="165">
        <v>11713.632174378741</v>
      </c>
      <c r="G11" s="165">
        <v>11769.805396428241</v>
      </c>
      <c r="H11" s="165">
        <v>11686.190236168008</v>
      </c>
      <c r="I11" s="165">
        <v>11578.150442130463</v>
      </c>
      <c r="J11" s="165">
        <v>11391.288167238137</v>
      </c>
      <c r="K11" s="165">
        <v>11091.757003995099</v>
      </c>
      <c r="L11" s="165">
        <v>10866.764590976683</v>
      </c>
      <c r="M11" s="165">
        <v>10600.624208033612</v>
      </c>
      <c r="N11" s="165">
        <v>10247.624776660647</v>
      </c>
      <c r="O11" s="165">
        <v>9748.6744502672591</v>
      </c>
      <c r="P11" s="165">
        <v>9513.7880672615574</v>
      </c>
      <c r="Q11" s="165">
        <v>9186.2288082382438</v>
      </c>
      <c r="R11" s="165">
        <v>8992.834790445424</v>
      </c>
      <c r="S11" s="165">
        <v>8572.5131060751628</v>
      </c>
      <c r="T11" s="165">
        <v>8099.9868073229445</v>
      </c>
      <c r="U11" s="165">
        <v>7766.467574123013</v>
      </c>
      <c r="V11" s="165">
        <v>7371.3414162734007</v>
      </c>
      <c r="W11" s="165">
        <v>6935.1773868643031</v>
      </c>
      <c r="X11" s="165">
        <v>6727.7282062430386</v>
      </c>
      <c r="Y11" s="165">
        <v>6535.4544426636094</v>
      </c>
      <c r="Z11" s="165">
        <v>6331.8671379636689</v>
      </c>
      <c r="AA11" s="165">
        <v>6006.3314473947976</v>
      </c>
      <c r="AB11" s="165">
        <v>5874.940641383746</v>
      </c>
      <c r="AC11" s="165">
        <v>5530.1521568151657</v>
      </c>
      <c r="AD11" s="165">
        <v>5441.859840745954</v>
      </c>
      <c r="AE11" s="165">
        <v>5280.2572036002202</v>
      </c>
      <c r="AF11" s="165">
        <v>5173.1350050436813</v>
      </c>
      <c r="AG11" s="166">
        <v>4926.1755974006155</v>
      </c>
      <c r="AH11" s="166">
        <v>4715.7889197894729</v>
      </c>
      <c r="AI11" s="166">
        <v>4508.3038293459504</v>
      </c>
      <c r="AJ11" s="166">
        <v>4307.8013712296924</v>
      </c>
      <c r="AK11" s="166">
        <v>4115.9467865210827</v>
      </c>
      <c r="AL11" s="166">
        <v>3929.030028983223</v>
      </c>
      <c r="AM11" s="166">
        <v>3812.0150635471691</v>
      </c>
      <c r="AN11" s="166">
        <v>3701.1449345469846</v>
      </c>
      <c r="AO11" s="166">
        <v>3596.7790092861032</v>
      </c>
      <c r="AP11" s="166">
        <v>3495.1100611187721</v>
      </c>
      <c r="AQ11" s="166">
        <v>3398.7160907344805</v>
      </c>
      <c r="AR11" s="166">
        <v>3313.5636238093321</v>
      </c>
      <c r="AS11" s="166">
        <v>3232.3210102949379</v>
      </c>
      <c r="AT11" s="166">
        <v>3151.9867589915739</v>
      </c>
      <c r="AU11" s="166">
        <v>3075.0472514250469</v>
      </c>
      <c r="AV11" s="166">
        <v>3000.7581403754775</v>
      </c>
      <c r="AW11" s="166">
        <v>2929.2218773580807</v>
      </c>
      <c r="AX11" s="166">
        <v>2861.1723179608543</v>
      </c>
      <c r="AY11" s="166">
        <v>2798.0017010712345</v>
      </c>
      <c r="AZ11" s="166">
        <v>2738.5479601411917</v>
      </c>
      <c r="BA11" s="166">
        <v>2683.0142469898565</v>
      </c>
      <c r="BB11" s="166">
        <v>2629.3164739289132</v>
      </c>
      <c r="BC11" s="166">
        <v>2578.8480179473408</v>
      </c>
      <c r="BD11" s="166">
        <v>2530.7079286300341</v>
      </c>
      <c r="BE11" s="166">
        <v>2484.6527560619652</v>
      </c>
      <c r="BF11" s="166">
        <v>2441.1280709401062</v>
      </c>
      <c r="BG11" s="166">
        <v>2398.0762176851213</v>
      </c>
      <c r="BH11" s="166">
        <v>2357.195517788221</v>
      </c>
      <c r="BI11" s="166">
        <v>2317.7182901204442</v>
      </c>
      <c r="BJ11" s="166">
        <v>2280.1513183737661</v>
      </c>
      <c r="BK11" s="166">
        <v>2242.5653858035339</v>
      </c>
    </row>
    <row r="12" spans="1:63" s="129" customFormat="1">
      <c r="B12" s="177" t="s">
        <v>75</v>
      </c>
      <c r="C12" s="165">
        <v>7597.731701656282</v>
      </c>
      <c r="D12" s="165">
        <v>7204.8327263743777</v>
      </c>
      <c r="E12" s="165">
        <v>7919.6045643619582</v>
      </c>
      <c r="F12" s="165">
        <v>7684.4655118829724</v>
      </c>
      <c r="G12" s="165">
        <v>9686.1613566309879</v>
      </c>
      <c r="H12" s="165">
        <v>10342.035156862008</v>
      </c>
      <c r="I12" s="165">
        <v>10491.080115201406</v>
      </c>
      <c r="J12" s="165">
        <v>10389.580688487624</v>
      </c>
      <c r="K12" s="165">
        <v>10250.040946602698</v>
      </c>
      <c r="L12" s="165">
        <v>9744.2364795391732</v>
      </c>
      <c r="M12" s="165">
        <v>9280.5470303992533</v>
      </c>
      <c r="N12" s="165">
        <v>8967.4354965212933</v>
      </c>
      <c r="O12" s="165">
        <v>8710.3626587221515</v>
      </c>
      <c r="P12" s="165">
        <v>8588.6762582403753</v>
      </c>
      <c r="Q12" s="165">
        <v>8191.9591368304737</v>
      </c>
      <c r="R12" s="165">
        <v>8051.6118443920068</v>
      </c>
      <c r="S12" s="165">
        <v>7674.4405243511483</v>
      </c>
      <c r="T12" s="165">
        <v>7767.8856224377996</v>
      </c>
      <c r="U12" s="165">
        <v>7584.3262777080872</v>
      </c>
      <c r="V12" s="165">
        <v>7214.8648686954057</v>
      </c>
      <c r="W12" s="165">
        <v>7270.8382109384111</v>
      </c>
      <c r="X12" s="165">
        <v>7783.6621043572122</v>
      </c>
      <c r="Y12" s="165">
        <v>8205.4951721649322</v>
      </c>
      <c r="Z12" s="165">
        <v>8274.0255641232015</v>
      </c>
      <c r="AA12" s="165">
        <v>8143.159200215101</v>
      </c>
      <c r="AB12" s="165">
        <v>7956.5232538783221</v>
      </c>
      <c r="AC12" s="165">
        <v>7948.4281754436288</v>
      </c>
      <c r="AD12" s="165">
        <v>8776.9456425061508</v>
      </c>
      <c r="AE12" s="165">
        <v>8745.6438762682337</v>
      </c>
      <c r="AF12" s="165">
        <v>8402.0393919608978</v>
      </c>
      <c r="AG12" s="165">
        <v>7876.5961672086578</v>
      </c>
      <c r="AH12" s="165">
        <v>7595.0073193735398</v>
      </c>
      <c r="AI12" s="165">
        <v>7319.4111796864699</v>
      </c>
      <c r="AJ12" s="165">
        <v>7057.6270089687087</v>
      </c>
      <c r="AK12" s="165">
        <v>6810.2871520507188</v>
      </c>
      <c r="AL12" s="165">
        <v>6549.6790973332008</v>
      </c>
      <c r="AM12" s="165">
        <v>6186.7817409681002</v>
      </c>
      <c r="AN12" s="165">
        <v>5831.4016379924096</v>
      </c>
      <c r="AO12" s="165">
        <v>5491.8255558178989</v>
      </c>
      <c r="AP12" s="165">
        <v>5158.082666085812</v>
      </c>
      <c r="AQ12" s="165">
        <v>4832.5350780994577</v>
      </c>
      <c r="AR12" s="165">
        <v>4480.8049228490072</v>
      </c>
      <c r="AS12" s="165">
        <v>4126.1017108667556</v>
      </c>
      <c r="AT12" s="165">
        <v>3757.94107414674</v>
      </c>
      <c r="AU12" s="165">
        <v>3405.8419920855854</v>
      </c>
      <c r="AV12" s="165">
        <v>2888.0254753807635</v>
      </c>
      <c r="AW12" s="165">
        <v>2583.8221050927177</v>
      </c>
      <c r="AX12" s="165">
        <v>2283.9125673102371</v>
      </c>
      <c r="AY12" s="165">
        <v>1994.8649247998455</v>
      </c>
      <c r="AZ12" s="165">
        <v>1712.4313982621811</v>
      </c>
      <c r="BA12" s="165">
        <v>1453.8881438190683</v>
      </c>
      <c r="BB12" s="165">
        <v>1278.4385705390155</v>
      </c>
      <c r="BC12" s="165">
        <v>1112.1032156607271</v>
      </c>
      <c r="BD12" s="165">
        <v>949.6202874815441</v>
      </c>
      <c r="BE12" s="165">
        <v>793.48467298981677</v>
      </c>
      <c r="BF12" s="165">
        <v>646.21142749691637</v>
      </c>
      <c r="BG12" s="165">
        <v>503.69764038442645</v>
      </c>
      <c r="BH12" s="165">
        <v>367.94292432912812</v>
      </c>
      <c r="BI12" s="165">
        <v>238.77805993037407</v>
      </c>
      <c r="BJ12" s="165">
        <v>116.32461788220185</v>
      </c>
      <c r="BK12" s="165">
        <v>0</v>
      </c>
    </row>
    <row r="13" spans="1:63" s="129" customFormat="1">
      <c r="B13" s="172" t="s">
        <v>40</v>
      </c>
      <c r="C13" s="165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5">
        <v>-1613.8317021777834</v>
      </c>
      <c r="BC13" s="165">
        <v>-3227.6634043555669</v>
      </c>
      <c r="BD13" s="165">
        <v>-4841.4951065333498</v>
      </c>
      <c r="BE13" s="165">
        <v>-6455.3268087111337</v>
      </c>
      <c r="BF13" s="165">
        <v>-8069.1585108889176</v>
      </c>
      <c r="BG13" s="165">
        <v>-9682.9902130666997</v>
      </c>
      <c r="BH13" s="165">
        <v>-11296.821915244484</v>
      </c>
      <c r="BI13" s="165">
        <v>-12910.653617422267</v>
      </c>
      <c r="BJ13" s="165">
        <v>-14524.485319600051</v>
      </c>
      <c r="BK13" s="165">
        <v>-16138.317021777835</v>
      </c>
    </row>
    <row r="14" spans="1:63" s="129" customFormat="1">
      <c r="C14" s="168"/>
    </row>
    <row r="15" spans="1:63" s="129" customFormat="1">
      <c r="A15" s="129" t="s">
        <v>41</v>
      </c>
      <c r="B15" s="130"/>
    </row>
    <row r="16" spans="1:63" s="128" customFormat="1">
      <c r="A16" s="143"/>
      <c r="B16" s="133" t="s">
        <v>10</v>
      </c>
      <c r="C16" s="134">
        <v>1990</v>
      </c>
      <c r="D16" s="135">
        <f t="shared" ref="D16" si="1">C16+1</f>
        <v>1991</v>
      </c>
      <c r="E16" s="135">
        <f t="shared" ref="E16" si="2">D16+1</f>
        <v>1992</v>
      </c>
      <c r="F16" s="135">
        <f t="shared" ref="F16" si="3">E16+1</f>
        <v>1993</v>
      </c>
      <c r="G16" s="135">
        <f t="shared" ref="G16" si="4">F16+1</f>
        <v>1994</v>
      </c>
      <c r="H16" s="135">
        <f t="shared" ref="H16" si="5">G16+1</f>
        <v>1995</v>
      </c>
      <c r="I16" s="135">
        <f t="shared" ref="I16" si="6">H16+1</f>
        <v>1996</v>
      </c>
      <c r="J16" s="135">
        <f t="shared" ref="J16" si="7">I16+1</f>
        <v>1997</v>
      </c>
      <c r="K16" s="135">
        <f t="shared" ref="K16" si="8">J16+1</f>
        <v>1998</v>
      </c>
      <c r="L16" s="135">
        <f t="shared" ref="L16" si="9">K16+1</f>
        <v>1999</v>
      </c>
      <c r="M16" s="135">
        <f t="shared" ref="M16" si="10">L16+1</f>
        <v>2000</v>
      </c>
      <c r="N16" s="135">
        <f t="shared" ref="N16" si="11">M16+1</f>
        <v>2001</v>
      </c>
      <c r="O16" s="135">
        <f t="shared" ref="O16" si="12">N16+1</f>
        <v>2002</v>
      </c>
      <c r="P16" s="135">
        <f t="shared" ref="P16" si="13">O16+1</f>
        <v>2003</v>
      </c>
      <c r="Q16" s="135">
        <f t="shared" ref="Q16" si="14">P16+1</f>
        <v>2004</v>
      </c>
      <c r="R16" s="135">
        <f t="shared" ref="R16" si="15">Q16+1</f>
        <v>2005</v>
      </c>
      <c r="S16" s="135">
        <f t="shared" ref="S16" si="16">R16+1</f>
        <v>2006</v>
      </c>
      <c r="T16" s="135">
        <f t="shared" ref="T16" si="17">S16+1</f>
        <v>2007</v>
      </c>
      <c r="U16" s="135">
        <f t="shared" ref="U16" si="18">T16+1</f>
        <v>2008</v>
      </c>
      <c r="V16" s="135">
        <f t="shared" ref="V16" si="19">U16+1</f>
        <v>2009</v>
      </c>
      <c r="W16" s="135">
        <f t="shared" ref="W16" si="20">V16+1</f>
        <v>2010</v>
      </c>
      <c r="X16" s="135">
        <f t="shared" ref="X16" si="21">W16+1</f>
        <v>2011</v>
      </c>
      <c r="Y16" s="135">
        <f t="shared" ref="Y16" si="22">X16+1</f>
        <v>2012</v>
      </c>
      <c r="Z16" s="135">
        <f t="shared" ref="Z16" si="23">Y16+1</f>
        <v>2013</v>
      </c>
      <c r="AA16" s="135">
        <f t="shared" ref="AA16" si="24">Z16+1</f>
        <v>2014</v>
      </c>
      <c r="AB16" s="135">
        <f t="shared" ref="AB16" si="25">AA16+1</f>
        <v>2015</v>
      </c>
      <c r="AC16" s="135">
        <f t="shared" ref="AC16" si="26">AB16+1</f>
        <v>2016</v>
      </c>
      <c r="AD16" s="135">
        <f t="shared" ref="AD16" si="27">AC16+1</f>
        <v>2017</v>
      </c>
      <c r="AE16" s="135">
        <f t="shared" ref="AE16" si="28">AD16+1</f>
        <v>2018</v>
      </c>
      <c r="AF16" s="135">
        <f t="shared" ref="AF16" si="29">AE16+1</f>
        <v>2019</v>
      </c>
      <c r="AG16" s="135">
        <f t="shared" ref="AG16" si="30">AF16+1</f>
        <v>2020</v>
      </c>
      <c r="AH16" s="135">
        <f t="shared" ref="AH16" si="31">AG16+1</f>
        <v>2021</v>
      </c>
      <c r="AI16" s="135">
        <f t="shared" ref="AI16" si="32">AH16+1</f>
        <v>2022</v>
      </c>
      <c r="AJ16" s="135">
        <f t="shared" ref="AJ16" si="33">AI16+1</f>
        <v>2023</v>
      </c>
      <c r="AK16" s="135">
        <f t="shared" ref="AK16" si="34">AJ16+1</f>
        <v>2024</v>
      </c>
      <c r="AL16" s="135">
        <f t="shared" ref="AL16" si="35">AK16+1</f>
        <v>2025</v>
      </c>
      <c r="AM16" s="135">
        <f t="shared" ref="AM16" si="36">AL16+1</f>
        <v>2026</v>
      </c>
      <c r="AN16" s="135">
        <f t="shared" ref="AN16" si="37">AM16+1</f>
        <v>2027</v>
      </c>
      <c r="AO16" s="135">
        <f t="shared" ref="AO16" si="38">AN16+1</f>
        <v>2028</v>
      </c>
      <c r="AP16" s="135">
        <f t="shared" ref="AP16" si="39">AO16+1</f>
        <v>2029</v>
      </c>
      <c r="AQ16" s="135">
        <f t="shared" ref="AQ16" si="40">AP16+1</f>
        <v>2030</v>
      </c>
      <c r="AR16" s="135">
        <f t="shared" ref="AR16" si="41">AQ16+1</f>
        <v>2031</v>
      </c>
      <c r="AS16" s="135">
        <f t="shared" ref="AS16" si="42">AR16+1</f>
        <v>2032</v>
      </c>
      <c r="AT16" s="135">
        <f t="shared" ref="AT16" si="43">AS16+1</f>
        <v>2033</v>
      </c>
      <c r="AU16" s="135">
        <f t="shared" ref="AU16" si="44">AT16+1</f>
        <v>2034</v>
      </c>
      <c r="AV16" s="135">
        <f t="shared" ref="AV16" si="45">AU16+1</f>
        <v>2035</v>
      </c>
      <c r="AW16" s="135">
        <f t="shared" ref="AW16" si="46">AV16+1</f>
        <v>2036</v>
      </c>
      <c r="AX16" s="135">
        <f t="shared" ref="AX16" si="47">AW16+1</f>
        <v>2037</v>
      </c>
      <c r="AY16" s="135">
        <f t="shared" ref="AY16" si="48">AX16+1</f>
        <v>2038</v>
      </c>
      <c r="AZ16" s="135">
        <f t="shared" ref="AZ16" si="49">AY16+1</f>
        <v>2039</v>
      </c>
      <c r="BA16" s="135">
        <f t="shared" ref="BA16" si="50">AZ16+1</f>
        <v>2040</v>
      </c>
      <c r="BB16" s="135">
        <f t="shared" ref="BB16" si="51">BA16+1</f>
        <v>2041</v>
      </c>
      <c r="BC16" s="135">
        <f t="shared" ref="BC16" si="52">BB16+1</f>
        <v>2042</v>
      </c>
      <c r="BD16" s="135">
        <f t="shared" ref="BD16" si="53">BC16+1</f>
        <v>2043</v>
      </c>
      <c r="BE16" s="135">
        <f t="shared" ref="BE16" si="54">BD16+1</f>
        <v>2044</v>
      </c>
      <c r="BF16" s="135">
        <f t="shared" ref="BF16" si="55">BE16+1</f>
        <v>2045</v>
      </c>
      <c r="BG16" s="135">
        <f t="shared" ref="BG16" si="56">BF16+1</f>
        <v>2046</v>
      </c>
      <c r="BH16" s="135">
        <f t="shared" ref="BH16" si="57">BG16+1</f>
        <v>2047</v>
      </c>
      <c r="BI16" s="135">
        <f t="shared" ref="BI16" si="58">BH16+1</f>
        <v>2048</v>
      </c>
      <c r="BJ16" s="135">
        <f t="shared" ref="BJ16" si="59">BI16+1</f>
        <v>2049</v>
      </c>
      <c r="BK16" s="135">
        <f t="shared" ref="BK16" si="60">BJ16+1</f>
        <v>2050</v>
      </c>
    </row>
    <row r="17" spans="1:63" s="129" customFormat="1">
      <c r="B17" s="177" t="s">
        <v>54</v>
      </c>
      <c r="C17" s="165">
        <v>11682.400575818237</v>
      </c>
      <c r="D17" s="165">
        <v>11677.542578086315</v>
      </c>
      <c r="E17" s="165">
        <v>12023.288418049438</v>
      </c>
      <c r="F17" s="165">
        <v>12355.568805534185</v>
      </c>
      <c r="G17" s="165">
        <v>13732.683513098402</v>
      </c>
      <c r="H17" s="165">
        <v>14649.768840362631</v>
      </c>
      <c r="I17" s="165">
        <v>15472.472266216451</v>
      </c>
      <c r="J17" s="165">
        <v>16039.392375742194</v>
      </c>
      <c r="K17" s="165">
        <v>16893.840843878494</v>
      </c>
      <c r="L17" s="165">
        <v>16758.684080969269</v>
      </c>
      <c r="M17" s="165">
        <v>17118.59974476073</v>
      </c>
      <c r="N17" s="165">
        <v>17393.136594051019</v>
      </c>
      <c r="O17" s="165">
        <v>17498.197595698039</v>
      </c>
      <c r="P17" s="165">
        <v>18390.64217242505</v>
      </c>
      <c r="Q17" s="165">
        <v>18020.566870269471</v>
      </c>
      <c r="R17" s="165">
        <v>16138.23891383005</v>
      </c>
      <c r="S17" s="165">
        <v>14681.246078341703</v>
      </c>
      <c r="T17" s="165">
        <v>15074.65303956605</v>
      </c>
      <c r="U17" s="165">
        <v>15881.623038112095</v>
      </c>
      <c r="V17" s="165">
        <v>13827.733027497334</v>
      </c>
      <c r="W17" s="165">
        <v>13990.50396434387</v>
      </c>
      <c r="X17" s="165">
        <v>14008.280831197191</v>
      </c>
      <c r="Y17" s="165">
        <v>15255.721610198205</v>
      </c>
      <c r="Z17" s="165">
        <v>15585.467315954445</v>
      </c>
      <c r="AA17" s="165">
        <v>14669.377249623196</v>
      </c>
      <c r="AB17" s="165">
        <v>15244.61481078336</v>
      </c>
      <c r="AC17" s="165">
        <v>15280.757625082224</v>
      </c>
      <c r="AD17" s="165">
        <v>15960.651391415922</v>
      </c>
      <c r="AE17" s="165">
        <v>16184.002155343156</v>
      </c>
      <c r="AF17" s="165">
        <v>16473.569924848842</v>
      </c>
      <c r="AG17" s="165">
        <v>16429.678296538397</v>
      </c>
      <c r="AH17" s="165">
        <v>16367.807678490106</v>
      </c>
      <c r="AI17" s="165">
        <v>16327.857349294758</v>
      </c>
      <c r="AJ17" s="165">
        <v>16284.231192508203</v>
      </c>
      <c r="AK17" s="165">
        <v>16255.711874928893</v>
      </c>
      <c r="AL17" s="165">
        <v>16191.930619071043</v>
      </c>
      <c r="AM17" s="165">
        <v>16144.662753117054</v>
      </c>
      <c r="AN17" s="165">
        <v>16096.187463436781</v>
      </c>
      <c r="AO17" s="165">
        <v>16063.675850187843</v>
      </c>
      <c r="AP17" s="165">
        <v>15995.846355661226</v>
      </c>
      <c r="AQ17" s="165">
        <v>15943.942683974899</v>
      </c>
      <c r="AR17" s="165">
        <v>15891.926555324968</v>
      </c>
      <c r="AS17" s="165">
        <v>15855.436743239417</v>
      </c>
      <c r="AT17" s="165">
        <v>15784.609968994035</v>
      </c>
      <c r="AU17" s="165">
        <v>15728.976701284711</v>
      </c>
      <c r="AV17" s="165">
        <v>15672.943754784081</v>
      </c>
      <c r="AW17" s="165">
        <v>15632.549477710956</v>
      </c>
      <c r="AX17" s="165">
        <v>15558.424206297879</v>
      </c>
      <c r="AY17" s="165">
        <v>15500.083537764278</v>
      </c>
      <c r="AZ17" s="165">
        <v>15441.12916841376</v>
      </c>
      <c r="BA17" s="165">
        <v>15397.629444468086</v>
      </c>
      <c r="BB17" s="165">
        <v>15321.735721939021</v>
      </c>
      <c r="BC17" s="165">
        <v>15261.494116328191</v>
      </c>
      <c r="BD17" s="165">
        <v>15201.029282860387</v>
      </c>
      <c r="BE17" s="165">
        <v>15140.44229776242</v>
      </c>
      <c r="BF17" s="165">
        <v>15095.155333695218</v>
      </c>
      <c r="BG17" s="165">
        <v>15019.239442252951</v>
      </c>
      <c r="BH17" s="165">
        <v>14958.744737209885</v>
      </c>
      <c r="BI17" s="165">
        <v>14898.366845508623</v>
      </c>
      <c r="BJ17" s="165">
        <v>14852.924847325585</v>
      </c>
      <c r="BK17" s="165">
        <v>14777.957767805328</v>
      </c>
    </row>
    <row r="18" spans="1:63" s="129" customFormat="1">
      <c r="B18" s="177" t="s">
        <v>60</v>
      </c>
      <c r="C18" s="165">
        <v>7999.5408388418218</v>
      </c>
      <c r="D18" s="165">
        <v>8094.9961823260892</v>
      </c>
      <c r="E18" s="165">
        <v>9442.1537093788556</v>
      </c>
      <c r="F18" s="165">
        <v>8118.31166286796</v>
      </c>
      <c r="G18" s="165">
        <v>10161.075748385932</v>
      </c>
      <c r="H18" s="165">
        <v>9652.2617631846224</v>
      </c>
      <c r="I18" s="165">
        <v>9211.9653518693194</v>
      </c>
      <c r="J18" s="165">
        <v>10056.469854989849</v>
      </c>
      <c r="K18" s="165">
        <v>9460.544275358141</v>
      </c>
      <c r="L18" s="165">
        <v>9417.2576132119048</v>
      </c>
      <c r="M18" s="165">
        <v>10543.672633737371</v>
      </c>
      <c r="N18" s="165">
        <v>9926.1916300222929</v>
      </c>
      <c r="O18" s="165">
        <v>10193.900059513262</v>
      </c>
      <c r="P18" s="165">
        <v>10337.861955710614</v>
      </c>
      <c r="Q18" s="165">
        <v>10530.893912136551</v>
      </c>
      <c r="R18" s="165">
        <v>11033.827261515929</v>
      </c>
      <c r="S18" s="165">
        <v>10668.671191443285</v>
      </c>
      <c r="T18" s="165">
        <v>11087.202627096256</v>
      </c>
      <c r="U18" s="165">
        <v>11150.395243616174</v>
      </c>
      <c r="V18" s="165">
        <v>9682.4886276617035</v>
      </c>
      <c r="W18" s="165">
        <v>10267.57028692024</v>
      </c>
      <c r="X18" s="165">
        <v>9727.3984358527596</v>
      </c>
      <c r="Y18" s="165">
        <v>10296.630315886063</v>
      </c>
      <c r="Z18" s="165">
        <v>9451.1525373277291</v>
      </c>
      <c r="AA18" s="165">
        <v>9662.7430957782017</v>
      </c>
      <c r="AB18" s="165">
        <v>9348.527936855613</v>
      </c>
      <c r="AC18" s="165">
        <v>9657.1212375354935</v>
      </c>
      <c r="AD18" s="165">
        <v>9184.3214840453056</v>
      </c>
      <c r="AE18" s="165">
        <v>9798.8096019492514</v>
      </c>
      <c r="AF18" s="165">
        <v>9761.3434110095241</v>
      </c>
      <c r="AG18" s="165">
        <v>9677.6572491009611</v>
      </c>
      <c r="AH18" s="165">
        <v>9593.9710871924017</v>
      </c>
      <c r="AI18" s="165">
        <v>9510.2849252838369</v>
      </c>
      <c r="AJ18" s="165">
        <v>9426.5987633752738</v>
      </c>
      <c r="AK18" s="165">
        <v>9342.9126014667054</v>
      </c>
      <c r="AL18" s="165">
        <v>9259.2264395581442</v>
      </c>
      <c r="AM18" s="165">
        <v>9175.540277649583</v>
      </c>
      <c r="AN18" s="165">
        <v>9091.8541157410182</v>
      </c>
      <c r="AO18" s="165">
        <v>9008.1679538324552</v>
      </c>
      <c r="AP18" s="165">
        <v>8924.4817919238922</v>
      </c>
      <c r="AQ18" s="165">
        <v>8840.7956300153292</v>
      </c>
      <c r="AR18" s="165">
        <v>8759.0900928365427</v>
      </c>
      <c r="AS18" s="165">
        <v>8677.3845556577617</v>
      </c>
      <c r="AT18" s="165">
        <v>8595.6790184789734</v>
      </c>
      <c r="AU18" s="165">
        <v>8513.9734813001887</v>
      </c>
      <c r="AV18" s="165">
        <v>8432.2679441214023</v>
      </c>
      <c r="AW18" s="165">
        <v>8350.5624069426158</v>
      </c>
      <c r="AX18" s="165">
        <v>8268.8568697638329</v>
      </c>
      <c r="AY18" s="165">
        <v>8187.1513325850483</v>
      </c>
      <c r="AZ18" s="165">
        <v>8105.4457954062627</v>
      </c>
      <c r="BA18" s="165">
        <v>8023.7402582274772</v>
      </c>
      <c r="BB18" s="165">
        <v>8016.4544794009053</v>
      </c>
      <c r="BC18" s="165">
        <v>8009.1687005743333</v>
      </c>
      <c r="BD18" s="165">
        <v>8001.8829217477596</v>
      </c>
      <c r="BE18" s="165">
        <v>7994.597142921185</v>
      </c>
      <c r="BF18" s="165">
        <v>7987.3113640946131</v>
      </c>
      <c r="BG18" s="165">
        <v>7980.0255852680393</v>
      </c>
      <c r="BH18" s="165">
        <v>7972.7398064414665</v>
      </c>
      <c r="BI18" s="165">
        <v>7965.4540276148937</v>
      </c>
      <c r="BJ18" s="165">
        <v>7958.1682487883245</v>
      </c>
      <c r="BK18" s="165">
        <v>7950.8824699617498</v>
      </c>
    </row>
    <row r="19" spans="1:63" s="129" customFormat="1">
      <c r="B19" s="177" t="s">
        <v>91</v>
      </c>
      <c r="C19" s="165">
        <v>1275.5426529059864</v>
      </c>
      <c r="D19" s="165">
        <v>1311.1944282400343</v>
      </c>
      <c r="E19" s="165">
        <v>1320.8706222686255</v>
      </c>
      <c r="F19" s="165">
        <v>1334.3982488447105</v>
      </c>
      <c r="G19" s="165">
        <v>1357.9482982640916</v>
      </c>
      <c r="H19" s="165">
        <v>1375.8674545055353</v>
      </c>
      <c r="I19" s="165">
        <v>1399.2548904221835</v>
      </c>
      <c r="J19" s="165">
        <v>1420.9146264911915</v>
      </c>
      <c r="K19" s="165">
        <v>1430.8892020422754</v>
      </c>
      <c r="L19" s="165">
        <v>1464.7364664660388</v>
      </c>
      <c r="M19" s="165">
        <v>1510.7735527536875</v>
      </c>
      <c r="N19" s="165">
        <v>1542.1300483328871</v>
      </c>
      <c r="O19" s="165">
        <v>1578.0913580178299</v>
      </c>
      <c r="P19" s="165">
        <v>1609.4307689528137</v>
      </c>
      <c r="Q19" s="165">
        <v>1582.2238319599551</v>
      </c>
      <c r="R19" s="165">
        <v>1543.4482078498968</v>
      </c>
      <c r="S19" s="165">
        <v>1464.1363776805536</v>
      </c>
      <c r="T19" s="165">
        <v>1446.5940084662698</v>
      </c>
      <c r="U19" s="165">
        <v>1354.9790014592413</v>
      </c>
      <c r="V19" s="165">
        <v>1244.9415021160139</v>
      </c>
      <c r="W19" s="165">
        <v>1286.9243270305574</v>
      </c>
      <c r="X19" s="165">
        <v>1335.5476815901072</v>
      </c>
      <c r="Y19" s="165">
        <v>1390.0435952743896</v>
      </c>
      <c r="Z19" s="165">
        <v>1344.6448371790505</v>
      </c>
      <c r="AA19" s="165">
        <v>1305.2598462533304</v>
      </c>
      <c r="AB19" s="165">
        <v>1243.6511160906628</v>
      </c>
      <c r="AC19" s="165">
        <v>1226.2138756514362</v>
      </c>
      <c r="AD19" s="165">
        <v>1163.7269111393109</v>
      </c>
      <c r="AE19" s="165">
        <v>1177.7717217753116</v>
      </c>
      <c r="AF19" s="165">
        <v>1191.5125058879783</v>
      </c>
      <c r="AG19" s="165">
        <v>1185.099569003974</v>
      </c>
      <c r="AH19" s="165">
        <v>1175.900610610611</v>
      </c>
      <c r="AI19" s="165">
        <v>1169.5628648925506</v>
      </c>
      <c r="AJ19" s="165">
        <v>1162.8851612873116</v>
      </c>
      <c r="AK19" s="165">
        <v>1159.0703215008969</v>
      </c>
      <c r="AL19" s="165">
        <v>1148.650231575067</v>
      </c>
      <c r="AM19" s="165">
        <v>1141.0326418508591</v>
      </c>
      <c r="AN19" s="165">
        <v>1133.194727891334</v>
      </c>
      <c r="AO19" s="165">
        <v>1128.226072733841</v>
      </c>
      <c r="AP19" s="165">
        <v>1116.8862252301408</v>
      </c>
      <c r="AQ19" s="165">
        <v>1108.4266321990071</v>
      </c>
      <c r="AR19" s="165">
        <v>1099.9712094088814</v>
      </c>
      <c r="AS19" s="165">
        <v>1094.3152968028653</v>
      </c>
      <c r="AT19" s="165">
        <v>1082.491281377658</v>
      </c>
      <c r="AU19" s="165">
        <v>1073.4784935917571</v>
      </c>
      <c r="AV19" s="165">
        <v>1064.2986422281235</v>
      </c>
      <c r="AW19" s="165">
        <v>1058.4111687361096</v>
      </c>
      <c r="AX19" s="165">
        <v>1046.5964356146756</v>
      </c>
      <c r="AY19" s="165">
        <v>1037.5401053388273</v>
      </c>
      <c r="AZ19" s="165">
        <v>1028.3660608616299</v>
      </c>
      <c r="BA19" s="165">
        <v>1021.8830579205179</v>
      </c>
      <c r="BB19" s="165">
        <v>1010.5237522167376</v>
      </c>
      <c r="BC19" s="165">
        <v>1001.8882859841674</v>
      </c>
      <c r="BD19" s="165">
        <v>993.21000725090937</v>
      </c>
      <c r="BE19" s="165">
        <v>984.23935453126285</v>
      </c>
      <c r="BF19" s="165">
        <v>978.74148673665877</v>
      </c>
      <c r="BG19" s="165">
        <v>966.93155854964095</v>
      </c>
      <c r="BH19" s="165">
        <v>958.07620035725711</v>
      </c>
      <c r="BI19" s="165">
        <v>948.97745078754122</v>
      </c>
      <c r="BJ19" s="165">
        <v>943.27534820826565</v>
      </c>
      <c r="BK19" s="165">
        <v>931.6438997130997</v>
      </c>
    </row>
    <row r="20" spans="1:63" s="129" customFormat="1">
      <c r="B20" s="177" t="s">
        <v>57</v>
      </c>
      <c r="C20" s="165">
        <v>331.80951208791208</v>
      </c>
      <c r="D20" s="165">
        <v>329.36973626373623</v>
      </c>
      <c r="E20" s="165">
        <v>347.66805494505491</v>
      </c>
      <c r="F20" s="165">
        <v>374.50558901098901</v>
      </c>
      <c r="G20" s="165">
        <v>400.12323516483514</v>
      </c>
      <c r="H20" s="165">
        <v>406.22267472527471</v>
      </c>
      <c r="I20" s="165">
        <v>434.28009670329669</v>
      </c>
      <c r="J20" s="165">
        <v>458.67785494505495</v>
      </c>
      <c r="K20" s="165">
        <v>423.30110549450546</v>
      </c>
      <c r="L20" s="165">
        <v>424.57344858681319</v>
      </c>
      <c r="M20" s="165">
        <v>414.9814699340659</v>
      </c>
      <c r="N20" s="165">
        <v>418.87535214945052</v>
      </c>
      <c r="O20" s="165">
        <v>449.02854156043958</v>
      </c>
      <c r="P20" s="165">
        <v>536.0199684593407</v>
      </c>
      <c r="Q20" s="165">
        <v>542.73545141538466</v>
      </c>
      <c r="R20" s="165">
        <v>539.22778356235347</v>
      </c>
      <c r="S20" s="165">
        <v>547.3671339483634</v>
      </c>
      <c r="T20" s="165">
        <v>558.50213181333561</v>
      </c>
      <c r="U20" s="165">
        <v>572.34551732392902</v>
      </c>
      <c r="V20" s="165">
        <v>583.91774542856967</v>
      </c>
      <c r="W20" s="165">
        <v>589.5490218871621</v>
      </c>
      <c r="X20" s="165">
        <v>601.99531380374879</v>
      </c>
      <c r="Y20" s="165">
        <v>616.1686636261893</v>
      </c>
      <c r="Z20" s="165">
        <v>628.14410856566053</v>
      </c>
      <c r="AA20" s="165">
        <v>640.74437058328124</v>
      </c>
      <c r="AB20" s="165">
        <v>639.18836660022771</v>
      </c>
      <c r="AC20" s="165">
        <v>655.60311153896998</v>
      </c>
      <c r="AD20" s="165">
        <v>666.38893626122604</v>
      </c>
      <c r="AE20" s="165">
        <v>678.79935752507288</v>
      </c>
      <c r="AF20" s="165">
        <v>687.93760241249822</v>
      </c>
      <c r="AG20" s="165">
        <v>701.95042891872731</v>
      </c>
      <c r="AH20" s="165">
        <v>708.79761798495804</v>
      </c>
      <c r="AI20" s="165">
        <v>717.56712864691758</v>
      </c>
      <c r="AJ20" s="165">
        <v>726.33663930887678</v>
      </c>
      <c r="AK20" s="165">
        <v>737.12013942281101</v>
      </c>
      <c r="AL20" s="165">
        <v>743.87566063279542</v>
      </c>
      <c r="AM20" s="165">
        <v>753.65796455879592</v>
      </c>
      <c r="AN20" s="165">
        <v>763.39241601694653</v>
      </c>
      <c r="AO20" s="165">
        <v>775.24502327639857</v>
      </c>
      <c r="AP20" s="165">
        <v>782.86131893324728</v>
      </c>
      <c r="AQ20" s="165">
        <v>792.59577039139765</v>
      </c>
      <c r="AR20" s="165">
        <v>800.59926184939445</v>
      </c>
      <c r="AS20" s="165">
        <v>810.77723856859404</v>
      </c>
      <c r="AT20" s="165">
        <v>816.52473857430402</v>
      </c>
      <c r="AU20" s="165">
        <v>824.48747693675909</v>
      </c>
      <c r="AV20" s="165">
        <v>832.45021529921394</v>
      </c>
      <c r="AW20" s="165">
        <v>837.92737693260472</v>
      </c>
      <c r="AX20" s="165">
        <v>838.78998033586311</v>
      </c>
      <c r="AY20" s="165">
        <v>841.94200280177859</v>
      </c>
      <c r="AZ20" s="165">
        <v>845.09402526769406</v>
      </c>
      <c r="BA20" s="165">
        <v>850.5700095082226</v>
      </c>
      <c r="BB20" s="165">
        <v>844.68077032360122</v>
      </c>
      <c r="BC20" s="165">
        <v>841.15867119112193</v>
      </c>
      <c r="BD20" s="165">
        <v>837.63657205864251</v>
      </c>
      <c r="BE20" s="165">
        <v>836.39971805746791</v>
      </c>
      <c r="BF20" s="165">
        <v>830.59237379368392</v>
      </c>
      <c r="BG20" s="165">
        <v>828.49625201871993</v>
      </c>
      <c r="BH20" s="165">
        <v>826.43035197597044</v>
      </c>
      <c r="BI20" s="165">
        <v>826.62298467824394</v>
      </c>
      <c r="BJ20" s="165">
        <v>822.2985518904718</v>
      </c>
      <c r="BK20" s="165">
        <v>820.23265184772265</v>
      </c>
    </row>
    <row r="21" spans="1:63" s="129" customFormat="1">
      <c r="B21" s="177" t="s">
        <v>58</v>
      </c>
      <c r="C21" s="165">
        <v>1098.7896330044996</v>
      </c>
      <c r="D21" s="165">
        <v>1147.6524301523182</v>
      </c>
      <c r="E21" s="165">
        <v>1189.8859358425786</v>
      </c>
      <c r="F21" s="165">
        <v>1142.6250280895895</v>
      </c>
      <c r="G21" s="165">
        <v>1175.450719146402</v>
      </c>
      <c r="H21" s="165">
        <v>1227.6226453054778</v>
      </c>
      <c r="I21" s="165">
        <v>1278.3805892860146</v>
      </c>
      <c r="J21" s="165">
        <v>1347.4106870546009</v>
      </c>
      <c r="K21" s="165">
        <v>1348.3517051406402</v>
      </c>
      <c r="L21" s="165">
        <v>1295.1757241379312</v>
      </c>
      <c r="M21" s="165">
        <v>1092.1530841121496</v>
      </c>
      <c r="N21" s="165">
        <v>1074.6870870755881</v>
      </c>
      <c r="O21" s="165">
        <v>1145.1454446529081</v>
      </c>
      <c r="P21" s="165">
        <v>1184.4209887139277</v>
      </c>
      <c r="Q21" s="165">
        <v>723.43197124144012</v>
      </c>
      <c r="R21" s="165">
        <v>1367.1610952975141</v>
      </c>
      <c r="S21" s="165">
        <v>1628.4446946263708</v>
      </c>
      <c r="T21" s="165">
        <v>1385.3631292341363</v>
      </c>
      <c r="U21" s="165">
        <v>1752.2005105044766</v>
      </c>
      <c r="V21" s="165">
        <v>1964.0791636660322</v>
      </c>
      <c r="W21" s="165">
        <v>1792.7757869773818</v>
      </c>
      <c r="X21" s="165">
        <v>1571.9984237780959</v>
      </c>
      <c r="Y21" s="165">
        <v>1380.4865124407854</v>
      </c>
      <c r="Z21" s="165">
        <v>1338.3399659979598</v>
      </c>
      <c r="AA21" s="165">
        <v>1275.9788314651323</v>
      </c>
      <c r="AB21" s="165">
        <v>1449.9796718528996</v>
      </c>
      <c r="AC21" s="165">
        <v>1358.3277963224893</v>
      </c>
      <c r="AD21" s="165">
        <v>1370.0780367751061</v>
      </c>
      <c r="AE21" s="165">
        <v>1202.0495983026874</v>
      </c>
      <c r="AF21" s="165">
        <v>1207.9247185289958</v>
      </c>
      <c r="AG21" s="165">
        <v>1203.4026091674637</v>
      </c>
      <c r="AH21" s="165">
        <v>1195.4352674181646</v>
      </c>
      <c r="AI21" s="165">
        <v>1190.3987536961813</v>
      </c>
      <c r="AJ21" s="165">
        <v>1185.0395277155596</v>
      </c>
      <c r="AK21" s="165">
        <v>1182.6229382420656</v>
      </c>
      <c r="AL21" s="165">
        <v>1173.4861703034589</v>
      </c>
      <c r="AM21" s="165">
        <v>1167.3478862871841</v>
      </c>
      <c r="AN21" s="165">
        <v>1160.9951087432758</v>
      </c>
      <c r="AO21" s="165">
        <v>1157.6026757037851</v>
      </c>
      <c r="AP21" s="165">
        <v>1147.6889736932931</v>
      </c>
      <c r="AQ21" s="165">
        <v>1140.7460540614584</v>
      </c>
      <c r="AR21" s="165">
        <v>1133.6137109522324</v>
      </c>
      <c r="AS21" s="165">
        <v>1129.3817950926318</v>
      </c>
      <c r="AT21" s="165">
        <v>1118.799705267769</v>
      </c>
      <c r="AU21" s="165">
        <v>1111.1337186559567</v>
      </c>
      <c r="AV21" s="165">
        <v>1103.3091433879035</v>
      </c>
      <c r="AW21" s="165">
        <v>1098.3322402253493</v>
      </c>
      <c r="AX21" s="165">
        <v>1087.2132231061967</v>
      </c>
      <c r="AY21" s="165">
        <v>1078.9684515797148</v>
      </c>
      <c r="AZ21" s="165">
        <v>1070.6119373426679</v>
      </c>
      <c r="BA21" s="165">
        <v>1065.0695836399475</v>
      </c>
      <c r="BB21" s="165">
        <v>1053.6285775017677</v>
      </c>
      <c r="BC21" s="165">
        <v>1045.037689895873</v>
      </c>
      <c r="BD21" s="165">
        <v>1036.4061616126585</v>
      </c>
      <c r="BE21" s="165">
        <v>1027.7523977845021</v>
      </c>
      <c r="BF21" s="165">
        <v>1021.8846355799973</v>
      </c>
      <c r="BG21" s="165">
        <v>1010.4396320390057</v>
      </c>
      <c r="BH21" s="165">
        <v>1001.8026932980426</v>
      </c>
      <c r="BI21" s="165">
        <v>993.18703249888097</v>
      </c>
      <c r="BJ21" s="165">
        <v>987.2910663632357</v>
      </c>
      <c r="BK21" s="165">
        <v>976.01886482772966</v>
      </c>
    </row>
    <row r="22" spans="1:63" s="129" customFormat="1">
      <c r="B22" s="177" t="s">
        <v>69</v>
      </c>
      <c r="C22" s="165">
        <v>526.86114112041503</v>
      </c>
      <c r="D22" s="165">
        <v>571.41778345975536</v>
      </c>
      <c r="E22" s="165">
        <v>630.32541668060981</v>
      </c>
      <c r="F22" s="165">
        <v>704.83658373256083</v>
      </c>
      <c r="G22" s="165">
        <v>770.96044046066788</v>
      </c>
      <c r="H22" s="165">
        <v>845.16572783041431</v>
      </c>
      <c r="I22" s="165">
        <v>872.74420869353639</v>
      </c>
      <c r="J22" s="165">
        <v>891.33636237619635</v>
      </c>
      <c r="K22" s="165">
        <v>850.19370450453425</v>
      </c>
      <c r="L22" s="165">
        <v>941.74152702243987</v>
      </c>
      <c r="M22" s="165">
        <v>1044.1194095610947</v>
      </c>
      <c r="N22" s="165">
        <v>1085.4381157465748</v>
      </c>
      <c r="O22" s="165">
        <v>986.92661463077354</v>
      </c>
      <c r="P22" s="165">
        <v>762.20554858250023</v>
      </c>
      <c r="Q22" s="165">
        <v>783.18352372229526</v>
      </c>
      <c r="R22" s="165">
        <v>869.15932502144847</v>
      </c>
      <c r="S22" s="165">
        <v>949.37167119933622</v>
      </c>
      <c r="T22" s="165">
        <v>997.70048912380003</v>
      </c>
      <c r="U22" s="165">
        <v>1027.9961160585865</v>
      </c>
      <c r="V22" s="165">
        <v>950.77889370139815</v>
      </c>
      <c r="W22" s="165">
        <v>1007.7664373099562</v>
      </c>
      <c r="X22" s="165">
        <v>975.86945701296281</v>
      </c>
      <c r="Y22" s="165">
        <v>950.65012075341599</v>
      </c>
      <c r="Z22" s="165">
        <v>957.55621035933427</v>
      </c>
      <c r="AA22" s="165">
        <v>1014.2707305842628</v>
      </c>
      <c r="AB22" s="165">
        <v>1037.0425878572571</v>
      </c>
      <c r="AC22" s="165">
        <v>997.06814153148503</v>
      </c>
      <c r="AD22" s="165">
        <v>1036.0202959682235</v>
      </c>
      <c r="AE22" s="165">
        <v>1063.7345079416743</v>
      </c>
      <c r="AF22" s="165">
        <v>973.4962442854511</v>
      </c>
      <c r="AG22" s="165">
        <v>967.3736263968633</v>
      </c>
      <c r="AH22" s="165">
        <v>961.25100850827562</v>
      </c>
      <c r="AI22" s="165">
        <v>955.12839061968782</v>
      </c>
      <c r="AJ22" s="165">
        <v>949.00577273110036</v>
      </c>
      <c r="AK22" s="165">
        <v>942.88315484251245</v>
      </c>
      <c r="AL22" s="165">
        <v>936.76053695392466</v>
      </c>
      <c r="AM22" s="165">
        <v>930.63791906533686</v>
      </c>
      <c r="AN22" s="165">
        <v>924.51530117674906</v>
      </c>
      <c r="AO22" s="165">
        <v>918.39268328816149</v>
      </c>
      <c r="AP22" s="165">
        <v>912.27006539957392</v>
      </c>
      <c r="AQ22" s="165">
        <v>906.14744751098601</v>
      </c>
      <c r="AR22" s="165">
        <v>900.0248296223981</v>
      </c>
      <c r="AS22" s="165">
        <v>893.90221173381042</v>
      </c>
      <c r="AT22" s="165">
        <v>887.77959384522285</v>
      </c>
      <c r="AU22" s="165">
        <v>881.65697595663494</v>
      </c>
      <c r="AV22" s="165">
        <v>875.53435806804725</v>
      </c>
      <c r="AW22" s="165">
        <v>869.41174017945968</v>
      </c>
      <c r="AX22" s="165">
        <v>863.28912229087166</v>
      </c>
      <c r="AY22" s="165">
        <v>857.16650440228409</v>
      </c>
      <c r="AZ22" s="165">
        <v>851.04388651369618</v>
      </c>
      <c r="BA22" s="165">
        <v>844.92126862510872</v>
      </c>
      <c r="BB22" s="165">
        <v>838.79865073652093</v>
      </c>
      <c r="BC22" s="165">
        <v>832.67603284793302</v>
      </c>
      <c r="BD22" s="165">
        <v>826.55341495934533</v>
      </c>
      <c r="BE22" s="165">
        <v>820.43079707075765</v>
      </c>
      <c r="BF22" s="165">
        <v>814.30817918216985</v>
      </c>
      <c r="BG22" s="165">
        <v>808.18556129358217</v>
      </c>
      <c r="BH22" s="165">
        <v>802.06294340499437</v>
      </c>
      <c r="BI22" s="165">
        <v>795.94032551640635</v>
      </c>
      <c r="BJ22" s="165">
        <v>789.81770762781878</v>
      </c>
      <c r="BK22" s="165">
        <v>783.69508973923109</v>
      </c>
    </row>
    <row r="23" spans="1:63" s="129" customFormat="1">
      <c r="B23" s="177" t="s">
        <v>64</v>
      </c>
      <c r="C23" s="166">
        <v>11753.652275958622</v>
      </c>
      <c r="D23" s="166">
        <v>11731.033060114936</v>
      </c>
      <c r="E23" s="166">
        <v>11857.852488197375</v>
      </c>
      <c r="F23" s="166">
        <v>11713.632174378741</v>
      </c>
      <c r="G23" s="166">
        <v>11769.805396428241</v>
      </c>
      <c r="H23" s="166">
        <v>11686.190236168008</v>
      </c>
      <c r="I23" s="166">
        <v>11578.150442130463</v>
      </c>
      <c r="J23" s="166">
        <v>11391.288167238137</v>
      </c>
      <c r="K23" s="166">
        <v>11091.757003995099</v>
      </c>
      <c r="L23" s="166">
        <v>10866.764590976683</v>
      </c>
      <c r="M23" s="166">
        <v>10600.624208033612</v>
      </c>
      <c r="N23" s="166">
        <v>10247.624776660647</v>
      </c>
      <c r="O23" s="166">
        <v>9748.6744502672591</v>
      </c>
      <c r="P23" s="166">
        <v>9513.7880672615574</v>
      </c>
      <c r="Q23" s="166">
        <v>9186.2288082382438</v>
      </c>
      <c r="R23" s="166">
        <v>8992.834790445424</v>
      </c>
      <c r="S23" s="166">
        <v>8572.5131060751628</v>
      </c>
      <c r="T23" s="166">
        <v>8099.9868073229445</v>
      </c>
      <c r="U23" s="166">
        <v>7766.467574123013</v>
      </c>
      <c r="V23" s="166">
        <v>7371.3414162734007</v>
      </c>
      <c r="W23" s="166">
        <v>6935.1773868643031</v>
      </c>
      <c r="X23" s="166">
        <v>6727.7282062430386</v>
      </c>
      <c r="Y23" s="166">
        <v>6535.4544426636094</v>
      </c>
      <c r="Z23" s="166">
        <v>6331.8671379636689</v>
      </c>
      <c r="AA23" s="166">
        <v>6006.3314473947976</v>
      </c>
      <c r="AB23" s="166">
        <v>5874.940641383746</v>
      </c>
      <c r="AC23" s="166">
        <v>5530.1521568151657</v>
      </c>
      <c r="AD23" s="166">
        <v>5441.859840745954</v>
      </c>
      <c r="AE23" s="166">
        <v>5280.2572036002202</v>
      </c>
      <c r="AF23" s="166">
        <v>5173.1350050436813</v>
      </c>
      <c r="AG23" s="166">
        <v>5016.8889806682091</v>
      </c>
      <c r="AH23" s="166">
        <v>4900.00824442663</v>
      </c>
      <c r="AI23" s="166">
        <v>4787.6997022769683</v>
      </c>
      <c r="AJ23" s="166">
        <v>4683.7604438103081</v>
      </c>
      <c r="AK23" s="166">
        <v>4589.3121560192194</v>
      </c>
      <c r="AL23" s="166">
        <v>4500.171896461834</v>
      </c>
      <c r="AM23" s="166">
        <v>4418.5605468730682</v>
      </c>
      <c r="AN23" s="166">
        <v>4342.7187554103366</v>
      </c>
      <c r="AO23" s="166">
        <v>4273.0429646605407</v>
      </c>
      <c r="AP23" s="166">
        <v>4205.8484416371757</v>
      </c>
      <c r="AQ23" s="166">
        <v>4143.6575909991589</v>
      </c>
      <c r="AR23" s="166">
        <v>4086.4170363759258</v>
      </c>
      <c r="AS23" s="166">
        <v>4033.3760419032769</v>
      </c>
      <c r="AT23" s="166">
        <v>3981.1628466195725</v>
      </c>
      <c r="AU23" s="166">
        <v>3932.435024499533</v>
      </c>
      <c r="AV23" s="166">
        <v>3885.9785351079227</v>
      </c>
      <c r="AW23" s="166">
        <v>3842.5622785388659</v>
      </c>
      <c r="AX23" s="166">
        <v>3799.0410236429889</v>
      </c>
      <c r="AY23" s="166">
        <v>3758.1148758972631</v>
      </c>
      <c r="AZ23" s="166">
        <v>3718.7041676277076</v>
      </c>
      <c r="BA23" s="166">
        <v>3681.6519388929846</v>
      </c>
      <c r="BB23" s="166">
        <v>3644.3397561344646</v>
      </c>
      <c r="BC23" s="166">
        <v>3609.105718276649</v>
      </c>
      <c r="BD23" s="166">
        <v>3574.9663201087205</v>
      </c>
      <c r="BE23" s="166">
        <v>3541.8492221238121</v>
      </c>
      <c r="BF23" s="166">
        <v>3510.6236699717156</v>
      </c>
      <c r="BG23" s="166">
        <v>3478.4869152500905</v>
      </c>
      <c r="BH23" s="166">
        <v>3448.0545277720048</v>
      </c>
      <c r="BI23" s="166">
        <v>3418.4058301948171</v>
      </c>
      <c r="BJ23" s="166">
        <v>3390.3874752070369</v>
      </c>
      <c r="BK23" s="166">
        <v>3361.2936998800978</v>
      </c>
    </row>
    <row r="24" spans="1:63" s="129" customFormat="1">
      <c r="B24" s="177" t="s">
        <v>75</v>
      </c>
      <c r="C24" s="165">
        <v>7597.731701656282</v>
      </c>
      <c r="D24" s="165">
        <v>7204.8327263743777</v>
      </c>
      <c r="E24" s="165">
        <v>7919.6045643619582</v>
      </c>
      <c r="F24" s="165">
        <v>7684.4655118829724</v>
      </c>
      <c r="G24" s="165">
        <v>9686.1613566309879</v>
      </c>
      <c r="H24" s="165">
        <v>10342.035156862008</v>
      </c>
      <c r="I24" s="165">
        <v>10491.080115201406</v>
      </c>
      <c r="J24" s="165">
        <v>10389.580688487624</v>
      </c>
      <c r="K24" s="165">
        <v>10250.040946602698</v>
      </c>
      <c r="L24" s="165">
        <v>9744.2364795391732</v>
      </c>
      <c r="M24" s="165">
        <v>9280.5470303992533</v>
      </c>
      <c r="N24" s="165">
        <v>8967.4354965212933</v>
      </c>
      <c r="O24" s="165">
        <v>8710.3626587221515</v>
      </c>
      <c r="P24" s="165">
        <v>8588.6762582403753</v>
      </c>
      <c r="Q24" s="165">
        <v>8191.9591368304737</v>
      </c>
      <c r="R24" s="165">
        <v>8051.6118443920068</v>
      </c>
      <c r="S24" s="165">
        <v>7674.4405243511483</v>
      </c>
      <c r="T24" s="165">
        <v>7767.8856224377996</v>
      </c>
      <c r="U24" s="165">
        <v>7584.3262777080872</v>
      </c>
      <c r="V24" s="165">
        <v>7214.8648686954057</v>
      </c>
      <c r="W24" s="165">
        <v>7270.8382109384111</v>
      </c>
      <c r="X24" s="165">
        <v>7783.6621043572122</v>
      </c>
      <c r="Y24" s="165">
        <v>8205.4951721649322</v>
      </c>
      <c r="Z24" s="165">
        <v>8274.0255641232015</v>
      </c>
      <c r="AA24" s="165">
        <v>8143.159200215101</v>
      </c>
      <c r="AB24" s="165">
        <v>7956.5232538783221</v>
      </c>
      <c r="AC24" s="165">
        <v>7948.4281754436288</v>
      </c>
      <c r="AD24" s="165">
        <v>8776.9456425061508</v>
      </c>
      <c r="AE24" s="165">
        <v>8745.6438762682337</v>
      </c>
      <c r="AF24" s="165">
        <v>8402.0393919608978</v>
      </c>
      <c r="AG24" s="165">
        <v>8155.9806424559811</v>
      </c>
      <c r="AH24" s="165">
        <v>7934.0925914230593</v>
      </c>
      <c r="AI24" s="165">
        <v>7719.9512834637608</v>
      </c>
      <c r="AJ24" s="165">
        <v>7520.4297691252677</v>
      </c>
      <c r="AK24" s="165">
        <v>7332.9753506789721</v>
      </c>
      <c r="AL24" s="165">
        <v>7135.8728756713963</v>
      </c>
      <c r="AM24" s="165">
        <v>6944.1517896360328</v>
      </c>
      <c r="AN24" s="165">
        <v>6756.0633118141068</v>
      </c>
      <c r="AO24" s="165">
        <v>6577.2172242141733</v>
      </c>
      <c r="AP24" s="165">
        <v>6399.571818805789</v>
      </c>
      <c r="AQ24" s="165">
        <v>6223.9567201833725</v>
      </c>
      <c r="AR24" s="165">
        <v>6115.4729998132843</v>
      </c>
      <c r="AS24" s="165">
        <v>6010.648913250333</v>
      </c>
      <c r="AT24" s="165">
        <v>5900.8507524272027</v>
      </c>
      <c r="AU24" s="165">
        <v>5793.8105482828796</v>
      </c>
      <c r="AV24" s="165">
        <v>5688.6534827425949</v>
      </c>
      <c r="AW24" s="165">
        <v>5590.9930970475161</v>
      </c>
      <c r="AX24" s="165">
        <v>5488.2125874423164</v>
      </c>
      <c r="AY24" s="165">
        <v>5388.8879750111992</v>
      </c>
      <c r="AZ24" s="165">
        <v>5286.6733884263431</v>
      </c>
      <c r="BA24" s="165">
        <v>5196.2601039998372</v>
      </c>
      <c r="BB24" s="165">
        <v>5105.490303082569</v>
      </c>
      <c r="BC24" s="165">
        <v>5022.2668958695667</v>
      </c>
      <c r="BD24" s="165">
        <v>4931.5541976633685</v>
      </c>
      <c r="BE24" s="165">
        <v>4838.5922434255044</v>
      </c>
      <c r="BF24" s="165">
        <v>4758.6547034432606</v>
      </c>
      <c r="BG24" s="165">
        <v>4673.6640806510295</v>
      </c>
      <c r="BH24" s="165">
        <v>4588.0451241893079</v>
      </c>
      <c r="BI24" s="165">
        <v>4507.0479586724223</v>
      </c>
      <c r="BJ24" s="165">
        <v>4440.5826177218005</v>
      </c>
      <c r="BK24" s="165">
        <v>4366.7694388032814</v>
      </c>
    </row>
    <row r="25" spans="1:63" s="129" customFormat="1">
      <c r="B25" s="172" t="s">
        <v>40</v>
      </c>
      <c r="C25" s="165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</row>
    <row r="26" spans="1:63" s="129" customFormat="1">
      <c r="C26" s="168"/>
    </row>
    <row r="27" spans="1:63" s="129" customFormat="1">
      <c r="A27" s="129" t="s">
        <v>85</v>
      </c>
    </row>
    <row r="28" spans="1:63" s="128" customFormat="1">
      <c r="A28" s="143"/>
      <c r="B28" s="133" t="s">
        <v>10</v>
      </c>
      <c r="C28" s="134">
        <v>1990</v>
      </c>
      <c r="D28" s="135">
        <f t="shared" ref="D28" si="61">C28+1</f>
        <v>1991</v>
      </c>
      <c r="E28" s="135">
        <f t="shared" ref="E28" si="62">D28+1</f>
        <v>1992</v>
      </c>
      <c r="F28" s="135">
        <f t="shared" ref="F28" si="63">E28+1</f>
        <v>1993</v>
      </c>
      <c r="G28" s="135">
        <f t="shared" ref="G28" si="64">F28+1</f>
        <v>1994</v>
      </c>
      <c r="H28" s="135">
        <f t="shared" ref="H28" si="65">G28+1</f>
        <v>1995</v>
      </c>
      <c r="I28" s="135">
        <f t="shared" ref="I28" si="66">H28+1</f>
        <v>1996</v>
      </c>
      <c r="J28" s="135">
        <f t="shared" ref="J28" si="67">I28+1</f>
        <v>1997</v>
      </c>
      <c r="K28" s="135">
        <f t="shared" ref="K28" si="68">J28+1</f>
        <v>1998</v>
      </c>
      <c r="L28" s="135">
        <f t="shared" ref="L28" si="69">K28+1</f>
        <v>1999</v>
      </c>
      <c r="M28" s="135">
        <f t="shared" ref="M28" si="70">L28+1</f>
        <v>2000</v>
      </c>
      <c r="N28" s="135">
        <f t="shared" ref="N28" si="71">M28+1</f>
        <v>2001</v>
      </c>
      <c r="O28" s="135">
        <f t="shared" ref="O28" si="72">N28+1</f>
        <v>2002</v>
      </c>
      <c r="P28" s="135">
        <f t="shared" ref="P28" si="73">O28+1</f>
        <v>2003</v>
      </c>
      <c r="Q28" s="135">
        <f t="shared" ref="Q28" si="74">P28+1</f>
        <v>2004</v>
      </c>
      <c r="R28" s="135">
        <f t="shared" ref="R28" si="75">Q28+1</f>
        <v>2005</v>
      </c>
      <c r="S28" s="135">
        <f t="shared" ref="S28" si="76">R28+1</f>
        <v>2006</v>
      </c>
      <c r="T28" s="135">
        <f t="shared" ref="T28" si="77">S28+1</f>
        <v>2007</v>
      </c>
      <c r="U28" s="135">
        <f t="shared" ref="U28" si="78">T28+1</f>
        <v>2008</v>
      </c>
      <c r="V28" s="135">
        <f t="shared" ref="V28" si="79">U28+1</f>
        <v>2009</v>
      </c>
      <c r="W28" s="135">
        <f t="shared" ref="W28" si="80">V28+1</f>
        <v>2010</v>
      </c>
      <c r="X28" s="135">
        <f t="shared" ref="X28" si="81">W28+1</f>
        <v>2011</v>
      </c>
      <c r="Y28" s="135">
        <f t="shared" ref="Y28" si="82">X28+1</f>
        <v>2012</v>
      </c>
      <c r="Z28" s="135">
        <f t="shared" ref="Z28" si="83">Y28+1</f>
        <v>2013</v>
      </c>
      <c r="AA28" s="135">
        <f t="shared" ref="AA28" si="84">Z28+1</f>
        <v>2014</v>
      </c>
      <c r="AB28" s="135">
        <f t="shared" ref="AB28" si="85">AA28+1</f>
        <v>2015</v>
      </c>
      <c r="AC28" s="135">
        <f t="shared" ref="AC28" si="86">AB28+1</f>
        <v>2016</v>
      </c>
      <c r="AD28" s="135">
        <f t="shared" ref="AD28" si="87">AC28+1</f>
        <v>2017</v>
      </c>
      <c r="AE28" s="135">
        <f t="shared" ref="AE28" si="88">AD28+1</f>
        <v>2018</v>
      </c>
      <c r="AF28" s="135">
        <f t="shared" ref="AF28" si="89">AE28+1</f>
        <v>2019</v>
      </c>
      <c r="AG28" s="135">
        <f t="shared" ref="AG28" si="90">AF28+1</f>
        <v>2020</v>
      </c>
      <c r="AH28" s="135">
        <f t="shared" ref="AH28" si="91">AG28+1</f>
        <v>2021</v>
      </c>
      <c r="AI28" s="135">
        <f t="shared" ref="AI28" si="92">AH28+1</f>
        <v>2022</v>
      </c>
      <c r="AJ28" s="135">
        <f t="shared" ref="AJ28" si="93">AI28+1</f>
        <v>2023</v>
      </c>
      <c r="AK28" s="135">
        <f t="shared" ref="AK28" si="94">AJ28+1</f>
        <v>2024</v>
      </c>
      <c r="AL28" s="135">
        <f t="shared" ref="AL28" si="95">AK28+1</f>
        <v>2025</v>
      </c>
      <c r="AM28" s="135">
        <f t="shared" ref="AM28" si="96">AL28+1</f>
        <v>2026</v>
      </c>
      <c r="AN28" s="135">
        <f t="shared" ref="AN28" si="97">AM28+1</f>
        <v>2027</v>
      </c>
      <c r="AO28" s="135">
        <f t="shared" ref="AO28" si="98">AN28+1</f>
        <v>2028</v>
      </c>
      <c r="AP28" s="135">
        <f t="shared" ref="AP28" si="99">AO28+1</f>
        <v>2029</v>
      </c>
      <c r="AQ28" s="135">
        <f t="shared" ref="AQ28" si="100">AP28+1</f>
        <v>2030</v>
      </c>
      <c r="AR28" s="135">
        <f t="shared" ref="AR28" si="101">AQ28+1</f>
        <v>2031</v>
      </c>
      <c r="AS28" s="135">
        <f t="shared" ref="AS28" si="102">AR28+1</f>
        <v>2032</v>
      </c>
      <c r="AT28" s="135">
        <f t="shared" ref="AT28" si="103">AS28+1</f>
        <v>2033</v>
      </c>
      <c r="AU28" s="135">
        <f t="shared" ref="AU28" si="104">AT28+1</f>
        <v>2034</v>
      </c>
      <c r="AV28" s="135">
        <f t="shared" ref="AV28" si="105">AU28+1</f>
        <v>2035</v>
      </c>
      <c r="AW28" s="135">
        <f t="shared" ref="AW28" si="106">AV28+1</f>
        <v>2036</v>
      </c>
      <c r="AX28" s="135">
        <f t="shared" ref="AX28" si="107">AW28+1</f>
        <v>2037</v>
      </c>
      <c r="AY28" s="135">
        <f t="shared" ref="AY28" si="108">AX28+1</f>
        <v>2038</v>
      </c>
      <c r="AZ28" s="135">
        <f t="shared" ref="AZ28" si="109">AY28+1</f>
        <v>2039</v>
      </c>
      <c r="BA28" s="135">
        <f t="shared" ref="BA28" si="110">AZ28+1</f>
        <v>2040</v>
      </c>
      <c r="BB28" s="135">
        <f t="shared" ref="BB28" si="111">BA28+1</f>
        <v>2041</v>
      </c>
      <c r="BC28" s="135">
        <f t="shared" ref="BC28" si="112">BB28+1</f>
        <v>2042</v>
      </c>
      <c r="BD28" s="135">
        <f t="shared" ref="BD28" si="113">BC28+1</f>
        <v>2043</v>
      </c>
      <c r="BE28" s="135">
        <f t="shared" ref="BE28" si="114">BD28+1</f>
        <v>2044</v>
      </c>
      <c r="BF28" s="135">
        <f t="shared" ref="BF28" si="115">BE28+1</f>
        <v>2045</v>
      </c>
      <c r="BG28" s="135">
        <f t="shared" ref="BG28" si="116">BF28+1</f>
        <v>2046</v>
      </c>
      <c r="BH28" s="135">
        <f t="shared" ref="BH28" si="117">BG28+1</f>
        <v>2047</v>
      </c>
      <c r="BI28" s="135">
        <f t="shared" ref="BI28" si="118">BH28+1</f>
        <v>2048</v>
      </c>
      <c r="BJ28" s="135">
        <f t="shared" ref="BJ28" si="119">BI28+1</f>
        <v>2049</v>
      </c>
      <c r="BK28" s="135">
        <f t="shared" ref="BK28" si="120">BJ28+1</f>
        <v>2050</v>
      </c>
    </row>
    <row r="29" spans="1:63" s="129" customFormat="1">
      <c r="B29" s="177" t="s">
        <v>54</v>
      </c>
      <c r="C29" s="165">
        <v>0</v>
      </c>
      <c r="D29" s="165">
        <v>0</v>
      </c>
      <c r="E29" s="165">
        <v>0</v>
      </c>
      <c r="F29" s="165">
        <v>0</v>
      </c>
      <c r="G29" s="165">
        <v>0</v>
      </c>
      <c r="H29" s="165">
        <v>0</v>
      </c>
      <c r="I29" s="165">
        <v>0</v>
      </c>
      <c r="J29" s="165">
        <v>0</v>
      </c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  <c r="Q29" s="165">
        <v>0</v>
      </c>
      <c r="R29" s="165">
        <v>0</v>
      </c>
      <c r="S29" s="165">
        <v>0</v>
      </c>
      <c r="T29" s="165">
        <v>0</v>
      </c>
      <c r="U29" s="165">
        <v>0</v>
      </c>
      <c r="V29" s="165">
        <v>0</v>
      </c>
      <c r="W29" s="165">
        <v>0</v>
      </c>
      <c r="X29" s="165">
        <v>0</v>
      </c>
      <c r="Y29" s="165">
        <v>0</v>
      </c>
      <c r="Z29" s="165">
        <v>0</v>
      </c>
      <c r="AA29" s="165">
        <v>0</v>
      </c>
      <c r="AB29" s="165">
        <v>0</v>
      </c>
      <c r="AC29" s="165">
        <v>0</v>
      </c>
      <c r="AD29" s="165">
        <v>0</v>
      </c>
      <c r="AE29" s="165">
        <v>0</v>
      </c>
      <c r="AF29" s="165">
        <v>0</v>
      </c>
      <c r="AG29" s="165">
        <v>-800.69911937092547</v>
      </c>
      <c r="AH29" s="165">
        <v>-1339.1134905534927</v>
      </c>
      <c r="AI29" s="165">
        <v>-1888.9614730084832</v>
      </c>
      <c r="AJ29" s="165">
        <v>-2437.0981391931346</v>
      </c>
      <c r="AK29" s="165">
        <v>-2984.8913957383211</v>
      </c>
      <c r="AL29" s="165">
        <v>-3529.566312324454</v>
      </c>
      <c r="AM29" s="165">
        <v>-4060.1220388424026</v>
      </c>
      <c r="AN29" s="165">
        <v>-4589.9479318674512</v>
      </c>
      <c r="AO29" s="165">
        <v>-5120.1892353607509</v>
      </c>
      <c r="AP29" s="165">
        <v>-5646.955229176483</v>
      </c>
      <c r="AQ29" s="165">
        <v>-6174.345757885274</v>
      </c>
      <c r="AR29" s="165">
        <v>-6396.3253866351661</v>
      </c>
      <c r="AS29" s="165">
        <v>-6625.4947068636993</v>
      </c>
      <c r="AT29" s="165">
        <v>-6997.904504957427</v>
      </c>
      <c r="AU29" s="165">
        <v>-7383.8299976563503</v>
      </c>
      <c r="AV29" s="165">
        <v>-7781.0282889254768</v>
      </c>
      <c r="AW29" s="165">
        <v>-8212.1977369673114</v>
      </c>
      <c r="AX29" s="165">
        <v>-8640.8101079586959</v>
      </c>
      <c r="AY29" s="165">
        <v>-9076.0188665275364</v>
      </c>
      <c r="AZ29" s="165">
        <v>-9516.0871856299564</v>
      </c>
      <c r="BA29" s="165">
        <v>-9963.1737806566707</v>
      </c>
      <c r="BB29" s="165">
        <v>-10412.032406090197</v>
      </c>
      <c r="BC29" s="165">
        <v>-10871.130645195244</v>
      </c>
      <c r="BD29" s="165">
        <v>-11336.250001841316</v>
      </c>
      <c r="BE29" s="165">
        <v>-11807.72969364599</v>
      </c>
      <c r="BF29" s="165">
        <v>-12287.678166737405</v>
      </c>
      <c r="BG29" s="165">
        <v>-12636.792479735315</v>
      </c>
      <c r="BH29" s="165">
        <v>-12931.785443361734</v>
      </c>
      <c r="BI29" s="165">
        <v>-13197.236816166462</v>
      </c>
      <c r="BJ29" s="165">
        <v>-13450.91788314533</v>
      </c>
      <c r="BK29" s="165">
        <v>-13689.996615055206</v>
      </c>
    </row>
    <row r="30" spans="1:63" s="129" customFormat="1">
      <c r="B30" s="177" t="s">
        <v>60</v>
      </c>
      <c r="C30" s="165">
        <v>0</v>
      </c>
      <c r="D30" s="165">
        <v>0</v>
      </c>
      <c r="E30" s="165">
        <v>0</v>
      </c>
      <c r="F30" s="165">
        <v>0</v>
      </c>
      <c r="G30" s="165">
        <v>0</v>
      </c>
      <c r="H30" s="165">
        <v>0</v>
      </c>
      <c r="I30" s="165">
        <v>0</v>
      </c>
      <c r="J30" s="165">
        <v>0</v>
      </c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0</v>
      </c>
      <c r="Q30" s="165">
        <v>0</v>
      </c>
      <c r="R30" s="165">
        <v>0</v>
      </c>
      <c r="S30" s="165">
        <v>0</v>
      </c>
      <c r="T30" s="165">
        <v>0</v>
      </c>
      <c r="U30" s="165">
        <v>0</v>
      </c>
      <c r="V30" s="165">
        <v>0</v>
      </c>
      <c r="W30" s="165">
        <v>0</v>
      </c>
      <c r="X30" s="165">
        <v>0</v>
      </c>
      <c r="Y30" s="165">
        <v>0</v>
      </c>
      <c r="Z30" s="165">
        <v>0</v>
      </c>
      <c r="AA30" s="165">
        <v>0</v>
      </c>
      <c r="AB30" s="165">
        <v>0</v>
      </c>
      <c r="AC30" s="165">
        <v>0</v>
      </c>
      <c r="AD30" s="165">
        <v>0</v>
      </c>
      <c r="AE30" s="165">
        <v>0</v>
      </c>
      <c r="AF30" s="165">
        <v>0</v>
      </c>
      <c r="AG30" s="165">
        <v>-2.8138474402076099</v>
      </c>
      <c r="AH30" s="165">
        <v>-57.976443128227402</v>
      </c>
      <c r="AI30" s="165">
        <v>-113.09037412676298</v>
      </c>
      <c r="AJ30" s="165">
        <v>-170.91339901146966</v>
      </c>
      <c r="AK30" s="165">
        <v>-225.93000063104409</v>
      </c>
      <c r="AL30" s="165">
        <v>-283.65569613678599</v>
      </c>
      <c r="AM30" s="165">
        <v>-338.57496837739927</v>
      </c>
      <c r="AN30" s="165">
        <v>-396.20333450418002</v>
      </c>
      <c r="AO30" s="165">
        <v>-451.02527736583033</v>
      </c>
      <c r="AP30" s="165">
        <v>-505.79855553800189</v>
      </c>
      <c r="AQ30" s="165">
        <v>-563.28092759633728</v>
      </c>
      <c r="AR30" s="165">
        <v>-844.94825064338693</v>
      </c>
      <c r="AS30" s="165">
        <v>-1121.289039917936</v>
      </c>
      <c r="AT30" s="165">
        <v>-1392.3032954199789</v>
      </c>
      <c r="AU30" s="165">
        <v>-1657.9910171495167</v>
      </c>
      <c r="AV30" s="165">
        <v>-1918.3522051065538</v>
      </c>
      <c r="AW30" s="165">
        <v>-2173.3868592910849</v>
      </c>
      <c r="AX30" s="165">
        <v>-2423.0949797031162</v>
      </c>
      <c r="AY30" s="165">
        <v>-2667.4765663426415</v>
      </c>
      <c r="AZ30" s="165">
        <v>-2906.5316192096625</v>
      </c>
      <c r="BA30" s="165">
        <v>-3140.2601383041811</v>
      </c>
      <c r="BB30" s="165">
        <v>-3412.205070372489</v>
      </c>
      <c r="BC30" s="165">
        <v>-3683.6750291609123</v>
      </c>
      <c r="BD30" s="165">
        <v>-3954.6700146694457</v>
      </c>
      <c r="BE30" s="165">
        <v>-4225.1900268980935</v>
      </c>
      <c r="BF30" s="165">
        <v>-4495.2350658468549</v>
      </c>
      <c r="BG30" s="165">
        <v>-4764.8051315157281</v>
      </c>
      <c r="BH30" s="165">
        <v>-5033.9002239047149</v>
      </c>
      <c r="BI30" s="165">
        <v>-5302.5203430138154</v>
      </c>
      <c r="BJ30" s="165">
        <v>-5570.665488843033</v>
      </c>
      <c r="BK30" s="165">
        <v>-5838.335661392357</v>
      </c>
    </row>
    <row r="31" spans="1:63" s="129" customFormat="1">
      <c r="B31" s="177" t="s">
        <v>91</v>
      </c>
      <c r="C31" s="165">
        <v>0</v>
      </c>
      <c r="D31" s="165">
        <v>0</v>
      </c>
      <c r="E31" s="165">
        <v>0</v>
      </c>
      <c r="F31" s="165">
        <v>0</v>
      </c>
      <c r="G31" s="165">
        <v>0</v>
      </c>
      <c r="H31" s="165">
        <v>0</v>
      </c>
      <c r="I31" s="165">
        <v>0</v>
      </c>
      <c r="J31" s="165">
        <v>0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165">
        <v>0</v>
      </c>
      <c r="R31" s="165">
        <v>0</v>
      </c>
      <c r="S31" s="165">
        <v>0</v>
      </c>
      <c r="T31" s="165">
        <v>0</v>
      </c>
      <c r="U31" s="165">
        <v>0</v>
      </c>
      <c r="V31" s="165">
        <v>0</v>
      </c>
      <c r="W31" s="165">
        <v>0</v>
      </c>
      <c r="X31" s="165">
        <v>0</v>
      </c>
      <c r="Y31" s="165">
        <v>0</v>
      </c>
      <c r="Z31" s="165">
        <v>0</v>
      </c>
      <c r="AA31" s="165">
        <v>0</v>
      </c>
      <c r="AB31" s="165">
        <v>0</v>
      </c>
      <c r="AC31" s="165">
        <v>0</v>
      </c>
      <c r="AD31" s="165">
        <v>0</v>
      </c>
      <c r="AE31" s="165">
        <v>0</v>
      </c>
      <c r="AF31" s="165">
        <v>0</v>
      </c>
      <c r="AG31" s="165">
        <v>0</v>
      </c>
      <c r="AH31" s="165">
        <v>0</v>
      </c>
      <c r="AI31" s="165">
        <v>0</v>
      </c>
      <c r="AJ31" s="165">
        <v>0</v>
      </c>
      <c r="AK31" s="165">
        <v>0</v>
      </c>
      <c r="AL31" s="165">
        <v>0</v>
      </c>
      <c r="AM31" s="165">
        <v>0</v>
      </c>
      <c r="AN31" s="165">
        <v>0</v>
      </c>
      <c r="AO31" s="165">
        <v>0</v>
      </c>
      <c r="AP31" s="165">
        <v>0</v>
      </c>
      <c r="AQ31" s="165">
        <v>0</v>
      </c>
      <c r="AR31" s="165">
        <v>-44.362986402045635</v>
      </c>
      <c r="AS31" s="165">
        <v>-91.834103021572105</v>
      </c>
      <c r="AT31" s="165">
        <v>-132.63398593423005</v>
      </c>
      <c r="AU31" s="165">
        <v>-176.55851274571467</v>
      </c>
      <c r="AV31" s="165">
        <v>-220.35720985658702</v>
      </c>
      <c r="AW31" s="165">
        <v>-267.15837794877018</v>
      </c>
      <c r="AX31" s="165">
        <v>-307.43392702178176</v>
      </c>
      <c r="AY31" s="165">
        <v>-350.78920890565519</v>
      </c>
      <c r="AZ31" s="165">
        <v>-394.04309887595616</v>
      </c>
      <c r="BA31" s="165">
        <v>-440.33803089070659</v>
      </c>
      <c r="BB31" s="165">
        <v>-480.12375284336656</v>
      </c>
      <c r="BC31" s="165">
        <v>-522.95495341958974</v>
      </c>
      <c r="BD31" s="165">
        <v>-565.72510281940504</v>
      </c>
      <c r="BE31" s="165">
        <v>-608.53642639492932</v>
      </c>
      <c r="BF31" s="165">
        <v>-654.09872254414086</v>
      </c>
      <c r="BG31" s="165">
        <v>-693.90940326310294</v>
      </c>
      <c r="BH31" s="165">
        <v>-736.66868654783593</v>
      </c>
      <c r="BI31" s="165">
        <v>-779.54494623481457</v>
      </c>
      <c r="BJ31" s="165">
        <v>-825.06502346855154</v>
      </c>
      <c r="BK31" s="165">
        <v>-865.01612256597593</v>
      </c>
    </row>
    <row r="32" spans="1:63" s="129" customFormat="1">
      <c r="B32" s="177" t="s">
        <v>57</v>
      </c>
      <c r="C32" s="165">
        <v>0</v>
      </c>
      <c r="D32" s="165">
        <v>0</v>
      </c>
      <c r="E32" s="165">
        <v>0</v>
      </c>
      <c r="F32" s="165">
        <v>0</v>
      </c>
      <c r="G32" s="165">
        <v>0</v>
      </c>
      <c r="H32" s="165">
        <v>0</v>
      </c>
      <c r="I32" s="165">
        <v>0</v>
      </c>
      <c r="J32" s="165">
        <v>0</v>
      </c>
      <c r="K32" s="165">
        <v>0</v>
      </c>
      <c r="L32" s="165">
        <v>0</v>
      </c>
      <c r="M32" s="165">
        <v>0</v>
      </c>
      <c r="N32" s="165">
        <v>0</v>
      </c>
      <c r="O32" s="165">
        <v>0</v>
      </c>
      <c r="P32" s="165">
        <v>0</v>
      </c>
      <c r="Q32" s="165">
        <v>0</v>
      </c>
      <c r="R32" s="165">
        <v>0</v>
      </c>
      <c r="S32" s="165">
        <v>0</v>
      </c>
      <c r="T32" s="165">
        <v>0</v>
      </c>
      <c r="U32" s="165">
        <v>0</v>
      </c>
      <c r="V32" s="165">
        <v>0</v>
      </c>
      <c r="W32" s="165">
        <v>0</v>
      </c>
      <c r="X32" s="165">
        <v>0</v>
      </c>
      <c r="Y32" s="165">
        <v>0</v>
      </c>
      <c r="Z32" s="165">
        <v>0</v>
      </c>
      <c r="AA32" s="165">
        <v>0</v>
      </c>
      <c r="AB32" s="165">
        <v>0</v>
      </c>
      <c r="AC32" s="165">
        <v>0</v>
      </c>
      <c r="AD32" s="165">
        <v>0</v>
      </c>
      <c r="AE32" s="165">
        <v>0</v>
      </c>
      <c r="AF32" s="165">
        <v>0</v>
      </c>
      <c r="AG32" s="165">
        <v>0</v>
      </c>
      <c r="AH32" s="165">
        <v>0</v>
      </c>
      <c r="AI32" s="165">
        <v>0</v>
      </c>
      <c r="AJ32" s="165">
        <v>0</v>
      </c>
      <c r="AK32" s="165">
        <v>0</v>
      </c>
      <c r="AL32" s="165">
        <v>0</v>
      </c>
      <c r="AM32" s="165">
        <v>0</v>
      </c>
      <c r="AN32" s="165">
        <v>0</v>
      </c>
      <c r="AO32" s="165">
        <v>0</v>
      </c>
      <c r="AP32" s="165">
        <v>0</v>
      </c>
      <c r="AQ32" s="165">
        <v>0</v>
      </c>
      <c r="AR32" s="165">
        <v>-47.635656080039212</v>
      </c>
      <c r="AS32" s="165">
        <v>-95.671714151093965</v>
      </c>
      <c r="AT32" s="165">
        <v>-143.30009161979024</v>
      </c>
      <c r="AU32" s="165">
        <v>-191.28109464932822</v>
      </c>
      <c r="AV32" s="165">
        <v>-239.32943689852402</v>
      </c>
      <c r="AW32" s="165">
        <v>-286.57116291095076</v>
      </c>
      <c r="AX32" s="165">
        <v>-331.74143722283389</v>
      </c>
      <c r="AY32" s="165">
        <v>-377.19001725519672</v>
      </c>
      <c r="AZ32" s="165">
        <v>-422.12446562121318</v>
      </c>
      <c r="BA32" s="165">
        <v>-467.81350522952243</v>
      </c>
      <c r="BB32" s="165">
        <v>-506.38612180899895</v>
      </c>
      <c r="BC32" s="165">
        <v>-545.07081893184704</v>
      </c>
      <c r="BD32" s="165">
        <v>-582.57623586678596</v>
      </c>
      <c r="BE32" s="165">
        <v>-620.60859079864122</v>
      </c>
      <c r="BF32" s="165">
        <v>-654.09149436252608</v>
      </c>
      <c r="BG32" s="165">
        <v>-689.30888167957505</v>
      </c>
      <c r="BH32" s="165">
        <v>-723.53977315496218</v>
      </c>
      <c r="BI32" s="165">
        <v>-758.83989993462797</v>
      </c>
      <c r="BJ32" s="165">
        <v>-788.99546053890765</v>
      </c>
      <c r="BK32" s="165">
        <v>-820.23265184772265</v>
      </c>
    </row>
    <row r="33" spans="1:63" s="129" customFormat="1">
      <c r="B33" s="177" t="s">
        <v>58</v>
      </c>
      <c r="C33" s="165">
        <v>0</v>
      </c>
      <c r="D33" s="165">
        <v>0</v>
      </c>
      <c r="E33" s="165">
        <v>0</v>
      </c>
      <c r="F33" s="165">
        <v>0</v>
      </c>
      <c r="G33" s="165">
        <v>0</v>
      </c>
      <c r="H33" s="165">
        <v>0</v>
      </c>
      <c r="I33" s="165">
        <v>0</v>
      </c>
      <c r="J33" s="165">
        <v>0</v>
      </c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65">
        <v>0</v>
      </c>
      <c r="V33" s="165">
        <v>0</v>
      </c>
      <c r="W33" s="165">
        <v>0</v>
      </c>
      <c r="X33" s="165">
        <v>0</v>
      </c>
      <c r="Y33" s="165">
        <v>0</v>
      </c>
      <c r="Z33" s="165">
        <v>0</v>
      </c>
      <c r="AA33" s="165">
        <v>0</v>
      </c>
      <c r="AB33" s="165">
        <v>0</v>
      </c>
      <c r="AC33" s="165">
        <v>0</v>
      </c>
      <c r="AD33" s="165">
        <v>0</v>
      </c>
      <c r="AE33" s="165">
        <v>0</v>
      </c>
      <c r="AF33" s="165">
        <v>0</v>
      </c>
      <c r="AG33" s="165">
        <v>-12.210528554078792</v>
      </c>
      <c r="AH33" s="165">
        <v>-24.259373141064543</v>
      </c>
      <c r="AI33" s="165">
        <v>-36.235748191046468</v>
      </c>
      <c r="AJ33" s="165">
        <v>-48.096817742129588</v>
      </c>
      <c r="AK33" s="165">
        <v>-59.998420504104388</v>
      </c>
      <c r="AL33" s="165">
        <v>-71.441858017341929</v>
      </c>
      <c r="AM33" s="165">
        <v>-82.912852378971365</v>
      </c>
      <c r="AN33" s="165">
        <v>-94.241869302662735</v>
      </c>
      <c r="AO33" s="165">
        <v>-105.71230589373522</v>
      </c>
      <c r="AP33" s="165">
        <v>-116.45220708120496</v>
      </c>
      <c r="AQ33" s="165">
        <v>-127.32250516954593</v>
      </c>
      <c r="AR33" s="165">
        <v>-162.76912797014643</v>
      </c>
      <c r="AS33" s="165">
        <v>-197.40522263937794</v>
      </c>
      <c r="AT33" s="165">
        <v>-229.6237293075219</v>
      </c>
      <c r="AU33" s="165">
        <v>-261.05566530399301</v>
      </c>
      <c r="AV33" s="165">
        <v>-291.17671375390171</v>
      </c>
      <c r="AW33" s="165">
        <v>-320.87868501734454</v>
      </c>
      <c r="AX33" s="165">
        <v>-347.54993646281332</v>
      </c>
      <c r="AY33" s="165">
        <v>-373.84112824764998</v>
      </c>
      <c r="AZ33" s="165">
        <v>-398.89825037562161</v>
      </c>
      <c r="BA33" s="165">
        <v>-423.90434624803061</v>
      </c>
      <c r="BB33" s="165">
        <v>-445.41193916533211</v>
      </c>
      <c r="BC33" s="165">
        <v>-466.92518533303064</v>
      </c>
      <c r="BD33" s="165">
        <v>-487.31743063742863</v>
      </c>
      <c r="BE33" s="165">
        <v>-506.6214812592624</v>
      </c>
      <c r="BF33" s="165">
        <v>-526.30848075769075</v>
      </c>
      <c r="BG33" s="165">
        <v>-542.09693489546044</v>
      </c>
      <c r="BH33" s="165">
        <v>-558.33209681868823</v>
      </c>
      <c r="BI33" s="165">
        <v>-573.60533267273354</v>
      </c>
      <c r="BJ33" s="165">
        <v>-589.55425458786806</v>
      </c>
      <c r="BK33" s="165">
        <v>-601.37029767924446</v>
      </c>
    </row>
    <row r="34" spans="1:63" s="129" customFormat="1">
      <c r="B34" s="177" t="s">
        <v>69</v>
      </c>
      <c r="C34" s="165">
        <v>0</v>
      </c>
      <c r="D34" s="165">
        <v>0</v>
      </c>
      <c r="E34" s="165">
        <v>0</v>
      </c>
      <c r="F34" s="165">
        <v>0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165">
        <v>0</v>
      </c>
      <c r="R34" s="165">
        <v>0</v>
      </c>
      <c r="S34" s="165">
        <v>0</v>
      </c>
      <c r="T34" s="165">
        <v>0</v>
      </c>
      <c r="U34" s="165">
        <v>0</v>
      </c>
      <c r="V34" s="165">
        <v>0</v>
      </c>
      <c r="W34" s="165">
        <v>0</v>
      </c>
      <c r="X34" s="165">
        <v>0</v>
      </c>
      <c r="Y34" s="165">
        <v>0</v>
      </c>
      <c r="Z34" s="165">
        <v>0</v>
      </c>
      <c r="AA34" s="165">
        <v>0</v>
      </c>
      <c r="AB34" s="165">
        <v>0</v>
      </c>
      <c r="AC34" s="165">
        <v>0</v>
      </c>
      <c r="AD34" s="165">
        <v>0</v>
      </c>
      <c r="AE34" s="165">
        <v>0</v>
      </c>
      <c r="AF34" s="165">
        <v>0</v>
      </c>
      <c r="AG34" s="165">
        <v>0</v>
      </c>
      <c r="AH34" s="165">
        <v>0</v>
      </c>
      <c r="AI34" s="165">
        <v>0</v>
      </c>
      <c r="AJ34" s="165">
        <v>0</v>
      </c>
      <c r="AK34" s="165">
        <v>0</v>
      </c>
      <c r="AL34" s="165">
        <v>0</v>
      </c>
      <c r="AM34" s="165">
        <v>0</v>
      </c>
      <c r="AN34" s="165">
        <v>0</v>
      </c>
      <c r="AO34" s="165">
        <v>0</v>
      </c>
      <c r="AP34" s="165">
        <v>0</v>
      </c>
      <c r="AQ34" s="165">
        <v>0</v>
      </c>
      <c r="AR34" s="165">
        <v>-37.505947357906166</v>
      </c>
      <c r="AS34" s="165">
        <v>-73.535924776725437</v>
      </c>
      <c r="AT34" s="165">
        <v>-108.12173467565424</v>
      </c>
      <c r="AU34" s="165">
        <v>-141.29484938414078</v>
      </c>
      <c r="AV34" s="165">
        <v>-173.08641113542467</v>
      </c>
      <c r="AW34" s="165">
        <v>-203.52723205949792</v>
      </c>
      <c r="AX34" s="165">
        <v>-232.64779417542923</v>
      </c>
      <c r="AY34" s="165">
        <v>-260.47824938298675</v>
      </c>
      <c r="AZ34" s="165">
        <v>-287.04841945347505</v>
      </c>
      <c r="BA34" s="165">
        <v>-312.38779601970816</v>
      </c>
      <c r="BB34" s="165">
        <v>-336.52554056501327</v>
      </c>
      <c r="BC34" s="165">
        <v>-359.49048441116418</v>
      </c>
      <c r="BD34" s="165">
        <v>-381.31112870511004</v>
      </c>
      <c r="BE34" s="165">
        <v>-402.01564440436454</v>
      </c>
      <c r="BF34" s="165">
        <v>-421.63187226089127</v>
      </c>
      <c r="BG34" s="165">
        <v>-440.18732280330551</v>
      </c>
      <c r="BH34" s="165">
        <v>-457.70917631717566</v>
      </c>
      <c r="BI34" s="165">
        <v>-474.22428282319396</v>
      </c>
      <c r="BJ34" s="165">
        <v>-489.75916205293458</v>
      </c>
      <c r="BK34" s="165">
        <v>-504.34000342188364</v>
      </c>
    </row>
    <row r="35" spans="1:63" s="129" customFormat="1">
      <c r="B35" s="177" t="s">
        <v>64</v>
      </c>
      <c r="C35" s="165">
        <v>0</v>
      </c>
      <c r="D35" s="165">
        <v>0</v>
      </c>
      <c r="E35" s="165"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v>0</v>
      </c>
      <c r="K35" s="165">
        <v>0</v>
      </c>
      <c r="L35" s="165">
        <v>0</v>
      </c>
      <c r="M35" s="165">
        <v>0</v>
      </c>
      <c r="N35" s="165">
        <v>0</v>
      </c>
      <c r="O35" s="165">
        <v>0</v>
      </c>
      <c r="P35" s="165">
        <v>0</v>
      </c>
      <c r="Q35" s="165">
        <v>0</v>
      </c>
      <c r="R35" s="165">
        <v>0</v>
      </c>
      <c r="S35" s="165">
        <v>0</v>
      </c>
      <c r="T35" s="165">
        <v>0</v>
      </c>
      <c r="U35" s="165">
        <v>0</v>
      </c>
      <c r="V35" s="165">
        <v>0</v>
      </c>
      <c r="W35" s="165">
        <v>0</v>
      </c>
      <c r="X35" s="165">
        <v>0</v>
      </c>
      <c r="Y35" s="165">
        <v>0</v>
      </c>
      <c r="Z35" s="165">
        <v>0</v>
      </c>
      <c r="AA35" s="165">
        <v>0</v>
      </c>
      <c r="AB35" s="165">
        <v>0</v>
      </c>
      <c r="AC35" s="165">
        <v>0</v>
      </c>
      <c r="AD35" s="165">
        <v>0</v>
      </c>
      <c r="AE35" s="165">
        <v>0</v>
      </c>
      <c r="AF35" s="165">
        <v>0</v>
      </c>
      <c r="AG35" s="165">
        <v>-90.713383267593599</v>
      </c>
      <c r="AH35" s="165">
        <v>-184.21932463715711</v>
      </c>
      <c r="AI35" s="165">
        <v>-279.39587293101795</v>
      </c>
      <c r="AJ35" s="165">
        <v>-375.95907258061561</v>
      </c>
      <c r="AK35" s="165">
        <v>-473.36536949813672</v>
      </c>
      <c r="AL35" s="165">
        <v>-571.14186747861095</v>
      </c>
      <c r="AM35" s="165">
        <v>-606.54548332589911</v>
      </c>
      <c r="AN35" s="165">
        <v>-641.57382086335201</v>
      </c>
      <c r="AO35" s="165">
        <v>-676.2639553744375</v>
      </c>
      <c r="AP35" s="165">
        <v>-710.73838051840357</v>
      </c>
      <c r="AQ35" s="165">
        <v>-744.94150026467833</v>
      </c>
      <c r="AR35" s="165">
        <v>-772.85341256659376</v>
      </c>
      <c r="AS35" s="165">
        <v>-801.05503160833905</v>
      </c>
      <c r="AT35" s="165">
        <v>-829.17608762799864</v>
      </c>
      <c r="AU35" s="165">
        <v>-857.38777307448618</v>
      </c>
      <c r="AV35" s="165">
        <v>-885.22039473244513</v>
      </c>
      <c r="AW35" s="165">
        <v>-913.34040118078519</v>
      </c>
      <c r="AX35" s="165">
        <v>-937.86870568213453</v>
      </c>
      <c r="AY35" s="165">
        <v>-960.11317482602863</v>
      </c>
      <c r="AZ35" s="165">
        <v>-980.156207486516</v>
      </c>
      <c r="BA35" s="165">
        <v>-998.63769190312814</v>
      </c>
      <c r="BB35" s="165">
        <v>-1015.0232822055514</v>
      </c>
      <c r="BC35" s="165">
        <v>-1030.2577003293081</v>
      </c>
      <c r="BD35" s="165">
        <v>-1044.2583914786865</v>
      </c>
      <c r="BE35" s="165">
        <v>-1057.1964660618469</v>
      </c>
      <c r="BF35" s="165">
        <v>-1069.4955990316093</v>
      </c>
      <c r="BG35" s="165">
        <v>-1080.4106975649693</v>
      </c>
      <c r="BH35" s="165">
        <v>-1090.8590099837838</v>
      </c>
      <c r="BI35" s="165">
        <v>-1100.6875400743729</v>
      </c>
      <c r="BJ35" s="165">
        <v>-1110.2361568332708</v>
      </c>
      <c r="BK35" s="165">
        <v>-1118.7283140765639</v>
      </c>
    </row>
    <row r="36" spans="1:63" s="129" customFormat="1">
      <c r="B36" s="177" t="s">
        <v>75</v>
      </c>
      <c r="C36" s="165">
        <v>0</v>
      </c>
      <c r="D36" s="165">
        <v>0</v>
      </c>
      <c r="E36" s="165">
        <v>0</v>
      </c>
      <c r="F36" s="165">
        <v>0</v>
      </c>
      <c r="G36" s="165">
        <v>0</v>
      </c>
      <c r="H36" s="165">
        <v>0</v>
      </c>
      <c r="I36" s="165">
        <v>0</v>
      </c>
      <c r="J36" s="165">
        <v>0</v>
      </c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0</v>
      </c>
      <c r="Q36" s="165">
        <v>0</v>
      </c>
      <c r="R36" s="165">
        <v>0</v>
      </c>
      <c r="S36" s="165">
        <v>0</v>
      </c>
      <c r="T36" s="165">
        <v>0</v>
      </c>
      <c r="U36" s="165">
        <v>0</v>
      </c>
      <c r="V36" s="165">
        <v>0</v>
      </c>
      <c r="W36" s="165">
        <v>0</v>
      </c>
      <c r="X36" s="165">
        <v>0</v>
      </c>
      <c r="Y36" s="165">
        <v>0</v>
      </c>
      <c r="Z36" s="165">
        <v>0</v>
      </c>
      <c r="AA36" s="165">
        <v>0</v>
      </c>
      <c r="AB36" s="165">
        <v>0</v>
      </c>
      <c r="AC36" s="165">
        <v>0</v>
      </c>
      <c r="AD36" s="165">
        <v>0</v>
      </c>
      <c r="AE36" s="165">
        <v>0</v>
      </c>
      <c r="AF36" s="165">
        <v>0</v>
      </c>
      <c r="AG36" s="165">
        <v>-279.38447524732328</v>
      </c>
      <c r="AH36" s="165">
        <v>-339.08527204951952</v>
      </c>
      <c r="AI36" s="165">
        <v>-400.54010377729082</v>
      </c>
      <c r="AJ36" s="165">
        <v>-462.80276015655909</v>
      </c>
      <c r="AK36" s="165">
        <v>-522.6881986282533</v>
      </c>
      <c r="AL36" s="165">
        <v>-586.19377833819544</v>
      </c>
      <c r="AM36" s="165">
        <v>-757.37004866793268</v>
      </c>
      <c r="AN36" s="165">
        <v>-924.66167382169715</v>
      </c>
      <c r="AO36" s="165">
        <v>-1085.3916683962743</v>
      </c>
      <c r="AP36" s="165">
        <v>-1241.489152719977</v>
      </c>
      <c r="AQ36" s="165">
        <v>-1391.4216420839148</v>
      </c>
      <c r="AR36" s="165">
        <v>-1634.6680769642771</v>
      </c>
      <c r="AS36" s="165">
        <v>-1884.5472023835773</v>
      </c>
      <c r="AT36" s="165">
        <v>-2142.9096782804627</v>
      </c>
      <c r="AU36" s="165">
        <v>-2387.9685561972942</v>
      </c>
      <c r="AV36" s="165">
        <v>-2800.6280073618314</v>
      </c>
      <c r="AW36" s="165">
        <v>-3007.1709919547984</v>
      </c>
      <c r="AX36" s="165">
        <v>-3204.3000201320792</v>
      </c>
      <c r="AY36" s="165">
        <v>-3394.0230502113536</v>
      </c>
      <c r="AZ36" s="165">
        <v>-3574.241990164162</v>
      </c>
      <c r="BA36" s="165">
        <v>-3742.3719601807688</v>
      </c>
      <c r="BB36" s="165">
        <v>-3827.0517325435535</v>
      </c>
      <c r="BC36" s="165">
        <v>-3910.1636802088397</v>
      </c>
      <c r="BD36" s="165">
        <v>-3981.9339101818246</v>
      </c>
      <c r="BE36" s="165">
        <v>-4045.1075704356876</v>
      </c>
      <c r="BF36" s="165">
        <v>-4112.4432759463443</v>
      </c>
      <c r="BG36" s="165">
        <v>-4169.9664402666031</v>
      </c>
      <c r="BH36" s="165">
        <v>-4220.10219986018</v>
      </c>
      <c r="BI36" s="165">
        <v>-4268.2698987420481</v>
      </c>
      <c r="BJ36" s="165">
        <v>-4324.2579998395986</v>
      </c>
      <c r="BK36" s="165">
        <v>-4366.7694388032814</v>
      </c>
    </row>
    <row r="37" spans="1:63" s="129" customFormat="1">
      <c r="B37" s="172" t="s">
        <v>40</v>
      </c>
      <c r="C37" s="165">
        <v>0</v>
      </c>
      <c r="D37" s="165">
        <v>0</v>
      </c>
      <c r="E37" s="165">
        <v>0</v>
      </c>
      <c r="F37" s="165">
        <v>0</v>
      </c>
      <c r="G37" s="165">
        <v>0</v>
      </c>
      <c r="H37" s="165">
        <v>0</v>
      </c>
      <c r="I37" s="165">
        <v>0</v>
      </c>
      <c r="J37" s="165">
        <v>0</v>
      </c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  <c r="Q37" s="165">
        <v>0</v>
      </c>
      <c r="R37" s="165">
        <v>0</v>
      </c>
      <c r="S37" s="165">
        <v>0</v>
      </c>
      <c r="T37" s="165">
        <v>0</v>
      </c>
      <c r="U37" s="165">
        <v>0</v>
      </c>
      <c r="V37" s="165">
        <v>0</v>
      </c>
      <c r="W37" s="165">
        <v>0</v>
      </c>
      <c r="X37" s="165">
        <v>0</v>
      </c>
      <c r="Y37" s="165">
        <v>0</v>
      </c>
      <c r="Z37" s="165">
        <v>0</v>
      </c>
      <c r="AA37" s="165">
        <v>0</v>
      </c>
      <c r="AB37" s="165">
        <v>0</v>
      </c>
      <c r="AC37" s="165">
        <v>0</v>
      </c>
      <c r="AD37" s="165">
        <v>0</v>
      </c>
      <c r="AE37" s="165">
        <v>0</v>
      </c>
      <c r="AF37" s="165">
        <v>0</v>
      </c>
      <c r="AG37" s="165">
        <v>0</v>
      </c>
      <c r="AH37" s="165">
        <v>0</v>
      </c>
      <c r="AI37" s="165">
        <v>0</v>
      </c>
      <c r="AJ37" s="165">
        <v>0</v>
      </c>
      <c r="AK37" s="165">
        <v>0</v>
      </c>
      <c r="AL37" s="165">
        <v>0</v>
      </c>
      <c r="AM37" s="165">
        <v>0</v>
      </c>
      <c r="AN37" s="165">
        <v>0</v>
      </c>
      <c r="AO37" s="165">
        <v>0</v>
      </c>
      <c r="AP37" s="165">
        <v>0</v>
      </c>
      <c r="AQ37" s="165">
        <v>0</v>
      </c>
      <c r="AR37" s="165">
        <v>0</v>
      </c>
      <c r="AS37" s="165">
        <v>0</v>
      </c>
      <c r="AT37" s="165">
        <v>0</v>
      </c>
      <c r="AU37" s="165">
        <v>0</v>
      </c>
      <c r="AV37" s="165">
        <v>0</v>
      </c>
      <c r="AW37" s="165">
        <v>0</v>
      </c>
      <c r="AX37" s="165">
        <v>0</v>
      </c>
      <c r="AY37" s="165">
        <v>0</v>
      </c>
      <c r="AZ37" s="165">
        <v>0</v>
      </c>
      <c r="BA37" s="165">
        <v>0</v>
      </c>
      <c r="BB37" s="165">
        <v>-1613.8317021777834</v>
      </c>
      <c r="BC37" s="165">
        <v>-3227.6634043555669</v>
      </c>
      <c r="BD37" s="165">
        <v>-4841.4951065333498</v>
      </c>
      <c r="BE37" s="165">
        <v>-6455.3268087111337</v>
      </c>
      <c r="BF37" s="165">
        <v>-8069.1585108889176</v>
      </c>
      <c r="BG37" s="165">
        <v>-9682.9902130666997</v>
      </c>
      <c r="BH37" s="165">
        <v>-11296.821915244484</v>
      </c>
      <c r="BI37" s="165">
        <v>-12910.653617422267</v>
      </c>
      <c r="BJ37" s="165">
        <v>-14524.485319600051</v>
      </c>
      <c r="BK37" s="165">
        <v>-16138.317021777835</v>
      </c>
    </row>
    <row r="38" spans="1:63" s="129" customFormat="1"/>
    <row r="39" spans="1:63" s="128" customFormat="1">
      <c r="A39" s="143"/>
      <c r="B39" s="133" t="s">
        <v>10</v>
      </c>
      <c r="C39" s="134">
        <v>1990</v>
      </c>
      <c r="D39" s="135">
        <f t="shared" ref="D39" si="121">C39+1</f>
        <v>1991</v>
      </c>
      <c r="E39" s="135">
        <f t="shared" ref="E39" si="122">D39+1</f>
        <v>1992</v>
      </c>
      <c r="F39" s="135">
        <f t="shared" ref="F39" si="123">E39+1</f>
        <v>1993</v>
      </c>
      <c r="G39" s="135">
        <f t="shared" ref="G39" si="124">F39+1</f>
        <v>1994</v>
      </c>
      <c r="H39" s="135">
        <f t="shared" ref="H39" si="125">G39+1</f>
        <v>1995</v>
      </c>
      <c r="I39" s="135">
        <f t="shared" ref="I39" si="126">H39+1</f>
        <v>1996</v>
      </c>
      <c r="J39" s="135">
        <f t="shared" ref="J39" si="127">I39+1</f>
        <v>1997</v>
      </c>
      <c r="K39" s="135">
        <f t="shared" ref="K39" si="128">J39+1</f>
        <v>1998</v>
      </c>
      <c r="L39" s="135">
        <f t="shared" ref="L39" si="129">K39+1</f>
        <v>1999</v>
      </c>
      <c r="M39" s="135">
        <f t="shared" ref="M39" si="130">L39+1</f>
        <v>2000</v>
      </c>
      <c r="N39" s="135">
        <f t="shared" ref="N39" si="131">M39+1</f>
        <v>2001</v>
      </c>
      <c r="O39" s="135">
        <f t="shared" ref="O39" si="132">N39+1</f>
        <v>2002</v>
      </c>
      <c r="P39" s="135">
        <f t="shared" ref="P39" si="133">O39+1</f>
        <v>2003</v>
      </c>
      <c r="Q39" s="135">
        <f t="shared" ref="Q39" si="134">P39+1</f>
        <v>2004</v>
      </c>
      <c r="R39" s="135">
        <f t="shared" ref="R39" si="135">Q39+1</f>
        <v>2005</v>
      </c>
      <c r="S39" s="135">
        <f t="shared" ref="S39" si="136">R39+1</f>
        <v>2006</v>
      </c>
      <c r="T39" s="135">
        <f t="shared" ref="T39" si="137">S39+1</f>
        <v>2007</v>
      </c>
      <c r="U39" s="135">
        <f t="shared" ref="U39" si="138">T39+1</f>
        <v>2008</v>
      </c>
      <c r="V39" s="135">
        <f t="shared" ref="V39" si="139">U39+1</f>
        <v>2009</v>
      </c>
      <c r="W39" s="135">
        <f t="shared" ref="W39" si="140">V39+1</f>
        <v>2010</v>
      </c>
      <c r="X39" s="135">
        <f t="shared" ref="X39" si="141">W39+1</f>
        <v>2011</v>
      </c>
      <c r="Y39" s="135">
        <f t="shared" ref="Y39" si="142">X39+1</f>
        <v>2012</v>
      </c>
      <c r="Z39" s="135">
        <f t="shared" ref="Z39" si="143">Y39+1</f>
        <v>2013</v>
      </c>
      <c r="AA39" s="135">
        <f t="shared" ref="AA39" si="144">Z39+1</f>
        <v>2014</v>
      </c>
      <c r="AB39" s="135">
        <f t="shared" ref="AB39" si="145">AA39+1</f>
        <v>2015</v>
      </c>
      <c r="AC39" s="135">
        <f t="shared" ref="AC39" si="146">AB39+1</f>
        <v>2016</v>
      </c>
      <c r="AD39" s="135">
        <f t="shared" ref="AD39" si="147">AC39+1</f>
        <v>2017</v>
      </c>
      <c r="AE39" s="135">
        <f t="shared" ref="AE39" si="148">AD39+1</f>
        <v>2018</v>
      </c>
      <c r="AF39" s="135">
        <f t="shared" ref="AF39" si="149">AE39+1</f>
        <v>2019</v>
      </c>
      <c r="AG39" s="135">
        <f t="shared" ref="AG39" si="150">AF39+1</f>
        <v>2020</v>
      </c>
      <c r="AH39" s="135">
        <f t="shared" ref="AH39" si="151">AG39+1</f>
        <v>2021</v>
      </c>
      <c r="AI39" s="135">
        <f t="shared" ref="AI39" si="152">AH39+1</f>
        <v>2022</v>
      </c>
      <c r="AJ39" s="135">
        <f t="shared" ref="AJ39" si="153">AI39+1</f>
        <v>2023</v>
      </c>
      <c r="AK39" s="135">
        <f t="shared" ref="AK39" si="154">AJ39+1</f>
        <v>2024</v>
      </c>
      <c r="AL39" s="135">
        <f t="shared" ref="AL39" si="155">AK39+1</f>
        <v>2025</v>
      </c>
      <c r="AM39" s="135">
        <f t="shared" ref="AM39" si="156">AL39+1</f>
        <v>2026</v>
      </c>
      <c r="AN39" s="135">
        <f t="shared" ref="AN39" si="157">AM39+1</f>
        <v>2027</v>
      </c>
      <c r="AO39" s="135">
        <f t="shared" ref="AO39" si="158">AN39+1</f>
        <v>2028</v>
      </c>
      <c r="AP39" s="135">
        <f t="shared" ref="AP39" si="159">AO39+1</f>
        <v>2029</v>
      </c>
      <c r="AQ39" s="135">
        <f t="shared" ref="AQ39" si="160">AP39+1</f>
        <v>2030</v>
      </c>
      <c r="AR39" s="135">
        <f t="shared" ref="AR39" si="161">AQ39+1</f>
        <v>2031</v>
      </c>
      <c r="AS39" s="135">
        <f t="shared" ref="AS39" si="162">AR39+1</f>
        <v>2032</v>
      </c>
      <c r="AT39" s="135">
        <f t="shared" ref="AT39" si="163">AS39+1</f>
        <v>2033</v>
      </c>
      <c r="AU39" s="135">
        <f t="shared" ref="AU39" si="164">AT39+1</f>
        <v>2034</v>
      </c>
      <c r="AV39" s="135">
        <f t="shared" ref="AV39" si="165">AU39+1</f>
        <v>2035</v>
      </c>
      <c r="AW39" s="135">
        <f t="shared" ref="AW39" si="166">AV39+1</f>
        <v>2036</v>
      </c>
      <c r="AX39" s="135">
        <f t="shared" ref="AX39" si="167">AW39+1</f>
        <v>2037</v>
      </c>
      <c r="AY39" s="135">
        <f t="shared" ref="AY39" si="168">AX39+1</f>
        <v>2038</v>
      </c>
      <c r="AZ39" s="135">
        <f t="shared" ref="AZ39" si="169">AY39+1</f>
        <v>2039</v>
      </c>
      <c r="BA39" s="135">
        <f t="shared" ref="BA39" si="170">AZ39+1</f>
        <v>2040</v>
      </c>
      <c r="BB39" s="135">
        <f t="shared" ref="BB39" si="171">BA39+1</f>
        <v>2041</v>
      </c>
      <c r="BC39" s="135">
        <f t="shared" ref="BC39" si="172">BB39+1</f>
        <v>2042</v>
      </c>
      <c r="BD39" s="135">
        <f t="shared" ref="BD39" si="173">BC39+1</f>
        <v>2043</v>
      </c>
      <c r="BE39" s="135">
        <f t="shared" ref="BE39" si="174">BD39+1</f>
        <v>2044</v>
      </c>
      <c r="BF39" s="135">
        <f t="shared" ref="BF39" si="175">BE39+1</f>
        <v>2045</v>
      </c>
      <c r="BG39" s="135">
        <f t="shared" ref="BG39" si="176">BF39+1</f>
        <v>2046</v>
      </c>
      <c r="BH39" s="135">
        <f t="shared" ref="BH39" si="177">BG39+1</f>
        <v>2047</v>
      </c>
      <c r="BI39" s="135">
        <f t="shared" ref="BI39" si="178">BH39+1</f>
        <v>2048</v>
      </c>
      <c r="BJ39" s="135">
        <f t="shared" ref="BJ39" si="179">BI39+1</f>
        <v>2049</v>
      </c>
      <c r="BK39" s="135">
        <f t="shared" ref="BK39" si="180">BJ39+1</f>
        <v>2050</v>
      </c>
    </row>
    <row r="40" spans="1:63" s="129" customFormat="1">
      <c r="B40" s="177" t="s">
        <v>93</v>
      </c>
      <c r="C40" s="165">
        <v>9604.7720791993888</v>
      </c>
      <c r="D40" s="165">
        <v>9534.8444022853892</v>
      </c>
      <c r="E40" s="165">
        <v>9527.057036475966</v>
      </c>
      <c r="F40" s="165">
        <v>9378.8150631009539</v>
      </c>
      <c r="G40" s="165">
        <v>9266.6666476054943</v>
      </c>
      <c r="H40" s="165">
        <v>9024.4157430735577</v>
      </c>
      <c r="I40" s="165">
        <v>8789.8988961558025</v>
      </c>
      <c r="J40" s="165">
        <v>8516.8034721320601</v>
      </c>
      <c r="K40" s="165">
        <v>8199.5555572067697</v>
      </c>
      <c r="L40" s="165">
        <v>7896.5482841501171</v>
      </c>
      <c r="M40" s="165">
        <v>7612.4918466535773</v>
      </c>
      <c r="N40" s="165">
        <v>7334.4916678005247</v>
      </c>
      <c r="O40" s="165">
        <v>7049.567574534196</v>
      </c>
      <c r="P40" s="165">
        <v>6754.2563657692908</v>
      </c>
      <c r="Q40" s="165">
        <v>6435.6821005250167</v>
      </c>
      <c r="R40" s="165">
        <v>6129.9564142466188</v>
      </c>
      <c r="S40" s="165">
        <v>5814.5180359211754</v>
      </c>
      <c r="T40" s="165">
        <v>5519.1981593818145</v>
      </c>
      <c r="U40" s="165">
        <v>5177.0843761734341</v>
      </c>
      <c r="V40" s="165">
        <v>4869.7682424834275</v>
      </c>
      <c r="W40" s="165">
        <v>4553.2032353216582</v>
      </c>
      <c r="X40" s="165">
        <v>4301.9881216681442</v>
      </c>
      <c r="Y40" s="165">
        <v>4086.5809495368053</v>
      </c>
      <c r="Z40" s="165">
        <v>3881.3593357092527</v>
      </c>
      <c r="AA40" s="165">
        <v>3658.8292597524564</v>
      </c>
      <c r="AB40" s="165">
        <v>3466.5847795778345</v>
      </c>
      <c r="AC40" s="165">
        <v>3267.1100536426438</v>
      </c>
      <c r="AD40" s="165">
        <v>3111.9548228011986</v>
      </c>
      <c r="AE40" s="165">
        <v>2949.43472078887</v>
      </c>
      <c r="AF40" s="165">
        <v>2810.7982676196648</v>
      </c>
      <c r="AG40" s="165">
        <v>2681.8378503483978</v>
      </c>
      <c r="AH40" s="165">
        <v>2559.5049579312622</v>
      </c>
      <c r="AI40" s="165">
        <v>2443.5888789821806</v>
      </c>
      <c r="AJ40" s="165">
        <v>2333.0350711233123</v>
      </c>
      <c r="AK40" s="165">
        <v>2227.2288425455645</v>
      </c>
      <c r="AL40" s="165">
        <v>2125.6349950269205</v>
      </c>
      <c r="AM40" s="165">
        <v>2027.7863142205695</v>
      </c>
      <c r="AN40" s="165">
        <v>1936.3179217673621</v>
      </c>
      <c r="AO40" s="165">
        <v>1850.4859882694582</v>
      </c>
      <c r="AP40" s="165">
        <v>1769.6448685780229</v>
      </c>
      <c r="AQ40" s="165">
        <v>1693.2322447874508</v>
      </c>
      <c r="AR40" s="165">
        <v>1620.7567960154636</v>
      </c>
      <c r="AS40" s="165">
        <v>1551.8000260368483</v>
      </c>
      <c r="AT40" s="165">
        <v>1485.9822407909542</v>
      </c>
      <c r="AU40" s="165">
        <v>1422.9688741395646</v>
      </c>
      <c r="AV40" s="165">
        <v>1362.7275976250357</v>
      </c>
      <c r="AW40" s="165">
        <v>1305.6421569510446</v>
      </c>
      <c r="AX40" s="165">
        <v>1253.4702322644073</v>
      </c>
      <c r="AY40" s="165">
        <v>1205.6080991817182</v>
      </c>
      <c r="AZ40" s="165">
        <v>1161.5389803139528</v>
      </c>
      <c r="BA40" s="165">
        <v>1120.8192201165443</v>
      </c>
      <c r="BB40" s="165">
        <v>1083.066814245414</v>
      </c>
      <c r="BC40" s="165">
        <v>1047.9518734519143</v>
      </c>
      <c r="BD40" s="165">
        <v>1015.1886792830636</v>
      </c>
      <c r="BE40" s="165">
        <v>984.52905158740089</v>
      </c>
      <c r="BF40" s="165">
        <v>955.75679883051362</v>
      </c>
      <c r="BG40" s="165">
        <v>928.68306372239294</v>
      </c>
      <c r="BH40" s="165">
        <v>903.14241043805043</v>
      </c>
      <c r="BI40" s="165">
        <v>878.9895272515663</v>
      </c>
      <c r="BJ40" s="165">
        <v>856.09644084500155</v>
      </c>
      <c r="BK40" s="165">
        <v>834.35015689108195</v>
      </c>
    </row>
    <row r="41" spans="1:63" s="129" customFormat="1">
      <c r="B41" s="177" t="s">
        <v>94</v>
      </c>
      <c r="C41" s="165">
        <v>234.76538274806074</v>
      </c>
      <c r="D41" s="165">
        <v>232.19233191997688</v>
      </c>
      <c r="E41" s="165">
        <v>232.69274798340837</v>
      </c>
      <c r="F41" s="165">
        <v>233.24461147207893</v>
      </c>
      <c r="G41" s="165">
        <v>232.08943706949879</v>
      </c>
      <c r="H41" s="165">
        <v>232.61544935502752</v>
      </c>
      <c r="I41" s="165">
        <v>233.19913890565715</v>
      </c>
      <c r="J41" s="165">
        <v>234.29378591065716</v>
      </c>
      <c r="K41" s="165">
        <v>233.07134267761717</v>
      </c>
      <c r="L41" s="165">
        <v>234.02743015579716</v>
      </c>
      <c r="M41" s="165">
        <v>235.25246679241718</v>
      </c>
      <c r="N41" s="165">
        <v>237.40731662245716</v>
      </c>
      <c r="O41" s="165">
        <v>301.18840716783427</v>
      </c>
      <c r="P41" s="165">
        <v>354.07485131001999</v>
      </c>
      <c r="Q41" s="165">
        <v>365.53318013136112</v>
      </c>
      <c r="R41" s="165">
        <v>414.40765615059684</v>
      </c>
      <c r="S41" s="165">
        <v>427.8147606939981</v>
      </c>
      <c r="T41" s="165">
        <v>413.16087510841487</v>
      </c>
      <c r="U41" s="165">
        <v>464.43040128705104</v>
      </c>
      <c r="V41" s="165">
        <v>460.35674647204843</v>
      </c>
      <c r="W41" s="165">
        <v>401.80332770500269</v>
      </c>
      <c r="X41" s="165">
        <v>444.244158783633</v>
      </c>
      <c r="Y41" s="165">
        <v>439.75779134601999</v>
      </c>
      <c r="Z41" s="165">
        <v>434.87904965755519</v>
      </c>
      <c r="AA41" s="165">
        <v>433.03472180024426</v>
      </c>
      <c r="AB41" s="165">
        <v>441.32156168033725</v>
      </c>
      <c r="AC41" s="165">
        <v>446.38590074031367</v>
      </c>
      <c r="AD41" s="165">
        <v>387.82733833594841</v>
      </c>
      <c r="AE41" s="165">
        <v>384.50400485071049</v>
      </c>
      <c r="AF41" s="165">
        <v>383.47998165871053</v>
      </c>
      <c r="AG41" s="165">
        <v>383.58140356123317</v>
      </c>
      <c r="AH41" s="165">
        <v>383.38253824147512</v>
      </c>
      <c r="AI41" s="165">
        <v>383.15877221736605</v>
      </c>
      <c r="AJ41" s="165">
        <v>382.91755976642548</v>
      </c>
      <c r="AK41" s="165">
        <v>382.71498219819597</v>
      </c>
      <c r="AL41" s="165">
        <v>382.41658917151034</v>
      </c>
      <c r="AM41" s="165">
        <v>382.15800927002306</v>
      </c>
      <c r="AN41" s="165">
        <v>381.89459978314022</v>
      </c>
      <c r="AO41" s="165">
        <v>381.67071409357175</v>
      </c>
      <c r="AP41" s="165">
        <v>381.35429335693942</v>
      </c>
      <c r="AQ41" s="165">
        <v>381.07770938130642</v>
      </c>
      <c r="AR41" s="165">
        <v>380.87454489490364</v>
      </c>
      <c r="AS41" s="165">
        <v>380.70845872669634</v>
      </c>
      <c r="AT41" s="165">
        <v>380.45609074909237</v>
      </c>
      <c r="AU41" s="165">
        <v>380.24114710649263</v>
      </c>
      <c r="AV41" s="165">
        <v>380.02270292365614</v>
      </c>
      <c r="AW41" s="165">
        <v>379.84091332279081</v>
      </c>
      <c r="AX41" s="165">
        <v>379.57595297325088</v>
      </c>
      <c r="AY41" s="165">
        <v>379.34823376441403</v>
      </c>
      <c r="AZ41" s="165">
        <v>379.11804804968858</v>
      </c>
      <c r="BA41" s="165">
        <v>378.92457074241611</v>
      </c>
      <c r="BB41" s="165">
        <v>378.65170957411181</v>
      </c>
      <c r="BC41" s="165">
        <v>378.41635051705822</v>
      </c>
      <c r="BD41" s="165">
        <v>378.18009439504686</v>
      </c>
      <c r="BE41" s="165">
        <v>377.94334746605347</v>
      </c>
      <c r="BF41" s="165">
        <v>377.74371763041279</v>
      </c>
      <c r="BG41" s="165">
        <v>377.46973798730033</v>
      </c>
      <c r="BH41" s="165">
        <v>377.23336243981737</v>
      </c>
      <c r="BI41" s="165">
        <v>376.99745656206494</v>
      </c>
      <c r="BJ41" s="165">
        <v>376.79802945873251</v>
      </c>
      <c r="BK41" s="165">
        <v>376.5270388083029</v>
      </c>
    </row>
    <row r="42" spans="1:63" s="129" customFormat="1">
      <c r="B42" s="177" t="s">
        <v>95</v>
      </c>
      <c r="C42" s="165">
        <v>13713.829333594516</v>
      </c>
      <c r="D42" s="165">
        <v>13794.046158696616</v>
      </c>
      <c r="E42" s="165">
        <v>14975.575424064171</v>
      </c>
      <c r="F42" s="165">
        <v>14763.327173345646</v>
      </c>
      <c r="G42" s="165">
        <v>17420.169660147156</v>
      </c>
      <c r="H42" s="165">
        <v>17842.021226353034</v>
      </c>
      <c r="I42" s="165">
        <v>18395.017472713687</v>
      </c>
      <c r="J42" s="165">
        <v>19033.508541170515</v>
      </c>
      <c r="K42" s="165">
        <v>19032.363084790584</v>
      </c>
      <c r="L42" s="165">
        <v>18861.820494925887</v>
      </c>
      <c r="M42" s="165">
        <v>18965.913547657397</v>
      </c>
      <c r="N42" s="165">
        <v>17681.406557795653</v>
      </c>
      <c r="O42" s="165">
        <v>16992.656383037011</v>
      </c>
      <c r="P42" s="165">
        <v>17034.692049542846</v>
      </c>
      <c r="Q42" s="165">
        <v>16527.252841695259</v>
      </c>
      <c r="R42" s="165">
        <v>16146.902360234091</v>
      </c>
      <c r="S42" s="165">
        <v>15242.268927714502</v>
      </c>
      <c r="T42" s="165">
        <v>15297.810830051805</v>
      </c>
      <c r="U42" s="165">
        <v>16259.141411711953</v>
      </c>
      <c r="V42" s="165">
        <v>13779.288296305043</v>
      </c>
      <c r="W42" s="165">
        <v>14012.452811639094</v>
      </c>
      <c r="X42" s="165">
        <v>13259.583732174564</v>
      </c>
      <c r="Y42" s="165">
        <v>13842.762187799295</v>
      </c>
      <c r="Z42" s="165">
        <v>13739.478452188714</v>
      </c>
      <c r="AA42" s="165">
        <v>13152.997724302457</v>
      </c>
      <c r="AB42" s="165">
        <v>13163.663998216347</v>
      </c>
      <c r="AC42" s="165">
        <v>12413.855391735531</v>
      </c>
      <c r="AD42" s="165">
        <v>12183.80784711158</v>
      </c>
      <c r="AE42" s="165">
        <v>13065.595237918571</v>
      </c>
      <c r="AF42" s="165">
        <v>12976.16573873887</v>
      </c>
      <c r="AG42" s="165">
        <v>12116.375133224943</v>
      </c>
      <c r="AH42" s="165">
        <v>11340.319565807275</v>
      </c>
      <c r="AI42" s="165">
        <v>10594.196266349614</v>
      </c>
      <c r="AJ42" s="165">
        <v>9874.3277611676458</v>
      </c>
      <c r="AK42" s="165">
        <v>9192.3207504560596</v>
      </c>
      <c r="AL42" s="165">
        <v>8528.9883957746006</v>
      </c>
      <c r="AM42" s="165">
        <v>7968.6643463432447</v>
      </c>
      <c r="AN42" s="165">
        <v>7432.7161949925476</v>
      </c>
      <c r="AO42" s="165">
        <v>6929.2583027187038</v>
      </c>
      <c r="AP42" s="165">
        <v>6446.7018947897013</v>
      </c>
      <c r="AQ42" s="165">
        <v>5991.1933170224274</v>
      </c>
      <c r="AR42" s="165">
        <v>5547.5609904838284</v>
      </c>
      <c r="AS42" s="165">
        <v>5134.491167821061</v>
      </c>
      <c r="AT42" s="165">
        <v>4731.5753761902652</v>
      </c>
      <c r="AU42" s="165">
        <v>4351.7087554310838</v>
      </c>
      <c r="AV42" s="165">
        <v>3998.5090102800282</v>
      </c>
      <c r="AW42" s="165">
        <v>3858.6372541566875</v>
      </c>
      <c r="AX42" s="165">
        <v>3721.5529619850499</v>
      </c>
      <c r="AY42" s="165">
        <v>3586.3087460517177</v>
      </c>
      <c r="AZ42" s="165">
        <v>3452.9150190326968</v>
      </c>
      <c r="BA42" s="165">
        <v>3321.3819392958408</v>
      </c>
      <c r="BB42" s="165">
        <v>3201.1037065017399</v>
      </c>
      <c r="BC42" s="165">
        <v>3080.9567058272883</v>
      </c>
      <c r="BD42" s="165">
        <v>2960.9542382678201</v>
      </c>
      <c r="BE42" s="165">
        <v>2841.1085896260674</v>
      </c>
      <c r="BF42" s="165">
        <v>2721.4301534408255</v>
      </c>
      <c r="BG42" s="165">
        <v>2601.9287806086004</v>
      </c>
      <c r="BH42" s="165">
        <v>2482.6093478548937</v>
      </c>
      <c r="BI42" s="165">
        <v>2363.4757801623127</v>
      </c>
      <c r="BJ42" s="165">
        <v>2244.5282706265898</v>
      </c>
      <c r="BK42" s="165">
        <v>2125.7657861145399</v>
      </c>
    </row>
    <row r="43" spans="1:63" s="129" customFormat="1">
      <c r="B43" s="177" t="s">
        <v>96</v>
      </c>
      <c r="C43" s="165">
        <v>11115.229834195532</v>
      </c>
      <c r="D43" s="165">
        <v>11302.123305741196</v>
      </c>
      <c r="E43" s="165">
        <v>12076.719436838996</v>
      </c>
      <c r="F43" s="165">
        <v>11368.491244540061</v>
      </c>
      <c r="G43" s="165">
        <v>12449.121606126428</v>
      </c>
      <c r="H43" s="165">
        <v>12744.046923300348</v>
      </c>
      <c r="I43" s="165">
        <v>12829.132337546116</v>
      </c>
      <c r="J43" s="165">
        <v>13820.884129623993</v>
      </c>
      <c r="K43" s="165">
        <v>14033.88785573872</v>
      </c>
      <c r="L43" s="165">
        <v>14176.537242139271</v>
      </c>
      <c r="M43" s="165">
        <v>15511.26624178931</v>
      </c>
      <c r="N43" s="165">
        <v>16434.77806181983</v>
      </c>
      <c r="O43" s="165">
        <v>17256.55169960147</v>
      </c>
      <c r="P43" s="165">
        <v>18191.346203483645</v>
      </c>
      <c r="Q43" s="165">
        <v>18040.796246631704</v>
      </c>
      <c r="R43" s="165">
        <v>17792.63094689131</v>
      </c>
      <c r="S43" s="165">
        <v>17027.148528985093</v>
      </c>
      <c r="T43" s="165">
        <v>17419.832368080755</v>
      </c>
      <c r="U43" s="165">
        <v>17605.350812025077</v>
      </c>
      <c r="V43" s="165">
        <v>16515.867091083936</v>
      </c>
      <c r="W43" s="165">
        <v>16902.807836667715</v>
      </c>
      <c r="X43" s="165">
        <v>16943.002336851561</v>
      </c>
      <c r="Y43" s="165">
        <v>18056.05433216054</v>
      </c>
      <c r="Z43" s="165">
        <v>17581.455275792319</v>
      </c>
      <c r="AA43" s="165">
        <v>17329.843865827046</v>
      </c>
      <c r="AB43" s="165">
        <v>17766.374791949249</v>
      </c>
      <c r="AC43" s="165">
        <v>18577.892598358769</v>
      </c>
      <c r="AD43" s="165">
        <v>19139.456888102326</v>
      </c>
      <c r="AE43" s="165">
        <v>18985.890182879222</v>
      </c>
      <c r="AF43" s="165">
        <v>19298.475423999724</v>
      </c>
      <c r="AG43" s="165">
        <v>19093.819494027219</v>
      </c>
      <c r="AH43" s="165">
        <v>19014.395821191192</v>
      </c>
      <c r="AI43" s="165">
        <v>18919.871728904436</v>
      </c>
      <c r="AJ43" s="165">
        <v>18795.509680151899</v>
      </c>
      <c r="AK43" s="165">
        <v>18663.183424851683</v>
      </c>
      <c r="AL43" s="165">
        <v>18461.25584062604</v>
      </c>
      <c r="AM43" s="165">
        <v>18264.675976643368</v>
      </c>
      <c r="AN43" s="165">
        <v>18039.962215335749</v>
      </c>
      <c r="AO43" s="165">
        <v>17809.747444606539</v>
      </c>
      <c r="AP43" s="165">
        <v>17508.237743439789</v>
      </c>
      <c r="AQ43" s="165">
        <v>17200.917847045221</v>
      </c>
      <c r="AR43" s="165">
        <v>16816.049597320864</v>
      </c>
      <c r="AS43" s="165">
        <v>16421.288487435002</v>
      </c>
      <c r="AT43" s="165">
        <v>15835.970015884624</v>
      </c>
      <c r="AU43" s="165">
        <v>15241.824185584868</v>
      </c>
      <c r="AV43" s="165">
        <v>14616.972621759061</v>
      </c>
      <c r="AW43" s="165">
        <v>13768.575909459694</v>
      </c>
      <c r="AX43" s="165">
        <v>12886.464825602792</v>
      </c>
      <c r="AY43" s="165">
        <v>12023.794519883648</v>
      </c>
      <c r="AZ43" s="165">
        <v>11161.933747384681</v>
      </c>
      <c r="BA43" s="165">
        <v>10317.824541875596</v>
      </c>
      <c r="BB43" s="165">
        <v>9459.6313648808045</v>
      </c>
      <c r="BC43" s="165">
        <v>8613.6994685209138</v>
      </c>
      <c r="BD43" s="165">
        <v>7765.2533626343175</v>
      </c>
      <c r="BE43" s="165">
        <v>6914.2316121087597</v>
      </c>
      <c r="BF43" s="165">
        <v>6075.146971611186</v>
      </c>
      <c r="BG43" s="165">
        <v>5336.2125128962789</v>
      </c>
      <c r="BH43" s="165">
        <v>4672.1317296379666</v>
      </c>
      <c r="BI43" s="165">
        <v>4040.8325719034419</v>
      </c>
      <c r="BJ43" s="165">
        <v>3441.5470750105196</v>
      </c>
      <c r="BK43" s="165">
        <v>2827.0617959220804</v>
      </c>
    </row>
    <row r="44" spans="1:63" s="129" customFormat="1">
      <c r="B44" s="144" t="s">
        <v>76</v>
      </c>
      <c r="C44" s="165">
        <v>7597.731701656282</v>
      </c>
      <c r="D44" s="165">
        <v>7204.8327263743777</v>
      </c>
      <c r="E44" s="165">
        <v>7919.6045643619582</v>
      </c>
      <c r="F44" s="165">
        <v>7684.4655118829724</v>
      </c>
      <c r="G44" s="165">
        <v>9686.1613566309879</v>
      </c>
      <c r="H44" s="165">
        <v>10342.035156862008</v>
      </c>
      <c r="I44" s="165">
        <v>10491.080115201406</v>
      </c>
      <c r="J44" s="165">
        <v>10389.580688487624</v>
      </c>
      <c r="K44" s="165">
        <v>10250.040946602698</v>
      </c>
      <c r="L44" s="165">
        <v>9744.2364795391732</v>
      </c>
      <c r="M44" s="165">
        <v>9280.5470303992533</v>
      </c>
      <c r="N44" s="165">
        <v>8967.4354965212933</v>
      </c>
      <c r="O44" s="165">
        <v>8710.3626587221515</v>
      </c>
      <c r="P44" s="165">
        <v>8588.6762582403753</v>
      </c>
      <c r="Q44" s="165">
        <v>8191.9591368304737</v>
      </c>
      <c r="R44" s="165">
        <v>8051.6118443920068</v>
      </c>
      <c r="S44" s="165">
        <v>7674.4405243511483</v>
      </c>
      <c r="T44" s="165">
        <v>7767.8856224377996</v>
      </c>
      <c r="U44" s="165">
        <v>7584.3262777080872</v>
      </c>
      <c r="V44" s="165">
        <v>7214.8648686954057</v>
      </c>
      <c r="W44" s="165">
        <v>7270.8382109384111</v>
      </c>
      <c r="X44" s="165">
        <v>7783.6621043572122</v>
      </c>
      <c r="Y44" s="165">
        <v>8205.4951721649322</v>
      </c>
      <c r="Z44" s="165">
        <v>8274.0255641232015</v>
      </c>
      <c r="AA44" s="165">
        <v>8143.159200215101</v>
      </c>
      <c r="AB44" s="165">
        <v>7956.5232538783221</v>
      </c>
      <c r="AC44" s="165">
        <v>7948.4281754436288</v>
      </c>
      <c r="AD44" s="165">
        <v>8813.2281682772737</v>
      </c>
      <c r="AE44" s="165">
        <v>8559.7947507659119</v>
      </c>
      <c r="AF44" s="165">
        <v>8220.5004218281429</v>
      </c>
      <c r="AG44" s="165">
        <v>7876.5961672086578</v>
      </c>
      <c r="AH44" s="165">
        <v>7595.0073193735398</v>
      </c>
      <c r="AI44" s="165">
        <v>7319.4111796864699</v>
      </c>
      <c r="AJ44" s="165">
        <v>7057.6270089687087</v>
      </c>
      <c r="AK44" s="165">
        <v>6810.2871520507188</v>
      </c>
      <c r="AL44" s="165">
        <v>6549.6790973332008</v>
      </c>
      <c r="AM44" s="165">
        <v>6186.7817409681002</v>
      </c>
      <c r="AN44" s="165">
        <v>5831.4016379924096</v>
      </c>
      <c r="AO44" s="165">
        <v>5491.8255558178989</v>
      </c>
      <c r="AP44" s="165">
        <v>5158.082666085812</v>
      </c>
      <c r="AQ44" s="165">
        <v>4832.5350780994577</v>
      </c>
      <c r="AR44" s="165">
        <v>4480.8049228490072</v>
      </c>
      <c r="AS44" s="165">
        <v>4126.1017108667556</v>
      </c>
      <c r="AT44" s="165">
        <v>3757.94107414674</v>
      </c>
      <c r="AU44" s="165">
        <v>3405.8419920855854</v>
      </c>
      <c r="AV44" s="165">
        <v>2888.0254753807635</v>
      </c>
      <c r="AW44" s="165">
        <v>2583.8221050927177</v>
      </c>
      <c r="AX44" s="165">
        <v>2283.9125673102371</v>
      </c>
      <c r="AY44" s="165">
        <v>1994.8649247998455</v>
      </c>
      <c r="AZ44" s="165">
        <v>1712.4313982621811</v>
      </c>
      <c r="BA44" s="165">
        <v>1453.8881438190683</v>
      </c>
      <c r="BB44" s="165">
        <v>1278.4385705390155</v>
      </c>
      <c r="BC44" s="165">
        <v>1112.1032156607271</v>
      </c>
      <c r="BD44" s="165">
        <v>949.6202874815441</v>
      </c>
      <c r="BE44" s="165">
        <v>793.48467298981677</v>
      </c>
      <c r="BF44" s="165">
        <v>646.21142749691637</v>
      </c>
      <c r="BG44" s="165">
        <v>503.69764038442645</v>
      </c>
      <c r="BH44" s="165">
        <v>367.94292432912812</v>
      </c>
      <c r="BI44" s="165">
        <v>238.77805993037407</v>
      </c>
      <c r="BJ44" s="165">
        <v>116.32461788220185</v>
      </c>
      <c r="BK44" s="165">
        <v>0</v>
      </c>
    </row>
    <row r="45" spans="1:63" s="129" customFormat="1">
      <c r="B45" s="181" t="s">
        <v>40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>
        <v>0</v>
      </c>
      <c r="BB45" s="165">
        <v>-1613.8317021777834</v>
      </c>
      <c r="BC45" s="165">
        <v>-3227.6634043555669</v>
      </c>
      <c r="BD45" s="165">
        <v>-4841.4951065333498</v>
      </c>
      <c r="BE45" s="165">
        <v>-6455.3268087111337</v>
      </c>
      <c r="BF45" s="165">
        <v>-8069.1585108889176</v>
      </c>
      <c r="BG45" s="165">
        <v>-9682.9902130666997</v>
      </c>
      <c r="BH45" s="165">
        <v>-11296.821915244484</v>
      </c>
      <c r="BI45" s="165">
        <v>-12910.653617422267</v>
      </c>
      <c r="BJ45" s="165">
        <v>-14524.485319600051</v>
      </c>
      <c r="BK45" s="165">
        <v>-16138.317021777835</v>
      </c>
    </row>
    <row r="46" spans="1:63" s="129" customFormat="1">
      <c r="B46" s="178" t="s">
        <v>61</v>
      </c>
      <c r="C46" s="165">
        <v>0</v>
      </c>
      <c r="D46" s="165">
        <v>0</v>
      </c>
      <c r="E46" s="165"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v>0</v>
      </c>
      <c r="K46" s="165">
        <v>0</v>
      </c>
      <c r="L46" s="165">
        <v>0</v>
      </c>
      <c r="M46" s="165">
        <v>0</v>
      </c>
      <c r="N46" s="165">
        <v>0</v>
      </c>
      <c r="O46" s="165">
        <v>0</v>
      </c>
      <c r="P46" s="165">
        <v>0</v>
      </c>
      <c r="Q46" s="165">
        <v>0</v>
      </c>
      <c r="R46" s="165">
        <v>0</v>
      </c>
      <c r="S46" s="165">
        <v>0</v>
      </c>
      <c r="T46" s="165">
        <v>0</v>
      </c>
      <c r="U46" s="165">
        <v>0</v>
      </c>
      <c r="V46" s="165">
        <v>0</v>
      </c>
      <c r="W46" s="165">
        <v>0</v>
      </c>
      <c r="X46" s="165">
        <v>0</v>
      </c>
      <c r="Y46" s="165">
        <v>0</v>
      </c>
      <c r="Z46" s="165">
        <v>0</v>
      </c>
      <c r="AA46" s="165">
        <v>0</v>
      </c>
      <c r="AB46" s="165">
        <v>0</v>
      </c>
      <c r="AC46" s="165">
        <v>0</v>
      </c>
      <c r="AD46" s="165">
        <v>0</v>
      </c>
      <c r="AE46" s="165">
        <v>0</v>
      </c>
      <c r="AF46" s="165">
        <v>0</v>
      </c>
      <c r="AG46" s="165">
        <v>800.69911937092547</v>
      </c>
      <c r="AH46" s="165">
        <v>1339.1134905534927</v>
      </c>
      <c r="AI46" s="165">
        <v>1888.9614730084832</v>
      </c>
      <c r="AJ46" s="165">
        <v>2437.0981391931346</v>
      </c>
      <c r="AK46" s="165">
        <v>2984.8913957383211</v>
      </c>
      <c r="AL46" s="165">
        <v>3529.566312324454</v>
      </c>
      <c r="AM46" s="165">
        <v>4060.1220388424026</v>
      </c>
      <c r="AN46" s="165">
        <v>4589.9479318674512</v>
      </c>
      <c r="AO46" s="165">
        <v>5120.1892353607509</v>
      </c>
      <c r="AP46" s="165">
        <v>5646.955229176483</v>
      </c>
      <c r="AQ46" s="165">
        <v>6174.345757885274</v>
      </c>
      <c r="AR46" s="165">
        <v>6396.3253866351661</v>
      </c>
      <c r="AS46" s="165">
        <v>6625.4947068636993</v>
      </c>
      <c r="AT46" s="165">
        <v>6997.904504957427</v>
      </c>
      <c r="AU46" s="165">
        <v>7383.8299976563503</v>
      </c>
      <c r="AV46" s="165">
        <v>7781.0282889254768</v>
      </c>
      <c r="AW46" s="165">
        <v>8212.1977369673114</v>
      </c>
      <c r="AX46" s="165">
        <v>8640.8101079586959</v>
      </c>
      <c r="AY46" s="165">
        <v>9076.0188665275364</v>
      </c>
      <c r="AZ46" s="165">
        <v>9516.0871856299564</v>
      </c>
      <c r="BA46" s="165">
        <v>9963.1737806566707</v>
      </c>
      <c r="BB46" s="165">
        <v>10412.032406090197</v>
      </c>
      <c r="BC46" s="165">
        <v>10871.130645195244</v>
      </c>
      <c r="BD46" s="165">
        <v>11336.250001841316</v>
      </c>
      <c r="BE46" s="165">
        <v>11807.72969364599</v>
      </c>
      <c r="BF46" s="165">
        <v>12287.678166737405</v>
      </c>
      <c r="BG46" s="165">
        <v>12636.792479735315</v>
      </c>
      <c r="BH46" s="165">
        <v>12931.785443361734</v>
      </c>
      <c r="BI46" s="165">
        <v>13197.236816166462</v>
      </c>
      <c r="BJ46" s="165">
        <v>13450.91788314533</v>
      </c>
      <c r="BK46" s="165">
        <v>13689.996615055206</v>
      </c>
    </row>
    <row r="47" spans="1:63" s="129" customFormat="1">
      <c r="B47" s="182" t="s">
        <v>60</v>
      </c>
      <c r="C47" s="165">
        <v>0</v>
      </c>
      <c r="D47" s="165">
        <v>0</v>
      </c>
      <c r="E47" s="165">
        <v>0</v>
      </c>
      <c r="F47" s="165">
        <v>0</v>
      </c>
      <c r="G47" s="165">
        <v>0</v>
      </c>
      <c r="H47" s="165">
        <v>0</v>
      </c>
      <c r="I47" s="165">
        <v>0</v>
      </c>
      <c r="J47" s="165">
        <v>0</v>
      </c>
      <c r="K47" s="165">
        <v>0</v>
      </c>
      <c r="L47" s="165">
        <v>0</v>
      </c>
      <c r="M47" s="165">
        <v>0</v>
      </c>
      <c r="N47" s="165">
        <v>0</v>
      </c>
      <c r="O47" s="165">
        <v>0</v>
      </c>
      <c r="P47" s="165">
        <v>0</v>
      </c>
      <c r="Q47" s="165">
        <v>0</v>
      </c>
      <c r="R47" s="165">
        <v>0</v>
      </c>
      <c r="S47" s="165">
        <v>0</v>
      </c>
      <c r="T47" s="165">
        <v>0</v>
      </c>
      <c r="U47" s="165">
        <v>0</v>
      </c>
      <c r="V47" s="165">
        <v>0</v>
      </c>
      <c r="W47" s="165">
        <v>0</v>
      </c>
      <c r="X47" s="165">
        <v>0</v>
      </c>
      <c r="Y47" s="165">
        <v>0</v>
      </c>
      <c r="Z47" s="165">
        <v>0</v>
      </c>
      <c r="AA47" s="165">
        <v>0</v>
      </c>
      <c r="AB47" s="165">
        <v>0</v>
      </c>
      <c r="AC47" s="165">
        <v>0</v>
      </c>
      <c r="AD47" s="165">
        <v>0</v>
      </c>
      <c r="AE47" s="165">
        <v>0</v>
      </c>
      <c r="AF47" s="165">
        <v>0</v>
      </c>
      <c r="AG47" s="165">
        <v>2.8138474402076099</v>
      </c>
      <c r="AH47" s="165">
        <v>57.976443128227402</v>
      </c>
      <c r="AI47" s="165">
        <v>113.09037412676298</v>
      </c>
      <c r="AJ47" s="165">
        <v>170.91339901146966</v>
      </c>
      <c r="AK47" s="165">
        <v>225.93000063104409</v>
      </c>
      <c r="AL47" s="165">
        <v>283.65569613678599</v>
      </c>
      <c r="AM47" s="165">
        <v>338.57496837739927</v>
      </c>
      <c r="AN47" s="165">
        <v>396.20333450418002</v>
      </c>
      <c r="AO47" s="165">
        <v>451.02527736583033</v>
      </c>
      <c r="AP47" s="165">
        <v>505.79855553800189</v>
      </c>
      <c r="AQ47" s="165">
        <v>563.28092759633728</v>
      </c>
      <c r="AR47" s="165">
        <v>844.94825064338693</v>
      </c>
      <c r="AS47" s="165">
        <v>1121.289039917936</v>
      </c>
      <c r="AT47" s="165">
        <v>1392.3032954199789</v>
      </c>
      <c r="AU47" s="165">
        <v>1657.9910171495167</v>
      </c>
      <c r="AV47" s="165">
        <v>1918.3522051065538</v>
      </c>
      <c r="AW47" s="165">
        <v>2173.3868592910849</v>
      </c>
      <c r="AX47" s="165">
        <v>2423.0949797031162</v>
      </c>
      <c r="AY47" s="165">
        <v>2667.4765663426415</v>
      </c>
      <c r="AZ47" s="165">
        <v>2906.5316192096625</v>
      </c>
      <c r="BA47" s="165">
        <v>3140.2601383041811</v>
      </c>
      <c r="BB47" s="165">
        <v>3412.205070372489</v>
      </c>
      <c r="BC47" s="165">
        <v>3683.6750291609123</v>
      </c>
      <c r="BD47" s="165">
        <v>3954.6700146694457</v>
      </c>
      <c r="BE47" s="165">
        <v>4225.1900268980935</v>
      </c>
      <c r="BF47" s="165">
        <v>4495.2350658468549</v>
      </c>
      <c r="BG47" s="165">
        <v>4764.8051315157281</v>
      </c>
      <c r="BH47" s="165">
        <v>5033.9002239047149</v>
      </c>
      <c r="BI47" s="165">
        <v>5302.5203430138154</v>
      </c>
      <c r="BJ47" s="165">
        <v>5570.665488843033</v>
      </c>
      <c r="BK47" s="165">
        <v>5838.335661392357</v>
      </c>
    </row>
    <row r="48" spans="1:63" s="129" customFormat="1">
      <c r="B48" s="177" t="s">
        <v>91</v>
      </c>
      <c r="C48" s="165">
        <v>0</v>
      </c>
      <c r="D48" s="165">
        <v>0</v>
      </c>
      <c r="E48" s="165">
        <v>0</v>
      </c>
      <c r="F48" s="165">
        <v>0</v>
      </c>
      <c r="G48" s="165">
        <v>0</v>
      </c>
      <c r="H48" s="165">
        <v>0</v>
      </c>
      <c r="I48" s="165">
        <v>0</v>
      </c>
      <c r="J48" s="165">
        <v>0</v>
      </c>
      <c r="K48" s="165">
        <v>0</v>
      </c>
      <c r="L48" s="165">
        <v>0</v>
      </c>
      <c r="M48" s="165">
        <v>0</v>
      </c>
      <c r="N48" s="165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65">
        <v>0</v>
      </c>
      <c r="V48" s="165">
        <v>0</v>
      </c>
      <c r="W48" s="165">
        <v>0</v>
      </c>
      <c r="X48" s="165">
        <v>0</v>
      </c>
      <c r="Y48" s="165">
        <v>0</v>
      </c>
      <c r="Z48" s="165">
        <v>0</v>
      </c>
      <c r="AA48" s="165">
        <v>0</v>
      </c>
      <c r="AB48" s="165">
        <v>0</v>
      </c>
      <c r="AC48" s="165">
        <v>0</v>
      </c>
      <c r="AD48" s="165">
        <v>0</v>
      </c>
      <c r="AE48" s="165">
        <v>0</v>
      </c>
      <c r="AF48" s="165">
        <v>0</v>
      </c>
      <c r="AG48" s="165">
        <v>0</v>
      </c>
      <c r="AH48" s="165">
        <v>0</v>
      </c>
      <c r="AI48" s="165">
        <v>0</v>
      </c>
      <c r="AJ48" s="165">
        <v>0</v>
      </c>
      <c r="AK48" s="165">
        <v>0</v>
      </c>
      <c r="AL48" s="165">
        <v>0</v>
      </c>
      <c r="AM48" s="165">
        <v>0</v>
      </c>
      <c r="AN48" s="165">
        <v>0</v>
      </c>
      <c r="AO48" s="165">
        <v>0</v>
      </c>
      <c r="AP48" s="165">
        <v>0</v>
      </c>
      <c r="AQ48" s="165">
        <v>0</v>
      </c>
      <c r="AR48" s="165">
        <v>44.362986402045635</v>
      </c>
      <c r="AS48" s="165">
        <v>91.834103021572105</v>
      </c>
      <c r="AT48" s="165">
        <v>132.63398593423005</v>
      </c>
      <c r="AU48" s="165">
        <v>176.55851274571467</v>
      </c>
      <c r="AV48" s="165">
        <v>220.35720985658702</v>
      </c>
      <c r="AW48" s="165">
        <v>267.15837794877018</v>
      </c>
      <c r="AX48" s="165">
        <v>307.43392702178176</v>
      </c>
      <c r="AY48" s="165">
        <v>350.78920890565519</v>
      </c>
      <c r="AZ48" s="165">
        <v>394.04309887595616</v>
      </c>
      <c r="BA48" s="165">
        <v>440.33803089070659</v>
      </c>
      <c r="BB48" s="165">
        <v>480.12375284336656</v>
      </c>
      <c r="BC48" s="165">
        <v>522.95495341958974</v>
      </c>
      <c r="BD48" s="165">
        <v>565.72510281940504</v>
      </c>
      <c r="BE48" s="165">
        <v>608.53642639492932</v>
      </c>
      <c r="BF48" s="165">
        <v>654.09872254414086</v>
      </c>
      <c r="BG48" s="165">
        <v>693.90940326310294</v>
      </c>
      <c r="BH48" s="165">
        <v>736.66868654783593</v>
      </c>
      <c r="BI48" s="165">
        <v>779.54494623481457</v>
      </c>
      <c r="BJ48" s="165">
        <v>825.06502346855154</v>
      </c>
      <c r="BK48" s="165">
        <v>865.01612256597593</v>
      </c>
    </row>
    <row r="49" spans="1:63" s="129" customFormat="1">
      <c r="B49" s="178" t="s">
        <v>57</v>
      </c>
      <c r="C49" s="165">
        <v>0</v>
      </c>
      <c r="D49" s="165">
        <v>0</v>
      </c>
      <c r="E49" s="165">
        <v>0</v>
      </c>
      <c r="F49" s="165">
        <v>0</v>
      </c>
      <c r="G49" s="165">
        <v>0</v>
      </c>
      <c r="H49" s="165">
        <v>0</v>
      </c>
      <c r="I49" s="165">
        <v>0</v>
      </c>
      <c r="J49" s="165">
        <v>0</v>
      </c>
      <c r="K49" s="165">
        <v>0</v>
      </c>
      <c r="L49" s="165">
        <v>0</v>
      </c>
      <c r="M49" s="165">
        <v>0</v>
      </c>
      <c r="N49" s="165">
        <v>0</v>
      </c>
      <c r="O49" s="165">
        <v>0</v>
      </c>
      <c r="P49" s="165">
        <v>0</v>
      </c>
      <c r="Q49" s="165">
        <v>0</v>
      </c>
      <c r="R49" s="165">
        <v>0</v>
      </c>
      <c r="S49" s="165">
        <v>0</v>
      </c>
      <c r="T49" s="165">
        <v>0</v>
      </c>
      <c r="U49" s="165">
        <v>0</v>
      </c>
      <c r="V49" s="165">
        <v>0</v>
      </c>
      <c r="W49" s="165">
        <v>0</v>
      </c>
      <c r="X49" s="165">
        <v>0</v>
      </c>
      <c r="Y49" s="165">
        <v>0</v>
      </c>
      <c r="Z49" s="165">
        <v>0</v>
      </c>
      <c r="AA49" s="165">
        <v>0</v>
      </c>
      <c r="AB49" s="165">
        <v>0</v>
      </c>
      <c r="AC49" s="165">
        <v>0</v>
      </c>
      <c r="AD49" s="165">
        <v>0</v>
      </c>
      <c r="AE49" s="165">
        <v>0</v>
      </c>
      <c r="AF49" s="165">
        <v>0</v>
      </c>
      <c r="AG49" s="165">
        <v>0</v>
      </c>
      <c r="AH49" s="165">
        <v>0</v>
      </c>
      <c r="AI49" s="165">
        <v>0</v>
      </c>
      <c r="AJ49" s="165">
        <v>0</v>
      </c>
      <c r="AK49" s="165">
        <v>0</v>
      </c>
      <c r="AL49" s="165">
        <v>0</v>
      </c>
      <c r="AM49" s="165">
        <v>0</v>
      </c>
      <c r="AN49" s="165">
        <v>0</v>
      </c>
      <c r="AO49" s="165">
        <v>0</v>
      </c>
      <c r="AP49" s="165">
        <v>0</v>
      </c>
      <c r="AQ49" s="165">
        <v>0</v>
      </c>
      <c r="AR49" s="165">
        <v>47.635656080039212</v>
      </c>
      <c r="AS49" s="165">
        <v>95.671714151093965</v>
      </c>
      <c r="AT49" s="165">
        <v>143.30009161979024</v>
      </c>
      <c r="AU49" s="165">
        <v>191.28109464932822</v>
      </c>
      <c r="AV49" s="165">
        <v>239.32943689852402</v>
      </c>
      <c r="AW49" s="165">
        <v>286.57116291095076</v>
      </c>
      <c r="AX49" s="165">
        <v>331.74143722283389</v>
      </c>
      <c r="AY49" s="165">
        <v>377.19001725519672</v>
      </c>
      <c r="AZ49" s="165">
        <v>422.12446562121318</v>
      </c>
      <c r="BA49" s="165">
        <v>467.81350522952243</v>
      </c>
      <c r="BB49" s="165">
        <v>506.38612180899895</v>
      </c>
      <c r="BC49" s="165">
        <v>545.07081893184704</v>
      </c>
      <c r="BD49" s="165">
        <v>582.57623586678596</v>
      </c>
      <c r="BE49" s="165">
        <v>620.60859079864122</v>
      </c>
      <c r="BF49" s="165">
        <v>654.09149436252608</v>
      </c>
      <c r="BG49" s="165">
        <v>689.30888167957505</v>
      </c>
      <c r="BH49" s="165">
        <v>723.53977315496218</v>
      </c>
      <c r="BI49" s="165">
        <v>758.83989993462797</v>
      </c>
      <c r="BJ49" s="165">
        <v>788.99546053890765</v>
      </c>
      <c r="BK49" s="165">
        <v>820.23265184772265</v>
      </c>
    </row>
    <row r="50" spans="1:63" s="129" customFormat="1">
      <c r="B50" s="178" t="s">
        <v>58</v>
      </c>
      <c r="C50" s="165">
        <v>0</v>
      </c>
      <c r="D50" s="165">
        <v>0</v>
      </c>
      <c r="E50" s="165"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v>0</v>
      </c>
      <c r="K50" s="165">
        <v>0</v>
      </c>
      <c r="L50" s="165">
        <v>0</v>
      </c>
      <c r="M50" s="165">
        <v>0</v>
      </c>
      <c r="N50" s="165">
        <v>0</v>
      </c>
      <c r="O50" s="165">
        <v>0</v>
      </c>
      <c r="P50" s="165">
        <v>0</v>
      </c>
      <c r="Q50" s="165">
        <v>0</v>
      </c>
      <c r="R50" s="165">
        <v>0</v>
      </c>
      <c r="S50" s="165">
        <v>0</v>
      </c>
      <c r="T50" s="165">
        <v>0</v>
      </c>
      <c r="U50" s="165">
        <v>0</v>
      </c>
      <c r="V50" s="165">
        <v>0</v>
      </c>
      <c r="W50" s="165">
        <v>0</v>
      </c>
      <c r="X50" s="165">
        <v>0</v>
      </c>
      <c r="Y50" s="165">
        <v>0</v>
      </c>
      <c r="Z50" s="165">
        <v>0</v>
      </c>
      <c r="AA50" s="165">
        <v>0</v>
      </c>
      <c r="AB50" s="165">
        <v>0</v>
      </c>
      <c r="AC50" s="165">
        <v>0</v>
      </c>
      <c r="AD50" s="165">
        <v>0</v>
      </c>
      <c r="AE50" s="165">
        <v>0</v>
      </c>
      <c r="AF50" s="165">
        <v>0</v>
      </c>
      <c r="AG50" s="165">
        <v>12.210528554078792</v>
      </c>
      <c r="AH50" s="165">
        <v>24.259373141064543</v>
      </c>
      <c r="AI50" s="165">
        <v>36.235748191046468</v>
      </c>
      <c r="AJ50" s="165">
        <v>48.096817742129588</v>
      </c>
      <c r="AK50" s="165">
        <v>59.998420504104388</v>
      </c>
      <c r="AL50" s="165">
        <v>71.441858017341929</v>
      </c>
      <c r="AM50" s="165">
        <v>82.912852378971365</v>
      </c>
      <c r="AN50" s="165">
        <v>94.241869302662735</v>
      </c>
      <c r="AO50" s="165">
        <v>105.71230589373522</v>
      </c>
      <c r="AP50" s="165">
        <v>116.45220708120496</v>
      </c>
      <c r="AQ50" s="165">
        <v>127.32250516954593</v>
      </c>
      <c r="AR50" s="165">
        <v>162.76912797014643</v>
      </c>
      <c r="AS50" s="165">
        <v>197.40522263937794</v>
      </c>
      <c r="AT50" s="165">
        <v>229.6237293075219</v>
      </c>
      <c r="AU50" s="165">
        <v>261.05566530399301</v>
      </c>
      <c r="AV50" s="165">
        <v>291.17671375390171</v>
      </c>
      <c r="AW50" s="165">
        <v>320.87868501734454</v>
      </c>
      <c r="AX50" s="165">
        <v>347.54993646281332</v>
      </c>
      <c r="AY50" s="165">
        <v>373.84112824764998</v>
      </c>
      <c r="AZ50" s="165">
        <v>398.89825037562161</v>
      </c>
      <c r="BA50" s="165">
        <v>423.90434624803061</v>
      </c>
      <c r="BB50" s="165">
        <v>445.41193916533211</v>
      </c>
      <c r="BC50" s="165">
        <v>466.92518533303064</v>
      </c>
      <c r="BD50" s="165">
        <v>487.31743063742863</v>
      </c>
      <c r="BE50" s="165">
        <v>506.6214812592624</v>
      </c>
      <c r="BF50" s="165">
        <v>526.30848075769075</v>
      </c>
      <c r="BG50" s="165">
        <v>542.09693489546044</v>
      </c>
      <c r="BH50" s="165">
        <v>558.33209681868823</v>
      </c>
      <c r="BI50" s="165">
        <v>573.60533267273354</v>
      </c>
      <c r="BJ50" s="165">
        <v>589.55425458786806</v>
      </c>
      <c r="BK50" s="165">
        <v>601.37029767924446</v>
      </c>
    </row>
    <row r="51" spans="1:63" s="129" customFormat="1">
      <c r="B51" s="178" t="s">
        <v>69</v>
      </c>
      <c r="C51" s="165">
        <v>0</v>
      </c>
      <c r="D51" s="165">
        <v>0</v>
      </c>
      <c r="E51" s="165">
        <v>0</v>
      </c>
      <c r="F51" s="165">
        <v>0</v>
      </c>
      <c r="G51" s="165">
        <v>0</v>
      </c>
      <c r="H51" s="165">
        <v>0</v>
      </c>
      <c r="I51" s="165">
        <v>0</v>
      </c>
      <c r="J51" s="165">
        <v>0</v>
      </c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  <c r="Q51" s="165">
        <v>0</v>
      </c>
      <c r="R51" s="165">
        <v>0</v>
      </c>
      <c r="S51" s="165">
        <v>0</v>
      </c>
      <c r="T51" s="165">
        <v>0</v>
      </c>
      <c r="U51" s="165">
        <v>0</v>
      </c>
      <c r="V51" s="165">
        <v>0</v>
      </c>
      <c r="W51" s="165">
        <v>0</v>
      </c>
      <c r="X51" s="165">
        <v>0</v>
      </c>
      <c r="Y51" s="165">
        <v>0</v>
      </c>
      <c r="Z51" s="165">
        <v>0</v>
      </c>
      <c r="AA51" s="165">
        <v>0</v>
      </c>
      <c r="AB51" s="165">
        <v>0</v>
      </c>
      <c r="AC51" s="165">
        <v>0</v>
      </c>
      <c r="AD51" s="165">
        <v>0</v>
      </c>
      <c r="AE51" s="165">
        <v>0</v>
      </c>
      <c r="AF51" s="165">
        <v>0</v>
      </c>
      <c r="AG51" s="165">
        <v>0</v>
      </c>
      <c r="AH51" s="165">
        <v>0</v>
      </c>
      <c r="AI51" s="165">
        <v>0</v>
      </c>
      <c r="AJ51" s="165">
        <v>0</v>
      </c>
      <c r="AK51" s="165">
        <v>0</v>
      </c>
      <c r="AL51" s="165">
        <v>0</v>
      </c>
      <c r="AM51" s="165">
        <v>0</v>
      </c>
      <c r="AN51" s="165">
        <v>0</v>
      </c>
      <c r="AO51" s="165">
        <v>0</v>
      </c>
      <c r="AP51" s="165">
        <v>0</v>
      </c>
      <c r="AQ51" s="165">
        <v>0</v>
      </c>
      <c r="AR51" s="165">
        <v>37.505947357906166</v>
      </c>
      <c r="AS51" s="165">
        <v>73.535924776725437</v>
      </c>
      <c r="AT51" s="165">
        <v>108.12173467565424</v>
      </c>
      <c r="AU51" s="165">
        <v>141.29484938414078</v>
      </c>
      <c r="AV51" s="165">
        <v>173.08641113542467</v>
      </c>
      <c r="AW51" s="165">
        <v>203.52723205949792</v>
      </c>
      <c r="AX51" s="165">
        <v>232.64779417542923</v>
      </c>
      <c r="AY51" s="165">
        <v>260.47824938298675</v>
      </c>
      <c r="AZ51" s="165">
        <v>287.04841945347505</v>
      </c>
      <c r="BA51" s="165">
        <v>312.38779601970816</v>
      </c>
      <c r="BB51" s="165">
        <v>336.52554056501327</v>
      </c>
      <c r="BC51" s="165">
        <v>359.49048441116418</v>
      </c>
      <c r="BD51" s="165">
        <v>381.31112870511004</v>
      </c>
      <c r="BE51" s="165">
        <v>402.01564440436454</v>
      </c>
      <c r="BF51" s="165">
        <v>421.63187226089127</v>
      </c>
      <c r="BG51" s="165">
        <v>440.18732280330551</v>
      </c>
      <c r="BH51" s="165">
        <v>457.70917631717566</v>
      </c>
      <c r="BI51" s="165">
        <v>474.22428282319396</v>
      </c>
      <c r="BJ51" s="165">
        <v>489.75916205293458</v>
      </c>
      <c r="BK51" s="165">
        <v>504.34000342188364</v>
      </c>
    </row>
    <row r="52" spans="1:63" s="129" customFormat="1">
      <c r="B52" s="178" t="s">
        <v>64</v>
      </c>
      <c r="C52" s="165">
        <v>0</v>
      </c>
      <c r="D52" s="165">
        <v>0</v>
      </c>
      <c r="E52" s="165">
        <v>0</v>
      </c>
      <c r="F52" s="165">
        <v>0</v>
      </c>
      <c r="G52" s="165">
        <v>0</v>
      </c>
      <c r="H52" s="165">
        <v>0</v>
      </c>
      <c r="I52" s="165">
        <v>0</v>
      </c>
      <c r="J52" s="165">
        <v>0</v>
      </c>
      <c r="K52" s="165">
        <v>0</v>
      </c>
      <c r="L52" s="165">
        <v>0</v>
      </c>
      <c r="M52" s="165">
        <v>0</v>
      </c>
      <c r="N52" s="165">
        <v>0</v>
      </c>
      <c r="O52" s="165">
        <v>0</v>
      </c>
      <c r="P52" s="165">
        <v>0</v>
      </c>
      <c r="Q52" s="165">
        <v>0</v>
      </c>
      <c r="R52" s="165">
        <v>0</v>
      </c>
      <c r="S52" s="165">
        <v>0</v>
      </c>
      <c r="T52" s="165">
        <v>0</v>
      </c>
      <c r="U52" s="165">
        <v>0</v>
      </c>
      <c r="V52" s="165">
        <v>0</v>
      </c>
      <c r="W52" s="165">
        <v>0</v>
      </c>
      <c r="X52" s="165">
        <v>0</v>
      </c>
      <c r="Y52" s="165">
        <v>0</v>
      </c>
      <c r="Z52" s="165">
        <v>0</v>
      </c>
      <c r="AA52" s="165">
        <v>0</v>
      </c>
      <c r="AB52" s="165">
        <v>0</v>
      </c>
      <c r="AC52" s="165">
        <v>0</v>
      </c>
      <c r="AD52" s="165">
        <v>0</v>
      </c>
      <c r="AE52" s="165">
        <v>0</v>
      </c>
      <c r="AF52" s="165">
        <v>0</v>
      </c>
      <c r="AG52" s="165">
        <v>90.713383267593599</v>
      </c>
      <c r="AH52" s="165">
        <v>184.21932463715711</v>
      </c>
      <c r="AI52" s="165">
        <v>279.39587293101795</v>
      </c>
      <c r="AJ52" s="165">
        <v>375.95907258061561</v>
      </c>
      <c r="AK52" s="165">
        <v>473.36536949813672</v>
      </c>
      <c r="AL52" s="165">
        <v>571.14186747861095</v>
      </c>
      <c r="AM52" s="165">
        <v>606.54548332589911</v>
      </c>
      <c r="AN52" s="165">
        <v>641.57382086335201</v>
      </c>
      <c r="AO52" s="165">
        <v>676.2639553744375</v>
      </c>
      <c r="AP52" s="165">
        <v>710.73838051840357</v>
      </c>
      <c r="AQ52" s="165">
        <v>744.94150026467833</v>
      </c>
      <c r="AR52" s="165">
        <v>772.85341256659376</v>
      </c>
      <c r="AS52" s="165">
        <v>801.05503160833905</v>
      </c>
      <c r="AT52" s="165">
        <v>829.17608762799864</v>
      </c>
      <c r="AU52" s="165">
        <v>857.38777307448618</v>
      </c>
      <c r="AV52" s="165">
        <v>885.22039473244513</v>
      </c>
      <c r="AW52" s="165">
        <v>913.34040118078519</v>
      </c>
      <c r="AX52" s="165">
        <v>937.86870568213453</v>
      </c>
      <c r="AY52" s="165">
        <v>960.11317482602863</v>
      </c>
      <c r="AZ52" s="165">
        <v>980.156207486516</v>
      </c>
      <c r="BA52" s="165">
        <v>998.63769190312814</v>
      </c>
      <c r="BB52" s="165">
        <v>1015.0232822055514</v>
      </c>
      <c r="BC52" s="165">
        <v>1030.2577003293081</v>
      </c>
      <c r="BD52" s="165">
        <v>1044.2583914786865</v>
      </c>
      <c r="BE52" s="165">
        <v>1057.1964660618469</v>
      </c>
      <c r="BF52" s="165">
        <v>1069.4955990316093</v>
      </c>
      <c r="BG52" s="165">
        <v>1080.4106975649693</v>
      </c>
      <c r="BH52" s="165">
        <v>1090.8590099837838</v>
      </c>
      <c r="BI52" s="165">
        <v>1100.6875400743729</v>
      </c>
      <c r="BJ52" s="165">
        <v>1110.2361568332708</v>
      </c>
      <c r="BK52" s="165">
        <v>1118.7283140765639</v>
      </c>
    </row>
    <row r="53" spans="1:63" s="129" customFormat="1">
      <c r="B53" s="178" t="s">
        <v>75</v>
      </c>
      <c r="C53" s="165">
        <v>0</v>
      </c>
      <c r="D53" s="165">
        <v>0</v>
      </c>
      <c r="E53" s="165">
        <v>0</v>
      </c>
      <c r="F53" s="165">
        <v>0</v>
      </c>
      <c r="G53" s="165">
        <v>0</v>
      </c>
      <c r="H53" s="165">
        <v>0</v>
      </c>
      <c r="I53" s="165">
        <v>0</v>
      </c>
      <c r="J53" s="165">
        <v>0</v>
      </c>
      <c r="K53" s="165">
        <v>0</v>
      </c>
      <c r="L53" s="165">
        <v>0</v>
      </c>
      <c r="M53" s="165">
        <v>0</v>
      </c>
      <c r="N53" s="165">
        <v>0</v>
      </c>
      <c r="O53" s="165">
        <v>0</v>
      </c>
      <c r="P53" s="165">
        <v>0</v>
      </c>
      <c r="Q53" s="165">
        <v>0</v>
      </c>
      <c r="R53" s="165">
        <v>0</v>
      </c>
      <c r="S53" s="165">
        <v>0</v>
      </c>
      <c r="T53" s="165">
        <v>0</v>
      </c>
      <c r="U53" s="165">
        <v>0</v>
      </c>
      <c r="V53" s="165">
        <v>0</v>
      </c>
      <c r="W53" s="165">
        <v>0</v>
      </c>
      <c r="X53" s="165">
        <v>0</v>
      </c>
      <c r="Y53" s="165">
        <v>0</v>
      </c>
      <c r="Z53" s="165">
        <v>0</v>
      </c>
      <c r="AA53" s="165">
        <v>0</v>
      </c>
      <c r="AB53" s="165">
        <v>0</v>
      </c>
      <c r="AC53" s="165">
        <v>0</v>
      </c>
      <c r="AD53" s="165">
        <v>0</v>
      </c>
      <c r="AE53" s="165">
        <v>0</v>
      </c>
      <c r="AF53" s="165">
        <v>0</v>
      </c>
      <c r="AG53" s="165">
        <v>279.38447524732328</v>
      </c>
      <c r="AH53" s="165">
        <v>339.08527204951952</v>
      </c>
      <c r="AI53" s="165">
        <v>400.54010377729082</v>
      </c>
      <c r="AJ53" s="165">
        <v>462.80276015655909</v>
      </c>
      <c r="AK53" s="165">
        <v>522.6881986282533</v>
      </c>
      <c r="AL53" s="165">
        <v>586.19377833819544</v>
      </c>
      <c r="AM53" s="165">
        <v>757.37004866793268</v>
      </c>
      <c r="AN53" s="165">
        <v>924.66167382169715</v>
      </c>
      <c r="AO53" s="165">
        <v>1085.3916683962743</v>
      </c>
      <c r="AP53" s="165">
        <v>1241.489152719977</v>
      </c>
      <c r="AQ53" s="165">
        <v>1391.4216420839148</v>
      </c>
      <c r="AR53" s="165">
        <v>1634.6680769642771</v>
      </c>
      <c r="AS53" s="165">
        <v>1884.5472023835773</v>
      </c>
      <c r="AT53" s="165">
        <v>2142.9096782804627</v>
      </c>
      <c r="AU53" s="165">
        <v>2387.9685561972942</v>
      </c>
      <c r="AV53" s="165">
        <v>2800.6280073618314</v>
      </c>
      <c r="AW53" s="165">
        <v>3007.1709919547984</v>
      </c>
      <c r="AX53" s="165">
        <v>3204.3000201320792</v>
      </c>
      <c r="AY53" s="165">
        <v>3394.0230502113536</v>
      </c>
      <c r="AZ53" s="165">
        <v>3574.241990164162</v>
      </c>
      <c r="BA53" s="165">
        <v>3742.3719601807688</v>
      </c>
      <c r="BB53" s="165">
        <v>3827.0517325435535</v>
      </c>
      <c r="BC53" s="165">
        <v>3910.1636802088397</v>
      </c>
      <c r="BD53" s="165">
        <v>3981.9339101818246</v>
      </c>
      <c r="BE53" s="165">
        <v>4045.1075704356876</v>
      </c>
      <c r="BF53" s="165">
        <v>4112.4432759463443</v>
      </c>
      <c r="BG53" s="165">
        <v>4169.9664402666031</v>
      </c>
      <c r="BH53" s="165">
        <v>4220.10219986018</v>
      </c>
      <c r="BI53" s="165">
        <v>4268.2698987420481</v>
      </c>
      <c r="BJ53" s="165">
        <v>4324.2579998395986</v>
      </c>
      <c r="BK53" s="165">
        <v>4366.7694388032814</v>
      </c>
    </row>
    <row r="54" spans="1:63" s="129" customFormat="1">
      <c r="B54" s="183" t="s">
        <v>40</v>
      </c>
      <c r="C54" s="165">
        <v>0</v>
      </c>
      <c r="D54" s="165">
        <v>0</v>
      </c>
      <c r="E54" s="165">
        <v>0</v>
      </c>
      <c r="F54" s="165">
        <v>0</v>
      </c>
      <c r="G54" s="165">
        <v>0</v>
      </c>
      <c r="H54" s="165">
        <v>0</v>
      </c>
      <c r="I54" s="165">
        <v>0</v>
      </c>
      <c r="J54" s="165">
        <v>0</v>
      </c>
      <c r="K54" s="165">
        <v>0</v>
      </c>
      <c r="L54" s="165">
        <v>0</v>
      </c>
      <c r="M54" s="165">
        <v>0</v>
      </c>
      <c r="N54" s="165">
        <v>0</v>
      </c>
      <c r="O54" s="165">
        <v>0</v>
      </c>
      <c r="P54" s="165">
        <v>0</v>
      </c>
      <c r="Q54" s="165">
        <v>0</v>
      </c>
      <c r="R54" s="165">
        <v>0</v>
      </c>
      <c r="S54" s="165">
        <v>0</v>
      </c>
      <c r="T54" s="165">
        <v>0</v>
      </c>
      <c r="U54" s="165">
        <v>0</v>
      </c>
      <c r="V54" s="165">
        <v>0</v>
      </c>
      <c r="W54" s="165">
        <v>0</v>
      </c>
      <c r="X54" s="165">
        <v>0</v>
      </c>
      <c r="Y54" s="165">
        <v>0</v>
      </c>
      <c r="Z54" s="165">
        <v>0</v>
      </c>
      <c r="AA54" s="165">
        <v>0</v>
      </c>
      <c r="AB54" s="165">
        <v>0</v>
      </c>
      <c r="AC54" s="165">
        <v>0</v>
      </c>
      <c r="AD54" s="165">
        <v>0</v>
      </c>
      <c r="AE54" s="165">
        <v>0</v>
      </c>
      <c r="AF54" s="165">
        <v>0</v>
      </c>
      <c r="AG54" s="165">
        <v>0</v>
      </c>
      <c r="AH54" s="165">
        <v>0</v>
      </c>
      <c r="AI54" s="165">
        <v>0</v>
      </c>
      <c r="AJ54" s="165">
        <v>0</v>
      </c>
      <c r="AK54" s="165">
        <v>0</v>
      </c>
      <c r="AL54" s="165">
        <v>0</v>
      </c>
      <c r="AM54" s="165">
        <v>0</v>
      </c>
      <c r="AN54" s="165">
        <v>0</v>
      </c>
      <c r="AO54" s="165">
        <v>0</v>
      </c>
      <c r="AP54" s="165">
        <v>0</v>
      </c>
      <c r="AQ54" s="165">
        <v>0</v>
      </c>
      <c r="AR54" s="165">
        <v>0</v>
      </c>
      <c r="AS54" s="165">
        <v>0</v>
      </c>
      <c r="AT54" s="165">
        <v>0</v>
      </c>
      <c r="AU54" s="165">
        <v>0</v>
      </c>
      <c r="AV54" s="165">
        <v>0</v>
      </c>
      <c r="AW54" s="165">
        <v>0</v>
      </c>
      <c r="AX54" s="165">
        <v>0</v>
      </c>
      <c r="AY54" s="165">
        <v>0</v>
      </c>
      <c r="AZ54" s="165">
        <v>0</v>
      </c>
      <c r="BA54" s="165">
        <v>0</v>
      </c>
      <c r="BB54" s="165">
        <v>1613.8317021777834</v>
      </c>
      <c r="BC54" s="165">
        <v>3227.6634043555669</v>
      </c>
      <c r="BD54" s="165">
        <v>4841.4951065333498</v>
      </c>
      <c r="BE54" s="165">
        <v>6455.3268087111337</v>
      </c>
      <c r="BF54" s="165">
        <v>8069.1585108889176</v>
      </c>
      <c r="BG54" s="165">
        <v>9682.9902130666997</v>
      </c>
      <c r="BH54" s="165">
        <v>11296.821915244484</v>
      </c>
      <c r="BI54" s="165">
        <v>12910.653617422267</v>
      </c>
      <c r="BJ54" s="165">
        <v>14524.485319600051</v>
      </c>
      <c r="BK54" s="165">
        <v>16138.317021777835</v>
      </c>
    </row>
    <row r="55" spans="1:63" s="129" customFormat="1"/>
    <row r="56" spans="1:63" s="129" customFormat="1"/>
    <row r="57" spans="1:63" s="128" customFormat="1">
      <c r="A57" s="143"/>
      <c r="B57" s="133" t="s">
        <v>10</v>
      </c>
      <c r="C57" s="134">
        <v>1990</v>
      </c>
      <c r="D57" s="135">
        <f t="shared" ref="D57" si="181">C57+1</f>
        <v>1991</v>
      </c>
      <c r="E57" s="135">
        <f t="shared" ref="E57" si="182">D57+1</f>
        <v>1992</v>
      </c>
      <c r="F57" s="135">
        <f t="shared" ref="F57" si="183">E57+1</f>
        <v>1993</v>
      </c>
      <c r="G57" s="135">
        <f t="shared" ref="G57" si="184">F57+1</f>
        <v>1994</v>
      </c>
      <c r="H57" s="135">
        <f t="shared" ref="H57" si="185">G57+1</f>
        <v>1995</v>
      </c>
      <c r="I57" s="135">
        <f t="shared" ref="I57" si="186">H57+1</f>
        <v>1996</v>
      </c>
      <c r="J57" s="135">
        <f t="shared" ref="J57" si="187">I57+1</f>
        <v>1997</v>
      </c>
      <c r="K57" s="135">
        <f t="shared" ref="K57" si="188">J57+1</f>
        <v>1998</v>
      </c>
      <c r="L57" s="135">
        <f t="shared" ref="L57" si="189">K57+1</f>
        <v>1999</v>
      </c>
      <c r="M57" s="135">
        <f t="shared" ref="M57" si="190">L57+1</f>
        <v>2000</v>
      </c>
      <c r="N57" s="135">
        <f t="shared" ref="N57" si="191">M57+1</f>
        <v>2001</v>
      </c>
      <c r="O57" s="135">
        <f t="shared" ref="O57" si="192">N57+1</f>
        <v>2002</v>
      </c>
      <c r="P57" s="135">
        <f t="shared" ref="P57" si="193">O57+1</f>
        <v>2003</v>
      </c>
      <c r="Q57" s="135">
        <f t="shared" ref="Q57" si="194">P57+1</f>
        <v>2004</v>
      </c>
      <c r="R57" s="135">
        <f t="shared" ref="R57" si="195">Q57+1</f>
        <v>2005</v>
      </c>
      <c r="S57" s="135">
        <f t="shared" ref="S57" si="196">R57+1</f>
        <v>2006</v>
      </c>
      <c r="T57" s="135">
        <f t="shared" ref="T57" si="197">S57+1</f>
        <v>2007</v>
      </c>
      <c r="U57" s="135">
        <f t="shared" ref="U57" si="198">T57+1</f>
        <v>2008</v>
      </c>
      <c r="V57" s="135">
        <f t="shared" ref="V57" si="199">U57+1</f>
        <v>2009</v>
      </c>
      <c r="W57" s="135">
        <f t="shared" ref="W57" si="200">V57+1</f>
        <v>2010</v>
      </c>
      <c r="X57" s="135">
        <f t="shared" ref="X57" si="201">W57+1</f>
        <v>2011</v>
      </c>
      <c r="Y57" s="135">
        <f t="shared" ref="Y57" si="202">X57+1</f>
        <v>2012</v>
      </c>
      <c r="Z57" s="135">
        <f t="shared" ref="Z57" si="203">Y57+1</f>
        <v>2013</v>
      </c>
      <c r="AA57" s="135">
        <f t="shared" ref="AA57" si="204">Z57+1</f>
        <v>2014</v>
      </c>
      <c r="AB57" s="135">
        <f t="shared" ref="AB57" si="205">AA57+1</f>
        <v>2015</v>
      </c>
      <c r="AC57" s="135">
        <f t="shared" ref="AC57" si="206">AB57+1</f>
        <v>2016</v>
      </c>
      <c r="AD57" s="135">
        <f t="shared" ref="AD57" si="207">AC57+1</f>
        <v>2017</v>
      </c>
      <c r="AE57" s="135">
        <f t="shared" ref="AE57" si="208">AD57+1</f>
        <v>2018</v>
      </c>
      <c r="AF57" s="135">
        <f t="shared" ref="AF57" si="209">AE57+1</f>
        <v>2019</v>
      </c>
      <c r="AG57" s="135">
        <f t="shared" ref="AG57" si="210">AF57+1</f>
        <v>2020</v>
      </c>
      <c r="AH57" s="135">
        <f t="shared" ref="AH57" si="211">AG57+1</f>
        <v>2021</v>
      </c>
      <c r="AI57" s="135">
        <f t="shared" ref="AI57" si="212">AH57+1</f>
        <v>2022</v>
      </c>
      <c r="AJ57" s="135">
        <f t="shared" ref="AJ57" si="213">AI57+1</f>
        <v>2023</v>
      </c>
      <c r="AK57" s="135">
        <f t="shared" ref="AK57" si="214">AJ57+1</f>
        <v>2024</v>
      </c>
      <c r="AL57" s="135">
        <f t="shared" ref="AL57" si="215">AK57+1</f>
        <v>2025</v>
      </c>
      <c r="AM57" s="135">
        <f t="shared" ref="AM57" si="216">AL57+1</f>
        <v>2026</v>
      </c>
      <c r="AN57" s="135">
        <f t="shared" ref="AN57" si="217">AM57+1</f>
        <v>2027</v>
      </c>
      <c r="AO57" s="135">
        <f t="shared" ref="AO57" si="218">AN57+1</f>
        <v>2028</v>
      </c>
      <c r="AP57" s="135">
        <f t="shared" ref="AP57" si="219">AO57+1</f>
        <v>2029</v>
      </c>
      <c r="AQ57" s="135">
        <f t="shared" ref="AQ57" si="220">AP57+1</f>
        <v>2030</v>
      </c>
      <c r="AR57" s="135">
        <f t="shared" ref="AR57" si="221">AQ57+1</f>
        <v>2031</v>
      </c>
      <c r="AS57" s="135">
        <f t="shared" ref="AS57" si="222">AR57+1</f>
        <v>2032</v>
      </c>
      <c r="AT57" s="135">
        <f t="shared" ref="AT57" si="223">AS57+1</f>
        <v>2033</v>
      </c>
      <c r="AU57" s="135">
        <f t="shared" ref="AU57" si="224">AT57+1</f>
        <v>2034</v>
      </c>
      <c r="AV57" s="135">
        <f t="shared" ref="AV57" si="225">AU57+1</f>
        <v>2035</v>
      </c>
      <c r="AW57" s="135">
        <f t="shared" ref="AW57" si="226">AV57+1</f>
        <v>2036</v>
      </c>
      <c r="AX57" s="135">
        <f t="shared" ref="AX57" si="227">AW57+1</f>
        <v>2037</v>
      </c>
      <c r="AY57" s="135">
        <f t="shared" ref="AY57" si="228">AX57+1</f>
        <v>2038</v>
      </c>
      <c r="AZ57" s="135">
        <f t="shared" ref="AZ57" si="229">AY57+1</f>
        <v>2039</v>
      </c>
      <c r="BA57" s="135">
        <f t="shared" ref="BA57" si="230">AZ57+1</f>
        <v>2040</v>
      </c>
      <c r="BB57" s="135">
        <f t="shared" ref="BB57" si="231">BA57+1</f>
        <v>2041</v>
      </c>
      <c r="BC57" s="135">
        <f t="shared" ref="BC57" si="232">BB57+1</f>
        <v>2042</v>
      </c>
      <c r="BD57" s="135">
        <f t="shared" ref="BD57" si="233">BC57+1</f>
        <v>2043</v>
      </c>
      <c r="BE57" s="135">
        <f t="shared" ref="BE57" si="234">BD57+1</f>
        <v>2044</v>
      </c>
      <c r="BF57" s="135">
        <f t="shared" ref="BF57" si="235">BE57+1</f>
        <v>2045</v>
      </c>
      <c r="BG57" s="135">
        <f t="shared" ref="BG57" si="236">BF57+1</f>
        <v>2046</v>
      </c>
      <c r="BH57" s="135">
        <f t="shared" ref="BH57" si="237">BG57+1</f>
        <v>2047</v>
      </c>
      <c r="BI57" s="135">
        <f t="shared" ref="BI57" si="238">BH57+1</f>
        <v>2048</v>
      </c>
      <c r="BJ57" s="135">
        <f t="shared" ref="BJ57" si="239">BI57+1</f>
        <v>2049</v>
      </c>
      <c r="BK57" s="135">
        <f t="shared" ref="BK57" si="240">BJ57+1</f>
        <v>2050</v>
      </c>
    </row>
    <row r="58" spans="1:63" s="129" customFormat="1">
      <c r="B58" s="144" t="s">
        <v>77</v>
      </c>
      <c r="C58" s="165">
        <v>42266.328331393779</v>
      </c>
      <c r="D58" s="165">
        <v>42068.038925017558</v>
      </c>
      <c r="E58" s="165">
        <v>44731.649209724499</v>
      </c>
      <c r="F58" s="165">
        <v>43428.343604341717</v>
      </c>
      <c r="G58" s="165">
        <v>49054.208707579564</v>
      </c>
      <c r="H58" s="165">
        <v>50185.134498943975</v>
      </c>
      <c r="I58" s="165">
        <v>50738.327960522671</v>
      </c>
      <c r="J58" s="165">
        <v>51995.070617324847</v>
      </c>
      <c r="K58" s="165">
        <v>51748.918787016388</v>
      </c>
      <c r="L58" s="165">
        <v>50913.169930910255</v>
      </c>
      <c r="M58" s="165">
        <v>51605.471133291954</v>
      </c>
      <c r="N58" s="165">
        <v>50655.519100559759</v>
      </c>
      <c r="O58" s="165">
        <v>50310.326723062666</v>
      </c>
      <c r="P58" s="165">
        <v>50923.045728346173</v>
      </c>
      <c r="Q58" s="165">
        <v>49561.223505813818</v>
      </c>
      <c r="R58" s="165">
        <v>48535.509221914625</v>
      </c>
      <c r="S58" s="165">
        <v>46186.190777665914</v>
      </c>
      <c r="T58" s="165">
        <v>46417.887855060588</v>
      </c>
      <c r="U58" s="165">
        <v>47090.333278905608</v>
      </c>
      <c r="V58" s="165">
        <v>42840.145245039857</v>
      </c>
      <c r="W58" s="165">
        <v>43141.105422271881</v>
      </c>
      <c r="X58" s="165">
        <v>42732.480453835116</v>
      </c>
      <c r="Y58" s="165">
        <v>44630.650433007591</v>
      </c>
      <c r="Z58" s="165">
        <v>43911.197677471042</v>
      </c>
      <c r="AA58" s="165">
        <v>42717.864771897308</v>
      </c>
      <c r="AB58" s="165">
        <v>42794.468385302091</v>
      </c>
      <c r="AC58" s="165">
        <v>42653.672119920891</v>
      </c>
      <c r="AD58" s="165">
        <v>43636.275064628324</v>
      </c>
      <c r="AE58" s="165">
        <v>43945.218897203289</v>
      </c>
      <c r="AF58" s="165">
        <v>43689.41983384511</v>
      </c>
      <c r="AG58" s="165">
        <v>42152.210048370449</v>
      </c>
      <c r="AH58" s="165">
        <v>40892.61020254474</v>
      </c>
      <c r="AI58" s="165">
        <v>39660.226826140068</v>
      </c>
      <c r="AJ58" s="165">
        <v>38443.417081177991</v>
      </c>
      <c r="AK58" s="165">
        <v>37275.735152102221</v>
      </c>
      <c r="AL58" s="165">
        <v>36047.974917932275</v>
      </c>
      <c r="AM58" s="165">
        <v>34830.066387445302</v>
      </c>
      <c r="AN58" s="165">
        <v>33622.292569871206</v>
      </c>
      <c r="AO58" s="165">
        <v>32462.988005506173</v>
      </c>
      <c r="AP58" s="165">
        <v>31264.021466250266</v>
      </c>
      <c r="AQ58" s="165">
        <v>30098.956196335865</v>
      </c>
      <c r="AR58" s="165">
        <v>28846.046851564068</v>
      </c>
      <c r="AS58" s="165">
        <v>27614.38985088636</v>
      </c>
      <c r="AT58" s="165">
        <v>26191.924797761676</v>
      </c>
      <c r="AU58" s="165">
        <v>24802.584954347596</v>
      </c>
      <c r="AV58" s="165">
        <v>23246.257407968547</v>
      </c>
      <c r="AW58" s="165">
        <v>21896.518338982933</v>
      </c>
      <c r="AX58" s="165">
        <v>20524.976540135736</v>
      </c>
      <c r="AY58" s="165">
        <v>19189.924523681344</v>
      </c>
      <c r="AZ58" s="165">
        <v>17867.937193043203</v>
      </c>
      <c r="BA58" s="165">
        <v>16592.838415849466</v>
      </c>
      <c r="BB58" s="165">
        <v>13787.060463563303</v>
      </c>
      <c r="BC58" s="165">
        <v>11005.464209622336</v>
      </c>
      <c r="BD58" s="165">
        <v>8227.7015555284415</v>
      </c>
      <c r="BE58" s="165">
        <v>5455.9704650669646</v>
      </c>
      <c r="BF58" s="165">
        <v>2707.1305581209381</v>
      </c>
      <c r="BG58" s="165">
        <v>65.001522532300442</v>
      </c>
      <c r="BH58" s="165">
        <v>-2493.7621405446262</v>
      </c>
      <c r="BI58" s="165">
        <v>-5011.5802216125076</v>
      </c>
      <c r="BJ58" s="165">
        <v>-7489.1908857770059</v>
      </c>
      <c r="BK58" s="165">
        <v>-9974.6122440418294</v>
      </c>
    </row>
    <row r="59" spans="1:63" s="129" customFormat="1">
      <c r="B59" s="177" t="s">
        <v>78</v>
      </c>
      <c r="C59" s="165">
        <v>0</v>
      </c>
      <c r="D59" s="165">
        <v>0</v>
      </c>
      <c r="E59" s="165">
        <v>0</v>
      </c>
      <c r="F59" s="165">
        <v>0</v>
      </c>
      <c r="G59" s="165">
        <v>0</v>
      </c>
      <c r="H59" s="165">
        <v>0</v>
      </c>
      <c r="I59" s="165">
        <v>0</v>
      </c>
      <c r="J59" s="165">
        <v>0</v>
      </c>
      <c r="K59" s="165">
        <v>0</v>
      </c>
      <c r="L59" s="165">
        <v>0</v>
      </c>
      <c r="M59" s="165">
        <v>0</v>
      </c>
      <c r="N59" s="165">
        <v>0</v>
      </c>
      <c r="O59" s="165">
        <v>0</v>
      </c>
      <c r="P59" s="165">
        <v>0</v>
      </c>
      <c r="Q59" s="165">
        <v>0</v>
      </c>
      <c r="R59" s="165">
        <v>0</v>
      </c>
      <c r="S59" s="165">
        <v>0</v>
      </c>
      <c r="T59" s="165">
        <v>0</v>
      </c>
      <c r="U59" s="165">
        <v>0</v>
      </c>
      <c r="V59" s="165">
        <v>0</v>
      </c>
      <c r="W59" s="165">
        <v>0</v>
      </c>
      <c r="X59" s="165">
        <v>0</v>
      </c>
      <c r="Y59" s="165">
        <v>0</v>
      </c>
      <c r="Z59" s="165">
        <v>0</v>
      </c>
      <c r="AA59" s="165">
        <v>0</v>
      </c>
      <c r="AB59" s="165">
        <v>0</v>
      </c>
      <c r="AC59" s="165">
        <v>0</v>
      </c>
      <c r="AD59" s="165">
        <v>0</v>
      </c>
      <c r="AE59" s="165">
        <v>0</v>
      </c>
      <c r="AF59" s="165">
        <v>0</v>
      </c>
      <c r="AG59" s="165">
        <v>800.69911937092547</v>
      </c>
      <c r="AH59" s="165">
        <v>1339.1134905534927</v>
      </c>
      <c r="AI59" s="165">
        <v>1888.9614730084832</v>
      </c>
      <c r="AJ59" s="165">
        <v>2437.0981391931346</v>
      </c>
      <c r="AK59" s="165">
        <v>2984.8913957383211</v>
      </c>
      <c r="AL59" s="165">
        <v>3529.566312324454</v>
      </c>
      <c r="AM59" s="165">
        <v>4060.1220388424026</v>
      </c>
      <c r="AN59" s="165">
        <v>4589.9479318674512</v>
      </c>
      <c r="AO59" s="165">
        <v>5120.1892353607509</v>
      </c>
      <c r="AP59" s="165">
        <v>5646.955229176483</v>
      </c>
      <c r="AQ59" s="165">
        <v>6174.345757885274</v>
      </c>
      <c r="AR59" s="165">
        <v>6396.3253866351661</v>
      </c>
      <c r="AS59" s="165">
        <v>6625.4947068636993</v>
      </c>
      <c r="AT59" s="165">
        <v>6997.904504957427</v>
      </c>
      <c r="AU59" s="165">
        <v>7383.8299976563503</v>
      </c>
      <c r="AV59" s="165">
        <v>7781.0282889254768</v>
      </c>
      <c r="AW59" s="165">
        <v>8212.1977369673114</v>
      </c>
      <c r="AX59" s="165">
        <v>8640.8101079586959</v>
      </c>
      <c r="AY59" s="165">
        <v>9076.0188665275364</v>
      </c>
      <c r="AZ59" s="165">
        <v>9516.0871856299564</v>
      </c>
      <c r="BA59" s="165">
        <v>9963.1737806566707</v>
      </c>
      <c r="BB59" s="165">
        <v>10412.032406090197</v>
      </c>
      <c r="BC59" s="165">
        <v>10871.130645195244</v>
      </c>
      <c r="BD59" s="165">
        <v>11336.250001841316</v>
      </c>
      <c r="BE59" s="165">
        <v>11807.72969364599</v>
      </c>
      <c r="BF59" s="165">
        <v>12287.678166737405</v>
      </c>
      <c r="BG59" s="165">
        <v>12636.792479735315</v>
      </c>
      <c r="BH59" s="165">
        <v>12931.785443361734</v>
      </c>
      <c r="BI59" s="165">
        <v>13197.236816166462</v>
      </c>
      <c r="BJ59" s="165">
        <v>13450.91788314533</v>
      </c>
      <c r="BK59" s="165">
        <v>13689.996615055206</v>
      </c>
    </row>
    <row r="60" spans="1:63" s="129" customFormat="1">
      <c r="B60" s="177" t="s">
        <v>79</v>
      </c>
      <c r="C60" s="165">
        <v>0</v>
      </c>
      <c r="D60" s="165">
        <v>0</v>
      </c>
      <c r="E60" s="165">
        <v>0</v>
      </c>
      <c r="F60" s="165">
        <v>0</v>
      </c>
      <c r="G60" s="165">
        <v>0</v>
      </c>
      <c r="H60" s="165">
        <v>0</v>
      </c>
      <c r="I60" s="165">
        <v>0</v>
      </c>
      <c r="J60" s="165">
        <v>0</v>
      </c>
      <c r="K60" s="165">
        <v>0</v>
      </c>
      <c r="L60" s="165">
        <v>0</v>
      </c>
      <c r="M60" s="165">
        <v>0</v>
      </c>
      <c r="N60" s="165">
        <v>0</v>
      </c>
      <c r="O60" s="165">
        <v>0</v>
      </c>
      <c r="P60" s="165">
        <v>0</v>
      </c>
      <c r="Q60" s="165">
        <v>0</v>
      </c>
      <c r="R60" s="165">
        <v>0</v>
      </c>
      <c r="S60" s="165">
        <v>0</v>
      </c>
      <c r="T60" s="165">
        <v>0</v>
      </c>
      <c r="U60" s="165">
        <v>0</v>
      </c>
      <c r="V60" s="165">
        <v>0</v>
      </c>
      <c r="W60" s="165">
        <v>0</v>
      </c>
      <c r="X60" s="165">
        <v>0</v>
      </c>
      <c r="Y60" s="165">
        <v>0</v>
      </c>
      <c r="Z60" s="165">
        <v>0</v>
      </c>
      <c r="AA60" s="165">
        <v>0</v>
      </c>
      <c r="AB60" s="165">
        <v>0</v>
      </c>
      <c r="AC60" s="165">
        <v>0</v>
      </c>
      <c r="AD60" s="165">
        <v>0</v>
      </c>
      <c r="AE60" s="165">
        <v>0</v>
      </c>
      <c r="AF60" s="165">
        <v>0</v>
      </c>
      <c r="AG60" s="165">
        <v>2.8138474402076099</v>
      </c>
      <c r="AH60" s="165">
        <v>57.976443128227402</v>
      </c>
      <c r="AI60" s="165">
        <v>113.09037412676298</v>
      </c>
      <c r="AJ60" s="165">
        <v>170.91339901146966</v>
      </c>
      <c r="AK60" s="165">
        <v>225.93000063104409</v>
      </c>
      <c r="AL60" s="165">
        <v>283.65569613678599</v>
      </c>
      <c r="AM60" s="165">
        <v>338.57496837739927</v>
      </c>
      <c r="AN60" s="165">
        <v>396.20333450418002</v>
      </c>
      <c r="AO60" s="165">
        <v>451.02527736583033</v>
      </c>
      <c r="AP60" s="165">
        <v>505.79855553800189</v>
      </c>
      <c r="AQ60" s="165">
        <v>563.28092759633728</v>
      </c>
      <c r="AR60" s="165">
        <v>844.94825064338693</v>
      </c>
      <c r="AS60" s="165">
        <v>1121.289039917936</v>
      </c>
      <c r="AT60" s="165">
        <v>1392.3032954199789</v>
      </c>
      <c r="AU60" s="165">
        <v>1657.9910171495167</v>
      </c>
      <c r="AV60" s="165">
        <v>1918.3522051065538</v>
      </c>
      <c r="AW60" s="165">
        <v>2173.3868592910849</v>
      </c>
      <c r="AX60" s="165">
        <v>2423.0949797031162</v>
      </c>
      <c r="AY60" s="165">
        <v>2667.4765663426415</v>
      </c>
      <c r="AZ60" s="165">
        <v>2906.5316192096625</v>
      </c>
      <c r="BA60" s="165">
        <v>3140.2601383041811</v>
      </c>
      <c r="BB60" s="165">
        <v>3412.205070372489</v>
      </c>
      <c r="BC60" s="165">
        <v>3683.6750291609123</v>
      </c>
      <c r="BD60" s="165">
        <v>3954.6700146694457</v>
      </c>
      <c r="BE60" s="165">
        <v>4225.1900268980935</v>
      </c>
      <c r="BF60" s="165">
        <v>4495.2350658468549</v>
      </c>
      <c r="BG60" s="165">
        <v>4764.8051315157281</v>
      </c>
      <c r="BH60" s="165">
        <v>5033.9002239047149</v>
      </c>
      <c r="BI60" s="165">
        <v>5302.5203430138154</v>
      </c>
      <c r="BJ60" s="165">
        <v>5570.665488843033</v>
      </c>
      <c r="BK60" s="165">
        <v>5838.335661392357</v>
      </c>
    </row>
    <row r="61" spans="1:63" s="129" customFormat="1">
      <c r="B61" s="177" t="s">
        <v>92</v>
      </c>
      <c r="C61" s="165">
        <v>0</v>
      </c>
      <c r="D61" s="165">
        <v>0</v>
      </c>
      <c r="E61" s="165">
        <v>0</v>
      </c>
      <c r="F61" s="165">
        <v>0</v>
      </c>
      <c r="G61" s="165">
        <v>0</v>
      </c>
      <c r="H61" s="165">
        <v>0</v>
      </c>
      <c r="I61" s="165">
        <v>0</v>
      </c>
      <c r="J61" s="165">
        <v>0</v>
      </c>
      <c r="K61" s="165">
        <v>0</v>
      </c>
      <c r="L61" s="165">
        <v>0</v>
      </c>
      <c r="M61" s="165">
        <v>0</v>
      </c>
      <c r="N61" s="165">
        <v>0</v>
      </c>
      <c r="O61" s="165">
        <v>0</v>
      </c>
      <c r="P61" s="165">
        <v>0</v>
      </c>
      <c r="Q61" s="165">
        <v>0</v>
      </c>
      <c r="R61" s="165">
        <v>0</v>
      </c>
      <c r="S61" s="165">
        <v>0</v>
      </c>
      <c r="T61" s="165">
        <v>0</v>
      </c>
      <c r="U61" s="165">
        <v>0</v>
      </c>
      <c r="V61" s="165">
        <v>0</v>
      </c>
      <c r="W61" s="165">
        <v>0</v>
      </c>
      <c r="X61" s="165">
        <v>0</v>
      </c>
      <c r="Y61" s="165">
        <v>0</v>
      </c>
      <c r="Z61" s="165">
        <v>0</v>
      </c>
      <c r="AA61" s="165">
        <v>0</v>
      </c>
      <c r="AB61" s="165">
        <v>0</v>
      </c>
      <c r="AC61" s="165">
        <v>0</v>
      </c>
      <c r="AD61" s="165">
        <v>0</v>
      </c>
      <c r="AE61" s="165">
        <v>0</v>
      </c>
      <c r="AF61" s="165">
        <v>0</v>
      </c>
      <c r="AG61" s="165">
        <v>0</v>
      </c>
      <c r="AH61" s="165">
        <v>0</v>
      </c>
      <c r="AI61" s="165">
        <v>0</v>
      </c>
      <c r="AJ61" s="165">
        <v>0</v>
      </c>
      <c r="AK61" s="165">
        <v>0</v>
      </c>
      <c r="AL61" s="165">
        <v>0</v>
      </c>
      <c r="AM61" s="165">
        <v>0</v>
      </c>
      <c r="AN61" s="165">
        <v>0</v>
      </c>
      <c r="AO61" s="165">
        <v>0</v>
      </c>
      <c r="AP61" s="165">
        <v>0</v>
      </c>
      <c r="AQ61" s="165">
        <v>0</v>
      </c>
      <c r="AR61" s="165">
        <v>44.362986402045635</v>
      </c>
      <c r="AS61" s="165">
        <v>91.834103021572105</v>
      </c>
      <c r="AT61" s="165">
        <v>132.63398593423005</v>
      </c>
      <c r="AU61" s="165">
        <v>176.55851274571467</v>
      </c>
      <c r="AV61" s="165">
        <v>220.35720985658702</v>
      </c>
      <c r="AW61" s="165">
        <v>267.15837794877018</v>
      </c>
      <c r="AX61" s="165">
        <v>307.43392702178176</v>
      </c>
      <c r="AY61" s="165">
        <v>350.78920890565519</v>
      </c>
      <c r="AZ61" s="165">
        <v>394.04309887595616</v>
      </c>
      <c r="BA61" s="165">
        <v>440.33803089070659</v>
      </c>
      <c r="BB61" s="165">
        <v>480.12375284336656</v>
      </c>
      <c r="BC61" s="165">
        <v>522.95495341958974</v>
      </c>
      <c r="BD61" s="165">
        <v>565.72510281940504</v>
      </c>
      <c r="BE61" s="165">
        <v>608.53642639492932</v>
      </c>
      <c r="BF61" s="165">
        <v>654.09872254414086</v>
      </c>
      <c r="BG61" s="165">
        <v>693.90940326310294</v>
      </c>
      <c r="BH61" s="165">
        <v>736.66868654783593</v>
      </c>
      <c r="BI61" s="165">
        <v>779.54494623481457</v>
      </c>
      <c r="BJ61" s="165">
        <v>825.06502346855154</v>
      </c>
      <c r="BK61" s="165">
        <v>865.01612256597593</v>
      </c>
    </row>
    <row r="62" spans="1:63" s="129" customFormat="1">
      <c r="B62" s="178" t="s">
        <v>80</v>
      </c>
      <c r="C62" s="165">
        <v>0</v>
      </c>
      <c r="D62" s="165">
        <v>0</v>
      </c>
      <c r="E62" s="165">
        <v>0</v>
      </c>
      <c r="F62" s="165">
        <v>0</v>
      </c>
      <c r="G62" s="165">
        <v>0</v>
      </c>
      <c r="H62" s="165">
        <v>0</v>
      </c>
      <c r="I62" s="165">
        <v>0</v>
      </c>
      <c r="J62" s="165">
        <v>0</v>
      </c>
      <c r="K62" s="165">
        <v>0</v>
      </c>
      <c r="L62" s="165">
        <v>0</v>
      </c>
      <c r="M62" s="165">
        <v>0</v>
      </c>
      <c r="N62" s="165">
        <v>0</v>
      </c>
      <c r="O62" s="165">
        <v>0</v>
      </c>
      <c r="P62" s="165">
        <v>0</v>
      </c>
      <c r="Q62" s="165">
        <v>0</v>
      </c>
      <c r="R62" s="165">
        <v>0</v>
      </c>
      <c r="S62" s="165">
        <v>0</v>
      </c>
      <c r="T62" s="165">
        <v>0</v>
      </c>
      <c r="U62" s="165">
        <v>0</v>
      </c>
      <c r="V62" s="165">
        <v>0</v>
      </c>
      <c r="W62" s="165">
        <v>0</v>
      </c>
      <c r="X62" s="165">
        <v>0</v>
      </c>
      <c r="Y62" s="165">
        <v>0</v>
      </c>
      <c r="Z62" s="165">
        <v>0</v>
      </c>
      <c r="AA62" s="165">
        <v>0</v>
      </c>
      <c r="AB62" s="165">
        <v>0</v>
      </c>
      <c r="AC62" s="165">
        <v>0</v>
      </c>
      <c r="AD62" s="165">
        <v>0</v>
      </c>
      <c r="AE62" s="165">
        <v>0</v>
      </c>
      <c r="AF62" s="165">
        <v>0</v>
      </c>
      <c r="AG62" s="165">
        <v>0</v>
      </c>
      <c r="AH62" s="165">
        <v>0</v>
      </c>
      <c r="AI62" s="165">
        <v>0</v>
      </c>
      <c r="AJ62" s="165">
        <v>0</v>
      </c>
      <c r="AK62" s="165">
        <v>0</v>
      </c>
      <c r="AL62" s="165">
        <v>0</v>
      </c>
      <c r="AM62" s="165">
        <v>0</v>
      </c>
      <c r="AN62" s="165">
        <v>0</v>
      </c>
      <c r="AO62" s="165">
        <v>0</v>
      </c>
      <c r="AP62" s="165">
        <v>0</v>
      </c>
      <c r="AQ62" s="165">
        <v>0</v>
      </c>
      <c r="AR62" s="165">
        <v>47.635656080039212</v>
      </c>
      <c r="AS62" s="165">
        <v>95.671714151093965</v>
      </c>
      <c r="AT62" s="165">
        <v>143.30009161979024</v>
      </c>
      <c r="AU62" s="165">
        <v>191.28109464932822</v>
      </c>
      <c r="AV62" s="165">
        <v>239.32943689852402</v>
      </c>
      <c r="AW62" s="165">
        <v>286.57116291095076</v>
      </c>
      <c r="AX62" s="165">
        <v>331.74143722283389</v>
      </c>
      <c r="AY62" s="165">
        <v>377.19001725519672</v>
      </c>
      <c r="AZ62" s="165">
        <v>422.12446562121318</v>
      </c>
      <c r="BA62" s="165">
        <v>467.81350522952243</v>
      </c>
      <c r="BB62" s="165">
        <v>506.38612180899895</v>
      </c>
      <c r="BC62" s="165">
        <v>545.07081893184704</v>
      </c>
      <c r="BD62" s="165">
        <v>582.57623586678596</v>
      </c>
      <c r="BE62" s="165">
        <v>620.60859079864122</v>
      </c>
      <c r="BF62" s="165">
        <v>654.09149436252608</v>
      </c>
      <c r="BG62" s="165">
        <v>689.30888167957505</v>
      </c>
      <c r="BH62" s="165">
        <v>723.53977315496218</v>
      </c>
      <c r="BI62" s="165">
        <v>758.83989993462797</v>
      </c>
      <c r="BJ62" s="165">
        <v>788.99546053890765</v>
      </c>
      <c r="BK62" s="165">
        <v>820.23265184772265</v>
      </c>
    </row>
    <row r="63" spans="1:63" s="129" customFormat="1">
      <c r="B63" s="177" t="s">
        <v>81</v>
      </c>
      <c r="C63" s="165">
        <v>0</v>
      </c>
      <c r="D63" s="165">
        <v>0</v>
      </c>
      <c r="E63" s="165">
        <v>0</v>
      </c>
      <c r="F63" s="165">
        <v>0</v>
      </c>
      <c r="G63" s="165">
        <v>0</v>
      </c>
      <c r="H63" s="165">
        <v>0</v>
      </c>
      <c r="I63" s="165">
        <v>0</v>
      </c>
      <c r="J63" s="165">
        <v>0</v>
      </c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  <c r="Q63" s="165">
        <v>0</v>
      </c>
      <c r="R63" s="165">
        <v>0</v>
      </c>
      <c r="S63" s="165">
        <v>0</v>
      </c>
      <c r="T63" s="165">
        <v>0</v>
      </c>
      <c r="U63" s="165">
        <v>0</v>
      </c>
      <c r="V63" s="165">
        <v>0</v>
      </c>
      <c r="W63" s="165">
        <v>0</v>
      </c>
      <c r="X63" s="165">
        <v>0</v>
      </c>
      <c r="Y63" s="165">
        <v>0</v>
      </c>
      <c r="Z63" s="165">
        <v>0</v>
      </c>
      <c r="AA63" s="165">
        <v>0</v>
      </c>
      <c r="AB63" s="165">
        <v>0</v>
      </c>
      <c r="AC63" s="165">
        <v>0</v>
      </c>
      <c r="AD63" s="165">
        <v>0</v>
      </c>
      <c r="AE63" s="165">
        <v>0</v>
      </c>
      <c r="AF63" s="165">
        <v>0</v>
      </c>
      <c r="AG63" s="165">
        <v>12.210528554078792</v>
      </c>
      <c r="AH63" s="165">
        <v>24.259373141064543</v>
      </c>
      <c r="AI63" s="165">
        <v>36.235748191046468</v>
      </c>
      <c r="AJ63" s="165">
        <v>48.096817742129588</v>
      </c>
      <c r="AK63" s="165">
        <v>59.998420504104388</v>
      </c>
      <c r="AL63" s="165">
        <v>71.441858017341929</v>
      </c>
      <c r="AM63" s="165">
        <v>82.912852378971365</v>
      </c>
      <c r="AN63" s="165">
        <v>94.241869302662735</v>
      </c>
      <c r="AO63" s="165">
        <v>105.71230589373522</v>
      </c>
      <c r="AP63" s="165">
        <v>116.45220708120496</v>
      </c>
      <c r="AQ63" s="165">
        <v>127.32250516954593</v>
      </c>
      <c r="AR63" s="165">
        <v>162.76912797014643</v>
      </c>
      <c r="AS63" s="165">
        <v>197.40522263937794</v>
      </c>
      <c r="AT63" s="165">
        <v>229.6237293075219</v>
      </c>
      <c r="AU63" s="165">
        <v>261.05566530399301</v>
      </c>
      <c r="AV63" s="165">
        <v>291.17671375390171</v>
      </c>
      <c r="AW63" s="165">
        <v>320.87868501734454</v>
      </c>
      <c r="AX63" s="165">
        <v>347.54993646281332</v>
      </c>
      <c r="AY63" s="165">
        <v>373.84112824764998</v>
      </c>
      <c r="AZ63" s="165">
        <v>398.89825037562161</v>
      </c>
      <c r="BA63" s="165">
        <v>423.90434624803061</v>
      </c>
      <c r="BB63" s="165">
        <v>445.41193916533211</v>
      </c>
      <c r="BC63" s="165">
        <v>466.92518533303064</v>
      </c>
      <c r="BD63" s="165">
        <v>487.31743063742863</v>
      </c>
      <c r="BE63" s="165">
        <v>506.6214812592624</v>
      </c>
      <c r="BF63" s="165">
        <v>526.30848075769075</v>
      </c>
      <c r="BG63" s="165">
        <v>542.09693489546044</v>
      </c>
      <c r="BH63" s="165">
        <v>558.33209681868823</v>
      </c>
      <c r="BI63" s="165">
        <v>573.60533267273354</v>
      </c>
      <c r="BJ63" s="165">
        <v>589.55425458786806</v>
      </c>
      <c r="BK63" s="165">
        <v>601.37029767924446</v>
      </c>
    </row>
    <row r="64" spans="1:63" s="129" customFormat="1">
      <c r="B64" s="177" t="s">
        <v>82</v>
      </c>
      <c r="C64" s="165">
        <v>0</v>
      </c>
      <c r="D64" s="165">
        <v>0</v>
      </c>
      <c r="E64" s="165">
        <v>0</v>
      </c>
      <c r="F64" s="165">
        <v>0</v>
      </c>
      <c r="G64" s="165">
        <v>0</v>
      </c>
      <c r="H64" s="165">
        <v>0</v>
      </c>
      <c r="I64" s="165">
        <v>0</v>
      </c>
      <c r="J64" s="165">
        <v>0</v>
      </c>
      <c r="K64" s="165">
        <v>0</v>
      </c>
      <c r="L64" s="165">
        <v>0</v>
      </c>
      <c r="M64" s="165">
        <v>0</v>
      </c>
      <c r="N64" s="165">
        <v>0</v>
      </c>
      <c r="O64" s="165">
        <v>0</v>
      </c>
      <c r="P64" s="165">
        <v>0</v>
      </c>
      <c r="Q64" s="165">
        <v>0</v>
      </c>
      <c r="R64" s="165">
        <v>0</v>
      </c>
      <c r="S64" s="165">
        <v>0</v>
      </c>
      <c r="T64" s="165">
        <v>0</v>
      </c>
      <c r="U64" s="165">
        <v>0</v>
      </c>
      <c r="V64" s="165">
        <v>0</v>
      </c>
      <c r="W64" s="165">
        <v>0</v>
      </c>
      <c r="X64" s="165">
        <v>0</v>
      </c>
      <c r="Y64" s="165">
        <v>0</v>
      </c>
      <c r="Z64" s="165">
        <v>0</v>
      </c>
      <c r="AA64" s="165">
        <v>0</v>
      </c>
      <c r="AB64" s="165">
        <v>0</v>
      </c>
      <c r="AC64" s="165">
        <v>0</v>
      </c>
      <c r="AD64" s="165">
        <v>0</v>
      </c>
      <c r="AE64" s="165">
        <v>0</v>
      </c>
      <c r="AF64" s="165">
        <v>0</v>
      </c>
      <c r="AG64" s="165">
        <v>0</v>
      </c>
      <c r="AH64" s="165">
        <v>0</v>
      </c>
      <c r="AI64" s="165">
        <v>0</v>
      </c>
      <c r="AJ64" s="165">
        <v>0</v>
      </c>
      <c r="AK64" s="165">
        <v>0</v>
      </c>
      <c r="AL64" s="165">
        <v>0</v>
      </c>
      <c r="AM64" s="165">
        <v>0</v>
      </c>
      <c r="AN64" s="165">
        <v>0</v>
      </c>
      <c r="AO64" s="165">
        <v>0</v>
      </c>
      <c r="AP64" s="165">
        <v>0</v>
      </c>
      <c r="AQ64" s="165">
        <v>0</v>
      </c>
      <c r="AR64" s="165">
        <v>37.505947357906166</v>
      </c>
      <c r="AS64" s="165">
        <v>73.535924776725437</v>
      </c>
      <c r="AT64" s="165">
        <v>108.12173467565424</v>
      </c>
      <c r="AU64" s="165">
        <v>141.29484938414078</v>
      </c>
      <c r="AV64" s="165">
        <v>173.08641113542467</v>
      </c>
      <c r="AW64" s="165">
        <v>203.52723205949792</v>
      </c>
      <c r="AX64" s="165">
        <v>232.64779417542923</v>
      </c>
      <c r="AY64" s="165">
        <v>260.47824938298675</v>
      </c>
      <c r="AZ64" s="165">
        <v>287.04841945347505</v>
      </c>
      <c r="BA64" s="165">
        <v>312.38779601970816</v>
      </c>
      <c r="BB64" s="165">
        <v>336.52554056501327</v>
      </c>
      <c r="BC64" s="165">
        <v>359.49048441116418</v>
      </c>
      <c r="BD64" s="165">
        <v>381.31112870511004</v>
      </c>
      <c r="BE64" s="165">
        <v>402.01564440436454</v>
      </c>
      <c r="BF64" s="165">
        <v>421.63187226089127</v>
      </c>
      <c r="BG64" s="165">
        <v>440.18732280330551</v>
      </c>
      <c r="BH64" s="165">
        <v>457.70917631717566</v>
      </c>
      <c r="BI64" s="165">
        <v>474.22428282319396</v>
      </c>
      <c r="BJ64" s="165">
        <v>489.75916205293458</v>
      </c>
      <c r="BK64" s="165">
        <v>504.34000342188364</v>
      </c>
    </row>
    <row r="65" spans="2:63" s="129" customFormat="1">
      <c r="B65" s="177" t="s">
        <v>83</v>
      </c>
      <c r="C65" s="165">
        <v>0</v>
      </c>
      <c r="D65" s="165">
        <v>0</v>
      </c>
      <c r="E65" s="165">
        <v>0</v>
      </c>
      <c r="F65" s="165">
        <v>0</v>
      </c>
      <c r="G65" s="165">
        <v>0</v>
      </c>
      <c r="H65" s="165">
        <v>0</v>
      </c>
      <c r="I65" s="165">
        <v>0</v>
      </c>
      <c r="J65" s="165">
        <v>0</v>
      </c>
      <c r="K65" s="165">
        <v>0</v>
      </c>
      <c r="L65" s="165">
        <v>0</v>
      </c>
      <c r="M65" s="165">
        <v>0</v>
      </c>
      <c r="N65" s="165">
        <v>0</v>
      </c>
      <c r="O65" s="165">
        <v>0</v>
      </c>
      <c r="P65" s="165">
        <v>0</v>
      </c>
      <c r="Q65" s="165">
        <v>0</v>
      </c>
      <c r="R65" s="165">
        <v>0</v>
      </c>
      <c r="S65" s="165">
        <v>0</v>
      </c>
      <c r="T65" s="165">
        <v>0</v>
      </c>
      <c r="U65" s="165">
        <v>0</v>
      </c>
      <c r="V65" s="165">
        <v>0</v>
      </c>
      <c r="W65" s="165">
        <v>0</v>
      </c>
      <c r="X65" s="165">
        <v>0</v>
      </c>
      <c r="Y65" s="165">
        <v>0</v>
      </c>
      <c r="Z65" s="165">
        <v>0</v>
      </c>
      <c r="AA65" s="165">
        <v>0</v>
      </c>
      <c r="AB65" s="165">
        <v>0</v>
      </c>
      <c r="AC65" s="165">
        <v>0</v>
      </c>
      <c r="AD65" s="165">
        <v>0</v>
      </c>
      <c r="AE65" s="165">
        <v>0</v>
      </c>
      <c r="AF65" s="165">
        <v>0</v>
      </c>
      <c r="AG65" s="165">
        <v>90.713383267593599</v>
      </c>
      <c r="AH65" s="165">
        <v>184.21932463715711</v>
      </c>
      <c r="AI65" s="165">
        <v>279.39587293101795</v>
      </c>
      <c r="AJ65" s="165">
        <v>375.95907258061561</v>
      </c>
      <c r="AK65" s="165">
        <v>473.36536949813672</v>
      </c>
      <c r="AL65" s="165">
        <v>571.14186747861095</v>
      </c>
      <c r="AM65" s="165">
        <v>606.54548332589911</v>
      </c>
      <c r="AN65" s="165">
        <v>641.57382086335201</v>
      </c>
      <c r="AO65" s="165">
        <v>676.2639553744375</v>
      </c>
      <c r="AP65" s="165">
        <v>710.73838051840357</v>
      </c>
      <c r="AQ65" s="165">
        <v>744.94150026467833</v>
      </c>
      <c r="AR65" s="165">
        <v>772.85341256659376</v>
      </c>
      <c r="AS65" s="165">
        <v>801.05503160833905</v>
      </c>
      <c r="AT65" s="165">
        <v>829.17608762799864</v>
      </c>
      <c r="AU65" s="165">
        <v>857.38777307448618</v>
      </c>
      <c r="AV65" s="165">
        <v>885.22039473244513</v>
      </c>
      <c r="AW65" s="165">
        <v>913.34040118078519</v>
      </c>
      <c r="AX65" s="165">
        <v>937.86870568213453</v>
      </c>
      <c r="AY65" s="165">
        <v>960.11317482602863</v>
      </c>
      <c r="AZ65" s="165">
        <v>980.156207486516</v>
      </c>
      <c r="BA65" s="165">
        <v>998.63769190312814</v>
      </c>
      <c r="BB65" s="165">
        <v>1015.0232822055514</v>
      </c>
      <c r="BC65" s="165">
        <v>1030.2577003293081</v>
      </c>
      <c r="BD65" s="165">
        <v>1044.2583914786865</v>
      </c>
      <c r="BE65" s="165">
        <v>1057.1964660618469</v>
      </c>
      <c r="BF65" s="165">
        <v>1069.4955990316093</v>
      </c>
      <c r="BG65" s="165">
        <v>1080.4106975649693</v>
      </c>
      <c r="BH65" s="165">
        <v>1090.8590099837838</v>
      </c>
      <c r="BI65" s="165">
        <v>1100.6875400743729</v>
      </c>
      <c r="BJ65" s="165">
        <v>1110.2361568332708</v>
      </c>
      <c r="BK65" s="165">
        <v>1118.7283140765639</v>
      </c>
    </row>
    <row r="66" spans="2:63" s="129" customFormat="1">
      <c r="B66" s="177" t="s">
        <v>84</v>
      </c>
      <c r="C66" s="165">
        <v>0</v>
      </c>
      <c r="D66" s="165">
        <v>0</v>
      </c>
      <c r="E66" s="165">
        <v>0</v>
      </c>
      <c r="F66" s="165">
        <v>0</v>
      </c>
      <c r="G66" s="165">
        <v>0</v>
      </c>
      <c r="H66" s="165">
        <v>0</v>
      </c>
      <c r="I66" s="165">
        <v>0</v>
      </c>
      <c r="J66" s="165">
        <v>0</v>
      </c>
      <c r="K66" s="165">
        <v>0</v>
      </c>
      <c r="L66" s="165">
        <v>0</v>
      </c>
      <c r="M66" s="165">
        <v>0</v>
      </c>
      <c r="N66" s="165">
        <v>0</v>
      </c>
      <c r="O66" s="165">
        <v>0</v>
      </c>
      <c r="P66" s="165">
        <v>0</v>
      </c>
      <c r="Q66" s="165">
        <v>0</v>
      </c>
      <c r="R66" s="165">
        <v>0</v>
      </c>
      <c r="S66" s="165">
        <v>0</v>
      </c>
      <c r="T66" s="165">
        <v>0</v>
      </c>
      <c r="U66" s="165">
        <v>0</v>
      </c>
      <c r="V66" s="165">
        <v>0</v>
      </c>
      <c r="W66" s="165">
        <v>0</v>
      </c>
      <c r="X66" s="165">
        <v>0</v>
      </c>
      <c r="Y66" s="165">
        <v>0</v>
      </c>
      <c r="Z66" s="165">
        <v>0</v>
      </c>
      <c r="AA66" s="165">
        <v>0</v>
      </c>
      <c r="AB66" s="165">
        <v>0</v>
      </c>
      <c r="AC66" s="165">
        <v>0</v>
      </c>
      <c r="AD66" s="165">
        <v>0</v>
      </c>
      <c r="AE66" s="165">
        <v>0</v>
      </c>
      <c r="AF66" s="165">
        <v>0</v>
      </c>
      <c r="AG66" s="165">
        <v>279.38447524732328</v>
      </c>
      <c r="AH66" s="165">
        <v>339.08527204951952</v>
      </c>
      <c r="AI66" s="165">
        <v>400.54010377729082</v>
      </c>
      <c r="AJ66" s="165">
        <v>462.80276015655909</v>
      </c>
      <c r="AK66" s="165">
        <v>522.6881986282533</v>
      </c>
      <c r="AL66" s="165">
        <v>586.19377833819544</v>
      </c>
      <c r="AM66" s="165">
        <v>757.37004866793268</v>
      </c>
      <c r="AN66" s="165">
        <v>924.66167382169715</v>
      </c>
      <c r="AO66" s="165">
        <v>1085.3916683962743</v>
      </c>
      <c r="AP66" s="165">
        <v>1241.489152719977</v>
      </c>
      <c r="AQ66" s="165">
        <v>1391.4216420839148</v>
      </c>
      <c r="AR66" s="165">
        <v>1634.6680769642771</v>
      </c>
      <c r="AS66" s="165">
        <v>1884.5472023835773</v>
      </c>
      <c r="AT66" s="165">
        <v>2142.9096782804627</v>
      </c>
      <c r="AU66" s="165">
        <v>2387.9685561972942</v>
      </c>
      <c r="AV66" s="165">
        <v>2800.6280073618314</v>
      </c>
      <c r="AW66" s="165">
        <v>3007.1709919547984</v>
      </c>
      <c r="AX66" s="165">
        <v>3204.3000201320792</v>
      </c>
      <c r="AY66" s="165">
        <v>3394.0230502113536</v>
      </c>
      <c r="AZ66" s="165">
        <v>3574.241990164162</v>
      </c>
      <c r="BA66" s="165">
        <v>3742.3719601807688</v>
      </c>
      <c r="BB66" s="165">
        <v>3827.0517325435535</v>
      </c>
      <c r="BC66" s="165">
        <v>3910.1636802088397</v>
      </c>
      <c r="BD66" s="165">
        <v>3981.9339101818246</v>
      </c>
      <c r="BE66" s="165">
        <v>4045.1075704356876</v>
      </c>
      <c r="BF66" s="165">
        <v>4112.4432759463443</v>
      </c>
      <c r="BG66" s="165">
        <v>4169.9664402666031</v>
      </c>
      <c r="BH66" s="165">
        <v>4220.10219986018</v>
      </c>
      <c r="BI66" s="165">
        <v>4268.2698987420481</v>
      </c>
      <c r="BJ66" s="165">
        <v>4324.2579998395986</v>
      </c>
      <c r="BK66" s="165">
        <v>4366.7694388032814</v>
      </c>
    </row>
    <row r="67" spans="2:63" s="129" customFormat="1">
      <c r="B67" s="177" t="s">
        <v>40</v>
      </c>
      <c r="C67" s="165">
        <v>0</v>
      </c>
      <c r="D67" s="165">
        <v>0</v>
      </c>
      <c r="E67" s="165">
        <v>0</v>
      </c>
      <c r="F67" s="165">
        <v>0</v>
      </c>
      <c r="G67" s="165">
        <v>0</v>
      </c>
      <c r="H67" s="165">
        <v>0</v>
      </c>
      <c r="I67" s="165">
        <v>0</v>
      </c>
      <c r="J67" s="165">
        <v>0</v>
      </c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  <c r="Q67" s="165">
        <v>0</v>
      </c>
      <c r="R67" s="165">
        <v>0</v>
      </c>
      <c r="S67" s="165">
        <v>0</v>
      </c>
      <c r="T67" s="165">
        <v>0</v>
      </c>
      <c r="U67" s="165">
        <v>0</v>
      </c>
      <c r="V67" s="165">
        <v>0</v>
      </c>
      <c r="W67" s="165">
        <v>0</v>
      </c>
      <c r="X67" s="165">
        <v>0</v>
      </c>
      <c r="Y67" s="165">
        <v>0</v>
      </c>
      <c r="Z67" s="165">
        <v>0</v>
      </c>
      <c r="AA67" s="165">
        <v>0</v>
      </c>
      <c r="AB67" s="165">
        <v>0</v>
      </c>
      <c r="AC67" s="165">
        <v>0</v>
      </c>
      <c r="AD67" s="165">
        <v>0</v>
      </c>
      <c r="AE67" s="165">
        <v>0</v>
      </c>
      <c r="AF67" s="165">
        <v>0</v>
      </c>
      <c r="AG67" s="165">
        <v>0</v>
      </c>
      <c r="AH67" s="165">
        <v>0</v>
      </c>
      <c r="AI67" s="165">
        <v>0</v>
      </c>
      <c r="AJ67" s="165">
        <v>0</v>
      </c>
      <c r="AK67" s="165">
        <v>0</v>
      </c>
      <c r="AL67" s="165">
        <v>0</v>
      </c>
      <c r="AM67" s="165">
        <v>0</v>
      </c>
      <c r="AN67" s="165">
        <v>0</v>
      </c>
      <c r="AO67" s="165">
        <v>0</v>
      </c>
      <c r="AP67" s="165">
        <v>0</v>
      </c>
      <c r="AQ67" s="165">
        <v>0</v>
      </c>
      <c r="AR67" s="165">
        <v>0</v>
      </c>
      <c r="AS67" s="165">
        <v>0</v>
      </c>
      <c r="AT67" s="165">
        <v>0</v>
      </c>
      <c r="AU67" s="165">
        <v>0</v>
      </c>
      <c r="AV67" s="165">
        <v>0</v>
      </c>
      <c r="AW67" s="165">
        <v>0</v>
      </c>
      <c r="AX67" s="165">
        <v>0</v>
      </c>
      <c r="AY67" s="165">
        <v>0</v>
      </c>
      <c r="AZ67" s="165">
        <v>0</v>
      </c>
      <c r="BA67" s="165">
        <v>0</v>
      </c>
      <c r="BB67" s="165">
        <v>1613.8317021777834</v>
      </c>
      <c r="BC67" s="165">
        <v>3227.6634043555669</v>
      </c>
      <c r="BD67" s="165">
        <v>4841.4951065333498</v>
      </c>
      <c r="BE67" s="165">
        <v>6455.3268087111337</v>
      </c>
      <c r="BF67" s="165">
        <v>8069.1585108889176</v>
      </c>
      <c r="BG67" s="165">
        <v>9682.9902130666997</v>
      </c>
      <c r="BH67" s="165">
        <v>11296.821915244484</v>
      </c>
      <c r="BI67" s="165">
        <v>12910.653617422267</v>
      </c>
      <c r="BJ67" s="165">
        <v>14524.485319600051</v>
      </c>
      <c r="BK67" s="165">
        <v>16138.317021777835</v>
      </c>
    </row>
    <row r="68" spans="2:63">
      <c r="C68" s="146"/>
    </row>
    <row r="74" spans="2:63">
      <c r="R74" s="135">
        <v>2030</v>
      </c>
      <c r="S74" s="135">
        <v>2050</v>
      </c>
    </row>
    <row r="75" spans="2:63">
      <c r="Q75" s="177" t="s">
        <v>78</v>
      </c>
      <c r="R75" s="145">
        <f>AQ59</f>
        <v>6174.345757885274</v>
      </c>
      <c r="S75" s="145">
        <f>BK59</f>
        <v>13689.996615055206</v>
      </c>
    </row>
    <row r="76" spans="2:63">
      <c r="Q76" s="177" t="s">
        <v>79</v>
      </c>
      <c r="R76" s="145">
        <f t="shared" ref="R76:R82" si="241">AQ60</f>
        <v>563.28092759633728</v>
      </c>
      <c r="S76" s="145">
        <f t="shared" ref="S76:S82" si="242">BK60</f>
        <v>5838.335661392357</v>
      </c>
    </row>
    <row r="77" spans="2:63">
      <c r="Q77" s="177" t="s">
        <v>92</v>
      </c>
      <c r="R77" s="145">
        <f t="shared" si="241"/>
        <v>0</v>
      </c>
      <c r="S77" s="145">
        <f t="shared" si="242"/>
        <v>865.01612256597593</v>
      </c>
    </row>
    <row r="78" spans="2:63">
      <c r="Q78" s="178" t="s">
        <v>80</v>
      </c>
      <c r="R78" s="145">
        <f t="shared" si="241"/>
        <v>0</v>
      </c>
      <c r="S78" s="145">
        <f t="shared" si="242"/>
        <v>820.23265184772265</v>
      </c>
    </row>
    <row r="79" spans="2:63">
      <c r="Q79" s="177" t="s">
        <v>81</v>
      </c>
      <c r="R79" s="145">
        <f t="shared" si="241"/>
        <v>127.32250516954593</v>
      </c>
      <c r="S79" s="145">
        <f t="shared" si="242"/>
        <v>601.37029767924446</v>
      </c>
    </row>
    <row r="80" spans="2:63">
      <c r="Q80" s="177" t="s">
        <v>82</v>
      </c>
      <c r="R80" s="145">
        <f t="shared" si="241"/>
        <v>0</v>
      </c>
      <c r="S80" s="145">
        <f t="shared" si="242"/>
        <v>504.34000342188364</v>
      </c>
    </row>
    <row r="81" spans="17:19">
      <c r="Q81" s="177" t="s">
        <v>83</v>
      </c>
      <c r="R81" s="145">
        <f t="shared" si="241"/>
        <v>744.94150026467833</v>
      </c>
      <c r="S81" s="145">
        <f t="shared" si="242"/>
        <v>1118.7283140765639</v>
      </c>
    </row>
    <row r="82" spans="17:19">
      <c r="Q82" s="177" t="s">
        <v>84</v>
      </c>
      <c r="R82" s="145">
        <f t="shared" si="241"/>
        <v>1391.4216420839148</v>
      </c>
      <c r="S82" s="145">
        <f t="shared" si="242"/>
        <v>4366.7694388032814</v>
      </c>
    </row>
    <row r="83" spans="17:19">
      <c r="Q83" s="136" t="s">
        <v>40</v>
      </c>
      <c r="R83" s="145">
        <f t="shared" ref="R83" si="243">AQ67</f>
        <v>0</v>
      </c>
      <c r="S83" s="145">
        <f>BK67</f>
        <v>16138.317021777835</v>
      </c>
    </row>
    <row r="84" spans="17:19">
      <c r="Q84" s="144" t="s">
        <v>70</v>
      </c>
      <c r="R84" s="145">
        <f>SUM(R75:R83)</f>
        <v>9001.3123329997507</v>
      </c>
      <c r="S84" s="145">
        <f>SUM(S75:S83)</f>
        <v>43943.10612662007</v>
      </c>
    </row>
  </sheetData>
  <phoneticPr fontId="4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4A7-0E33-426A-9CDE-8D5947D80D81}">
  <sheetPr>
    <tabColor rgb="FF0070C0"/>
  </sheetPr>
  <dimension ref="B1:BR40"/>
  <sheetViews>
    <sheetView zoomScale="85" zoomScaleNormal="85" workbookViewId="0">
      <selection activeCell="I22" sqref="I22"/>
    </sheetView>
  </sheetViews>
  <sheetFormatPr defaultColWidth="9" defaultRowHeight="15.75"/>
  <cols>
    <col min="1" max="8" width="7.5" style="47" customWidth="1"/>
    <col min="9" max="9" width="29.375" style="47" customWidth="1"/>
    <col min="10" max="18" width="7.5" style="47" customWidth="1"/>
    <col min="19" max="21" width="7.5" style="39" customWidth="1"/>
    <col min="22" max="22" width="7.5" style="36" customWidth="1"/>
    <col min="23" max="23" width="7.5" style="32" customWidth="1"/>
    <col min="24" max="24" width="7.5" style="36" customWidth="1"/>
    <col min="25" max="25" width="9" style="32"/>
    <col min="26" max="26" width="9.375" style="32" customWidth="1"/>
    <col min="27" max="30" width="10.625" style="47" bestFit="1" customWidth="1"/>
    <col min="31" max="49" width="9.125" style="47" bestFit="1" customWidth="1"/>
    <col min="50" max="50" width="33.125" style="47" customWidth="1"/>
    <col min="51" max="56" width="9" style="47" customWidth="1"/>
    <col min="57" max="16384" width="9" style="47"/>
  </cols>
  <sheetData>
    <row r="1" spans="2:70" ht="18.75">
      <c r="B1" s="3" t="s">
        <v>86</v>
      </c>
      <c r="C1" s="4"/>
      <c r="D1" s="5"/>
      <c r="E1" s="6"/>
      <c r="F1" s="5"/>
      <c r="G1" s="36"/>
      <c r="H1" s="32"/>
      <c r="I1" s="32"/>
      <c r="S1" s="47"/>
      <c r="T1" s="47"/>
      <c r="U1" s="47"/>
      <c r="V1" s="47"/>
      <c r="W1" s="47"/>
      <c r="X1" s="47"/>
      <c r="Y1" s="47"/>
      <c r="Z1" s="47"/>
    </row>
    <row r="2" spans="2:70">
      <c r="B2" s="39"/>
      <c r="C2" s="39"/>
      <c r="D2" s="39"/>
      <c r="E2" s="36"/>
      <c r="F2" s="32"/>
      <c r="G2" s="36"/>
      <c r="H2" s="32"/>
      <c r="I2" s="32"/>
      <c r="S2" s="47"/>
      <c r="T2" s="47"/>
      <c r="U2" s="47"/>
      <c r="V2" s="47"/>
      <c r="W2" s="47"/>
      <c r="X2" s="47"/>
      <c r="Y2" s="47"/>
      <c r="Z2" s="47"/>
    </row>
    <row r="3" spans="2:70" ht="16.5">
      <c r="B3" s="39"/>
      <c r="C3" s="39"/>
      <c r="D3" s="39"/>
      <c r="E3" s="36"/>
      <c r="F3" s="32"/>
      <c r="G3" s="36"/>
      <c r="H3" s="32"/>
      <c r="I3" s="169"/>
      <c r="J3" s="124">
        <v>1990</v>
      </c>
      <c r="K3" s="124">
        <v>1991</v>
      </c>
      <c r="L3" s="124">
        <v>1992</v>
      </c>
      <c r="M3" s="124">
        <v>1993</v>
      </c>
      <c r="N3" s="124">
        <v>1994</v>
      </c>
      <c r="O3" s="124">
        <v>1995</v>
      </c>
      <c r="P3" s="124">
        <v>1996</v>
      </c>
      <c r="Q3" s="124">
        <v>1997</v>
      </c>
      <c r="R3" s="124">
        <v>1998</v>
      </c>
      <c r="S3" s="124">
        <v>1999</v>
      </c>
      <c r="T3" s="124">
        <v>2000</v>
      </c>
      <c r="U3" s="124">
        <v>2001</v>
      </c>
      <c r="V3" s="124">
        <v>2002</v>
      </c>
      <c r="W3" s="124">
        <v>2003</v>
      </c>
      <c r="X3" s="124">
        <v>2004</v>
      </c>
      <c r="Y3" s="124">
        <v>2005</v>
      </c>
      <c r="Z3" s="124">
        <v>2006</v>
      </c>
      <c r="AA3" s="124">
        <v>2007</v>
      </c>
      <c r="AB3" s="124">
        <v>2008</v>
      </c>
      <c r="AC3" s="124">
        <v>2009</v>
      </c>
      <c r="AD3" s="124">
        <v>2010</v>
      </c>
      <c r="AE3" s="124">
        <v>2011</v>
      </c>
      <c r="AF3" s="124">
        <v>2012</v>
      </c>
      <c r="AG3" s="124">
        <v>2013</v>
      </c>
      <c r="AH3" s="124">
        <v>2014</v>
      </c>
      <c r="AI3" s="124">
        <v>2015</v>
      </c>
      <c r="AJ3" s="124">
        <v>2016</v>
      </c>
      <c r="AK3" s="124">
        <v>2017</v>
      </c>
      <c r="AL3" s="124">
        <v>2018</v>
      </c>
      <c r="AM3" s="124">
        <v>2019</v>
      </c>
      <c r="AN3" s="124">
        <v>2020</v>
      </c>
      <c r="AO3" s="124">
        <v>2021</v>
      </c>
      <c r="AP3" s="124">
        <v>2022</v>
      </c>
      <c r="AQ3" s="124">
        <v>2023</v>
      </c>
      <c r="AR3" s="124">
        <v>2024</v>
      </c>
      <c r="AS3" s="124">
        <v>2025</v>
      </c>
      <c r="AT3" s="124">
        <v>2026</v>
      </c>
      <c r="AU3" s="124">
        <v>2027</v>
      </c>
      <c r="AV3" s="124">
        <v>2028</v>
      </c>
      <c r="AW3" s="124">
        <v>2029</v>
      </c>
      <c r="AX3" s="124">
        <v>2030</v>
      </c>
      <c r="AY3" s="124">
        <v>2031</v>
      </c>
      <c r="AZ3" s="124">
        <v>2032</v>
      </c>
      <c r="BA3" s="124">
        <v>2033</v>
      </c>
      <c r="BB3" s="124">
        <v>2034</v>
      </c>
      <c r="BC3" s="124">
        <v>2035</v>
      </c>
      <c r="BD3" s="124">
        <v>2036</v>
      </c>
      <c r="BE3" s="124">
        <v>2037</v>
      </c>
      <c r="BF3" s="124">
        <v>2038</v>
      </c>
      <c r="BG3" s="124">
        <v>2039</v>
      </c>
      <c r="BH3" s="124">
        <v>2040</v>
      </c>
      <c r="BI3" s="124">
        <v>2041</v>
      </c>
      <c r="BJ3" s="124">
        <v>2042</v>
      </c>
      <c r="BK3" s="124">
        <v>2043</v>
      </c>
      <c r="BL3" s="124">
        <v>2044</v>
      </c>
      <c r="BM3" s="124">
        <v>2045</v>
      </c>
      <c r="BN3" s="124">
        <v>2046</v>
      </c>
      <c r="BO3" s="124">
        <v>2047</v>
      </c>
      <c r="BP3" s="124">
        <v>2048</v>
      </c>
      <c r="BQ3" s="124">
        <v>2049</v>
      </c>
      <c r="BR3" s="124">
        <v>2050</v>
      </c>
    </row>
    <row r="4" spans="2:70">
      <c r="B4" s="39"/>
      <c r="C4" s="39"/>
      <c r="D4" s="39"/>
      <c r="E4" s="36"/>
      <c r="F4" s="32"/>
      <c r="G4" s="36"/>
      <c r="H4" s="32"/>
      <c r="I4" s="207" t="s">
        <v>98</v>
      </c>
      <c r="J4" s="126">
        <v>9604.7720791993888</v>
      </c>
      <c r="K4" s="126">
        <v>9534.8444022853892</v>
      </c>
      <c r="L4" s="126">
        <v>9527.057036475966</v>
      </c>
      <c r="M4" s="126">
        <v>9378.8150631009539</v>
      </c>
      <c r="N4" s="126">
        <v>9266.6666476054943</v>
      </c>
      <c r="O4" s="126">
        <v>9024.4157430735577</v>
      </c>
      <c r="P4" s="126">
        <v>8789.8988961558025</v>
      </c>
      <c r="Q4" s="126">
        <v>8516.8034721320601</v>
      </c>
      <c r="R4" s="126">
        <v>8199.5555572067697</v>
      </c>
      <c r="S4" s="126">
        <v>7896.5482841501171</v>
      </c>
      <c r="T4" s="126">
        <v>7612.4918466535773</v>
      </c>
      <c r="U4" s="126">
        <v>7334.4916678005247</v>
      </c>
      <c r="V4" s="126">
        <v>7049.567574534196</v>
      </c>
      <c r="W4" s="126">
        <v>6754.2563657692908</v>
      </c>
      <c r="X4" s="126">
        <v>6435.6821005250167</v>
      </c>
      <c r="Y4" s="126">
        <v>6129.9564142466188</v>
      </c>
      <c r="Z4" s="126">
        <v>5814.5180359211754</v>
      </c>
      <c r="AA4" s="126">
        <v>5519.1981593818145</v>
      </c>
      <c r="AB4" s="126">
        <v>5177.0843761734341</v>
      </c>
      <c r="AC4" s="126">
        <v>4869.7682424834275</v>
      </c>
      <c r="AD4" s="126">
        <v>4553.2032353216582</v>
      </c>
      <c r="AE4" s="126">
        <v>4301.9881216681442</v>
      </c>
      <c r="AF4" s="126">
        <v>4086.5809495368053</v>
      </c>
      <c r="AG4" s="126">
        <v>3881.3593357092527</v>
      </c>
      <c r="AH4" s="126">
        <v>3658.8292597524564</v>
      </c>
      <c r="AI4" s="126">
        <v>3466.5847795778345</v>
      </c>
      <c r="AJ4" s="126">
        <v>3267.1100536426438</v>
      </c>
      <c r="AK4" s="126">
        <v>3111.9548228011986</v>
      </c>
      <c r="AL4" s="126">
        <v>2949.43472078887</v>
      </c>
      <c r="AM4" s="126">
        <v>2810.7982676196648</v>
      </c>
      <c r="AN4" s="112">
        <v>2681.8378503483978</v>
      </c>
      <c r="AO4" s="112">
        <v>2559.5049579312622</v>
      </c>
      <c r="AP4" s="112">
        <v>2443.5888789821806</v>
      </c>
      <c r="AQ4" s="112">
        <v>2333.0350711233123</v>
      </c>
      <c r="AR4" s="112">
        <v>2227.2288425455645</v>
      </c>
      <c r="AS4" s="112">
        <v>2125.6349950269205</v>
      </c>
      <c r="AT4" s="112">
        <v>2027.7863142205695</v>
      </c>
      <c r="AU4" s="112">
        <v>1936.3179217673621</v>
      </c>
      <c r="AV4" s="112">
        <v>1850.4859882694582</v>
      </c>
      <c r="AW4" s="112">
        <v>1769.6448685780229</v>
      </c>
      <c r="AX4" s="112">
        <v>1693.2322447874508</v>
      </c>
      <c r="AY4" s="112">
        <v>1620.7567960154636</v>
      </c>
      <c r="AZ4" s="112">
        <v>1551.8000260368483</v>
      </c>
      <c r="BA4" s="112">
        <v>1485.9822407909542</v>
      </c>
      <c r="BB4" s="112">
        <v>1422.9688741395646</v>
      </c>
      <c r="BC4" s="112">
        <v>1362.7275976250357</v>
      </c>
      <c r="BD4" s="112">
        <v>1305.6421569510446</v>
      </c>
      <c r="BE4" s="112">
        <v>1253.4702322644073</v>
      </c>
      <c r="BF4" s="112">
        <v>1205.6080991817182</v>
      </c>
      <c r="BG4" s="112">
        <v>1161.5389803139528</v>
      </c>
      <c r="BH4" s="112">
        <v>1120.8192201165443</v>
      </c>
      <c r="BI4" s="112">
        <v>1083.066814245414</v>
      </c>
      <c r="BJ4" s="112">
        <v>1047.9518734519143</v>
      </c>
      <c r="BK4" s="112">
        <v>1015.1886792830636</v>
      </c>
      <c r="BL4" s="112">
        <v>984.52905158740089</v>
      </c>
      <c r="BM4" s="112">
        <v>955.75679883051362</v>
      </c>
      <c r="BN4" s="112">
        <v>928.68306372239294</v>
      </c>
      <c r="BO4" s="112">
        <v>903.14241043805043</v>
      </c>
      <c r="BP4" s="112">
        <v>878.9895272515663</v>
      </c>
      <c r="BQ4" s="112">
        <v>856.09644084500155</v>
      </c>
      <c r="BR4" s="112">
        <v>834.35015689108195</v>
      </c>
    </row>
    <row r="5" spans="2:70">
      <c r="B5" s="39"/>
      <c r="C5" s="39"/>
      <c r="D5" s="39"/>
      <c r="E5" s="36"/>
      <c r="F5" s="32"/>
      <c r="G5" s="36"/>
      <c r="H5" s="32"/>
      <c r="I5" s="208" t="s">
        <v>87</v>
      </c>
      <c r="J5" s="126">
        <v>234.76538274806074</v>
      </c>
      <c r="K5" s="126">
        <v>232.19233191997688</v>
      </c>
      <c r="L5" s="126">
        <v>232.69274798340837</v>
      </c>
      <c r="M5" s="126">
        <v>233.24461147207893</v>
      </c>
      <c r="N5" s="126">
        <v>232.08943706949879</v>
      </c>
      <c r="O5" s="126">
        <v>232.61544935502752</v>
      </c>
      <c r="P5" s="126">
        <v>233.19913890565715</v>
      </c>
      <c r="Q5" s="126">
        <v>234.29378591065716</v>
      </c>
      <c r="R5" s="126">
        <v>233.07134267761717</v>
      </c>
      <c r="S5" s="126">
        <v>234.02743015579716</v>
      </c>
      <c r="T5" s="126">
        <v>235.25246679241718</v>
      </c>
      <c r="U5" s="126">
        <v>237.40731662245716</v>
      </c>
      <c r="V5" s="126">
        <v>301.18840716783427</v>
      </c>
      <c r="W5" s="126">
        <v>354.07485131001999</v>
      </c>
      <c r="X5" s="126">
        <v>365.53318013136112</v>
      </c>
      <c r="Y5" s="126">
        <v>414.40765615059684</v>
      </c>
      <c r="Z5" s="126">
        <v>427.8147606939981</v>
      </c>
      <c r="AA5" s="126">
        <v>413.16087510841487</v>
      </c>
      <c r="AB5" s="126">
        <v>464.43040128705104</v>
      </c>
      <c r="AC5" s="126">
        <v>460.35674647204843</v>
      </c>
      <c r="AD5" s="126">
        <v>401.80332770500269</v>
      </c>
      <c r="AE5" s="126">
        <v>444.244158783633</v>
      </c>
      <c r="AF5" s="126">
        <v>439.75779134601999</v>
      </c>
      <c r="AG5" s="126">
        <v>434.87904965755519</v>
      </c>
      <c r="AH5" s="126">
        <v>433.03472180024426</v>
      </c>
      <c r="AI5" s="126">
        <v>441.32156168033725</v>
      </c>
      <c r="AJ5" s="126">
        <v>446.38590074031367</v>
      </c>
      <c r="AK5" s="126">
        <v>387.82733833594841</v>
      </c>
      <c r="AL5" s="126">
        <v>384.50400485071049</v>
      </c>
      <c r="AM5" s="126">
        <v>383.47998165871053</v>
      </c>
      <c r="AN5" s="112">
        <v>383.58140356123317</v>
      </c>
      <c r="AO5" s="112">
        <v>383.38253824147512</v>
      </c>
      <c r="AP5" s="112">
        <v>383.15877221736605</v>
      </c>
      <c r="AQ5" s="112">
        <v>382.91755976642548</v>
      </c>
      <c r="AR5" s="112">
        <v>382.71498219819597</v>
      </c>
      <c r="AS5" s="112">
        <v>382.41658917151034</v>
      </c>
      <c r="AT5" s="112">
        <v>382.15800927002306</v>
      </c>
      <c r="AU5" s="112">
        <v>381.89459978314022</v>
      </c>
      <c r="AV5" s="112">
        <v>381.67071409357175</v>
      </c>
      <c r="AW5" s="112">
        <v>381.35429335693942</v>
      </c>
      <c r="AX5" s="112">
        <v>381.07770938130642</v>
      </c>
      <c r="AY5" s="112">
        <v>380.87454489490364</v>
      </c>
      <c r="AZ5" s="112">
        <v>380.70845872669634</v>
      </c>
      <c r="BA5" s="112">
        <v>380.45609074909237</v>
      </c>
      <c r="BB5" s="112">
        <v>380.24114710649263</v>
      </c>
      <c r="BC5" s="112">
        <v>380.02270292365614</v>
      </c>
      <c r="BD5" s="112">
        <v>379.84091332279081</v>
      </c>
      <c r="BE5" s="112">
        <v>379.57595297325088</v>
      </c>
      <c r="BF5" s="112">
        <v>379.34823376441403</v>
      </c>
      <c r="BG5" s="112">
        <v>379.11804804968858</v>
      </c>
      <c r="BH5" s="112">
        <v>378.92457074241611</v>
      </c>
      <c r="BI5" s="112">
        <v>378.65170957411181</v>
      </c>
      <c r="BJ5" s="112">
        <v>378.41635051705822</v>
      </c>
      <c r="BK5" s="112">
        <v>378.18009439504686</v>
      </c>
      <c r="BL5" s="112">
        <v>377.94334746605347</v>
      </c>
      <c r="BM5" s="112">
        <v>377.74371763041279</v>
      </c>
      <c r="BN5" s="112">
        <v>377.46973798730033</v>
      </c>
      <c r="BO5" s="112">
        <v>377.23336243981737</v>
      </c>
      <c r="BP5" s="112">
        <v>376.99745656206494</v>
      </c>
      <c r="BQ5" s="112">
        <v>376.79802945873251</v>
      </c>
      <c r="BR5" s="112">
        <v>376.5270388083029</v>
      </c>
    </row>
    <row r="6" spans="2:70">
      <c r="B6" s="39"/>
      <c r="C6" s="39"/>
      <c r="D6" s="39"/>
      <c r="E6" s="36"/>
      <c r="F6" s="32"/>
      <c r="G6" s="36"/>
      <c r="H6" s="32"/>
      <c r="I6" s="209" t="s">
        <v>90</v>
      </c>
      <c r="J6" s="126">
        <v>13713.829333594516</v>
      </c>
      <c r="K6" s="126">
        <v>13794.046158696616</v>
      </c>
      <c r="L6" s="126">
        <v>14975.575424064171</v>
      </c>
      <c r="M6" s="126">
        <v>14763.327173345646</v>
      </c>
      <c r="N6" s="126">
        <v>17420.169660147156</v>
      </c>
      <c r="O6" s="126">
        <v>17842.021226353034</v>
      </c>
      <c r="P6" s="126">
        <v>18395.017472713687</v>
      </c>
      <c r="Q6" s="126">
        <v>19033.508541170515</v>
      </c>
      <c r="R6" s="126">
        <v>19032.363084790584</v>
      </c>
      <c r="S6" s="126">
        <v>18861.820494925887</v>
      </c>
      <c r="T6" s="126">
        <v>18965.913547657397</v>
      </c>
      <c r="U6" s="126">
        <v>17681.406557795653</v>
      </c>
      <c r="V6" s="126">
        <v>16992.656383037011</v>
      </c>
      <c r="W6" s="126">
        <v>17034.692049542846</v>
      </c>
      <c r="X6" s="126">
        <v>16527.252841695259</v>
      </c>
      <c r="Y6" s="126">
        <v>16146.902360234091</v>
      </c>
      <c r="Z6" s="126">
        <v>15242.268927714502</v>
      </c>
      <c r="AA6" s="126">
        <v>15297.810830051805</v>
      </c>
      <c r="AB6" s="126">
        <v>16259.141411711953</v>
      </c>
      <c r="AC6" s="126">
        <v>13779.288296305043</v>
      </c>
      <c r="AD6" s="126">
        <v>14012.452811639094</v>
      </c>
      <c r="AE6" s="126">
        <v>13259.583732174564</v>
      </c>
      <c r="AF6" s="126">
        <v>13842.762187799295</v>
      </c>
      <c r="AG6" s="126">
        <v>13739.478452188714</v>
      </c>
      <c r="AH6" s="126">
        <v>13152.997724302457</v>
      </c>
      <c r="AI6" s="126">
        <v>13163.663998216347</v>
      </c>
      <c r="AJ6" s="126">
        <v>12413.855391735531</v>
      </c>
      <c r="AK6" s="126">
        <v>12183.80784711158</v>
      </c>
      <c r="AL6" s="126">
        <v>13065.595237918571</v>
      </c>
      <c r="AM6" s="126">
        <v>12976.16573873887</v>
      </c>
      <c r="AN6" s="112">
        <v>12116.375133224943</v>
      </c>
      <c r="AO6" s="112">
        <v>11340.319565807275</v>
      </c>
      <c r="AP6" s="112">
        <v>10594.196266349614</v>
      </c>
      <c r="AQ6" s="112">
        <v>9874.3277611676458</v>
      </c>
      <c r="AR6" s="112">
        <v>9192.3207504560596</v>
      </c>
      <c r="AS6" s="112">
        <v>8528.9883957746006</v>
      </c>
      <c r="AT6" s="112">
        <v>7968.6643463432447</v>
      </c>
      <c r="AU6" s="112">
        <v>7432.7161949925476</v>
      </c>
      <c r="AV6" s="112">
        <v>6929.2583027187038</v>
      </c>
      <c r="AW6" s="112">
        <v>6446.7018947897013</v>
      </c>
      <c r="AX6" s="112">
        <v>5991.1933170224274</v>
      </c>
      <c r="AY6" s="112">
        <v>5547.5609904838284</v>
      </c>
      <c r="AZ6" s="112">
        <v>5134.491167821061</v>
      </c>
      <c r="BA6" s="112">
        <v>4731.5753761902652</v>
      </c>
      <c r="BB6" s="112">
        <v>4351.7087554310838</v>
      </c>
      <c r="BC6" s="112">
        <v>3998.5090102800282</v>
      </c>
      <c r="BD6" s="112">
        <v>3858.6372541566875</v>
      </c>
      <c r="BE6" s="112">
        <v>3721.5529619850499</v>
      </c>
      <c r="BF6" s="112">
        <v>3586.3087460517177</v>
      </c>
      <c r="BG6" s="112">
        <v>3452.9150190326968</v>
      </c>
      <c r="BH6" s="112">
        <v>3321.3819392958408</v>
      </c>
      <c r="BI6" s="112">
        <v>3201.1037065017399</v>
      </c>
      <c r="BJ6" s="112">
        <v>3080.9567058272883</v>
      </c>
      <c r="BK6" s="112">
        <v>2960.9542382678201</v>
      </c>
      <c r="BL6" s="112">
        <v>2841.1085896260674</v>
      </c>
      <c r="BM6" s="112">
        <v>2721.4301534408255</v>
      </c>
      <c r="BN6" s="112">
        <v>2601.9287806086004</v>
      </c>
      <c r="BO6" s="112">
        <v>2482.6093478548937</v>
      </c>
      <c r="BP6" s="112">
        <v>2363.4757801623127</v>
      </c>
      <c r="BQ6" s="112">
        <v>2244.5282706265898</v>
      </c>
      <c r="BR6" s="112">
        <v>2125.7657861145399</v>
      </c>
    </row>
    <row r="7" spans="2:70">
      <c r="B7" s="39"/>
      <c r="C7" s="39"/>
      <c r="D7" s="39"/>
      <c r="E7" s="36"/>
      <c r="F7" s="32"/>
      <c r="G7" s="36"/>
      <c r="H7" s="32"/>
      <c r="I7" s="209" t="s">
        <v>66</v>
      </c>
      <c r="J7" s="126">
        <v>11115.229834195532</v>
      </c>
      <c r="K7" s="126">
        <v>11302.123305741196</v>
      </c>
      <c r="L7" s="126">
        <v>12076.719436838996</v>
      </c>
      <c r="M7" s="126">
        <v>11368.491244540061</v>
      </c>
      <c r="N7" s="126">
        <v>12449.121606126428</v>
      </c>
      <c r="O7" s="126">
        <v>12744.046923300348</v>
      </c>
      <c r="P7" s="126">
        <v>12829.132337546116</v>
      </c>
      <c r="Q7" s="126">
        <v>13820.884129623993</v>
      </c>
      <c r="R7" s="126">
        <v>14033.88785573872</v>
      </c>
      <c r="S7" s="126">
        <v>14176.537242139271</v>
      </c>
      <c r="T7" s="126">
        <v>15511.26624178931</v>
      </c>
      <c r="U7" s="126">
        <v>16434.77806181983</v>
      </c>
      <c r="V7" s="126">
        <v>17256.55169960147</v>
      </c>
      <c r="W7" s="126">
        <v>18191.346203483645</v>
      </c>
      <c r="X7" s="126">
        <v>18040.796246631704</v>
      </c>
      <c r="Y7" s="126">
        <v>17792.63094689131</v>
      </c>
      <c r="Z7" s="126">
        <v>17027.148528985093</v>
      </c>
      <c r="AA7" s="126">
        <v>17419.832368080755</v>
      </c>
      <c r="AB7" s="126">
        <v>17605.350812025077</v>
      </c>
      <c r="AC7" s="126">
        <v>16515.867091083936</v>
      </c>
      <c r="AD7" s="126">
        <v>16902.807836667715</v>
      </c>
      <c r="AE7" s="126">
        <v>16943.002336851561</v>
      </c>
      <c r="AF7" s="126">
        <v>18056.05433216054</v>
      </c>
      <c r="AG7" s="126">
        <v>17581.455275792319</v>
      </c>
      <c r="AH7" s="126">
        <v>17329.843865827046</v>
      </c>
      <c r="AI7" s="126">
        <v>17766.374791949249</v>
      </c>
      <c r="AJ7" s="126">
        <v>18577.892598358769</v>
      </c>
      <c r="AK7" s="126">
        <v>19139.456888102326</v>
      </c>
      <c r="AL7" s="126">
        <v>18985.890182879222</v>
      </c>
      <c r="AM7" s="126">
        <v>19298.475423999724</v>
      </c>
      <c r="AN7" s="112">
        <v>19093.819494027219</v>
      </c>
      <c r="AO7" s="112">
        <v>19014.395821191192</v>
      </c>
      <c r="AP7" s="112">
        <v>18919.871728904436</v>
      </c>
      <c r="AQ7" s="112">
        <v>18795.509680151899</v>
      </c>
      <c r="AR7" s="112">
        <v>18663.183424851683</v>
      </c>
      <c r="AS7" s="112">
        <v>18461.25584062604</v>
      </c>
      <c r="AT7" s="112">
        <v>18264.675976643368</v>
      </c>
      <c r="AU7" s="112">
        <v>18039.962215335749</v>
      </c>
      <c r="AV7" s="112">
        <v>17809.747444606539</v>
      </c>
      <c r="AW7" s="112">
        <v>17508.237743439789</v>
      </c>
      <c r="AX7" s="112">
        <v>17200.917847045221</v>
      </c>
      <c r="AY7" s="112">
        <v>16816.049597320864</v>
      </c>
      <c r="AZ7" s="112">
        <v>16421.288487435002</v>
      </c>
      <c r="BA7" s="112">
        <v>15835.970015884624</v>
      </c>
      <c r="BB7" s="112">
        <v>15241.824185584868</v>
      </c>
      <c r="BC7" s="112">
        <v>14616.972621759061</v>
      </c>
      <c r="BD7" s="112">
        <v>13768.575909459694</v>
      </c>
      <c r="BE7" s="112">
        <v>12886.464825602792</v>
      </c>
      <c r="BF7" s="112">
        <v>12023.794519883648</v>
      </c>
      <c r="BG7" s="112">
        <v>11161.933747384681</v>
      </c>
      <c r="BH7" s="112">
        <v>10317.824541875596</v>
      </c>
      <c r="BI7" s="112">
        <v>9459.6313648808045</v>
      </c>
      <c r="BJ7" s="112">
        <v>8613.6994685209138</v>
      </c>
      <c r="BK7" s="112">
        <v>7765.2533626343175</v>
      </c>
      <c r="BL7" s="112">
        <v>6914.2316121087597</v>
      </c>
      <c r="BM7" s="112">
        <v>6075.146971611186</v>
      </c>
      <c r="BN7" s="112">
        <v>5336.2125128962789</v>
      </c>
      <c r="BO7" s="112">
        <v>4672.1317296379666</v>
      </c>
      <c r="BP7" s="112">
        <v>4040.8325719034419</v>
      </c>
      <c r="BQ7" s="112">
        <v>3441.5470750105196</v>
      </c>
      <c r="BR7" s="112">
        <v>2827.0617959220804</v>
      </c>
    </row>
    <row r="8" spans="2:70">
      <c r="B8" s="39"/>
      <c r="C8" s="39"/>
      <c r="D8" s="39"/>
      <c r="E8" s="36"/>
      <c r="F8" s="32"/>
      <c r="G8" s="36"/>
      <c r="H8" s="32"/>
      <c r="I8" s="209" t="s">
        <v>88</v>
      </c>
      <c r="J8" s="126">
        <v>5328.6603758717374</v>
      </c>
      <c r="K8" s="126">
        <v>5327.559628197595</v>
      </c>
      <c r="L8" s="126">
        <v>5313.1488167700927</v>
      </c>
      <c r="M8" s="126">
        <v>5258.1412600029516</v>
      </c>
      <c r="N8" s="126">
        <v>5174.8904067911644</v>
      </c>
      <c r="O8" s="126">
        <v>5188.7028204969547</v>
      </c>
      <c r="P8" s="126">
        <v>5133.6609745390779</v>
      </c>
      <c r="Q8" s="126">
        <v>5116.1913368158403</v>
      </c>
      <c r="R8" s="126">
        <v>5047.041231785639</v>
      </c>
      <c r="S8" s="126">
        <v>4937.8055093647581</v>
      </c>
      <c r="T8" s="126">
        <v>4856.9198497363459</v>
      </c>
      <c r="U8" s="126">
        <v>4777.4227698812447</v>
      </c>
      <c r="V8" s="126">
        <v>4692.1855489016189</v>
      </c>
      <c r="W8" s="126">
        <v>4662.1173557250904</v>
      </c>
      <c r="X8" s="126">
        <v>4634.3968264705863</v>
      </c>
      <c r="Y8" s="126">
        <v>4559.7541344622714</v>
      </c>
      <c r="Z8" s="126">
        <v>4451.9647381276227</v>
      </c>
      <c r="AA8" s="126">
        <v>4367.0978210866688</v>
      </c>
      <c r="AB8" s="126">
        <v>4303.0433088021673</v>
      </c>
      <c r="AC8" s="126">
        <v>4091.4576703428438</v>
      </c>
      <c r="AD8" s="126">
        <v>4068.8298865777506</v>
      </c>
      <c r="AE8" s="126">
        <v>4036.8577423349479</v>
      </c>
      <c r="AF8" s="126">
        <v>3924.9080968085946</v>
      </c>
      <c r="AG8" s="126">
        <v>3893.2454378409166</v>
      </c>
      <c r="AH8" s="126">
        <v>3824.8056511018867</v>
      </c>
      <c r="AI8" s="126">
        <v>3776.7891098457289</v>
      </c>
      <c r="AJ8" s="126">
        <v>3741.8047830880632</v>
      </c>
      <c r="AK8" s="126">
        <v>3640.3799682427434</v>
      </c>
      <c r="AL8" s="126">
        <v>3624.7421776988599</v>
      </c>
      <c r="AM8" s="126">
        <v>3614.8032754341962</v>
      </c>
      <c r="AN8" s="112">
        <v>3583.9741495067547</v>
      </c>
      <c r="AO8" s="112">
        <v>3544.5276417911382</v>
      </c>
      <c r="AP8" s="112">
        <v>3523.0263056113054</v>
      </c>
      <c r="AQ8" s="112">
        <v>3503.5095840854201</v>
      </c>
      <c r="AR8" s="112">
        <v>3484.6291911427188</v>
      </c>
      <c r="AS8" s="112">
        <v>3462.2247231498641</v>
      </c>
      <c r="AT8" s="112">
        <v>3440.6819213627241</v>
      </c>
      <c r="AU8" s="112">
        <v>3418.5787834875387</v>
      </c>
      <c r="AV8" s="112">
        <v>3397.3656554090812</v>
      </c>
      <c r="AW8" s="112">
        <v>3372.7937546151488</v>
      </c>
      <c r="AX8" s="112">
        <v>3349.117481867007</v>
      </c>
      <c r="AY8" s="112">
        <v>3329.4845500027973</v>
      </c>
      <c r="AZ8" s="112">
        <v>3310.8084424605477</v>
      </c>
      <c r="BA8" s="112">
        <v>3288.9018919355694</v>
      </c>
      <c r="BB8" s="112">
        <v>3267.989747097371</v>
      </c>
      <c r="BC8" s="112">
        <v>3246.6974495673689</v>
      </c>
      <c r="BD8" s="112">
        <v>3226.5890811891486</v>
      </c>
      <c r="BE8" s="112">
        <v>3203.4192973299441</v>
      </c>
      <c r="BF8" s="112">
        <v>3181.3083879794367</v>
      </c>
      <c r="BG8" s="112">
        <v>3158.9295880082364</v>
      </c>
      <c r="BH8" s="112">
        <v>3137.6422298510547</v>
      </c>
      <c r="BI8" s="112">
        <v>3113.4302856118188</v>
      </c>
      <c r="BJ8" s="112">
        <v>3090.3959884553233</v>
      </c>
      <c r="BK8" s="112">
        <v>3067.2642598313296</v>
      </c>
      <c r="BL8" s="112">
        <v>3045.3510735610957</v>
      </c>
      <c r="BM8" s="112">
        <v>3020.8862879012686</v>
      </c>
      <c r="BN8" s="112">
        <v>2997.6965945495222</v>
      </c>
      <c r="BO8" s="112">
        <v>2974.5518949596635</v>
      </c>
      <c r="BP8" s="112">
        <v>2952.6872815886591</v>
      </c>
      <c r="BQ8" s="112">
        <v>2928.424029017704</v>
      </c>
      <c r="BR8" s="112">
        <v>2905.4222350898212</v>
      </c>
    </row>
    <row r="9" spans="2:70">
      <c r="B9" s="39"/>
      <c r="C9" s="39"/>
      <c r="D9" s="39"/>
      <c r="E9" s="36"/>
      <c r="F9" s="32"/>
      <c r="G9" s="36"/>
      <c r="H9" s="32"/>
      <c r="I9" s="209" t="s">
        <v>64</v>
      </c>
      <c r="J9" s="126">
        <v>702.83026999291678</v>
      </c>
      <c r="K9" s="126">
        <v>686.44620024230187</v>
      </c>
      <c r="L9" s="126">
        <v>698.89764571316766</v>
      </c>
      <c r="M9" s="126">
        <v>680.74547632983922</v>
      </c>
      <c r="N9" s="126">
        <v>701.91349393186852</v>
      </c>
      <c r="O9" s="126">
        <v>667.82873473264453</v>
      </c>
      <c r="P9" s="126">
        <v>640.46784939712438</v>
      </c>
      <c r="Q9" s="126">
        <v>655.23057167867137</v>
      </c>
      <c r="R9" s="126">
        <v>609.1187236752379</v>
      </c>
      <c r="S9" s="126">
        <v>652.57502705106276</v>
      </c>
      <c r="T9" s="126">
        <v>655.91443265909516</v>
      </c>
      <c r="U9" s="126">
        <v>630.52981102330273</v>
      </c>
      <c r="V9" s="126">
        <v>577.04643230948568</v>
      </c>
      <c r="W9" s="126">
        <v>516.5268173218675</v>
      </c>
      <c r="X9" s="126">
        <v>506.69926841574829</v>
      </c>
      <c r="Y9" s="126">
        <v>506.81438218982044</v>
      </c>
      <c r="Z9" s="126">
        <v>522.35987148863205</v>
      </c>
      <c r="AA9" s="126">
        <v>561.19836242802796</v>
      </c>
      <c r="AB9" s="126">
        <v>530.41167542322773</v>
      </c>
      <c r="AC9" s="126">
        <v>513.68788841490209</v>
      </c>
      <c r="AD9" s="126">
        <v>526.91409091663695</v>
      </c>
      <c r="AE9" s="126">
        <v>524.12535460171284</v>
      </c>
      <c r="AF9" s="126">
        <v>528.10321016884393</v>
      </c>
      <c r="AG9" s="126">
        <v>604.69033239592966</v>
      </c>
      <c r="AH9" s="126">
        <v>617.02824714749113</v>
      </c>
      <c r="AI9" s="126">
        <v>624.93138440348548</v>
      </c>
      <c r="AJ9" s="126">
        <v>618.83151051759683</v>
      </c>
      <c r="AK9" s="126">
        <v>636.62217425062067</v>
      </c>
      <c r="AL9" s="126">
        <v>673.37481073742629</v>
      </c>
      <c r="AM9" s="126">
        <v>581.88147086411584</v>
      </c>
      <c r="AN9" s="112">
        <v>579.70308043437046</v>
      </c>
      <c r="AO9" s="112">
        <v>575.86505272879856</v>
      </c>
      <c r="AP9" s="112">
        <v>573.43886344098939</v>
      </c>
      <c r="AQ9" s="112">
        <v>570.85721721050686</v>
      </c>
      <c r="AR9" s="112">
        <v>569.69309777844148</v>
      </c>
      <c r="AS9" s="112">
        <v>565.29173411271995</v>
      </c>
      <c r="AT9" s="112">
        <v>562.33480006113325</v>
      </c>
      <c r="AU9" s="112">
        <v>559.27454019177367</v>
      </c>
      <c r="AV9" s="112">
        <v>557.64033741692595</v>
      </c>
      <c r="AW9" s="112">
        <v>552.86470908588342</v>
      </c>
      <c r="AX9" s="112">
        <v>549.52016598192006</v>
      </c>
      <c r="AY9" s="112">
        <v>546.08437380427642</v>
      </c>
      <c r="AZ9" s="112">
        <v>544.0457753823847</v>
      </c>
      <c r="BA9" s="112">
        <v>538.94817128698537</v>
      </c>
      <c r="BB9" s="112">
        <v>535.25531237212022</v>
      </c>
      <c r="BC9" s="112">
        <v>531.48605813299321</v>
      </c>
      <c r="BD9" s="112">
        <v>529.0885844426607</v>
      </c>
      <c r="BE9" s="112">
        <v>523.73233174196673</v>
      </c>
      <c r="BF9" s="112">
        <v>519.76066056976811</v>
      </c>
      <c r="BG9" s="112">
        <v>515.73516070130665</v>
      </c>
      <c r="BH9" s="112">
        <v>513.06529818825607</v>
      </c>
      <c r="BI9" s="112">
        <v>507.55393694385918</v>
      </c>
      <c r="BJ9" s="112">
        <v>503.41553474091887</v>
      </c>
      <c r="BK9" s="112">
        <v>499.25755511172616</v>
      </c>
      <c r="BL9" s="112">
        <v>495.08886417627571</v>
      </c>
      <c r="BM9" s="112">
        <v>492.26224588635773</v>
      </c>
      <c r="BN9" s="112">
        <v>486.74895901315966</v>
      </c>
      <c r="BO9" s="112">
        <v>482.58837305837028</v>
      </c>
      <c r="BP9" s="112">
        <v>478.4380371132728</v>
      </c>
      <c r="BQ9" s="112">
        <v>475.59783242621904</v>
      </c>
      <c r="BR9" s="112">
        <v>470.16778773159217</v>
      </c>
    </row>
    <row r="10" spans="2:70">
      <c r="B10" s="39"/>
      <c r="C10" s="39"/>
      <c r="D10" s="39"/>
      <c r="E10" s="36"/>
      <c r="F10" s="32"/>
      <c r="G10" s="36"/>
      <c r="H10" s="32"/>
      <c r="I10" s="207" t="s">
        <v>76</v>
      </c>
      <c r="J10" s="126">
        <v>7597.731701656282</v>
      </c>
      <c r="K10" s="126">
        <v>7204.8327263743777</v>
      </c>
      <c r="L10" s="126">
        <v>7919.6045643619582</v>
      </c>
      <c r="M10" s="126">
        <v>7684.4655118829724</v>
      </c>
      <c r="N10" s="126">
        <v>9686.1613566309879</v>
      </c>
      <c r="O10" s="126">
        <v>10342.035156862008</v>
      </c>
      <c r="P10" s="126">
        <v>10491.080115201406</v>
      </c>
      <c r="Q10" s="126">
        <v>10389.580688487624</v>
      </c>
      <c r="R10" s="126">
        <v>10250.040946602698</v>
      </c>
      <c r="S10" s="126">
        <v>9744.2364795391732</v>
      </c>
      <c r="T10" s="126">
        <v>9280.5470303992533</v>
      </c>
      <c r="U10" s="126">
        <v>8967.4354965212933</v>
      </c>
      <c r="V10" s="126">
        <v>8710.3626587221515</v>
      </c>
      <c r="W10" s="126">
        <v>8588.6762582403753</v>
      </c>
      <c r="X10" s="126">
        <v>8191.9591368304737</v>
      </c>
      <c r="Y10" s="126">
        <v>8051.6118443920068</v>
      </c>
      <c r="Z10" s="126">
        <v>7674.4405243511483</v>
      </c>
      <c r="AA10" s="126">
        <v>7767.8856224377996</v>
      </c>
      <c r="AB10" s="126">
        <v>7584.3262777080872</v>
      </c>
      <c r="AC10" s="126">
        <v>7214.8648686954057</v>
      </c>
      <c r="AD10" s="126">
        <v>7270.8382109384111</v>
      </c>
      <c r="AE10" s="126">
        <v>7783.6621043572122</v>
      </c>
      <c r="AF10" s="126">
        <v>8205.4951721649322</v>
      </c>
      <c r="AG10" s="126">
        <v>8274.0255641232015</v>
      </c>
      <c r="AH10" s="126">
        <v>8143.159200215101</v>
      </c>
      <c r="AI10" s="126">
        <v>7956.5232538783221</v>
      </c>
      <c r="AJ10" s="126">
        <v>7948.4281754436288</v>
      </c>
      <c r="AK10" s="126">
        <v>8776.9456425061508</v>
      </c>
      <c r="AL10" s="126">
        <v>8745.6438762682337</v>
      </c>
      <c r="AM10" s="126">
        <v>8402.0393919608978</v>
      </c>
      <c r="AN10" s="126">
        <v>7876.5961672086578</v>
      </c>
      <c r="AO10" s="126">
        <v>7595.0073193735398</v>
      </c>
      <c r="AP10" s="126">
        <v>7319.4111796864699</v>
      </c>
      <c r="AQ10" s="126">
        <v>7057.6270089687087</v>
      </c>
      <c r="AR10" s="126">
        <v>6810.2871520507188</v>
      </c>
      <c r="AS10" s="126">
        <v>6549.6790973332008</v>
      </c>
      <c r="AT10" s="126">
        <v>6186.7817409681002</v>
      </c>
      <c r="AU10" s="126">
        <v>5831.4016379924096</v>
      </c>
      <c r="AV10" s="126">
        <v>5491.8255558178989</v>
      </c>
      <c r="AW10" s="126">
        <v>5158.082666085812</v>
      </c>
      <c r="AX10" s="126">
        <v>4832.5350780994577</v>
      </c>
      <c r="AY10" s="126">
        <v>4480.8049228490072</v>
      </c>
      <c r="AZ10" s="126">
        <v>4126.1017108667556</v>
      </c>
      <c r="BA10" s="126">
        <v>3757.94107414674</v>
      </c>
      <c r="BB10" s="126">
        <v>3405.8419920855854</v>
      </c>
      <c r="BC10" s="126">
        <v>2888.0254753807635</v>
      </c>
      <c r="BD10" s="126">
        <v>2583.8221050927177</v>
      </c>
      <c r="BE10" s="126">
        <v>2283.9125673102371</v>
      </c>
      <c r="BF10" s="126">
        <v>1994.8649247998455</v>
      </c>
      <c r="BG10" s="126">
        <v>1712.4313982621811</v>
      </c>
      <c r="BH10" s="126">
        <v>1453.8881438190683</v>
      </c>
      <c r="BI10" s="126">
        <v>1278.4385705390155</v>
      </c>
      <c r="BJ10" s="126">
        <v>1112.1032156607271</v>
      </c>
      <c r="BK10" s="126">
        <v>949.6202874815441</v>
      </c>
      <c r="BL10" s="126">
        <v>793.48467298981677</v>
      </c>
      <c r="BM10" s="126">
        <v>646.21142749691637</v>
      </c>
      <c r="BN10" s="126">
        <v>503.69764038442645</v>
      </c>
      <c r="BO10" s="126">
        <v>367.94292432912812</v>
      </c>
      <c r="BP10" s="126">
        <v>238.77805993037407</v>
      </c>
      <c r="BQ10" s="126">
        <v>116.32461788220185</v>
      </c>
      <c r="BR10" s="126">
        <v>0</v>
      </c>
    </row>
    <row r="11" spans="2:70">
      <c r="B11" s="39"/>
      <c r="C11" s="39"/>
      <c r="D11" s="39"/>
      <c r="E11" s="36"/>
      <c r="F11" s="32"/>
      <c r="G11" s="36"/>
      <c r="H11" s="32"/>
      <c r="I11" s="209" t="s">
        <v>40</v>
      </c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>
        <v>-1613.8317021777834</v>
      </c>
      <c r="BJ11" s="126">
        <v>-3227.6634043555669</v>
      </c>
      <c r="BK11" s="126">
        <v>-4841.4951065333498</v>
      </c>
      <c r="BL11" s="126">
        <v>-6455.3268087111337</v>
      </c>
      <c r="BM11" s="126">
        <v>-8069.1585108889176</v>
      </c>
      <c r="BN11" s="126">
        <v>-9682.9902130666997</v>
      </c>
      <c r="BO11" s="126">
        <v>-11296.821915244484</v>
      </c>
      <c r="BP11" s="126">
        <v>-12910.653617422267</v>
      </c>
      <c r="BQ11" s="126">
        <v>-14524.485319600051</v>
      </c>
      <c r="BR11" s="126">
        <v>-16138.317021777835</v>
      </c>
    </row>
    <row r="12" spans="2:70">
      <c r="B12" s="39"/>
      <c r="C12" s="39"/>
      <c r="D12" s="39"/>
      <c r="E12" s="36"/>
      <c r="F12" s="32"/>
      <c r="G12" s="36"/>
      <c r="H12" s="32"/>
      <c r="I12" s="209" t="s">
        <v>70</v>
      </c>
      <c r="J12" s="126">
        <v>40700.087275602156</v>
      </c>
      <c r="K12" s="126">
        <v>40877.212027083078</v>
      </c>
      <c r="L12" s="126">
        <v>42824.091107845801</v>
      </c>
      <c r="M12" s="126">
        <v>41682.764828791529</v>
      </c>
      <c r="N12" s="126">
        <v>45244.851251671607</v>
      </c>
      <c r="O12" s="126">
        <v>45699.630897311567</v>
      </c>
      <c r="P12" s="126">
        <v>46021.376669257465</v>
      </c>
      <c r="Q12" s="126">
        <v>47376.91183733174</v>
      </c>
      <c r="R12" s="126">
        <v>47155.037795874567</v>
      </c>
      <c r="S12" s="126">
        <v>46759.313987786896</v>
      </c>
      <c r="T12" s="126">
        <v>47837.758385288143</v>
      </c>
      <c r="U12" s="126">
        <v>47096.036184943019</v>
      </c>
      <c r="V12" s="126">
        <v>46869.196045551616</v>
      </c>
      <c r="W12" s="126">
        <v>47513.01364315275</v>
      </c>
      <c r="X12" s="126">
        <v>46510.360463869671</v>
      </c>
      <c r="Y12" s="126">
        <v>45550.465894174711</v>
      </c>
      <c r="Z12" s="126">
        <v>43486.074862931018</v>
      </c>
      <c r="AA12" s="126">
        <v>43578.298416137484</v>
      </c>
      <c r="AB12" s="126">
        <v>44339.461985422917</v>
      </c>
      <c r="AC12" s="126">
        <v>40230.425935102205</v>
      </c>
      <c r="AD12" s="126">
        <v>40466.011188827855</v>
      </c>
      <c r="AE12" s="126">
        <v>39509.80144641456</v>
      </c>
      <c r="AF12" s="126">
        <v>40878.166567820095</v>
      </c>
      <c r="AG12" s="126">
        <v>40135.107883584686</v>
      </c>
      <c r="AH12" s="126">
        <v>39016.539469931588</v>
      </c>
      <c r="AI12" s="126">
        <v>39239.665625672977</v>
      </c>
      <c r="AJ12" s="126">
        <v>39065.880238082915</v>
      </c>
      <c r="AK12" s="126">
        <v>39100.049038844416</v>
      </c>
      <c r="AL12" s="126">
        <v>39683.541134873667</v>
      </c>
      <c r="AM12" s="126">
        <v>39665.604158315284</v>
      </c>
      <c r="AN12" s="112">
        <v>38439.291111102924</v>
      </c>
      <c r="AO12" s="112">
        <v>37417.995577691137</v>
      </c>
      <c r="AP12" s="112">
        <v>36437.280815505896</v>
      </c>
      <c r="AQ12" s="112">
        <v>35460.156873505206</v>
      </c>
      <c r="AR12" s="112">
        <v>34519.770288972664</v>
      </c>
      <c r="AS12" s="112">
        <v>33525.812277861653</v>
      </c>
      <c r="AT12" s="112">
        <v>32646.301367901062</v>
      </c>
      <c r="AU12" s="112">
        <v>31768.744255558111</v>
      </c>
      <c r="AV12" s="112">
        <v>30926.168442514281</v>
      </c>
      <c r="AW12" s="112">
        <v>30031.597263865486</v>
      </c>
      <c r="AX12" s="112">
        <v>29165.058766085334</v>
      </c>
      <c r="AY12" s="112">
        <v>28240.810852522132</v>
      </c>
      <c r="AZ12" s="112">
        <v>27343.142357862536</v>
      </c>
      <c r="BA12" s="112">
        <v>26261.833786837491</v>
      </c>
      <c r="BB12" s="112">
        <v>25199.9880217315</v>
      </c>
      <c r="BC12" s="112">
        <v>24136.415440288143</v>
      </c>
      <c r="BD12" s="112">
        <v>23068.373899522023</v>
      </c>
      <c r="BE12" s="112">
        <v>21968.215601897409</v>
      </c>
      <c r="BF12" s="112">
        <v>20896.128647430702</v>
      </c>
      <c r="BG12" s="112">
        <v>19830.170543490563</v>
      </c>
      <c r="BH12" s="112">
        <v>18789.657800069708</v>
      </c>
      <c r="BI12" s="112">
        <v>17743.437817757749</v>
      </c>
      <c r="BJ12" s="112">
        <v>16714.835921513415</v>
      </c>
      <c r="BK12" s="112">
        <v>15686.098189523302</v>
      </c>
      <c r="BL12" s="112">
        <v>14658.252538525654</v>
      </c>
      <c r="BM12" s="112">
        <v>13643.226175300564</v>
      </c>
      <c r="BN12" s="112">
        <v>12728.739648777253</v>
      </c>
      <c r="BO12" s="112">
        <v>11892.257118388763</v>
      </c>
      <c r="BP12" s="112">
        <v>11091.420654581318</v>
      </c>
      <c r="BQ12" s="112">
        <v>10322.991677384767</v>
      </c>
      <c r="BR12" s="112">
        <v>9539.2948005574199</v>
      </c>
    </row>
    <row r="13" spans="2:70">
      <c r="B13" s="39"/>
      <c r="C13" s="39"/>
      <c r="D13" s="39"/>
      <c r="E13" s="36"/>
      <c r="F13" s="32"/>
      <c r="G13" s="36"/>
      <c r="H13" s="32"/>
      <c r="I13" s="32"/>
      <c r="S13" s="47"/>
      <c r="T13" s="47"/>
      <c r="U13" s="47"/>
      <c r="V13" s="47"/>
      <c r="W13" s="47"/>
      <c r="X13" s="47"/>
      <c r="Y13" s="47"/>
      <c r="Z13" s="47"/>
      <c r="BR13" s="127">
        <f>BR12/$AM$12</f>
        <v>0.24049286536727699</v>
      </c>
    </row>
    <row r="14" spans="2:70">
      <c r="B14" s="39"/>
      <c r="C14" s="39"/>
      <c r="D14" s="39"/>
      <c r="E14" s="36"/>
      <c r="F14" s="32"/>
      <c r="G14" s="36"/>
      <c r="H14" s="32"/>
      <c r="I14" s="32"/>
      <c r="S14" s="47"/>
      <c r="T14" s="47"/>
      <c r="U14" s="47"/>
      <c r="V14" s="47"/>
      <c r="W14" s="47"/>
      <c r="X14" s="47"/>
      <c r="Y14" s="47"/>
      <c r="Z14" s="47"/>
      <c r="BR14" s="127">
        <f>BR13-1</f>
        <v>-0.75950713463272301</v>
      </c>
    </row>
    <row r="15" spans="2:70">
      <c r="B15" s="39"/>
      <c r="C15" s="39"/>
      <c r="D15" s="39"/>
      <c r="E15" s="36"/>
      <c r="F15" s="32"/>
      <c r="G15" s="36"/>
      <c r="H15" s="32"/>
      <c r="I15" s="32"/>
      <c r="S15" s="47"/>
      <c r="T15" s="47"/>
      <c r="U15" s="47"/>
      <c r="V15" s="47"/>
      <c r="W15" s="47"/>
      <c r="X15" s="47"/>
      <c r="Y15" s="47"/>
      <c r="Z15" s="47"/>
      <c r="BR15" s="125">
        <f>BR6+BR7</f>
        <v>4952.8275820366198</v>
      </c>
    </row>
    <row r="16" spans="2:70">
      <c r="B16" s="39"/>
      <c r="C16" s="39"/>
      <c r="D16" s="39"/>
      <c r="E16" s="36"/>
      <c r="F16" s="32"/>
      <c r="G16" s="36"/>
      <c r="H16" s="36"/>
      <c r="I16" s="36"/>
      <c r="J16" s="36"/>
      <c r="K16" s="36"/>
      <c r="L16" s="36"/>
      <c r="M16" s="36"/>
      <c r="N16" s="36"/>
      <c r="O16" s="36"/>
      <c r="S16" s="47"/>
      <c r="T16" s="47"/>
      <c r="U16" s="47"/>
      <c r="V16" s="47"/>
      <c r="W16" s="47"/>
      <c r="X16" s="47"/>
      <c r="Y16" s="47"/>
      <c r="Z16" s="47"/>
      <c r="BR16" s="47">
        <f>BR15/BR12</f>
        <v>0.51920269638246275</v>
      </c>
    </row>
    <row r="17" spans="2:70">
      <c r="B17" s="39"/>
      <c r="C17" s="39"/>
      <c r="D17" s="39"/>
      <c r="E17" s="36"/>
      <c r="F17" s="32"/>
      <c r="G17" s="36"/>
      <c r="H17" s="36"/>
      <c r="I17" s="36"/>
      <c r="J17" s="36"/>
      <c r="K17" s="36"/>
      <c r="L17" s="36"/>
      <c r="M17" s="36"/>
      <c r="N17" s="36"/>
      <c r="O17" s="36"/>
      <c r="S17" s="47"/>
      <c r="T17" s="47"/>
      <c r="U17" s="47"/>
      <c r="V17" s="47"/>
      <c r="W17" s="47"/>
      <c r="X17" s="47"/>
      <c r="Y17" s="47"/>
      <c r="Z17" s="47"/>
    </row>
    <row r="18" spans="2:70">
      <c r="B18" s="39"/>
      <c r="C18" s="39"/>
      <c r="D18" s="39"/>
      <c r="E18" s="36"/>
      <c r="F18" s="32"/>
      <c r="G18" s="36"/>
      <c r="H18" s="36"/>
      <c r="I18" s="36"/>
      <c r="J18" s="36"/>
      <c r="K18" s="36"/>
      <c r="L18" s="36"/>
      <c r="M18" s="36"/>
      <c r="N18" s="36"/>
      <c r="O18" s="36"/>
      <c r="S18" s="47"/>
      <c r="T18" s="47"/>
      <c r="U18" s="47"/>
      <c r="V18" s="47"/>
      <c r="W18" s="47"/>
      <c r="X18" s="47"/>
      <c r="Y18" s="47"/>
      <c r="Z18" s="47"/>
    </row>
    <row r="19" spans="2:70">
      <c r="B19" s="39"/>
      <c r="C19" s="39"/>
      <c r="D19" s="39"/>
      <c r="E19" s="36"/>
      <c r="F19" s="32"/>
      <c r="G19" s="36"/>
      <c r="H19" s="36"/>
      <c r="I19" s="36"/>
      <c r="J19" s="36"/>
      <c r="K19" s="36"/>
      <c r="L19" s="36"/>
      <c r="M19" s="36"/>
      <c r="N19" s="36"/>
      <c r="O19" s="36"/>
      <c r="S19" s="47"/>
      <c r="T19" s="47"/>
      <c r="U19" s="47"/>
      <c r="V19" s="47"/>
      <c r="W19" s="47"/>
      <c r="X19" s="47"/>
      <c r="Y19" s="47"/>
      <c r="Z19" s="47"/>
      <c r="BR19" s="125">
        <f>AM12-BR12</f>
        <v>30126.309357757862</v>
      </c>
    </row>
    <row r="20" spans="2:70">
      <c r="B20" s="39"/>
      <c r="C20" s="39"/>
      <c r="D20" s="39"/>
      <c r="E20" s="36"/>
      <c r="F20" s="32"/>
      <c r="G20" s="36"/>
      <c r="H20" s="36"/>
      <c r="I20" s="36"/>
      <c r="J20" s="36"/>
      <c r="K20" s="36"/>
      <c r="L20" s="36"/>
      <c r="M20" s="36"/>
      <c r="N20" s="36"/>
      <c r="O20" s="36"/>
      <c r="S20" s="47"/>
      <c r="T20" s="47"/>
      <c r="U20" s="47"/>
      <c r="V20" s="47"/>
      <c r="W20" s="47"/>
      <c r="X20" s="47"/>
      <c r="Y20" s="47"/>
      <c r="Z20" s="47"/>
      <c r="AX20" s="147"/>
      <c r="AY20" s="147">
        <v>2013</v>
      </c>
      <c r="AZ20" s="147">
        <v>2030</v>
      </c>
      <c r="BA20" s="147">
        <v>2050</v>
      </c>
    </row>
    <row r="21" spans="2:70">
      <c r="B21" s="39"/>
      <c r="C21" s="39"/>
      <c r="D21" s="39"/>
      <c r="E21" s="36"/>
      <c r="F21" s="32"/>
      <c r="G21" s="36"/>
      <c r="H21" s="36"/>
      <c r="I21" s="36"/>
      <c r="J21" s="36"/>
      <c r="K21" s="36"/>
      <c r="L21" s="36"/>
      <c r="M21" s="36"/>
      <c r="N21" s="36"/>
      <c r="O21" s="36"/>
      <c r="S21" s="47"/>
      <c r="T21" s="47"/>
      <c r="U21" s="47"/>
      <c r="V21" s="47"/>
      <c r="W21" s="47"/>
      <c r="X21" s="47"/>
      <c r="Y21" s="47"/>
      <c r="Z21" s="47"/>
      <c r="AX21" s="147" t="s">
        <v>89</v>
      </c>
      <c r="AY21" s="126">
        <f>AG4</f>
        <v>3881.3593357092527</v>
      </c>
      <c r="AZ21" s="126">
        <f>AX4</f>
        <v>1693.2322447874508</v>
      </c>
      <c r="BA21" s="126">
        <f>BR4</f>
        <v>834.35015689108195</v>
      </c>
    </row>
    <row r="22" spans="2:70">
      <c r="B22" s="39"/>
      <c r="C22" s="39"/>
      <c r="D22" s="39"/>
      <c r="E22" s="36"/>
      <c r="F22" s="32"/>
      <c r="G22" s="36"/>
      <c r="H22" s="36"/>
      <c r="I22" s="36"/>
      <c r="J22" s="36"/>
      <c r="K22" s="36"/>
      <c r="L22" s="36"/>
      <c r="M22" s="36"/>
      <c r="N22" s="36"/>
      <c r="O22" s="36"/>
      <c r="S22" s="47"/>
      <c r="T22" s="47"/>
      <c r="U22" s="47"/>
      <c r="V22" s="47"/>
      <c r="W22" s="47"/>
      <c r="X22" s="47"/>
      <c r="Y22" s="47"/>
      <c r="Z22" s="47"/>
      <c r="AX22" s="147" t="s">
        <v>87</v>
      </c>
      <c r="AY22" s="126">
        <f>AG5</f>
        <v>434.87904965755519</v>
      </c>
      <c r="AZ22" s="126">
        <f>AX5</f>
        <v>381.07770938130642</v>
      </c>
      <c r="BA22" s="126">
        <f>BR5</f>
        <v>376.5270388083029</v>
      </c>
    </row>
    <row r="23" spans="2:70">
      <c r="B23" s="39"/>
      <c r="C23" s="39"/>
      <c r="D23" s="39"/>
      <c r="E23" s="36"/>
      <c r="F23" s="32"/>
      <c r="G23" s="36"/>
      <c r="H23" s="36"/>
      <c r="I23" s="36"/>
      <c r="J23" s="36"/>
      <c r="K23" s="36"/>
      <c r="L23" s="36"/>
      <c r="M23" s="36"/>
      <c r="N23" s="36"/>
      <c r="O23" s="36"/>
      <c r="S23" s="47"/>
      <c r="T23" s="47"/>
      <c r="U23" s="47"/>
      <c r="V23" s="47"/>
      <c r="W23" s="47"/>
      <c r="X23" s="47"/>
      <c r="Y23" s="47"/>
      <c r="Z23" s="47"/>
      <c r="AX23" s="147" t="s">
        <v>90</v>
      </c>
      <c r="AY23" s="126">
        <f>AG6</f>
        <v>13739.478452188714</v>
      </c>
      <c r="AZ23" s="126">
        <f>AX6</f>
        <v>5991.1933170224274</v>
      </c>
      <c r="BA23" s="126">
        <f>BR6</f>
        <v>2125.7657861145399</v>
      </c>
    </row>
    <row r="24" spans="2:70">
      <c r="B24" s="39"/>
      <c r="C24" s="39"/>
      <c r="D24" s="39"/>
      <c r="E24" s="36"/>
      <c r="F24" s="32"/>
      <c r="G24" s="36"/>
      <c r="H24" s="36"/>
      <c r="I24" s="36"/>
      <c r="J24" s="36"/>
      <c r="K24" s="36"/>
      <c r="L24" s="36"/>
      <c r="M24" s="36"/>
      <c r="N24" s="36"/>
      <c r="O24" s="36"/>
      <c r="S24" s="47"/>
      <c r="T24" s="47"/>
      <c r="U24" s="47"/>
      <c r="V24" s="47"/>
      <c r="W24" s="47"/>
      <c r="X24" s="47"/>
      <c r="Y24" s="47"/>
      <c r="Z24" s="47"/>
      <c r="AX24" s="147" t="s">
        <v>66</v>
      </c>
      <c r="AY24" s="126">
        <f>AG7</f>
        <v>17581.455275792319</v>
      </c>
      <c r="AZ24" s="126">
        <f>AX7</f>
        <v>17200.917847045221</v>
      </c>
      <c r="BA24" s="126">
        <f>BR7</f>
        <v>2827.0617959220804</v>
      </c>
    </row>
    <row r="25" spans="2:70">
      <c r="B25" s="39"/>
      <c r="C25" s="39"/>
      <c r="D25" s="39"/>
      <c r="E25" s="36"/>
      <c r="F25" s="32"/>
      <c r="G25" s="36"/>
      <c r="H25" s="36"/>
      <c r="I25" s="36"/>
      <c r="J25" s="36"/>
      <c r="K25" s="36"/>
      <c r="L25" s="36"/>
      <c r="M25" s="36"/>
      <c r="N25" s="36"/>
      <c r="O25" s="36"/>
      <c r="S25" s="47"/>
      <c r="T25" s="47"/>
      <c r="U25" s="47"/>
      <c r="V25" s="47"/>
      <c r="W25" s="47"/>
      <c r="X25" s="47"/>
      <c r="Y25" s="47"/>
      <c r="Z25" s="47"/>
      <c r="AX25" s="147" t="s">
        <v>76</v>
      </c>
      <c r="AY25" s="126">
        <f>AG10</f>
        <v>8274.0255641232015</v>
      </c>
      <c r="AZ25" s="126">
        <f>AX10</f>
        <v>4832.5350780994577</v>
      </c>
      <c r="BA25" s="126">
        <f>BR10</f>
        <v>0</v>
      </c>
    </row>
    <row r="26" spans="2:70">
      <c r="B26" s="39"/>
      <c r="C26" s="39"/>
      <c r="D26" s="39"/>
      <c r="E26" s="36"/>
      <c r="F26" s="32"/>
      <c r="G26" s="36"/>
      <c r="H26" s="36"/>
      <c r="I26" s="36"/>
      <c r="J26" s="36"/>
      <c r="K26" s="36"/>
      <c r="L26" s="36"/>
      <c r="M26" s="36"/>
      <c r="N26" s="36"/>
      <c r="O26" s="36"/>
      <c r="S26" s="47"/>
      <c r="T26" s="47"/>
      <c r="U26" s="47"/>
      <c r="V26" s="47"/>
      <c r="W26" s="47"/>
      <c r="X26" s="47"/>
      <c r="Y26" s="47"/>
      <c r="Z26" s="47"/>
      <c r="AX26" s="147" t="s">
        <v>40</v>
      </c>
      <c r="AY26" s="126">
        <f>AG11</f>
        <v>0</v>
      </c>
      <c r="AZ26" s="126">
        <f>AX11</f>
        <v>0</v>
      </c>
      <c r="BA26" s="126">
        <f>BR11</f>
        <v>-16138.317021777835</v>
      </c>
    </row>
    <row r="27" spans="2:70">
      <c r="B27" s="39"/>
      <c r="C27" s="39"/>
      <c r="D27" s="39"/>
      <c r="E27" s="36"/>
      <c r="F27" s="32"/>
      <c r="G27" s="36"/>
      <c r="H27" s="36"/>
      <c r="I27" s="36"/>
      <c r="J27" s="36"/>
      <c r="K27" s="36"/>
      <c r="L27" s="36"/>
      <c r="M27" s="36"/>
      <c r="N27" s="36"/>
      <c r="O27" s="36"/>
      <c r="S27" s="47"/>
      <c r="T27" s="47"/>
      <c r="U27" s="47"/>
      <c r="V27" s="47"/>
      <c r="W27" s="47"/>
      <c r="X27" s="47"/>
      <c r="Y27" s="47"/>
      <c r="Z27" s="47"/>
      <c r="AX27" s="147"/>
      <c r="AY27" s="126">
        <f>SUM(AY21:AY26)</f>
        <v>43911.197677471042</v>
      </c>
      <c r="AZ27" s="126">
        <f t="shared" ref="AZ27:BA27" si="0">SUM(AZ21:AZ26)</f>
        <v>30098.956196335865</v>
      </c>
      <c r="BA27" s="126">
        <f t="shared" si="0"/>
        <v>-9974.6122440418294</v>
      </c>
    </row>
    <row r="28" spans="2:70">
      <c r="B28" s="39"/>
      <c r="C28" s="39"/>
      <c r="D28" s="39"/>
      <c r="E28" s="36"/>
      <c r="F28" s="32"/>
      <c r="G28" s="36"/>
      <c r="H28" s="36"/>
      <c r="I28" s="36"/>
      <c r="J28" s="36"/>
      <c r="K28" s="36"/>
      <c r="L28" s="36"/>
      <c r="M28" s="36"/>
      <c r="N28" s="36"/>
      <c r="O28" s="36"/>
      <c r="S28" s="47"/>
      <c r="T28" s="47"/>
      <c r="U28" s="47"/>
      <c r="V28" s="47"/>
      <c r="W28" s="47"/>
      <c r="X28" s="47"/>
      <c r="Y28" s="47"/>
      <c r="Z28" s="47"/>
      <c r="AX28" s="147"/>
      <c r="AY28" s="148">
        <f>AY27/$AY$27</f>
        <v>1</v>
      </c>
      <c r="AZ28" s="148">
        <f t="shared" ref="AZ28:BA28" si="1">AZ27/$AY$27</f>
        <v>0.68545058637237655</v>
      </c>
      <c r="BA28" s="148">
        <f t="shared" si="1"/>
        <v>-0.22715418325197212</v>
      </c>
    </row>
    <row r="29" spans="2:70">
      <c r="B29" s="39"/>
      <c r="C29" s="39"/>
      <c r="D29" s="39"/>
      <c r="E29" s="36"/>
      <c r="F29" s="32"/>
      <c r="G29" s="36"/>
      <c r="H29" s="36"/>
      <c r="I29" s="36"/>
      <c r="J29" s="36"/>
      <c r="K29" s="36"/>
      <c r="L29" s="36"/>
      <c r="M29" s="36"/>
      <c r="N29" s="36"/>
      <c r="O29" s="36"/>
      <c r="S29" s="47"/>
      <c r="T29" s="47"/>
      <c r="U29" s="47"/>
      <c r="V29" s="47"/>
      <c r="W29" s="47"/>
      <c r="X29" s="47"/>
      <c r="Y29" s="47"/>
      <c r="Z29" s="47"/>
    </row>
    <row r="30" spans="2:70">
      <c r="B30" s="39"/>
      <c r="C30" s="39"/>
      <c r="D30" s="39"/>
      <c r="E30" s="36"/>
      <c r="F30" s="32"/>
      <c r="G30" s="36"/>
      <c r="H30" s="36"/>
      <c r="I30" s="36"/>
      <c r="J30" s="36"/>
      <c r="K30" s="36"/>
      <c r="L30" s="36"/>
      <c r="M30" s="36"/>
      <c r="N30" s="36"/>
      <c r="O30" s="36"/>
      <c r="S30" s="47"/>
      <c r="T30" s="47"/>
      <c r="U30" s="47"/>
      <c r="V30" s="47"/>
      <c r="W30" s="47"/>
      <c r="X30" s="47"/>
      <c r="Y30" s="47"/>
      <c r="Z30" s="47"/>
    </row>
    <row r="31" spans="2:70">
      <c r="B31" s="39"/>
      <c r="C31" s="39"/>
      <c r="D31" s="39"/>
      <c r="E31" s="36"/>
      <c r="F31" s="32"/>
      <c r="G31" s="36"/>
      <c r="H31" s="36"/>
      <c r="I31" s="36"/>
      <c r="J31" s="36"/>
      <c r="K31" s="36"/>
      <c r="L31" s="36"/>
      <c r="M31" s="36"/>
      <c r="N31" s="36"/>
      <c r="O31" s="36"/>
      <c r="S31" s="47"/>
      <c r="T31" s="47"/>
      <c r="U31" s="47"/>
      <c r="V31" s="47"/>
      <c r="W31" s="47"/>
      <c r="X31" s="47"/>
      <c r="Y31" s="47"/>
      <c r="Z31" s="47"/>
    </row>
    <row r="32" spans="2:70">
      <c r="B32" s="39"/>
      <c r="C32" s="39"/>
      <c r="D32" s="39"/>
      <c r="E32" s="36"/>
      <c r="F32" s="32"/>
      <c r="G32" s="36"/>
      <c r="H32" s="36"/>
      <c r="I32" s="36"/>
      <c r="J32" s="36"/>
      <c r="K32" s="36"/>
      <c r="L32" s="36"/>
      <c r="M32" s="36"/>
      <c r="N32" s="36"/>
      <c r="O32" s="36"/>
      <c r="S32" s="47"/>
      <c r="T32" s="47"/>
      <c r="U32" s="47"/>
      <c r="V32" s="47"/>
      <c r="W32" s="47"/>
      <c r="X32" s="47"/>
      <c r="Y32" s="47"/>
      <c r="Z32" s="47"/>
    </row>
    <row r="33" spans="2:26">
      <c r="B33" s="39"/>
      <c r="C33" s="39"/>
      <c r="D33" s="39"/>
      <c r="E33" s="36"/>
      <c r="F33" s="32"/>
      <c r="G33" s="36"/>
      <c r="H33" s="36"/>
      <c r="I33" s="36"/>
      <c r="J33" s="36"/>
      <c r="K33" s="36"/>
      <c r="L33" s="36"/>
      <c r="M33" s="36"/>
      <c r="N33" s="36"/>
      <c r="O33" s="36"/>
      <c r="S33" s="47"/>
      <c r="T33" s="47"/>
      <c r="U33" s="47"/>
      <c r="V33" s="47"/>
      <c r="W33" s="47"/>
      <c r="X33" s="47"/>
      <c r="Y33" s="47"/>
      <c r="Z33" s="47"/>
    </row>
    <row r="34" spans="2:26">
      <c r="B34" s="39"/>
      <c r="C34" s="39"/>
      <c r="D34" s="39"/>
      <c r="E34" s="36"/>
      <c r="F34" s="32"/>
      <c r="G34" s="36"/>
      <c r="H34" s="36"/>
      <c r="I34" s="36"/>
      <c r="J34" s="36"/>
      <c r="K34" s="36"/>
      <c r="L34" s="36"/>
      <c r="M34" s="36"/>
      <c r="N34" s="36"/>
      <c r="O34" s="36"/>
      <c r="S34" s="47"/>
      <c r="T34" s="47"/>
      <c r="U34" s="47"/>
      <c r="V34" s="47"/>
      <c r="W34" s="47"/>
      <c r="X34" s="47"/>
      <c r="Y34" s="47"/>
      <c r="Z34" s="47"/>
    </row>
    <row r="35" spans="2:26">
      <c r="B35" s="39"/>
      <c r="C35" s="39"/>
      <c r="D35" s="39"/>
      <c r="E35" s="36"/>
      <c r="F35" s="32"/>
      <c r="G35" s="36"/>
      <c r="H35" s="36"/>
      <c r="I35" s="36"/>
      <c r="J35" s="36"/>
      <c r="K35" s="36"/>
      <c r="L35" s="36"/>
      <c r="M35" s="36"/>
      <c r="N35" s="36"/>
      <c r="O35" s="36"/>
      <c r="S35" s="47"/>
      <c r="T35" s="47"/>
      <c r="U35" s="47"/>
      <c r="V35" s="47"/>
      <c r="W35" s="47"/>
      <c r="X35" s="47"/>
      <c r="Y35" s="47"/>
      <c r="Z35" s="47"/>
    </row>
    <row r="36" spans="2:26">
      <c r="B36" s="39"/>
      <c r="C36" s="39"/>
      <c r="D36" s="39"/>
      <c r="E36" s="36"/>
      <c r="F36" s="32"/>
      <c r="G36" s="36"/>
      <c r="H36" s="36"/>
      <c r="I36" s="36"/>
      <c r="J36" s="36"/>
      <c r="K36" s="36"/>
      <c r="L36" s="36"/>
      <c r="M36" s="36"/>
      <c r="N36" s="36"/>
      <c r="O36" s="36"/>
      <c r="S36" s="47"/>
      <c r="T36" s="47"/>
      <c r="U36" s="47"/>
      <c r="V36" s="47"/>
      <c r="W36" s="47"/>
      <c r="X36" s="47"/>
      <c r="Y36" s="47"/>
      <c r="Z36" s="47"/>
    </row>
    <row r="37" spans="2:26">
      <c r="B37" s="39"/>
      <c r="C37" s="39"/>
      <c r="D37" s="39"/>
      <c r="E37" s="36"/>
      <c r="F37" s="32"/>
      <c r="G37" s="36"/>
      <c r="H37" s="36"/>
      <c r="I37" s="36"/>
      <c r="J37" s="36"/>
      <c r="K37" s="36"/>
      <c r="L37" s="36"/>
      <c r="M37" s="36"/>
      <c r="N37" s="36"/>
      <c r="O37" s="36"/>
      <c r="S37" s="47"/>
      <c r="T37" s="47"/>
      <c r="U37" s="47"/>
      <c r="V37" s="47"/>
      <c r="W37" s="47"/>
      <c r="X37" s="47"/>
      <c r="Y37" s="47"/>
      <c r="Z37" s="47"/>
    </row>
    <row r="38" spans="2:26">
      <c r="B38" s="39"/>
      <c r="C38" s="39"/>
      <c r="D38" s="39"/>
      <c r="E38" s="36"/>
      <c r="F38" s="32"/>
      <c r="G38" s="36"/>
      <c r="H38" s="36"/>
      <c r="I38" s="36"/>
      <c r="J38" s="36"/>
      <c r="K38" s="36"/>
      <c r="L38" s="36"/>
      <c r="M38" s="36"/>
      <c r="N38" s="36"/>
      <c r="O38" s="36"/>
      <c r="S38" s="47"/>
      <c r="T38" s="47"/>
      <c r="U38" s="47"/>
      <c r="V38" s="47"/>
      <c r="W38" s="47"/>
      <c r="X38" s="47"/>
      <c r="Y38" s="47"/>
      <c r="Z38" s="47"/>
    </row>
    <row r="39" spans="2:26">
      <c r="B39" s="39"/>
      <c r="C39" s="39"/>
      <c r="D39" s="39"/>
      <c r="E39" s="36"/>
      <c r="F39" s="32"/>
      <c r="G39" s="36"/>
      <c r="H39" s="36"/>
      <c r="I39" s="36"/>
      <c r="J39" s="36"/>
      <c r="K39" s="36"/>
      <c r="L39" s="36"/>
      <c r="M39" s="36"/>
      <c r="N39" s="36"/>
      <c r="O39" s="36"/>
      <c r="S39" s="47"/>
      <c r="T39" s="47"/>
      <c r="U39" s="47"/>
      <c r="V39" s="47"/>
      <c r="W39" s="47"/>
      <c r="X39" s="47"/>
      <c r="Y39" s="47"/>
      <c r="Z39" s="47"/>
    </row>
    <row r="40" spans="2:26">
      <c r="B40" s="39"/>
      <c r="C40" s="39"/>
      <c r="D40" s="39"/>
      <c r="E40" s="36"/>
      <c r="F40" s="32"/>
      <c r="G40" s="36"/>
      <c r="H40" s="36"/>
      <c r="I40" s="36"/>
      <c r="J40" s="36"/>
      <c r="K40" s="36"/>
      <c r="L40" s="36"/>
      <c r="M40" s="36"/>
      <c r="N40" s="36"/>
      <c r="O40" s="36"/>
      <c r="S40" s="47"/>
      <c r="T40" s="47"/>
      <c r="U40" s="47"/>
      <c r="V40" s="47"/>
      <c r="W40" s="47"/>
      <c r="X40" s="47"/>
      <c r="Y40" s="47"/>
      <c r="Z40" s="47"/>
    </row>
  </sheetData>
  <phoneticPr fontId="4"/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C93-CA00-42C7-8015-21A536FB9AE6}">
  <sheetPr>
    <tabColor rgb="FF0070C0"/>
  </sheetPr>
  <dimension ref="A1:BN162"/>
  <sheetViews>
    <sheetView topLeftCell="A100" zoomScale="70" zoomScaleNormal="70" zoomScaleSheetLayoutView="100" workbookViewId="0">
      <selection activeCell="C129" sqref="C129"/>
    </sheetView>
  </sheetViews>
  <sheetFormatPr defaultColWidth="9" defaultRowHeight="12"/>
  <cols>
    <col min="1" max="2" width="12.125" style="128" customWidth="1"/>
    <col min="3" max="3" width="38.125" style="128" bestFit="1" customWidth="1"/>
    <col min="4" max="4" width="45.75" style="128" bestFit="1" customWidth="1"/>
    <col min="5" max="20" width="12.125" style="128" customWidth="1"/>
    <col min="21" max="21" width="12.125" style="130" customWidth="1"/>
    <col min="22" max="22" width="12.625" style="128" customWidth="1"/>
    <col min="23" max="23" width="8.625" style="128" customWidth="1"/>
    <col min="24" max="24" width="20.125" style="128" customWidth="1"/>
    <col min="25" max="25" width="23.125" style="128" customWidth="1"/>
    <col min="26" max="26" width="14.125" style="131" customWidth="1"/>
    <col min="27" max="87" width="7" style="128" customWidth="1"/>
    <col min="88" max="16384" width="9" style="128"/>
  </cols>
  <sheetData>
    <row r="1" spans="1:65">
      <c r="B1" s="128" t="s">
        <v>52</v>
      </c>
      <c r="U1" s="128"/>
      <c r="Z1" s="128"/>
    </row>
    <row r="2" spans="1:65">
      <c r="A2" s="128" t="s">
        <v>9</v>
      </c>
      <c r="B2" s="190" t="s">
        <v>12</v>
      </c>
      <c r="C2" s="191"/>
      <c r="D2" s="192"/>
      <c r="E2" s="134">
        <v>1990</v>
      </c>
      <c r="F2" s="135">
        <f t="shared" ref="F2" si="0">E2+1</f>
        <v>1991</v>
      </c>
      <c r="G2" s="135">
        <f t="shared" ref="G2" si="1">F2+1</f>
        <v>1992</v>
      </c>
      <c r="H2" s="135">
        <f t="shared" ref="H2" si="2">G2+1</f>
        <v>1993</v>
      </c>
      <c r="I2" s="135">
        <f t="shared" ref="I2" si="3">H2+1</f>
        <v>1994</v>
      </c>
      <c r="J2" s="135">
        <f t="shared" ref="J2" si="4">I2+1</f>
        <v>1995</v>
      </c>
      <c r="K2" s="135">
        <f t="shared" ref="K2" si="5">J2+1</f>
        <v>1996</v>
      </c>
      <c r="L2" s="135">
        <f t="shared" ref="L2" si="6">K2+1</f>
        <v>1997</v>
      </c>
      <c r="M2" s="135">
        <f t="shared" ref="M2" si="7">L2+1</f>
        <v>1998</v>
      </c>
      <c r="N2" s="135">
        <f t="shared" ref="N2" si="8">M2+1</f>
        <v>1999</v>
      </c>
      <c r="O2" s="135">
        <f t="shared" ref="O2" si="9">N2+1</f>
        <v>2000</v>
      </c>
      <c r="P2" s="135">
        <f t="shared" ref="P2" si="10">O2+1</f>
        <v>2001</v>
      </c>
      <c r="Q2" s="135">
        <f t="shared" ref="Q2" si="11">P2+1</f>
        <v>2002</v>
      </c>
      <c r="R2" s="135">
        <f t="shared" ref="R2" si="12">Q2+1</f>
        <v>2003</v>
      </c>
      <c r="S2" s="135">
        <f t="shared" ref="S2" si="13">R2+1</f>
        <v>2004</v>
      </c>
      <c r="T2" s="135">
        <f t="shared" ref="T2" si="14">S2+1</f>
        <v>2005</v>
      </c>
      <c r="U2" s="135">
        <f t="shared" ref="U2" si="15">T2+1</f>
        <v>2006</v>
      </c>
      <c r="V2" s="135">
        <f t="shared" ref="V2" si="16">U2+1</f>
        <v>2007</v>
      </c>
      <c r="W2" s="135">
        <f t="shared" ref="W2" si="17">V2+1</f>
        <v>2008</v>
      </c>
      <c r="X2" s="135">
        <f t="shared" ref="X2" si="18">W2+1</f>
        <v>2009</v>
      </c>
      <c r="Y2" s="135">
        <f t="shared" ref="Y2" si="19">X2+1</f>
        <v>2010</v>
      </c>
      <c r="Z2" s="135">
        <f t="shared" ref="Z2" si="20">Y2+1</f>
        <v>2011</v>
      </c>
      <c r="AA2" s="135">
        <f t="shared" ref="AA2" si="21">Z2+1</f>
        <v>2012</v>
      </c>
      <c r="AB2" s="135">
        <f t="shared" ref="AB2" si="22">AA2+1</f>
        <v>2013</v>
      </c>
      <c r="AC2" s="135">
        <f t="shared" ref="AC2" si="23">AB2+1</f>
        <v>2014</v>
      </c>
      <c r="AD2" s="135">
        <f t="shared" ref="AD2" si="24">AC2+1</f>
        <v>2015</v>
      </c>
      <c r="AE2" s="135">
        <f t="shared" ref="AE2" si="25">AD2+1</f>
        <v>2016</v>
      </c>
      <c r="AF2" s="135">
        <f t="shared" ref="AF2" si="26">AE2+1</f>
        <v>2017</v>
      </c>
      <c r="AG2" s="135">
        <f t="shared" ref="AG2" si="27">AF2+1</f>
        <v>2018</v>
      </c>
      <c r="AH2" s="135">
        <f t="shared" ref="AH2" si="28">AG2+1</f>
        <v>2019</v>
      </c>
      <c r="AI2" s="135">
        <f t="shared" ref="AI2" si="29">AH2+1</f>
        <v>2020</v>
      </c>
      <c r="AJ2" s="135">
        <f t="shared" ref="AJ2" si="30">AI2+1</f>
        <v>2021</v>
      </c>
      <c r="AK2" s="135">
        <f t="shared" ref="AK2" si="31">AJ2+1</f>
        <v>2022</v>
      </c>
      <c r="AL2" s="135">
        <f t="shared" ref="AL2" si="32">AK2+1</f>
        <v>2023</v>
      </c>
      <c r="AM2" s="135">
        <f t="shared" ref="AM2" si="33">AL2+1</f>
        <v>2024</v>
      </c>
      <c r="AN2" s="135">
        <f t="shared" ref="AN2" si="34">AM2+1</f>
        <v>2025</v>
      </c>
      <c r="AO2" s="135">
        <f t="shared" ref="AO2" si="35">AN2+1</f>
        <v>2026</v>
      </c>
      <c r="AP2" s="135">
        <f t="shared" ref="AP2" si="36">AO2+1</f>
        <v>2027</v>
      </c>
      <c r="AQ2" s="135">
        <f t="shared" ref="AQ2" si="37">AP2+1</f>
        <v>2028</v>
      </c>
      <c r="AR2" s="135">
        <f t="shared" ref="AR2" si="38">AQ2+1</f>
        <v>2029</v>
      </c>
      <c r="AS2" s="135">
        <f t="shared" ref="AS2" si="39">AR2+1</f>
        <v>2030</v>
      </c>
      <c r="AT2" s="135">
        <f t="shared" ref="AT2" si="40">AS2+1</f>
        <v>2031</v>
      </c>
      <c r="AU2" s="135">
        <f t="shared" ref="AU2" si="41">AT2+1</f>
        <v>2032</v>
      </c>
      <c r="AV2" s="135">
        <f t="shared" ref="AV2" si="42">AU2+1</f>
        <v>2033</v>
      </c>
      <c r="AW2" s="135">
        <f t="shared" ref="AW2" si="43">AV2+1</f>
        <v>2034</v>
      </c>
      <c r="AX2" s="135">
        <f t="shared" ref="AX2" si="44">AW2+1</f>
        <v>2035</v>
      </c>
      <c r="AY2" s="135">
        <f t="shared" ref="AY2" si="45">AX2+1</f>
        <v>2036</v>
      </c>
      <c r="AZ2" s="135">
        <f t="shared" ref="AZ2" si="46">AY2+1</f>
        <v>2037</v>
      </c>
      <c r="BA2" s="135">
        <f t="shared" ref="BA2" si="47">AZ2+1</f>
        <v>2038</v>
      </c>
      <c r="BB2" s="135">
        <f t="shared" ref="BB2" si="48">BA2+1</f>
        <v>2039</v>
      </c>
      <c r="BC2" s="135">
        <f t="shared" ref="BC2" si="49">BB2+1</f>
        <v>2040</v>
      </c>
      <c r="BD2" s="135">
        <f t="shared" ref="BD2" si="50">BC2+1</f>
        <v>2041</v>
      </c>
      <c r="BE2" s="135">
        <f t="shared" ref="BE2" si="51">BD2+1</f>
        <v>2042</v>
      </c>
      <c r="BF2" s="135">
        <f t="shared" ref="BF2" si="52">BE2+1</f>
        <v>2043</v>
      </c>
      <c r="BG2" s="135">
        <f t="shared" ref="BG2" si="53">BF2+1</f>
        <v>2044</v>
      </c>
      <c r="BH2" s="135">
        <f t="shared" ref="BH2" si="54">BG2+1</f>
        <v>2045</v>
      </c>
      <c r="BI2" s="135">
        <f t="shared" ref="BI2" si="55">BH2+1</f>
        <v>2046</v>
      </c>
      <c r="BJ2" s="135">
        <f t="shared" ref="BJ2" si="56">BI2+1</f>
        <v>2047</v>
      </c>
      <c r="BK2" s="135">
        <f t="shared" ref="BK2" si="57">BJ2+1</f>
        <v>2048</v>
      </c>
      <c r="BL2" s="135">
        <f t="shared" ref="BL2" si="58">BK2+1</f>
        <v>2049</v>
      </c>
      <c r="BM2" s="135">
        <f t="shared" ref="BM2" si="59">BL2+1</f>
        <v>2050</v>
      </c>
    </row>
    <row r="3" spans="1:65">
      <c r="B3" s="193" t="s">
        <v>53</v>
      </c>
      <c r="C3" s="194"/>
      <c r="D3" s="136" t="s">
        <v>54</v>
      </c>
      <c r="E3" s="137">
        <v>8606.6365885186369</v>
      </c>
      <c r="F3" s="137">
        <v>8701.3569511736678</v>
      </c>
      <c r="G3" s="137">
        <v>8666.9131829354737</v>
      </c>
      <c r="H3" s="137">
        <v>8649.6912988163767</v>
      </c>
      <c r="I3" s="137">
        <v>8778.8554297096016</v>
      </c>
      <c r="J3" s="137">
        <v>8955.3797419303464</v>
      </c>
      <c r="K3" s="137">
        <v>9304.1228953420577</v>
      </c>
      <c r="L3" s="137">
        <v>9482.7999430776854</v>
      </c>
      <c r="M3" s="137">
        <v>9859.5286581829278</v>
      </c>
      <c r="N3" s="137">
        <v>9960.304364594389</v>
      </c>
      <c r="O3" s="137">
        <v>10442.195469798275</v>
      </c>
      <c r="P3" s="137">
        <v>10530.328405769023</v>
      </c>
      <c r="Q3" s="137">
        <v>10283.519539339502</v>
      </c>
      <c r="R3" s="137">
        <v>10073.90607000367</v>
      </c>
      <c r="S3" s="137">
        <v>9273.7469610966837</v>
      </c>
      <c r="T3" s="137">
        <v>7557.5860518531217</v>
      </c>
      <c r="U3" s="137">
        <v>6191.7779071575169</v>
      </c>
      <c r="V3" s="137">
        <v>5774.8792347316767</v>
      </c>
      <c r="W3" s="137">
        <v>6529.4232484151116</v>
      </c>
      <c r="X3" s="137">
        <v>5612.9622483420962</v>
      </c>
      <c r="Y3" s="137">
        <v>4972.6276986845705</v>
      </c>
      <c r="Z3" s="137">
        <v>5419.4207518770927</v>
      </c>
      <c r="AA3" s="137">
        <v>6333.4546487157395</v>
      </c>
      <c r="AB3" s="137">
        <v>6340.0346335785998</v>
      </c>
      <c r="AC3" s="137">
        <v>5456.5949019265054</v>
      </c>
      <c r="AD3" s="137">
        <v>5521.8461024132421</v>
      </c>
      <c r="AE3" s="137">
        <v>5496.0549510519713</v>
      </c>
      <c r="AF3" s="137">
        <v>5850.4391678042939</v>
      </c>
      <c r="AG3" s="137">
        <v>5717.1920598742827</v>
      </c>
      <c r="AH3" s="137">
        <v>5912.8033885537889</v>
      </c>
      <c r="AI3" s="137">
        <v>5655.879743088025</v>
      </c>
      <c r="AJ3" s="137">
        <v>5440.6601186539319</v>
      </c>
      <c r="AK3" s="137">
        <v>5237.2017785052503</v>
      </c>
      <c r="AL3" s="137">
        <v>5031.8770480200246</v>
      </c>
      <c r="AM3" s="137">
        <v>4839.7529455122349</v>
      </c>
      <c r="AN3" s="137">
        <v>4617.6452132855629</v>
      </c>
      <c r="AO3" s="137">
        <v>4413.886674818029</v>
      </c>
      <c r="AP3" s="137">
        <v>4209.1189300192991</v>
      </c>
      <c r="AQ3" s="137">
        <v>4017.1753738358329</v>
      </c>
      <c r="AR3" s="137">
        <v>3796.9426288688142</v>
      </c>
      <c r="AS3" s="137">
        <v>3589.4523663428758</v>
      </c>
      <c r="AT3" s="137">
        <v>3458.1072793142193</v>
      </c>
      <c r="AU3" s="137">
        <v>3336.9969514086888</v>
      </c>
      <c r="AV3" s="137">
        <v>3133.2022120380911</v>
      </c>
      <c r="AW3" s="137">
        <v>2939.2533146831679</v>
      </c>
      <c r="AX3" s="137">
        <v>2743.2016102655816</v>
      </c>
      <c r="AY3" s="137">
        <v>2565.3068365162876</v>
      </c>
      <c r="AZ3" s="137">
        <v>2365.4166748569955</v>
      </c>
      <c r="BA3" s="137">
        <v>2176.0680916027459</v>
      </c>
      <c r="BB3" s="137">
        <v>1986.2669384343715</v>
      </c>
      <c r="BC3" s="137">
        <v>1805.6806736274475</v>
      </c>
      <c r="BD3" s="137">
        <v>1605.8561337560443</v>
      </c>
      <c r="BE3" s="137">
        <v>1414.6618235474384</v>
      </c>
      <c r="BF3" s="137">
        <v>1223.6952701327377</v>
      </c>
      <c r="BG3" s="137">
        <v>1033.1466135632768</v>
      </c>
      <c r="BH3" s="137">
        <v>850.24935925275815</v>
      </c>
      <c r="BI3" s="137">
        <v>699.10025612475886</v>
      </c>
      <c r="BJ3" s="137">
        <v>576.02455225803578</v>
      </c>
      <c r="BK3" s="137">
        <v>464.93168409385106</v>
      </c>
      <c r="BL3" s="137">
        <v>365.86492472087235</v>
      </c>
      <c r="BM3" s="137">
        <v>261.86108645375117</v>
      </c>
    </row>
    <row r="4" spans="1:65">
      <c r="B4" s="195"/>
      <c r="C4" s="196"/>
      <c r="D4" s="136" t="s">
        <v>55</v>
      </c>
      <c r="E4" s="137">
        <v>625.52505775029874</v>
      </c>
      <c r="F4" s="137">
        <v>632.42075736334675</v>
      </c>
      <c r="G4" s="137">
        <v>629.91323023132918</v>
      </c>
      <c r="H4" s="137">
        <v>630.74603539072871</v>
      </c>
      <c r="I4" s="137">
        <v>640.14926213579633</v>
      </c>
      <c r="J4" s="137">
        <v>651.95705432468424</v>
      </c>
      <c r="K4" s="137">
        <v>678.38905089906973</v>
      </c>
      <c r="L4" s="137">
        <v>689.83192135235754</v>
      </c>
      <c r="M4" s="137">
        <v>717.77964154015751</v>
      </c>
      <c r="N4" s="137">
        <v>786.6364094786029</v>
      </c>
      <c r="O4" s="137">
        <v>938.95592643334567</v>
      </c>
      <c r="P4" s="137">
        <v>901.18903250347034</v>
      </c>
      <c r="Q4" s="137">
        <v>1106.0276987053971</v>
      </c>
      <c r="R4" s="137">
        <v>1162.2187800519414</v>
      </c>
      <c r="S4" s="137">
        <v>1078.1300604180215</v>
      </c>
      <c r="T4" s="137">
        <v>637.86405935705272</v>
      </c>
      <c r="U4" s="137">
        <v>472.39915943224332</v>
      </c>
      <c r="V4" s="137">
        <v>523.38877440002364</v>
      </c>
      <c r="W4" s="137">
        <v>273.34050302837403</v>
      </c>
      <c r="X4" s="137">
        <v>333.43368232010812</v>
      </c>
      <c r="Y4" s="137">
        <v>394.77880284708664</v>
      </c>
      <c r="Z4" s="137">
        <v>452.78541341341338</v>
      </c>
      <c r="AA4" s="137">
        <v>440.26600106096879</v>
      </c>
      <c r="AB4" s="137">
        <v>479.09906811353204</v>
      </c>
      <c r="AC4" s="137">
        <v>553.66512081114763</v>
      </c>
      <c r="AD4" s="137">
        <v>526.58907751030006</v>
      </c>
      <c r="AE4" s="137">
        <v>503.61715524308892</v>
      </c>
      <c r="AF4" s="137">
        <v>534.66431389620163</v>
      </c>
      <c r="AG4" s="137">
        <v>653.05819751760282</v>
      </c>
      <c r="AH4" s="137">
        <v>648.79877849867148</v>
      </c>
      <c r="AI4" s="137">
        <v>617.36684139873853</v>
      </c>
      <c r="AJ4" s="137">
        <v>593.87457038532546</v>
      </c>
      <c r="AK4" s="137">
        <v>571.66610087758409</v>
      </c>
      <c r="AL4" s="137">
        <v>549.25390576759719</v>
      </c>
      <c r="AM4" s="137">
        <v>528.28262354280173</v>
      </c>
      <c r="AN4" s="137">
        <v>504.03848199035946</v>
      </c>
      <c r="AO4" s="137">
        <v>481.79724437291276</v>
      </c>
      <c r="AP4" s="137">
        <v>459.44584696542245</v>
      </c>
      <c r="AQ4" s="137">
        <v>438.49427225193159</v>
      </c>
      <c r="AR4" s="137">
        <v>414.45479469779468</v>
      </c>
      <c r="AS4" s="137">
        <v>391.80622121049942</v>
      </c>
      <c r="AT4" s="137">
        <v>377.46926476951069</v>
      </c>
      <c r="AU4" s="137">
        <v>364.24948217226245</v>
      </c>
      <c r="AV4" s="137">
        <v>342.00429304979872</v>
      </c>
      <c r="AW4" s="137">
        <v>320.83382557316844</v>
      </c>
      <c r="AX4" s="137">
        <v>299.43382645631294</v>
      </c>
      <c r="AY4" s="137">
        <v>280.01574482097368</v>
      </c>
      <c r="AZ4" s="137">
        <v>258.19675938708207</v>
      </c>
      <c r="BA4" s="137">
        <v>237.52843861702664</v>
      </c>
      <c r="BB4" s="137">
        <v>216.81071763496402</v>
      </c>
      <c r="BC4" s="137">
        <v>197.09884663203215</v>
      </c>
      <c r="BD4" s="137">
        <v>175.28702413613706</v>
      </c>
      <c r="BE4" s="137">
        <v>154.41723327271765</v>
      </c>
      <c r="BF4" s="137">
        <v>133.57230317346708</v>
      </c>
      <c r="BG4" s="137">
        <v>112.77298855175403</v>
      </c>
      <c r="BH4" s="137">
        <v>92.808861780462948</v>
      </c>
      <c r="BI4" s="137">
        <v>76.310200455065498</v>
      </c>
      <c r="BJ4" s="137">
        <v>62.875887492173554</v>
      </c>
      <c r="BK4" s="137">
        <v>50.749559452001563</v>
      </c>
      <c r="BL4" s="137">
        <v>39.935939803095792</v>
      </c>
      <c r="BM4" s="137">
        <v>28.583413928975812</v>
      </c>
    </row>
    <row r="5" spans="1:65">
      <c r="B5" s="195"/>
      <c r="C5" s="196"/>
      <c r="D5" s="136" t="s">
        <v>56</v>
      </c>
      <c r="E5" s="137">
        <v>1275.5426529059864</v>
      </c>
      <c r="F5" s="137">
        <v>1311.1944282400343</v>
      </c>
      <c r="G5" s="137">
        <v>1320.8706222686255</v>
      </c>
      <c r="H5" s="137">
        <v>1334.3982488447105</v>
      </c>
      <c r="I5" s="137">
        <v>1357.9482982640916</v>
      </c>
      <c r="J5" s="137">
        <v>1375.8674545055353</v>
      </c>
      <c r="K5" s="137">
        <v>1399.2548904221835</v>
      </c>
      <c r="L5" s="137">
        <v>1420.9146264911915</v>
      </c>
      <c r="M5" s="137">
        <v>1430.8892020422754</v>
      </c>
      <c r="N5" s="137">
        <v>1464.7364664660388</v>
      </c>
      <c r="O5" s="137">
        <v>1510.7735527536875</v>
      </c>
      <c r="P5" s="137">
        <v>1542.1300483328871</v>
      </c>
      <c r="Q5" s="137">
        <v>1578.0913580178299</v>
      </c>
      <c r="R5" s="137">
        <v>1609.4307689528137</v>
      </c>
      <c r="S5" s="137">
        <v>1582.2238319599551</v>
      </c>
      <c r="T5" s="137">
        <v>1543.4482078498968</v>
      </c>
      <c r="U5" s="137">
        <v>1464.1363776805536</v>
      </c>
      <c r="V5" s="137">
        <v>1446.5940084662698</v>
      </c>
      <c r="W5" s="137">
        <v>1354.9790014592413</v>
      </c>
      <c r="X5" s="137">
        <v>1244.9415021160139</v>
      </c>
      <c r="Y5" s="137">
        <v>1286.9243270305574</v>
      </c>
      <c r="Z5" s="137">
        <v>1335.5476815901072</v>
      </c>
      <c r="AA5" s="137">
        <v>1390.0435952743896</v>
      </c>
      <c r="AB5" s="137">
        <v>1344.6448371790505</v>
      </c>
      <c r="AC5" s="137">
        <v>1305.2598462533304</v>
      </c>
      <c r="AD5" s="137">
        <v>1243.6511160906628</v>
      </c>
      <c r="AE5" s="137">
        <v>1226.2138756514362</v>
      </c>
      <c r="AF5" s="137">
        <v>1163.7269111393109</v>
      </c>
      <c r="AG5" s="137">
        <v>1177.7717217753116</v>
      </c>
      <c r="AH5" s="137">
        <v>1191.5125058879783</v>
      </c>
      <c r="AI5" s="137">
        <v>1185.099569003974</v>
      </c>
      <c r="AJ5" s="137">
        <v>1175.900610610611</v>
      </c>
      <c r="AK5" s="137">
        <v>1169.5628648925506</v>
      </c>
      <c r="AL5" s="137">
        <v>1162.8851612873116</v>
      </c>
      <c r="AM5" s="137">
        <v>1159.0703215008969</v>
      </c>
      <c r="AN5" s="137">
        <v>1148.650231575067</v>
      </c>
      <c r="AO5" s="137">
        <v>1141.0326418508591</v>
      </c>
      <c r="AP5" s="137">
        <v>1133.194727891334</v>
      </c>
      <c r="AQ5" s="137">
        <v>1128.226072733841</v>
      </c>
      <c r="AR5" s="137">
        <v>1116.8862252301408</v>
      </c>
      <c r="AS5" s="137">
        <v>1108.4266321990071</v>
      </c>
      <c r="AT5" s="137">
        <v>1055.6082230068357</v>
      </c>
      <c r="AU5" s="137">
        <v>1002.4811937812932</v>
      </c>
      <c r="AV5" s="137">
        <v>949.85729544342792</v>
      </c>
      <c r="AW5" s="137">
        <v>896.91998084604245</v>
      </c>
      <c r="AX5" s="137">
        <v>843.94143237153651</v>
      </c>
      <c r="AY5" s="137">
        <v>791.25279078733945</v>
      </c>
      <c r="AZ5" s="137">
        <v>739.1625085928938</v>
      </c>
      <c r="BA5" s="137">
        <v>686.7508964331721</v>
      </c>
      <c r="BB5" s="137">
        <v>634.32296198567371</v>
      </c>
      <c r="BC5" s="137">
        <v>581.54502702981131</v>
      </c>
      <c r="BD5" s="137">
        <v>530.39999937337109</v>
      </c>
      <c r="BE5" s="137">
        <v>478.93333256457765</v>
      </c>
      <c r="BF5" s="137">
        <v>427.48490443150439</v>
      </c>
      <c r="BG5" s="137">
        <v>375.70292813633347</v>
      </c>
      <c r="BH5" s="137">
        <v>324.64276419251786</v>
      </c>
      <c r="BI5" s="137">
        <v>273.02215528653801</v>
      </c>
      <c r="BJ5" s="137">
        <v>221.4075138094212</v>
      </c>
      <c r="BK5" s="137">
        <v>169.43250455272664</v>
      </c>
      <c r="BL5" s="137">
        <v>118.21032473971415</v>
      </c>
      <c r="BM5" s="137">
        <v>66.627777147123794</v>
      </c>
    </row>
    <row r="6" spans="1:65">
      <c r="B6" s="195"/>
      <c r="C6" s="196"/>
      <c r="D6" s="136" t="s">
        <v>57</v>
      </c>
      <c r="E6" s="137">
        <v>331.80951208791208</v>
      </c>
      <c r="F6" s="137">
        <v>329.36973626373623</v>
      </c>
      <c r="G6" s="137">
        <v>347.66805494505491</v>
      </c>
      <c r="H6" s="137">
        <v>374.50558901098901</v>
      </c>
      <c r="I6" s="137">
        <v>400.12323516483514</v>
      </c>
      <c r="J6" s="137">
        <v>406.22267472527471</v>
      </c>
      <c r="K6" s="137">
        <v>434.28009670329669</v>
      </c>
      <c r="L6" s="137">
        <v>458.67785494505495</v>
      </c>
      <c r="M6" s="137">
        <v>423.30110549450546</v>
      </c>
      <c r="N6" s="137">
        <v>424.57344858681319</v>
      </c>
      <c r="O6" s="137">
        <v>414.9814699340659</v>
      </c>
      <c r="P6" s="137">
        <v>418.87535214945052</v>
      </c>
      <c r="Q6" s="137">
        <v>449.02854156043958</v>
      </c>
      <c r="R6" s="137">
        <v>536.0199684593407</v>
      </c>
      <c r="S6" s="137">
        <v>542.73545141538466</v>
      </c>
      <c r="T6" s="137">
        <v>539.22778356235347</v>
      </c>
      <c r="U6" s="137">
        <v>547.3671339483634</v>
      </c>
      <c r="V6" s="137">
        <v>558.50213181333561</v>
      </c>
      <c r="W6" s="137">
        <v>572.34551732392902</v>
      </c>
      <c r="X6" s="137">
        <v>583.91774542856967</v>
      </c>
      <c r="Y6" s="137">
        <v>589.5490218871621</v>
      </c>
      <c r="Z6" s="137">
        <v>601.99531380374879</v>
      </c>
      <c r="AA6" s="137">
        <v>616.1686636261893</v>
      </c>
      <c r="AB6" s="137">
        <v>628.14410856566053</v>
      </c>
      <c r="AC6" s="137">
        <v>640.74437058328124</v>
      </c>
      <c r="AD6" s="137">
        <v>639.18836660022771</v>
      </c>
      <c r="AE6" s="137">
        <v>655.60311153896998</v>
      </c>
      <c r="AF6" s="137">
        <v>666.38893626122604</v>
      </c>
      <c r="AG6" s="137">
        <v>678.79935752507288</v>
      </c>
      <c r="AH6" s="137">
        <v>687.93760241249822</v>
      </c>
      <c r="AI6" s="137">
        <v>701.95042891872731</v>
      </c>
      <c r="AJ6" s="137">
        <v>708.79761798495804</v>
      </c>
      <c r="AK6" s="137">
        <v>717.56712864691758</v>
      </c>
      <c r="AL6" s="137">
        <v>726.33663930887678</v>
      </c>
      <c r="AM6" s="137">
        <v>737.12013942281101</v>
      </c>
      <c r="AN6" s="137">
        <v>743.87566063279542</v>
      </c>
      <c r="AO6" s="137">
        <v>753.65796455879592</v>
      </c>
      <c r="AP6" s="137">
        <v>763.39241601694653</v>
      </c>
      <c r="AQ6" s="137">
        <v>775.24502327639857</v>
      </c>
      <c r="AR6" s="137">
        <v>782.86131893324728</v>
      </c>
      <c r="AS6" s="137">
        <v>792.59577039139765</v>
      </c>
      <c r="AT6" s="137">
        <v>752.96360576935524</v>
      </c>
      <c r="AU6" s="137">
        <v>715.10552441750008</v>
      </c>
      <c r="AV6" s="137">
        <v>673.22464695451379</v>
      </c>
      <c r="AW6" s="137">
        <v>633.20638228743087</v>
      </c>
      <c r="AX6" s="137">
        <v>593.12077840068991</v>
      </c>
      <c r="AY6" s="137">
        <v>551.35621402165395</v>
      </c>
      <c r="AZ6" s="137">
        <v>507.04854311302921</v>
      </c>
      <c r="BA6" s="137">
        <v>464.75198554658186</v>
      </c>
      <c r="BB6" s="137">
        <v>422.96955964648089</v>
      </c>
      <c r="BC6" s="137">
        <v>382.75650427870016</v>
      </c>
      <c r="BD6" s="137">
        <v>338.29464851460227</v>
      </c>
      <c r="BE6" s="137">
        <v>296.08785225927488</v>
      </c>
      <c r="BF6" s="137">
        <v>255.06033619185661</v>
      </c>
      <c r="BG6" s="137">
        <v>215.79112725882669</v>
      </c>
      <c r="BH6" s="137">
        <v>176.50087943115787</v>
      </c>
      <c r="BI6" s="137">
        <v>139.18737033914493</v>
      </c>
      <c r="BJ6" s="137">
        <v>102.89057882100829</v>
      </c>
      <c r="BK6" s="137">
        <v>67.78308474361593</v>
      </c>
      <c r="BL6" s="137">
        <v>33.303091351564142</v>
      </c>
      <c r="BM6" s="137">
        <v>0</v>
      </c>
    </row>
    <row r="7" spans="1:65">
      <c r="B7" s="197"/>
      <c r="C7" s="198"/>
      <c r="D7" s="136" t="s">
        <v>58</v>
      </c>
      <c r="E7" s="137">
        <v>1098.7896330044996</v>
      </c>
      <c r="F7" s="137">
        <v>1147.6524301523182</v>
      </c>
      <c r="G7" s="137">
        <v>1189.8859358425786</v>
      </c>
      <c r="H7" s="137">
        <v>1142.6250280895895</v>
      </c>
      <c r="I7" s="137">
        <v>1175.450719146402</v>
      </c>
      <c r="J7" s="137">
        <v>1227.6226453054778</v>
      </c>
      <c r="K7" s="137">
        <v>1278.3805892860146</v>
      </c>
      <c r="L7" s="137">
        <v>1347.4106870546009</v>
      </c>
      <c r="M7" s="137">
        <v>1348.3517051406402</v>
      </c>
      <c r="N7" s="137">
        <v>1295.1757241379312</v>
      </c>
      <c r="O7" s="137">
        <v>1092.1530841121496</v>
      </c>
      <c r="P7" s="137">
        <v>1074.6870870755881</v>
      </c>
      <c r="Q7" s="137">
        <v>1145.1454446529081</v>
      </c>
      <c r="R7" s="137">
        <v>1184.4209887139277</v>
      </c>
      <c r="S7" s="137">
        <v>723.43197124144012</v>
      </c>
      <c r="T7" s="137">
        <v>1367.1610952975141</v>
      </c>
      <c r="U7" s="137">
        <v>1628.4446946263708</v>
      </c>
      <c r="V7" s="137">
        <v>1385.3631292341363</v>
      </c>
      <c r="W7" s="137">
        <v>1752.2005105044766</v>
      </c>
      <c r="X7" s="137">
        <v>1964.0791636660322</v>
      </c>
      <c r="Y7" s="137">
        <v>1792.7757869773818</v>
      </c>
      <c r="Z7" s="137">
        <v>1571.9984237780959</v>
      </c>
      <c r="AA7" s="137">
        <v>1380.4865124407854</v>
      </c>
      <c r="AB7" s="137">
        <v>1338.3399659979598</v>
      </c>
      <c r="AC7" s="137">
        <v>1275.9788314651323</v>
      </c>
      <c r="AD7" s="137">
        <v>1449.9796718528996</v>
      </c>
      <c r="AE7" s="137">
        <v>1358.3277963224893</v>
      </c>
      <c r="AF7" s="137">
        <v>1370.0780367751061</v>
      </c>
      <c r="AG7" s="137">
        <v>1202.0495983026874</v>
      </c>
      <c r="AH7" s="137">
        <v>1207.9247185289958</v>
      </c>
      <c r="AI7" s="137">
        <v>1191.1920806133849</v>
      </c>
      <c r="AJ7" s="137">
        <v>1171.1758942771</v>
      </c>
      <c r="AK7" s="137">
        <v>1154.1630055051348</v>
      </c>
      <c r="AL7" s="137">
        <v>1136.9427099734301</v>
      </c>
      <c r="AM7" s="137">
        <v>1122.6245177379612</v>
      </c>
      <c r="AN7" s="137">
        <v>1102.044312286117</v>
      </c>
      <c r="AO7" s="137">
        <v>1084.4350339082127</v>
      </c>
      <c r="AP7" s="137">
        <v>1066.753239440613</v>
      </c>
      <c r="AQ7" s="137">
        <v>1051.8903698100498</v>
      </c>
      <c r="AR7" s="137">
        <v>1031.2367666120881</v>
      </c>
      <c r="AS7" s="137">
        <v>1013.4235488919124</v>
      </c>
      <c r="AT7" s="137">
        <v>970.84458298208597</v>
      </c>
      <c r="AU7" s="137">
        <v>931.97657245325388</v>
      </c>
      <c r="AV7" s="137">
        <v>889.17597596024711</v>
      </c>
      <c r="AW7" s="137">
        <v>850.07805335196372</v>
      </c>
      <c r="AX7" s="137">
        <v>812.13242963400182</v>
      </c>
      <c r="AY7" s="137">
        <v>777.45355520800479</v>
      </c>
      <c r="AZ7" s="137">
        <v>739.66328664338334</v>
      </c>
      <c r="BA7" s="137">
        <v>705.12732333206486</v>
      </c>
      <c r="BB7" s="137">
        <v>671.71368696704633</v>
      </c>
      <c r="BC7" s="137">
        <v>641.16523739191689</v>
      </c>
      <c r="BD7" s="137">
        <v>608.21663833643561</v>
      </c>
      <c r="BE7" s="137">
        <v>578.11250456284233</v>
      </c>
      <c r="BF7" s="137">
        <v>549.08873097522985</v>
      </c>
      <c r="BG7" s="137">
        <v>521.13091652523974</v>
      </c>
      <c r="BH7" s="137">
        <v>495.57615482230653</v>
      </c>
      <c r="BI7" s="137">
        <v>468.34269714354531</v>
      </c>
      <c r="BJ7" s="137">
        <v>443.47059647935441</v>
      </c>
      <c r="BK7" s="137">
        <v>419.58169982614743</v>
      </c>
      <c r="BL7" s="137">
        <v>397.73681177536764</v>
      </c>
      <c r="BM7" s="137">
        <v>374.6485671484852</v>
      </c>
    </row>
    <row r="8" spans="1:65">
      <c r="B8" s="193" t="s">
        <v>59</v>
      </c>
      <c r="C8" s="194"/>
      <c r="D8" s="136" t="s">
        <v>60</v>
      </c>
      <c r="E8" s="137">
        <v>3690.9309284014475</v>
      </c>
      <c r="F8" s="137">
        <v>3853.5528053482735</v>
      </c>
      <c r="G8" s="137">
        <v>4510.0973267548034</v>
      </c>
      <c r="H8" s="137">
        <v>3943.9540543455619</v>
      </c>
      <c r="I8" s="137">
        <v>5016.0189807512788</v>
      </c>
      <c r="J8" s="137">
        <v>4395.4734018813588</v>
      </c>
      <c r="K8" s="137">
        <v>4139.1610085863567</v>
      </c>
      <c r="L8" s="137">
        <v>4221.3535533565228</v>
      </c>
      <c r="M8" s="137">
        <v>4212.296701569403</v>
      </c>
      <c r="N8" s="137">
        <v>4210.3345604782335</v>
      </c>
      <c r="O8" s="137">
        <v>4827.0167775622567</v>
      </c>
      <c r="P8" s="137">
        <v>4367.4037966866154</v>
      </c>
      <c r="Q8" s="137">
        <v>4391.1673170067206</v>
      </c>
      <c r="R8" s="137">
        <v>4213.6014624875788</v>
      </c>
      <c r="S8" s="137">
        <v>4171.3462881769028</v>
      </c>
      <c r="T8" s="137">
        <v>4378.8274426138969</v>
      </c>
      <c r="U8" s="137">
        <v>4208.6987098499803</v>
      </c>
      <c r="V8" s="137">
        <v>4237.3185078170518</v>
      </c>
      <c r="W8" s="137">
        <v>3762.9886883796098</v>
      </c>
      <c r="X8" s="137">
        <v>3239.0838231858866</v>
      </c>
      <c r="Y8" s="137">
        <v>4303.647897564917</v>
      </c>
      <c r="Z8" s="137">
        <v>4135.4335377663929</v>
      </c>
      <c r="AA8" s="137">
        <v>4534.8846820568342</v>
      </c>
      <c r="AB8" s="137">
        <v>3803.8002096579908</v>
      </c>
      <c r="AC8" s="137">
        <v>4165.0364076361257</v>
      </c>
      <c r="AD8" s="137">
        <v>3493.3723384820255</v>
      </c>
      <c r="AE8" s="137">
        <v>4032.2614089423582</v>
      </c>
      <c r="AF8" s="137">
        <v>3816.586991537441</v>
      </c>
      <c r="AG8" s="137">
        <v>3863.4901494391329</v>
      </c>
      <c r="AH8" s="137">
        <v>3855.0412989545057</v>
      </c>
      <c r="AI8" s="137">
        <v>3821.9911749372886</v>
      </c>
      <c r="AJ8" s="137">
        <v>3736.543637982777</v>
      </c>
      <c r="AK8" s="137">
        <v>3651.0961010282658</v>
      </c>
      <c r="AL8" s="137">
        <v>3562.8908054981052</v>
      </c>
      <c r="AM8" s="137">
        <v>3477.4432685435918</v>
      </c>
      <c r="AN8" s="137">
        <v>3389.2379730134326</v>
      </c>
      <c r="AO8" s="137">
        <v>3303.7904360589214</v>
      </c>
      <c r="AP8" s="137">
        <v>3215.5851405287608</v>
      </c>
      <c r="AQ8" s="137">
        <v>3130.1376035742487</v>
      </c>
      <c r="AR8" s="137">
        <v>3044.6900666197366</v>
      </c>
      <c r="AS8" s="137">
        <v>2956.4847710895765</v>
      </c>
      <c r="AT8" s="137">
        <v>2841.3182306714361</v>
      </c>
      <c r="AU8" s="137">
        <v>2727.7650861093539</v>
      </c>
      <c r="AV8" s="137">
        <v>2615.825337403327</v>
      </c>
      <c r="AW8" s="137">
        <v>2505.4989845533596</v>
      </c>
      <c r="AX8" s="137">
        <v>2396.7860275594476</v>
      </c>
      <c r="AY8" s="137">
        <v>2289.6864664215932</v>
      </c>
      <c r="AZ8" s="137">
        <v>2184.2003011397956</v>
      </c>
      <c r="BA8" s="137">
        <v>2080.3275317140565</v>
      </c>
      <c r="BB8" s="137">
        <v>1978.0681581443735</v>
      </c>
      <c r="BC8" s="137">
        <v>1877.4221804307483</v>
      </c>
      <c r="BD8" s="137">
        <v>1783.0764013616292</v>
      </c>
      <c r="BE8" s="137">
        <v>1688.8744906981628</v>
      </c>
      <c r="BF8" s="137">
        <v>1594.8164484403508</v>
      </c>
      <c r="BG8" s="137">
        <v>1500.90227458819</v>
      </c>
      <c r="BH8" s="137">
        <v>1407.1319691416838</v>
      </c>
      <c r="BI8" s="137">
        <v>1313.5055321008306</v>
      </c>
      <c r="BJ8" s="137">
        <v>1220.0229634656296</v>
      </c>
      <c r="BK8" s="137">
        <v>1126.6842632360822</v>
      </c>
      <c r="BL8" s="137">
        <v>1033.489431412188</v>
      </c>
      <c r="BM8" s="137">
        <v>940.43846799394714</v>
      </c>
    </row>
    <row r="9" spans="1:65">
      <c r="B9" s="195"/>
      <c r="C9" s="196"/>
      <c r="D9" s="136" t="s">
        <v>61</v>
      </c>
      <c r="E9" s="137">
        <v>2161.9190413333336</v>
      </c>
      <c r="F9" s="137">
        <v>2056.4290413333333</v>
      </c>
      <c r="G9" s="137">
        <v>2448.8723746666665</v>
      </c>
      <c r="H9" s="137">
        <v>2790.4957080000004</v>
      </c>
      <c r="I9" s="137">
        <v>4055.2393984666669</v>
      </c>
      <c r="J9" s="137">
        <v>4604.1672959333346</v>
      </c>
      <c r="K9" s="137">
        <v>4369.8140434666666</v>
      </c>
      <c r="L9" s="137">
        <v>5298.031436133333</v>
      </c>
      <c r="M9" s="137">
        <v>5717.1055069333333</v>
      </c>
      <c r="N9" s="137">
        <v>5090.1403322000006</v>
      </c>
      <c r="O9" s="137">
        <v>4568.1589862141564</v>
      </c>
      <c r="P9" s="137">
        <v>4306.3197370156749</v>
      </c>
      <c r="Q9" s="137">
        <v>4139.6991913327811</v>
      </c>
      <c r="R9" s="137">
        <v>4609.0528411437526</v>
      </c>
      <c r="S9" s="137">
        <v>4679.4558886153991</v>
      </c>
      <c r="T9" s="137">
        <v>4639.5602050123498</v>
      </c>
      <c r="U9" s="137">
        <v>4477.6332169084581</v>
      </c>
      <c r="V9" s="137">
        <v>4926.1683893695972</v>
      </c>
      <c r="W9" s="137">
        <v>5436.1992975271942</v>
      </c>
      <c r="X9" s="137">
        <v>3825.6160998178193</v>
      </c>
      <c r="Y9" s="137">
        <v>4366.4978077903816</v>
      </c>
      <c r="Z9" s="137">
        <v>3872.8772382768079</v>
      </c>
      <c r="AA9" s="137">
        <v>4181.9148739896436</v>
      </c>
      <c r="AB9" s="137">
        <v>4555.4634556748351</v>
      </c>
      <c r="AC9" s="137">
        <v>4075.8560304649332</v>
      </c>
      <c r="AD9" s="137">
        <v>4677.2575740707853</v>
      </c>
      <c r="AE9" s="137">
        <v>4553.0262795521494</v>
      </c>
      <c r="AF9" s="137">
        <v>4713.8997952961327</v>
      </c>
      <c r="AG9" s="137">
        <v>4777.4416026331292</v>
      </c>
      <c r="AH9" s="137">
        <v>4816.9644535295974</v>
      </c>
      <c r="AI9" s="137">
        <v>4518.7395656457074</v>
      </c>
      <c r="AJ9" s="137">
        <v>4333.6399730849753</v>
      </c>
      <c r="AK9" s="137">
        <v>4139.8906805385477</v>
      </c>
      <c r="AL9" s="137">
        <v>3946.6380399991685</v>
      </c>
      <c r="AM9" s="137">
        <v>3754.0722305534327</v>
      </c>
      <c r="AN9" s="137">
        <v>3562.7163932318203</v>
      </c>
      <c r="AO9" s="137">
        <v>3376.3434620899243</v>
      </c>
      <c r="AP9" s="137">
        <v>3190.4856977136019</v>
      </c>
      <c r="AQ9" s="137">
        <v>3005.7744696357104</v>
      </c>
      <c r="AR9" s="137">
        <v>2821.7726885880297</v>
      </c>
      <c r="AS9" s="137">
        <v>2638.9281116281695</v>
      </c>
      <c r="AT9" s="137">
        <v>2573.3275179696138</v>
      </c>
      <c r="AU9" s="137">
        <v>2493.8998029520544</v>
      </c>
      <c r="AV9" s="137">
        <v>2363.4138833294624</v>
      </c>
      <c r="AW9" s="137">
        <v>2234.3957250445246</v>
      </c>
      <c r="AX9" s="137">
        <v>2102.8197038406424</v>
      </c>
      <c r="AY9" s="137">
        <v>1977.25381563581</v>
      </c>
      <c r="AZ9" s="137">
        <v>1847.927557073094</v>
      </c>
      <c r="BA9" s="137">
        <v>1717.4546686313734</v>
      </c>
      <c r="BB9" s="137">
        <v>1584.7487621846797</v>
      </c>
      <c r="BC9" s="137">
        <v>1451.2239452549347</v>
      </c>
      <c r="BD9" s="137">
        <v>1311.9510520405959</v>
      </c>
      <c r="BE9" s="137">
        <v>1170.7510159177707</v>
      </c>
      <c r="BF9" s="137">
        <v>1026.6125012480638</v>
      </c>
      <c r="BG9" s="137">
        <v>879.32790993362994</v>
      </c>
      <c r="BH9" s="137">
        <v>731.27492569608341</v>
      </c>
      <c r="BI9" s="137">
        <v>613.92303238096781</v>
      </c>
      <c r="BJ9" s="137">
        <v>514.50880918293558</v>
      </c>
      <c r="BK9" s="137">
        <v>422.8142054578114</v>
      </c>
      <c r="BL9" s="137">
        <v>337.31924832169454</v>
      </c>
      <c r="BM9" s="137">
        <v>247.69342510739455</v>
      </c>
    </row>
    <row r="10" spans="1:65">
      <c r="B10" s="197"/>
      <c r="C10" s="198"/>
      <c r="D10" s="136" t="s">
        <v>56</v>
      </c>
      <c r="E10" s="137">
        <v>3.1105950934666673</v>
      </c>
      <c r="F10" s="137">
        <v>0.80998176013333345</v>
      </c>
      <c r="G10" s="137">
        <v>0.66155509346666674</v>
      </c>
      <c r="H10" s="137">
        <v>0.98623842680000018</v>
      </c>
      <c r="I10" s="137">
        <v>4.453853810780001</v>
      </c>
      <c r="J10" s="137">
        <v>6.6022740394600019</v>
      </c>
      <c r="K10" s="137">
        <v>3.6033082486133332</v>
      </c>
      <c r="L10" s="137">
        <v>6.8206126532133347</v>
      </c>
      <c r="M10" s="137">
        <v>8.8087543458933339</v>
      </c>
      <c r="N10" s="137">
        <v>7.1487054769533342</v>
      </c>
      <c r="O10" s="137">
        <v>6.6633199377924273</v>
      </c>
      <c r="P10" s="137">
        <v>6.7735277302333037</v>
      </c>
      <c r="Q10" s="137">
        <v>6.5619846064295446</v>
      </c>
      <c r="R10" s="137">
        <v>4.2048956124495218</v>
      </c>
      <c r="S10" s="137">
        <v>3.3842520966858531</v>
      </c>
      <c r="T10" s="137">
        <v>2.9942839778408201</v>
      </c>
      <c r="U10" s="137">
        <v>2.9846857307639278</v>
      </c>
      <c r="V10" s="137">
        <v>1.3043546766208411</v>
      </c>
      <c r="W10" s="137">
        <v>4.582673333333334</v>
      </c>
      <c r="X10" s="137">
        <v>2.7690850000000005</v>
      </c>
      <c r="Y10" s="137">
        <v>2.7087866666666676</v>
      </c>
      <c r="Z10" s="137">
        <v>2.0872500000000005</v>
      </c>
      <c r="AA10" s="137">
        <v>3.2375566666666669</v>
      </c>
      <c r="AB10" s="137">
        <v>1.4100533333333336</v>
      </c>
      <c r="AC10" s="137">
        <v>1.2059666666666666</v>
      </c>
      <c r="AD10" s="137">
        <v>1.0575400000000001</v>
      </c>
      <c r="AE10" s="137">
        <v>1.0111566666666667</v>
      </c>
      <c r="AF10" s="137">
        <v>1.0760933333333336</v>
      </c>
      <c r="AG10" s="137">
        <v>0.95549666666666677</v>
      </c>
      <c r="AH10" s="137">
        <v>0.92766666666666686</v>
      </c>
      <c r="AI10" s="137">
        <v>0.92614622942908276</v>
      </c>
      <c r="AJ10" s="137">
        <v>0.98097279623757272</v>
      </c>
      <c r="AK10" s="137">
        <v>1.0166108229155519</v>
      </c>
      <c r="AL10" s="137">
        <v>1.0524301480351876</v>
      </c>
      <c r="AM10" s="137">
        <v>1.0882443972930933</v>
      </c>
      <c r="AN10" s="137">
        <v>1.1241049305567337</v>
      </c>
      <c r="AO10" s="137">
        <v>1.1597245636178584</v>
      </c>
      <c r="AP10" s="137">
        <v>1.1944124264163241</v>
      </c>
      <c r="AQ10" s="137">
        <v>1.2290957787323202</v>
      </c>
      <c r="AR10" s="137">
        <v>1.2638413827261872</v>
      </c>
      <c r="AS10" s="137">
        <v>1.2984498540536764</v>
      </c>
      <c r="AT10" s="137">
        <v>1.2710824031830865</v>
      </c>
      <c r="AU10" s="137">
        <v>1.2095314529365078</v>
      </c>
      <c r="AV10" s="137">
        <v>1.1485405818412702</v>
      </c>
      <c r="AW10" s="137">
        <v>1.0992637745226854</v>
      </c>
      <c r="AX10" s="137">
        <v>1.0499869672041009</v>
      </c>
      <c r="AY10" s="137">
        <v>1.0007101598855164</v>
      </c>
      <c r="AZ10" s="137">
        <v>0.94904510880045356</v>
      </c>
      <c r="BA10" s="137">
        <v>0.89738005771539009</v>
      </c>
      <c r="BB10" s="137">
        <v>0.84571500663032728</v>
      </c>
      <c r="BC10" s="137">
        <v>0.7940499555452647</v>
      </c>
      <c r="BD10" s="137">
        <v>0.74238490446020167</v>
      </c>
      <c r="BE10" s="137">
        <v>0.69071985337513853</v>
      </c>
      <c r="BF10" s="137">
        <v>0.63905480229007594</v>
      </c>
      <c r="BG10" s="137">
        <v>0.58738975120501313</v>
      </c>
      <c r="BH10" s="137">
        <v>0.53572470011994999</v>
      </c>
      <c r="BI10" s="137">
        <v>0.48405964903488713</v>
      </c>
      <c r="BJ10" s="137">
        <v>0.43239459794982382</v>
      </c>
      <c r="BK10" s="137">
        <v>0.38072954686476135</v>
      </c>
      <c r="BL10" s="137">
        <v>0.32906449577969837</v>
      </c>
      <c r="BM10" s="137">
        <v>0.27739944469463496</v>
      </c>
    </row>
    <row r="11" spans="1:65">
      <c r="B11" s="193" t="s">
        <v>62</v>
      </c>
      <c r="C11" s="194"/>
      <c r="D11" s="136" t="s">
        <v>99</v>
      </c>
      <c r="E11" s="137">
        <v>698.06484933163279</v>
      </c>
      <c r="F11" s="137">
        <v>698.06484933163279</v>
      </c>
      <c r="G11" s="137">
        <v>698.06484933163279</v>
      </c>
      <c r="H11" s="137">
        <v>698.06484933163279</v>
      </c>
      <c r="I11" s="137">
        <v>751.59732958719587</v>
      </c>
      <c r="J11" s="137">
        <v>1035.6736719452526</v>
      </c>
      <c r="K11" s="137">
        <v>1106.9840648320942</v>
      </c>
      <c r="L11" s="137">
        <v>1444.0129953491648</v>
      </c>
      <c r="M11" s="137">
        <v>1152.9098853798787</v>
      </c>
      <c r="N11" s="137">
        <v>1327.1824341323124</v>
      </c>
      <c r="O11" s="137">
        <v>1525.5975491178265</v>
      </c>
      <c r="P11" s="137">
        <v>1383.9956194660003</v>
      </c>
      <c r="Q11" s="137">
        <v>1395.2261328459153</v>
      </c>
      <c r="R11" s="137">
        <v>1342.3766581169032</v>
      </c>
      <c r="S11" s="137">
        <v>1332.4673816052134</v>
      </c>
      <c r="T11" s="137">
        <v>1402.4929356211544</v>
      </c>
      <c r="U11" s="137">
        <v>1351.6253161944803</v>
      </c>
      <c r="V11" s="137">
        <v>1364.4837165981612</v>
      </c>
      <c r="W11" s="137">
        <v>2547.0565999999999</v>
      </c>
      <c r="X11" s="137">
        <v>1845.2349666666667</v>
      </c>
      <c r="Y11" s="137">
        <v>1143.4133333333334</v>
      </c>
      <c r="Z11" s="137">
        <v>814.70400000000006</v>
      </c>
      <c r="AA11" s="137">
        <v>784.02133333333325</v>
      </c>
      <c r="AB11" s="137">
        <v>796.22399999999993</v>
      </c>
      <c r="AC11" s="137">
        <v>781.61599999999999</v>
      </c>
      <c r="AD11" s="137">
        <v>691.5920000000001</v>
      </c>
      <c r="AE11" s="137">
        <v>816.28800000000001</v>
      </c>
      <c r="AF11" s="137">
        <v>561.43999999999994</v>
      </c>
      <c r="AG11" s="137">
        <v>745.98928799999999</v>
      </c>
      <c r="AH11" s="137">
        <v>748.92262133333338</v>
      </c>
      <c r="AI11" s="137">
        <v>742.50194160648368</v>
      </c>
      <c r="AJ11" s="137">
        <v>736.0812618796341</v>
      </c>
      <c r="AK11" s="137">
        <v>729.6605821527844</v>
      </c>
      <c r="AL11" s="137">
        <v>723.23990242593459</v>
      </c>
      <c r="AM11" s="137">
        <v>716.81922269908443</v>
      </c>
      <c r="AN11" s="137">
        <v>710.39854297223485</v>
      </c>
      <c r="AO11" s="137">
        <v>703.97786324538538</v>
      </c>
      <c r="AP11" s="137">
        <v>697.55718351853545</v>
      </c>
      <c r="AQ11" s="137">
        <v>691.13650379168575</v>
      </c>
      <c r="AR11" s="137">
        <v>684.71582406483594</v>
      </c>
      <c r="AS11" s="137">
        <v>678.29514433798636</v>
      </c>
      <c r="AT11" s="137">
        <v>655.22576408772784</v>
      </c>
      <c r="AU11" s="137">
        <v>632.46981981910074</v>
      </c>
      <c r="AV11" s="137">
        <v>610.02731153210459</v>
      </c>
      <c r="AW11" s="137">
        <v>587.8982392267402</v>
      </c>
      <c r="AX11" s="137">
        <v>566.08260290300643</v>
      </c>
      <c r="AY11" s="137">
        <v>544.58040256090396</v>
      </c>
      <c r="AZ11" s="137">
        <v>523.39163820043314</v>
      </c>
      <c r="BA11" s="137">
        <v>502.51630982159332</v>
      </c>
      <c r="BB11" s="137">
        <v>481.95441742438459</v>
      </c>
      <c r="BC11" s="137">
        <v>461.70596100880698</v>
      </c>
      <c r="BD11" s="137">
        <v>445.9104952103346</v>
      </c>
      <c r="BE11" s="137">
        <v>430.14297886690895</v>
      </c>
      <c r="BF11" s="137">
        <v>414.40341197853024</v>
      </c>
      <c r="BG11" s="137">
        <v>398.69179454519809</v>
      </c>
      <c r="BH11" s="137">
        <v>383.00812656691289</v>
      </c>
      <c r="BI11" s="137">
        <v>367.35240804367453</v>
      </c>
      <c r="BJ11" s="137">
        <v>351.72463897548295</v>
      </c>
      <c r="BK11" s="137">
        <v>336.12481936233837</v>
      </c>
      <c r="BL11" s="137">
        <v>320.55294920424035</v>
      </c>
      <c r="BM11" s="137">
        <v>305.00902850118933</v>
      </c>
    </row>
    <row r="12" spans="1:65">
      <c r="B12" s="195"/>
      <c r="C12" s="196"/>
      <c r="D12" s="136" t="s">
        <v>100</v>
      </c>
      <c r="E12" s="137">
        <v>18.863584010611028</v>
      </c>
      <c r="F12" s="137">
        <v>18.863584010611028</v>
      </c>
      <c r="G12" s="137">
        <v>18.863584010611028</v>
      </c>
      <c r="H12" s="137">
        <v>18.863584010611028</v>
      </c>
      <c r="I12" s="137">
        <v>20.31017516838676</v>
      </c>
      <c r="J12" s="137">
        <v>27.986679657373745</v>
      </c>
      <c r="K12" s="137">
        <v>29.913677683901728</v>
      </c>
      <c r="L12" s="137">
        <v>39.021103091300859</v>
      </c>
      <c r="M12" s="137">
        <v>31.154716499978566</v>
      </c>
      <c r="N12" s="137">
        <v>35.864028059330657</v>
      </c>
      <c r="O12" s="137">
        <v>41.225736493852011</v>
      </c>
      <c r="P12" s="137">
        <v>37.399272665155664</v>
      </c>
      <c r="Q12" s="137">
        <v>37.702751250028058</v>
      </c>
      <c r="R12" s="137">
        <v>36.274616732981542</v>
      </c>
      <c r="S12" s="137">
        <v>36.006841511035311</v>
      </c>
      <c r="T12" s="137">
        <v>37.899119746121947</v>
      </c>
      <c r="U12" s="137">
        <v>36.52454027346468</v>
      </c>
      <c r="V12" s="137">
        <v>36.872008730713517</v>
      </c>
      <c r="W12" s="137">
        <v>35.502513124228791</v>
      </c>
      <c r="X12" s="137">
        <v>38.836639263957771</v>
      </c>
      <c r="Y12" s="137">
        <v>42.170765403686765</v>
      </c>
      <c r="Z12" s="137">
        <v>44.279303673871098</v>
      </c>
      <c r="AA12" s="137">
        <v>25.302459242212052</v>
      </c>
      <c r="AB12" s="137">
        <v>54.821995024792791</v>
      </c>
      <c r="AC12" s="137">
        <v>124.40375794087595</v>
      </c>
      <c r="AD12" s="137">
        <v>148.65194804799583</v>
      </c>
      <c r="AE12" s="137">
        <v>130.72937275142897</v>
      </c>
      <c r="AF12" s="137">
        <v>126.51229621106029</v>
      </c>
      <c r="AG12" s="137">
        <v>110.22278380475119</v>
      </c>
      <c r="AH12" s="137">
        <v>110.22278380475119</v>
      </c>
      <c r="AI12" s="137">
        <v>109.27781943426366</v>
      </c>
      <c r="AJ12" s="137">
        <v>108.33285506377619</v>
      </c>
      <c r="AK12" s="137">
        <v>107.38789069328868</v>
      </c>
      <c r="AL12" s="137">
        <v>106.4429263228012</v>
      </c>
      <c r="AM12" s="137">
        <v>105.49796195231363</v>
      </c>
      <c r="AN12" s="137">
        <v>104.55299758182616</v>
      </c>
      <c r="AO12" s="137">
        <v>103.60803321133865</v>
      </c>
      <c r="AP12" s="137">
        <v>102.66306884085114</v>
      </c>
      <c r="AQ12" s="137">
        <v>101.71810447036364</v>
      </c>
      <c r="AR12" s="137">
        <v>100.7731400998761</v>
      </c>
      <c r="AS12" s="137">
        <v>99.828175729388619</v>
      </c>
      <c r="AT12" s="137">
        <v>96.432936702816207</v>
      </c>
      <c r="AU12" s="137">
        <v>93.083827657440679</v>
      </c>
      <c r="AV12" s="137">
        <v>89.780848593261865</v>
      </c>
      <c r="AW12" s="137">
        <v>86.523999510279893</v>
      </c>
      <c r="AX12" s="137">
        <v>83.313280408494705</v>
      </c>
      <c r="AY12" s="137">
        <v>80.148691287906303</v>
      </c>
      <c r="AZ12" s="137">
        <v>77.030232148514742</v>
      </c>
      <c r="BA12" s="137">
        <v>73.957902990320008</v>
      </c>
      <c r="BB12" s="137">
        <v>70.931703813322059</v>
      </c>
      <c r="BC12" s="137">
        <v>67.951634617520867</v>
      </c>
      <c r="BD12" s="137">
        <v>65.626934892600346</v>
      </c>
      <c r="BE12" s="137">
        <v>63.306348632346676</v>
      </c>
      <c r="BF12" s="137">
        <v>60.989875836759929</v>
      </c>
      <c r="BG12" s="137">
        <v>58.677516505840025</v>
      </c>
      <c r="BH12" s="137">
        <v>56.369270639587022</v>
      </c>
      <c r="BI12" s="137">
        <v>54.065138238000905</v>
      </c>
      <c r="BJ12" s="137">
        <v>51.765119301081675</v>
      </c>
      <c r="BK12" s="137">
        <v>49.469213828829353</v>
      </c>
      <c r="BL12" s="137">
        <v>47.17742182124389</v>
      </c>
      <c r="BM12" s="137">
        <v>44.889743278325327</v>
      </c>
    </row>
    <row r="13" spans="1:65">
      <c r="B13" s="197"/>
      <c r="C13" s="198"/>
      <c r="D13" s="136" t="s">
        <v>63</v>
      </c>
      <c r="E13" s="137">
        <v>199.41429200000002</v>
      </c>
      <c r="F13" s="137">
        <v>199.41429200000002</v>
      </c>
      <c r="G13" s="137">
        <v>199.41429200000002</v>
      </c>
      <c r="H13" s="137">
        <v>199.41429200000002</v>
      </c>
      <c r="I13" s="137">
        <v>176.93726820000001</v>
      </c>
      <c r="J13" s="137">
        <v>328.19603740000002</v>
      </c>
      <c r="K13" s="137">
        <v>997.34262320000005</v>
      </c>
      <c r="L13" s="137">
        <v>319.55489719999997</v>
      </c>
      <c r="M13" s="137">
        <v>309.42782640000001</v>
      </c>
      <c r="N13" s="137">
        <v>476.95966780000003</v>
      </c>
      <c r="O13" s="137">
        <v>428.0486293745426</v>
      </c>
      <c r="P13" s="137">
        <v>403.51359631765786</v>
      </c>
      <c r="Q13" s="137">
        <v>387.90080866721991</v>
      </c>
      <c r="R13" s="137">
        <v>431.88049218958048</v>
      </c>
      <c r="S13" s="137">
        <v>438.47744471793459</v>
      </c>
      <c r="T13" s="137">
        <v>434.73917161853387</v>
      </c>
      <c r="U13" s="137">
        <v>419.56618080331958</v>
      </c>
      <c r="V13" s="137">
        <v>461.5951206055604</v>
      </c>
      <c r="W13" s="137">
        <v>336.23333333333335</v>
      </c>
      <c r="X13" s="137">
        <v>365.75000000000006</v>
      </c>
      <c r="Y13" s="137">
        <v>395.26666666666665</v>
      </c>
      <c r="Z13" s="137">
        <v>451.73333333333335</v>
      </c>
      <c r="AA13" s="137">
        <v>336.23333333333335</v>
      </c>
      <c r="AB13" s="137">
        <v>341.36666666666667</v>
      </c>
      <c r="AC13" s="137">
        <v>451.73333333333335</v>
      </c>
      <c r="AD13" s="137">
        <v>426.06666666666672</v>
      </c>
      <c r="AE13" s="137">
        <v>410.66666666666674</v>
      </c>
      <c r="AF13" s="137">
        <v>395.26666666666665</v>
      </c>
      <c r="AG13" s="137">
        <v>479.9666666666667</v>
      </c>
      <c r="AH13" s="137">
        <v>474.83333333333337</v>
      </c>
      <c r="AI13" s="137">
        <v>474.83333333333337</v>
      </c>
      <c r="AJ13" s="137">
        <v>452.30079558640091</v>
      </c>
      <c r="AK13" s="137">
        <v>437.44154077826886</v>
      </c>
      <c r="AL13" s="137">
        <v>422.50978674769834</v>
      </c>
      <c r="AM13" s="137">
        <v>407.58006249755641</v>
      </c>
      <c r="AN13" s="137">
        <v>392.63182979032871</v>
      </c>
      <c r="AO13" s="137">
        <v>377.77993038419351</v>
      </c>
      <c r="AP13" s="137">
        <v>363.30063550194166</v>
      </c>
      <c r="AQ13" s="137">
        <v>348.82314431126514</v>
      </c>
      <c r="AR13" s="137">
        <v>334.32075936971097</v>
      </c>
      <c r="AS13" s="137">
        <v>319.8732122502168</v>
      </c>
      <c r="AT13" s="137">
        <v>305.4006836070061</v>
      </c>
      <c r="AU13" s="137">
        <v>304.59775467102918</v>
      </c>
      <c r="AV13" s="137">
        <v>303.57085633627929</v>
      </c>
      <c r="AW13" s="137">
        <v>297.85963469657452</v>
      </c>
      <c r="AX13" s="137">
        <v>292.14841305686974</v>
      </c>
      <c r="AY13" s="137">
        <v>286.43719141716497</v>
      </c>
      <c r="AZ13" s="137">
        <v>281.68100179252599</v>
      </c>
      <c r="BA13" s="137">
        <v>276.9248121678873</v>
      </c>
      <c r="BB13" s="137">
        <v>272.16862254324849</v>
      </c>
      <c r="BC13" s="137">
        <v>267.41243291860945</v>
      </c>
      <c r="BD13" s="137">
        <v>262.65624329397065</v>
      </c>
      <c r="BE13" s="137">
        <v>257.90005366933184</v>
      </c>
      <c r="BF13" s="137">
        <v>253.14386404469289</v>
      </c>
      <c r="BG13" s="137">
        <v>248.38767442005397</v>
      </c>
      <c r="BH13" s="137">
        <v>243.63148479541519</v>
      </c>
      <c r="BI13" s="137">
        <v>238.87529517077627</v>
      </c>
      <c r="BJ13" s="137">
        <v>234.11910554613752</v>
      </c>
      <c r="BK13" s="137">
        <v>229.36291592149854</v>
      </c>
      <c r="BL13" s="137">
        <v>224.60672629685965</v>
      </c>
      <c r="BM13" s="137">
        <v>219.85053667222101</v>
      </c>
    </row>
    <row r="14" spans="1:65">
      <c r="B14" s="199" t="s">
        <v>64</v>
      </c>
      <c r="C14" s="200"/>
      <c r="D14" s="136" t="s">
        <v>65</v>
      </c>
      <c r="E14" s="137">
        <v>5.1299453333333327</v>
      </c>
      <c r="F14" s="137">
        <v>5.1299453333333327</v>
      </c>
      <c r="G14" s="137">
        <v>5.1299453333333327</v>
      </c>
      <c r="H14" s="137">
        <v>5.1299453333333327</v>
      </c>
      <c r="I14" s="137">
        <v>5.1299453333333327</v>
      </c>
      <c r="J14" s="137">
        <v>5.1299453333333327</v>
      </c>
      <c r="K14" s="137">
        <v>5.1299453333333327</v>
      </c>
      <c r="L14" s="137">
        <v>1.7759793333333331</v>
      </c>
      <c r="M14" s="137">
        <v>3.8362939999999992</v>
      </c>
      <c r="N14" s="137">
        <v>2.2717053333333328</v>
      </c>
      <c r="O14" s="137">
        <v>1.4097673333333329</v>
      </c>
      <c r="P14" s="137">
        <v>0.62077399999999983</v>
      </c>
      <c r="Q14" s="137">
        <v>0.41533799999999993</v>
      </c>
      <c r="R14" s="137">
        <v>0.67585466666666649</v>
      </c>
      <c r="S14" s="137">
        <v>0.44064533333333322</v>
      </c>
      <c r="T14" s="137">
        <v>0.29028999999999999</v>
      </c>
      <c r="U14" s="137">
        <v>0.21287933333333325</v>
      </c>
      <c r="V14" s="137">
        <v>0.19203799999999996</v>
      </c>
      <c r="W14" s="137">
        <v>0.3200633333333332</v>
      </c>
      <c r="X14" s="137">
        <v>0.32750666666666661</v>
      </c>
      <c r="Y14" s="137">
        <v>0.13993466666666662</v>
      </c>
      <c r="Z14" s="137">
        <v>8.1876666666666653E-2</v>
      </c>
      <c r="AA14" s="137">
        <v>0.1146273333333333</v>
      </c>
      <c r="AB14" s="137">
        <v>7.8899333333333321E-2</v>
      </c>
      <c r="AC14" s="137">
        <v>9.8251999999999978E-2</v>
      </c>
      <c r="AD14" s="137">
        <v>2.8284666666666659E-2</v>
      </c>
      <c r="AE14" s="137">
        <v>7.1455999999999992E-2</v>
      </c>
      <c r="AF14" s="137">
        <v>8.1876666666666653E-2</v>
      </c>
      <c r="AG14" s="137">
        <v>8.1876666666666653E-2</v>
      </c>
      <c r="AH14" s="137">
        <v>8.1876666666666653E-2</v>
      </c>
      <c r="AI14" s="137">
        <v>8.1876666666666653E-2</v>
      </c>
      <c r="AJ14" s="137">
        <v>8.1876666666666653E-2</v>
      </c>
      <c r="AK14" s="137">
        <v>8.1876666666666653E-2</v>
      </c>
      <c r="AL14" s="137">
        <v>8.1876666666666653E-2</v>
      </c>
      <c r="AM14" s="137">
        <v>8.1876666666666653E-2</v>
      </c>
      <c r="AN14" s="137">
        <v>8.1876666666666653E-2</v>
      </c>
      <c r="AO14" s="137">
        <v>8.1876666666666653E-2</v>
      </c>
      <c r="AP14" s="137">
        <v>8.1876666666666653E-2</v>
      </c>
      <c r="AQ14" s="137">
        <v>8.1876666666666653E-2</v>
      </c>
      <c r="AR14" s="137">
        <v>8.1876666666666653E-2</v>
      </c>
      <c r="AS14" s="137">
        <v>8.1876666666666653E-2</v>
      </c>
      <c r="AT14" s="137">
        <v>8.1876666666666653E-2</v>
      </c>
      <c r="AU14" s="137">
        <v>8.1876666666666653E-2</v>
      </c>
      <c r="AV14" s="137">
        <v>8.1876666666666653E-2</v>
      </c>
      <c r="AW14" s="137">
        <v>8.1876666666666653E-2</v>
      </c>
      <c r="AX14" s="137">
        <v>8.1876666666666653E-2</v>
      </c>
      <c r="AY14" s="137">
        <v>8.1876666666666653E-2</v>
      </c>
      <c r="AZ14" s="137">
        <v>8.1876666666666653E-2</v>
      </c>
      <c r="BA14" s="137">
        <v>8.1876666666666653E-2</v>
      </c>
      <c r="BB14" s="137">
        <v>8.1876666666666653E-2</v>
      </c>
      <c r="BC14" s="137">
        <v>8.1876666666666653E-2</v>
      </c>
      <c r="BD14" s="137">
        <v>8.1876666666666653E-2</v>
      </c>
      <c r="BE14" s="137">
        <v>8.1876666666666653E-2</v>
      </c>
      <c r="BF14" s="137">
        <v>8.1876666666666653E-2</v>
      </c>
      <c r="BG14" s="137">
        <v>8.1876666666666653E-2</v>
      </c>
      <c r="BH14" s="137">
        <v>8.1876666666666653E-2</v>
      </c>
      <c r="BI14" s="137">
        <v>8.1876666666666653E-2</v>
      </c>
      <c r="BJ14" s="137">
        <v>8.1876666666666653E-2</v>
      </c>
      <c r="BK14" s="137">
        <v>8.1876666666666653E-2</v>
      </c>
      <c r="BL14" s="137">
        <v>8.1876666666666653E-2</v>
      </c>
      <c r="BM14" s="137">
        <v>8.1876666666666653E-2</v>
      </c>
    </row>
    <row r="15" spans="1:65">
      <c r="B15" s="210" t="s">
        <v>66</v>
      </c>
      <c r="C15" s="185" t="s">
        <v>67</v>
      </c>
      <c r="D15" s="173" t="s">
        <v>101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9.0863208326333265</v>
      </c>
      <c r="P15" s="137">
        <v>21.576294723370005</v>
      </c>
      <c r="Q15" s="137">
        <v>18.467318538446371</v>
      </c>
      <c r="R15" s="137">
        <v>15.807116307172587</v>
      </c>
      <c r="S15" s="137">
        <v>17.372418229842832</v>
      </c>
      <c r="T15" s="137">
        <v>18.885942269267979</v>
      </c>
      <c r="U15" s="137">
        <v>11.852023645960028</v>
      </c>
      <c r="V15" s="137">
        <v>11.496411673648247</v>
      </c>
      <c r="W15" s="137">
        <v>7.3712139344837944</v>
      </c>
      <c r="X15" s="137">
        <v>18.165275955290365</v>
      </c>
      <c r="Y15" s="137">
        <v>2.8529222774491374</v>
      </c>
      <c r="Z15" s="137">
        <v>0</v>
      </c>
      <c r="AA15" s="137">
        <v>0</v>
      </c>
      <c r="AB15" s="137">
        <v>0</v>
      </c>
      <c r="AC15" s="137">
        <v>0</v>
      </c>
      <c r="AD15" s="137">
        <v>0</v>
      </c>
      <c r="AE15" s="137">
        <v>0</v>
      </c>
      <c r="AF15" s="137">
        <v>0</v>
      </c>
      <c r="AG15" s="137">
        <v>0</v>
      </c>
      <c r="AH15" s="137">
        <v>0</v>
      </c>
      <c r="AI15" s="137">
        <v>0</v>
      </c>
      <c r="AJ15" s="137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0</v>
      </c>
      <c r="AQ15" s="137">
        <v>0</v>
      </c>
      <c r="AR15" s="137">
        <v>0</v>
      </c>
      <c r="AS15" s="137">
        <v>0</v>
      </c>
      <c r="AT15" s="137">
        <v>0</v>
      </c>
      <c r="AU15" s="137">
        <v>0</v>
      </c>
      <c r="AV15" s="137">
        <v>0</v>
      </c>
      <c r="AW15" s="137">
        <v>0</v>
      </c>
      <c r="AX15" s="137">
        <v>0</v>
      </c>
      <c r="AY15" s="137">
        <v>0</v>
      </c>
      <c r="AZ15" s="137">
        <v>0</v>
      </c>
      <c r="BA15" s="137">
        <v>0</v>
      </c>
      <c r="BB15" s="137">
        <v>0</v>
      </c>
      <c r="BC15" s="137">
        <v>0</v>
      </c>
      <c r="BD15" s="137">
        <v>0</v>
      </c>
      <c r="BE15" s="137">
        <v>0</v>
      </c>
      <c r="BF15" s="137">
        <v>0</v>
      </c>
      <c r="BG15" s="137">
        <v>0</v>
      </c>
      <c r="BH15" s="137">
        <v>0</v>
      </c>
      <c r="BI15" s="137">
        <v>0</v>
      </c>
      <c r="BJ15" s="137">
        <v>0</v>
      </c>
      <c r="BK15" s="137">
        <v>0</v>
      </c>
      <c r="BL15" s="137">
        <v>0</v>
      </c>
      <c r="BM15" s="137">
        <v>0</v>
      </c>
    </row>
    <row r="16" spans="1:65">
      <c r="B16" s="211"/>
      <c r="C16" s="186"/>
      <c r="D16" s="173" t="s">
        <v>102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67.917912151522813</v>
      </c>
      <c r="P16" s="137">
        <v>115.78854700472804</v>
      </c>
      <c r="Q16" s="137">
        <v>127.12994893032962</v>
      </c>
      <c r="R16" s="137">
        <v>161.00499819963846</v>
      </c>
      <c r="S16" s="137">
        <v>151.96454626506656</v>
      </c>
      <c r="T16" s="137">
        <v>99.395980460609465</v>
      </c>
      <c r="U16" s="137">
        <v>105.0985476412267</v>
      </c>
      <c r="V16" s="137">
        <v>88.67108090281441</v>
      </c>
      <c r="W16" s="137">
        <v>46.840645579757322</v>
      </c>
      <c r="X16" s="137">
        <v>74.502608458961404</v>
      </c>
      <c r="Y16" s="137">
        <v>72.081108647060347</v>
      </c>
      <c r="Z16" s="137">
        <v>69.703275528150613</v>
      </c>
      <c r="AA16" s="137">
        <v>70.272632553265424</v>
      </c>
      <c r="AB16" s="137">
        <v>82.073945079986942</v>
      </c>
      <c r="AC16" s="137">
        <v>72.424998308314485</v>
      </c>
      <c r="AD16" s="137">
        <v>82.251766889631568</v>
      </c>
      <c r="AE16" s="137">
        <v>78.958099525896486</v>
      </c>
      <c r="AF16" s="137">
        <v>75.877752669644835</v>
      </c>
      <c r="AG16" s="137">
        <v>76.609674656842827</v>
      </c>
      <c r="AH16" s="137">
        <v>74.293421862456995</v>
      </c>
      <c r="AI16" s="137">
        <v>71.422034582214607</v>
      </c>
      <c r="AJ16" s="137">
        <v>69.283832175458045</v>
      </c>
      <c r="AK16" s="137">
        <v>67.315870765771251</v>
      </c>
      <c r="AL16" s="137">
        <v>65.305879309391429</v>
      </c>
      <c r="AM16" s="137">
        <v>63.482278332516508</v>
      </c>
      <c r="AN16" s="137">
        <v>61.183643895021255</v>
      </c>
      <c r="AO16" s="137">
        <v>59.146534025284701</v>
      </c>
      <c r="AP16" s="137">
        <v>57.073401271189176</v>
      </c>
      <c r="AQ16" s="137">
        <v>55.173259121558807</v>
      </c>
      <c r="AR16" s="137">
        <v>52.816243984632379</v>
      </c>
      <c r="AS16" s="137">
        <v>50.626122292225084</v>
      </c>
      <c r="AT16" s="137">
        <v>49.587872626618633</v>
      </c>
      <c r="AU16" s="137">
        <v>48.660134476845109</v>
      </c>
      <c r="AV16" s="137">
        <v>46.424674062774741</v>
      </c>
      <c r="AW16" s="137">
        <v>44.287550174564124</v>
      </c>
      <c r="AX16" s="137">
        <v>42.059931652675239</v>
      </c>
      <c r="AY16" s="137">
        <v>39.332373460355917</v>
      </c>
      <c r="AZ16" s="137">
        <v>36.267572642956999</v>
      </c>
      <c r="BA16" s="137">
        <v>33.364399780852409</v>
      </c>
      <c r="BB16" s="137">
        <v>30.454287924696153</v>
      </c>
      <c r="BC16" s="137">
        <v>27.685462648869716</v>
      </c>
      <c r="BD16" s="137">
        <v>24.62166797258093</v>
      </c>
      <c r="BE16" s="137">
        <v>21.690195641250614</v>
      </c>
      <c r="BF16" s="137">
        <v>18.76221537377344</v>
      </c>
      <c r="BG16" s="137">
        <v>15.840642478136095</v>
      </c>
      <c r="BH16" s="137">
        <v>13.036384130162311</v>
      </c>
      <c r="BI16" s="137">
        <v>10.718901914077096</v>
      </c>
      <c r="BJ16" s="137">
        <v>8.8318529733912854</v>
      </c>
      <c r="BK16" s="137">
        <v>7.1285299567381673</v>
      </c>
      <c r="BL16" s="137">
        <v>5.6095963454837916</v>
      </c>
      <c r="BM16" s="137">
        <v>4.0149653446994558</v>
      </c>
    </row>
    <row r="17" spans="2:65">
      <c r="B17" s="211"/>
      <c r="C17" s="186"/>
      <c r="D17" s="173" t="s">
        <v>103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15.352505510605495</v>
      </c>
      <c r="P17" s="137">
        <v>73.07930074339356</v>
      </c>
      <c r="Q17" s="137">
        <v>129.75535641931052</v>
      </c>
      <c r="R17" s="137">
        <v>172.58472269059203</v>
      </c>
      <c r="S17" s="137">
        <v>195.60100536566299</v>
      </c>
      <c r="T17" s="137">
        <v>246.45435486475876</v>
      </c>
      <c r="U17" s="137">
        <v>219.37239826047875</v>
      </c>
      <c r="V17" s="137">
        <v>200.45102811344975</v>
      </c>
      <c r="W17" s="137">
        <v>199.09147904494503</v>
      </c>
      <c r="X17" s="137">
        <v>210.64054890472443</v>
      </c>
      <c r="Y17" s="137">
        <v>248.57854967925618</v>
      </c>
      <c r="Z17" s="137">
        <v>237.85696889614147</v>
      </c>
      <c r="AA17" s="137">
        <v>240.67101064475966</v>
      </c>
      <c r="AB17" s="137">
        <v>0</v>
      </c>
      <c r="AC17" s="137">
        <v>24.344015460299961</v>
      </c>
      <c r="AD17" s="137">
        <v>40.647884477090777</v>
      </c>
      <c r="AE17" s="137">
        <v>34.623625441492074</v>
      </c>
      <c r="AF17" s="137">
        <v>44.997210966086456</v>
      </c>
      <c r="AG17" s="137">
        <v>23.959892158273892</v>
      </c>
      <c r="AH17" s="137">
        <v>33.715880092300502</v>
      </c>
      <c r="AI17" s="137">
        <v>32.412785594668662</v>
      </c>
      <c r="AJ17" s="137">
        <v>31.442425444980856</v>
      </c>
      <c r="AK17" s="137">
        <v>30.549324154827406</v>
      </c>
      <c r="AL17" s="137">
        <v>29.637148766603751</v>
      </c>
      <c r="AM17" s="137">
        <v>28.809561204593958</v>
      </c>
      <c r="AN17" s="137">
        <v>27.766393705671867</v>
      </c>
      <c r="AO17" s="137">
        <v>26.841911424723286</v>
      </c>
      <c r="AP17" s="137">
        <v>25.901081219299304</v>
      </c>
      <c r="AQ17" s="137">
        <v>25.038757701695413</v>
      </c>
      <c r="AR17" s="137">
        <v>23.969095842810081</v>
      </c>
      <c r="AS17" s="137">
        <v>22.97517365538603</v>
      </c>
      <c r="AT17" s="137">
        <v>22.503994641768038</v>
      </c>
      <c r="AU17" s="137">
        <v>22.082968022847101</v>
      </c>
      <c r="AV17" s="137">
        <v>21.068470192724021</v>
      </c>
      <c r="AW17" s="137">
        <v>20.098599496894462</v>
      </c>
      <c r="AX17" s="137">
        <v>19.087660478438146</v>
      </c>
      <c r="AY17" s="137">
        <v>17.849838573730839</v>
      </c>
      <c r="AZ17" s="137">
        <v>16.458969042138779</v>
      </c>
      <c r="BA17" s="137">
        <v>15.141449594896804</v>
      </c>
      <c r="BB17" s="137">
        <v>13.820781089695974</v>
      </c>
      <c r="BC17" s="137">
        <v>12.564231335275924</v>
      </c>
      <c r="BD17" s="137">
        <v>11.173818411175825</v>
      </c>
      <c r="BE17" s="137">
        <v>9.8434560838083804</v>
      </c>
      <c r="BF17" s="137">
        <v>8.5146785267099006</v>
      </c>
      <c r="BG17" s="137">
        <v>7.1888087664962965</v>
      </c>
      <c r="BH17" s="137">
        <v>5.9161787564913988</v>
      </c>
      <c r="BI17" s="137">
        <v>4.8644577486984772</v>
      </c>
      <c r="BJ17" s="137">
        <v>4.00807619811847</v>
      </c>
      <c r="BK17" s="137">
        <v>3.2350732437754424</v>
      </c>
      <c r="BL17" s="137">
        <v>2.5457499871346445</v>
      </c>
      <c r="BM17" s="137">
        <v>1.8220737010504422</v>
      </c>
    </row>
    <row r="18" spans="2:65">
      <c r="B18" s="211"/>
      <c r="C18" s="187"/>
      <c r="D18" s="173" t="s">
        <v>104</v>
      </c>
      <c r="E18" s="137">
        <v>0</v>
      </c>
      <c r="F18" s="137">
        <v>0</v>
      </c>
      <c r="G18" s="137">
        <v>0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1.7248059182445887</v>
      </c>
      <c r="P18" s="137">
        <v>20.354331909817411</v>
      </c>
      <c r="Q18" s="137">
        <v>30.246283092978775</v>
      </c>
      <c r="R18" s="137">
        <v>75.902274232970328</v>
      </c>
      <c r="S18" s="137">
        <v>141.12859459266812</v>
      </c>
      <c r="T18" s="137">
        <v>158.37130567884219</v>
      </c>
      <c r="U18" s="137">
        <v>147.33072638412693</v>
      </c>
      <c r="V18" s="137">
        <v>152.63119970009606</v>
      </c>
      <c r="W18" s="137">
        <v>126.04505820130862</v>
      </c>
      <c r="X18" s="137">
        <v>120.35406418705755</v>
      </c>
      <c r="Y18" s="137">
        <v>143.01858622277663</v>
      </c>
      <c r="Z18" s="137">
        <v>138.56702769301802</v>
      </c>
      <c r="AA18" s="137">
        <v>166.07201359998294</v>
      </c>
      <c r="AB18" s="137">
        <v>157.41310014224433</v>
      </c>
      <c r="AC18" s="137">
        <v>136.36108820549768</v>
      </c>
      <c r="AD18" s="137">
        <v>147.87381234705725</v>
      </c>
      <c r="AE18" s="137">
        <v>146.51068290625358</v>
      </c>
      <c r="AF18" s="137">
        <v>153.42675035250201</v>
      </c>
      <c r="AG18" s="137">
        <v>124.35529638842503</v>
      </c>
      <c r="AH18" s="137">
        <v>119.7973506044946</v>
      </c>
      <c r="AI18" s="137">
        <v>115.16726923108146</v>
      </c>
      <c r="AJ18" s="137">
        <v>111.71944064862883</v>
      </c>
      <c r="AK18" s="137">
        <v>108.54612385876779</v>
      </c>
      <c r="AL18" s="137">
        <v>105.30503406675687</v>
      </c>
      <c r="AM18" s="137">
        <v>102.36449693557137</v>
      </c>
      <c r="AN18" s="137">
        <v>98.657973414148572</v>
      </c>
      <c r="AO18" s="137">
        <v>95.373155469748212</v>
      </c>
      <c r="AP18" s="137">
        <v>92.030251008410573</v>
      </c>
      <c r="AQ18" s="137">
        <v>88.966292052272152</v>
      </c>
      <c r="AR18" s="137">
        <v>85.165630275496937</v>
      </c>
      <c r="AS18" s="137">
        <v>81.634082398518473</v>
      </c>
      <c r="AT18" s="137">
        <v>79.959915882996754</v>
      </c>
      <c r="AU18" s="137">
        <v>78.463948008433846</v>
      </c>
      <c r="AV18" s="137">
        <v>74.859291926194814</v>
      </c>
      <c r="AW18" s="137">
        <v>71.413202443397878</v>
      </c>
      <c r="AX18" s="137">
        <v>67.821191328687831</v>
      </c>
      <c r="AY18" s="137">
        <v>63.42303282598251</v>
      </c>
      <c r="AZ18" s="137">
        <v>58.481074186163582</v>
      </c>
      <c r="BA18" s="137">
        <v>53.799738900909354</v>
      </c>
      <c r="BB18" s="137">
        <v>49.107214561733407</v>
      </c>
      <c r="BC18" s="137">
        <v>44.642513326880412</v>
      </c>
      <c r="BD18" s="137">
        <v>39.702177078873682</v>
      </c>
      <c r="BE18" s="137">
        <v>34.975209201234208</v>
      </c>
      <c r="BF18" s="137">
        <v>30.253872239324011</v>
      </c>
      <c r="BG18" s="137">
        <v>25.542867096187354</v>
      </c>
      <c r="BH18" s="137">
        <v>21.021030410299577</v>
      </c>
      <c r="BI18" s="137">
        <v>17.284115046863651</v>
      </c>
      <c r="BJ18" s="137">
        <v>14.241268750542821</v>
      </c>
      <c r="BK18" s="137">
        <v>11.494678547759147</v>
      </c>
      <c r="BL18" s="137">
        <v>9.0454142951410521</v>
      </c>
      <c r="BM18" s="137">
        <v>6.4740888090243294</v>
      </c>
    </row>
    <row r="19" spans="2:65">
      <c r="B19" s="211"/>
      <c r="C19" s="136" t="s">
        <v>68</v>
      </c>
      <c r="D19" s="136" t="s">
        <v>64</v>
      </c>
      <c r="E19" s="137">
        <v>3591.6814770981309</v>
      </c>
      <c r="F19" s="137">
        <v>3524.5149436355719</v>
      </c>
      <c r="G19" s="137">
        <v>4215.1279492818085</v>
      </c>
      <c r="H19" s="137">
        <v>3457.4291751801547</v>
      </c>
      <c r="I19" s="137">
        <v>4373.1492628790693</v>
      </c>
      <c r="J19" s="137">
        <v>4193.1280097006365</v>
      </c>
      <c r="K19" s="137">
        <v>3935.9066007669671</v>
      </c>
      <c r="L19" s="137">
        <v>4352.0822031928619</v>
      </c>
      <c r="M19" s="137">
        <v>4064.1829719088801</v>
      </c>
      <c r="N19" s="137">
        <v>3843.8765905420287</v>
      </c>
      <c r="O19" s="137">
        <v>4149.8325705634352</v>
      </c>
      <c r="P19" s="137">
        <v>4137.3929412045209</v>
      </c>
      <c r="Q19" s="137">
        <v>4369.803858410598</v>
      </c>
      <c r="R19" s="137">
        <v>4745.6092183731507</v>
      </c>
      <c r="S19" s="137">
        <v>4991.0734008433992</v>
      </c>
      <c r="T19" s="137">
        <v>5214.6077635347574</v>
      </c>
      <c r="U19" s="137">
        <v>5071.8226251253609</v>
      </c>
      <c r="V19" s="137">
        <v>5448.5283939503297</v>
      </c>
      <c r="W19" s="137">
        <v>4804.8474421123356</v>
      </c>
      <c r="X19" s="137">
        <v>4559.3331985451923</v>
      </c>
      <c r="Y19" s="137">
        <v>4778.3382906183024</v>
      </c>
      <c r="Z19" s="137">
        <v>4732.9815944124957</v>
      </c>
      <c r="AA19" s="137">
        <v>4952.4218412536829</v>
      </c>
      <c r="AB19" s="137">
        <v>4796.3063326449446</v>
      </c>
      <c r="AC19" s="137">
        <v>4591.6869302012001</v>
      </c>
      <c r="AD19" s="137">
        <v>5014.9116503255927</v>
      </c>
      <c r="AE19" s="137">
        <v>4677.8424558417073</v>
      </c>
      <c r="AF19" s="137">
        <v>4679.7821962968046</v>
      </c>
      <c r="AG19" s="137">
        <v>5079.1073807053663</v>
      </c>
      <c r="AH19" s="137">
        <v>5047.156706916935</v>
      </c>
      <c r="AI19" s="137">
        <v>5001.0724656827188</v>
      </c>
      <c r="AJ19" s="137">
        <v>4955.0368891379867</v>
      </c>
      <c r="AK19" s="137">
        <v>4909.0499772827352</v>
      </c>
      <c r="AL19" s="137">
        <v>4863.1117301169643</v>
      </c>
      <c r="AM19" s="137">
        <v>4817.2221476406712</v>
      </c>
      <c r="AN19" s="137">
        <v>4771.3812298538642</v>
      </c>
      <c r="AO19" s="137">
        <v>4725.5889767565386</v>
      </c>
      <c r="AP19" s="137">
        <v>4679.8453883486909</v>
      </c>
      <c r="AQ19" s="137">
        <v>4634.1504646303274</v>
      </c>
      <c r="AR19" s="137">
        <v>4588.5042056014427</v>
      </c>
      <c r="AS19" s="137">
        <v>4542.9066112620412</v>
      </c>
      <c r="AT19" s="137">
        <v>4321.164910731176</v>
      </c>
      <c r="AU19" s="137">
        <v>4102.7767821539301</v>
      </c>
      <c r="AV19" s="137">
        <v>3887.7422255303013</v>
      </c>
      <c r="AW19" s="137">
        <v>3676.0612408602929</v>
      </c>
      <c r="AX19" s="137">
        <v>3467.7338281439002</v>
      </c>
      <c r="AY19" s="137">
        <v>3262.7599873811278</v>
      </c>
      <c r="AZ19" s="137">
        <v>3061.1397185719734</v>
      </c>
      <c r="BA19" s="137">
        <v>2862.8730217164371</v>
      </c>
      <c r="BB19" s="137">
        <v>2667.9598968145201</v>
      </c>
      <c r="BC19" s="137">
        <v>2476.4003438662203</v>
      </c>
      <c r="BD19" s="137">
        <v>2309.6355775638517</v>
      </c>
      <c r="BE19" s="137">
        <v>2143.1698532160021</v>
      </c>
      <c r="BF19" s="137">
        <v>1977.0031708226729</v>
      </c>
      <c r="BG19" s="137">
        <v>1811.1355303838627</v>
      </c>
      <c r="BH19" s="137">
        <v>1645.5669318995745</v>
      </c>
      <c r="BI19" s="137">
        <v>1480.2973753698047</v>
      </c>
      <c r="BJ19" s="137">
        <v>1315.3268607945565</v>
      </c>
      <c r="BK19" s="137">
        <v>1150.6553881738278</v>
      </c>
      <c r="BL19" s="137">
        <v>986.2829575076197</v>
      </c>
      <c r="BM19" s="137">
        <v>822.20956879593109</v>
      </c>
    </row>
    <row r="20" spans="2:65">
      <c r="B20" s="211"/>
      <c r="C20" s="136" t="s">
        <v>105</v>
      </c>
      <c r="D20" s="136" t="s">
        <v>106</v>
      </c>
      <c r="E20" s="137">
        <v>0</v>
      </c>
      <c r="F20" s="137">
        <v>0</v>
      </c>
      <c r="G20" s="137">
        <v>0</v>
      </c>
      <c r="H20" s="137">
        <v>0</v>
      </c>
      <c r="I20" s="137">
        <v>0</v>
      </c>
      <c r="J20" s="137">
        <v>0</v>
      </c>
      <c r="K20" s="137">
        <v>0</v>
      </c>
      <c r="L20" s="137">
        <v>77.000000000000014</v>
      </c>
      <c r="M20" s="137">
        <v>77.000000000000014</v>
      </c>
      <c r="N20" s="137">
        <v>94.966666666666669</v>
      </c>
      <c r="O20" s="137">
        <v>146.2302626786099</v>
      </c>
      <c r="P20" s="137">
        <v>218.84303534609651</v>
      </c>
      <c r="Q20" s="137">
        <v>245.91893303802195</v>
      </c>
      <c r="R20" s="137">
        <v>358.97787823641352</v>
      </c>
      <c r="S20" s="137">
        <v>423.13441981054478</v>
      </c>
      <c r="T20" s="137">
        <v>410.57826161275204</v>
      </c>
      <c r="U20" s="137">
        <v>262.0254739262777</v>
      </c>
      <c r="V20" s="137">
        <v>289.00032258813656</v>
      </c>
      <c r="W20" s="137">
        <v>190.09931632316531</v>
      </c>
      <c r="X20" s="137">
        <v>247.8675764268659</v>
      </c>
      <c r="Y20" s="137">
        <v>344.84148609617688</v>
      </c>
      <c r="Z20" s="137">
        <v>292.98522831912612</v>
      </c>
      <c r="AA20" s="137">
        <v>344.03307731124943</v>
      </c>
      <c r="AB20" s="137">
        <v>275.34952155626547</v>
      </c>
      <c r="AC20" s="137">
        <v>381.6726669686754</v>
      </c>
      <c r="AD20" s="137">
        <v>369.79813036991408</v>
      </c>
      <c r="AE20" s="137">
        <v>400.51157929331663</v>
      </c>
      <c r="AF20" s="137">
        <v>431.46787972610866</v>
      </c>
      <c r="AG20" s="137">
        <v>336.89063807941346</v>
      </c>
      <c r="AH20" s="137">
        <v>382.19461125224484</v>
      </c>
      <c r="AI20" s="137">
        <v>337.43641190767374</v>
      </c>
      <c r="AJ20" s="137">
        <v>315.95994916552405</v>
      </c>
      <c r="AK20" s="137">
        <v>293.0254557721961</v>
      </c>
      <c r="AL20" s="137">
        <v>270.48298526523143</v>
      </c>
      <c r="AM20" s="137">
        <v>246.80539256053331</v>
      </c>
      <c r="AN20" s="137">
        <v>226.7579768717074</v>
      </c>
      <c r="AO20" s="137">
        <v>206.59197261141875</v>
      </c>
      <c r="AP20" s="137">
        <v>186.83929289364244</v>
      </c>
      <c r="AQ20" s="137">
        <v>166.09672689852709</v>
      </c>
      <c r="AR20" s="137">
        <v>148.66805740195724</v>
      </c>
      <c r="AS20" s="137">
        <v>130.30348635840102</v>
      </c>
      <c r="AT20" s="137">
        <v>133.27130246808349</v>
      </c>
      <c r="AU20" s="137">
        <v>134.61218014671925</v>
      </c>
      <c r="AV20" s="137">
        <v>138.23867629824937</v>
      </c>
      <c r="AW20" s="137">
        <v>139.78375371370282</v>
      </c>
      <c r="AX20" s="137">
        <v>140.45096525060299</v>
      </c>
      <c r="AY20" s="137">
        <v>131.46366593302383</v>
      </c>
      <c r="AZ20" s="137">
        <v>124.36535427842881</v>
      </c>
      <c r="BA20" s="137">
        <v>116.05307107060453</v>
      </c>
      <c r="BB20" s="137">
        <v>107.52153611395404</v>
      </c>
      <c r="BC20" s="137">
        <v>98.039966499248933</v>
      </c>
      <c r="BD20" s="137">
        <v>89.728123434790461</v>
      </c>
      <c r="BE20" s="137">
        <v>80.379386522434132</v>
      </c>
      <c r="BF20" s="137">
        <v>70.741969719268653</v>
      </c>
      <c r="BG20" s="137">
        <v>60.800538005256932</v>
      </c>
      <c r="BH20" s="137">
        <v>50.285473907128434</v>
      </c>
      <c r="BI20" s="137">
        <v>42.700513798473352</v>
      </c>
      <c r="BJ20" s="137">
        <v>35.871371747577989</v>
      </c>
      <c r="BK20" s="137">
        <v>29.536305355440007</v>
      </c>
      <c r="BL20" s="137">
        <v>23.388312111000108</v>
      </c>
      <c r="BM20" s="137">
        <v>17.347436228997818</v>
      </c>
    </row>
    <row r="21" spans="2:65">
      <c r="B21" s="211"/>
      <c r="C21" s="136" t="s">
        <v>105</v>
      </c>
      <c r="D21" s="173" t="s">
        <v>107</v>
      </c>
      <c r="E21" s="137">
        <v>13.695733333333335</v>
      </c>
      <c r="F21" s="137">
        <v>11.490966666666669</v>
      </c>
      <c r="G21" s="137">
        <v>6.9454000000000002</v>
      </c>
      <c r="H21" s="137">
        <v>14.270666666666667</v>
      </c>
      <c r="I21" s="137">
        <v>11.580800000000002</v>
      </c>
      <c r="J21" s="137">
        <v>9.9714999999999989</v>
      </c>
      <c r="K21" s="137">
        <v>9.6635000000000009</v>
      </c>
      <c r="L21" s="137">
        <v>16.311166666666669</v>
      </c>
      <c r="M21" s="137">
        <v>14.30146666666667</v>
      </c>
      <c r="N21" s="137">
        <v>12.240433333333334</v>
      </c>
      <c r="O21" s="137">
        <v>12.240433333333334</v>
      </c>
      <c r="P21" s="137">
        <v>9.2007300000000019</v>
      </c>
      <c r="Q21" s="137">
        <v>13.635159999999999</v>
      </c>
      <c r="R21" s="137">
        <v>15.461856666666669</v>
      </c>
      <c r="S21" s="137">
        <v>10.777946666666665</v>
      </c>
      <c r="T21" s="137">
        <v>5.5901992489034704</v>
      </c>
      <c r="U21" s="137">
        <v>5.1358993091681437</v>
      </c>
      <c r="V21" s="137">
        <v>2.9003329605183366</v>
      </c>
      <c r="W21" s="137">
        <v>4.2221661210728199</v>
      </c>
      <c r="X21" s="137">
        <v>3.5291661437433759</v>
      </c>
      <c r="Y21" s="137">
        <v>3.3742284879930375</v>
      </c>
      <c r="Z21" s="137">
        <v>2.9424639771950858</v>
      </c>
      <c r="AA21" s="137">
        <v>2.8930036107440609</v>
      </c>
      <c r="AB21" s="137">
        <v>1.6833180485817585</v>
      </c>
      <c r="AC21" s="137">
        <v>0.93204656990308776</v>
      </c>
      <c r="AD21" s="137">
        <v>1.1475418363547161</v>
      </c>
      <c r="AE21" s="137">
        <v>0.56032713397594802</v>
      </c>
      <c r="AF21" s="137">
        <v>7.7300219698627348</v>
      </c>
      <c r="AG21" s="137">
        <v>8.8987615754651443</v>
      </c>
      <c r="AH21" s="137">
        <v>9.8898022647341506</v>
      </c>
      <c r="AI21" s="137">
        <v>9.353295412724286</v>
      </c>
      <c r="AJ21" s="137">
        <v>9.0188076769361594</v>
      </c>
      <c r="AK21" s="137">
        <v>8.6805982950194096</v>
      </c>
      <c r="AL21" s="137">
        <v>8.3417692080948562</v>
      </c>
      <c r="AM21" s="137">
        <v>8.0027029536791261</v>
      </c>
      <c r="AN21" s="137">
        <v>7.664454499933588</v>
      </c>
      <c r="AO21" s="137">
        <v>7.3354516126144338</v>
      </c>
      <c r="AP21" s="137">
        <v>7.0060293704940815</v>
      </c>
      <c r="AQ21" s="137">
        <v>6.6765767335444295</v>
      </c>
      <c r="AR21" s="137">
        <v>6.345824149853871</v>
      </c>
      <c r="AS21" s="137">
        <v>6.0145794484750095</v>
      </c>
      <c r="AT21" s="137">
        <v>5.9429136423927451</v>
      </c>
      <c r="AU21" s="137">
        <v>5.8607153068189648</v>
      </c>
      <c r="AV21" s="137">
        <v>5.6559957191013144</v>
      </c>
      <c r="AW21" s="137">
        <v>5.439066749913164</v>
      </c>
      <c r="AX21" s="137">
        <v>5.2086543945472048</v>
      </c>
      <c r="AY21" s="137">
        <v>4.8961544716871206</v>
      </c>
      <c r="AZ21" s="137">
        <v>4.5760425259195863</v>
      </c>
      <c r="BA21" s="137">
        <v>4.2530770273270591</v>
      </c>
      <c r="BB21" s="137">
        <v>3.9245665669035481</v>
      </c>
      <c r="BC21" s="137">
        <v>3.5940118939218868</v>
      </c>
      <c r="BD21" s="137">
        <v>3.249204242163434</v>
      </c>
      <c r="BE21" s="137">
        <v>2.8996045054561179</v>
      </c>
      <c r="BF21" s="137">
        <v>2.5427062065779946</v>
      </c>
      <c r="BG21" s="137">
        <v>2.1779931375477997</v>
      </c>
      <c r="BH21" s="137">
        <v>1.8113525394330183</v>
      </c>
      <c r="BI21" s="137">
        <v>1.5207350614324053</v>
      </c>
      <c r="BJ21" s="137">
        <v>1.2745312739038523</v>
      </c>
      <c r="BK21" s="137">
        <v>1.047432550999015</v>
      </c>
      <c r="BL21" s="137">
        <v>0.83567469176041398</v>
      </c>
      <c r="BM21" s="137">
        <v>0.61366464541340171</v>
      </c>
    </row>
    <row r="22" spans="2:65">
      <c r="B22" s="211"/>
      <c r="C22" s="136" t="s">
        <v>105</v>
      </c>
      <c r="D22" s="173" t="s">
        <v>108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3.2725</v>
      </c>
      <c r="O22" s="137">
        <v>7.2713666666666672</v>
      </c>
      <c r="P22" s="137">
        <v>4.3967000000000009</v>
      </c>
      <c r="Q22" s="137">
        <v>4.6148666666666678</v>
      </c>
      <c r="R22" s="137">
        <v>3.6472333333333338</v>
      </c>
      <c r="S22" s="137">
        <v>3.6241333333333334</v>
      </c>
      <c r="T22" s="137">
        <v>7.0814323818754259</v>
      </c>
      <c r="U22" s="137">
        <v>22.18113034974068</v>
      </c>
      <c r="V22" s="137">
        <v>36.207962012417852</v>
      </c>
      <c r="W22" s="137">
        <v>41.787894600113411</v>
      </c>
      <c r="X22" s="137">
        <v>44.873026684411236</v>
      </c>
      <c r="Y22" s="137">
        <v>45.662336734550159</v>
      </c>
      <c r="Z22" s="137">
        <v>41.202185046525265</v>
      </c>
      <c r="AA22" s="137">
        <v>39.584694223892164</v>
      </c>
      <c r="AB22" s="137">
        <v>36.428847303417292</v>
      </c>
      <c r="AC22" s="137">
        <v>44.890776380790079</v>
      </c>
      <c r="AD22" s="137">
        <v>40.814579509991169</v>
      </c>
      <c r="AE22" s="137">
        <v>43.7013656889687</v>
      </c>
      <c r="AF22" s="137">
        <v>46.992969535389669</v>
      </c>
      <c r="AG22" s="137">
        <v>47.369461212374183</v>
      </c>
      <c r="AH22" s="137">
        <v>46.372575838156934</v>
      </c>
      <c r="AI22" s="137">
        <v>43.856933561745144</v>
      </c>
      <c r="AJ22" s="137">
        <v>42.288544479783518</v>
      </c>
      <c r="AK22" s="137">
        <v>40.702704865169935</v>
      </c>
      <c r="AL22" s="137">
        <v>39.113959498074905</v>
      </c>
      <c r="AM22" s="137">
        <v>37.524102069567874</v>
      </c>
      <c r="AN22" s="137">
        <v>35.938079249942177</v>
      </c>
      <c r="AO22" s="137">
        <v>34.395408230362364</v>
      </c>
      <c r="AP22" s="137">
        <v>32.850770886097692</v>
      </c>
      <c r="AQ22" s="137">
        <v>31.305991022651227</v>
      </c>
      <c r="AR22" s="137">
        <v>29.755115801864488</v>
      </c>
      <c r="AS22" s="137">
        <v>28.201933076416772</v>
      </c>
      <c r="AT22" s="137">
        <v>27.865897234789969</v>
      </c>
      <c r="AU22" s="137">
        <v>27.480475115304564</v>
      </c>
      <c r="AV22" s="137">
        <v>26.520559603055638</v>
      </c>
      <c r="AW22" s="137">
        <v>25.50339517388986</v>
      </c>
      <c r="AX22" s="137">
        <v>24.423008110808016</v>
      </c>
      <c r="AY22" s="137">
        <v>22.95771831184792</v>
      </c>
      <c r="AZ22" s="137">
        <v>21.45673628162691</v>
      </c>
      <c r="BA22" s="137">
        <v>19.942374146198233</v>
      </c>
      <c r="BB22" s="137">
        <v>18.402012081130536</v>
      </c>
      <c r="BC22" s="137">
        <v>16.852064849509993</v>
      </c>
      <c r="BD22" s="137">
        <v>15.235286419291759</v>
      </c>
      <c r="BE22" s="137">
        <v>13.59603824531469</v>
      </c>
      <c r="BF22" s="137">
        <v>11.922567635062826</v>
      </c>
      <c r="BG22" s="137">
        <v>10.212454126213581</v>
      </c>
      <c r="BH22" s="137">
        <v>8.4933025712778214</v>
      </c>
      <c r="BI22" s="137">
        <v>7.1306179919780366</v>
      </c>
      <c r="BJ22" s="137">
        <v>5.9761860323501557</v>
      </c>
      <c r="BK22" s="137">
        <v>4.911336355000592</v>
      </c>
      <c r="BL22" s="137">
        <v>3.9184188907269251</v>
      </c>
      <c r="BM22" s="137">
        <v>2.8774296539884991</v>
      </c>
    </row>
    <row r="23" spans="2:65">
      <c r="B23" s="211"/>
      <c r="C23" s="136" t="s">
        <v>105</v>
      </c>
      <c r="D23" s="173" t="s">
        <v>109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23.1</v>
      </c>
      <c r="K23" s="137">
        <v>33.366666666666667</v>
      </c>
      <c r="L23" s="137">
        <v>56.466666666666669</v>
      </c>
      <c r="M23" s="137">
        <v>74.433333333333337</v>
      </c>
      <c r="N23" s="137">
        <v>154.00000000000003</v>
      </c>
      <c r="O23" s="137">
        <v>261.8</v>
      </c>
      <c r="P23" s="137">
        <v>438.90000000000003</v>
      </c>
      <c r="Q23" s="137">
        <v>541.56666666666672</v>
      </c>
      <c r="R23" s="137">
        <v>654.50000000000011</v>
      </c>
      <c r="S23" s="137">
        <v>726.36666666666667</v>
      </c>
      <c r="T23" s="137">
        <v>775.1332291867991</v>
      </c>
      <c r="U23" s="137">
        <v>936.83320731952642</v>
      </c>
      <c r="V23" s="137">
        <v>1047.1998653906915</v>
      </c>
      <c r="W23" s="137">
        <v>1116.4998557244237</v>
      </c>
      <c r="X23" s="137">
        <v>1172.9664928659802</v>
      </c>
      <c r="Y23" s="137">
        <v>1140.9815175964297</v>
      </c>
      <c r="Z23" s="137">
        <v>1202.1041858053095</v>
      </c>
      <c r="AA23" s="137">
        <v>1227.4125150986761</v>
      </c>
      <c r="AB23" s="137">
        <v>1327.1822666139283</v>
      </c>
      <c r="AC23" s="137">
        <v>1524.2830535051132</v>
      </c>
      <c r="AD23" s="137">
        <v>1475.4109324560634</v>
      </c>
      <c r="AE23" s="137">
        <v>1596.2495059994312</v>
      </c>
      <c r="AF23" s="137">
        <v>1647.3030262909861</v>
      </c>
      <c r="AG23" s="137">
        <v>1840.2376988683404</v>
      </c>
      <c r="AH23" s="137">
        <v>1912.4297404646513</v>
      </c>
      <c r="AI23" s="137">
        <v>1815.75871101642</v>
      </c>
      <c r="AJ23" s="137">
        <v>1758.0122760369006</v>
      </c>
      <c r="AK23" s="137">
        <v>1699.3892386108789</v>
      </c>
      <c r="AL23" s="137">
        <v>1640.4753901519762</v>
      </c>
      <c r="AM23" s="137">
        <v>1581.3316350700886</v>
      </c>
      <c r="AN23" s="137">
        <v>1522.137187119064</v>
      </c>
      <c r="AO23" s="137">
        <v>1464.511848960396</v>
      </c>
      <c r="AP23" s="137">
        <v>1406.5613083384937</v>
      </c>
      <c r="AQ23" s="137">
        <v>1348.3447954605674</v>
      </c>
      <c r="AR23" s="137">
        <v>1289.562929493715</v>
      </c>
      <c r="AS23" s="137">
        <v>1230.3614744810261</v>
      </c>
      <c r="AT23" s="137">
        <v>1198.1167107079177</v>
      </c>
      <c r="AU23" s="137">
        <v>1165.5200604887154</v>
      </c>
      <c r="AV23" s="137">
        <v>1128.0313298241142</v>
      </c>
      <c r="AW23" s="137">
        <v>1087.7921099356897</v>
      </c>
      <c r="AX23" s="137">
        <v>1044.6259334956737</v>
      </c>
      <c r="AY23" s="137">
        <v>985.17385194319002</v>
      </c>
      <c r="AZ23" s="137">
        <v>924.04234519376473</v>
      </c>
      <c r="BA23" s="137">
        <v>861.90724804879801</v>
      </c>
      <c r="BB23" s="137">
        <v>798.28023832068754</v>
      </c>
      <c r="BC23" s="137">
        <v>733.77761087912711</v>
      </c>
      <c r="BD23" s="137">
        <v>666.06322946584953</v>
      </c>
      <c r="BE23" s="137">
        <v>596.8298345506081</v>
      </c>
      <c r="BF23" s="137">
        <v>525.58394945667192</v>
      </c>
      <c r="BG23" s="137">
        <v>452.16851963467559</v>
      </c>
      <c r="BH23" s="137">
        <v>377.72178239221364</v>
      </c>
      <c r="BI23" s="137">
        <v>318.63783038475992</v>
      </c>
      <c r="BJ23" s="137">
        <v>268.35117624376022</v>
      </c>
      <c r="BK23" s="137">
        <v>221.64935165510769</v>
      </c>
      <c r="BL23" s="137">
        <v>177.74890387131322</v>
      </c>
      <c r="BM23" s="137">
        <v>131.24991896624684</v>
      </c>
    </row>
    <row r="24" spans="2:65">
      <c r="B24" s="211"/>
      <c r="C24" s="136" t="s">
        <v>105</v>
      </c>
      <c r="D24" s="173" t="s">
        <v>110</v>
      </c>
      <c r="E24" s="137">
        <v>40.895778000000007</v>
      </c>
      <c r="F24" s="137">
        <v>42.116484666666679</v>
      </c>
      <c r="G24" s="137">
        <v>36.915853333333338</v>
      </c>
      <c r="H24" s="137">
        <v>29.484275333333333</v>
      </c>
      <c r="I24" s="137">
        <v>25.796899333333336</v>
      </c>
      <c r="J24" s="137">
        <v>26.09997133333334</v>
      </c>
      <c r="K24" s="137">
        <v>26.346217333333335</v>
      </c>
      <c r="L24" s="137">
        <v>26.666126666666671</v>
      </c>
      <c r="M24" s="137">
        <v>27.030234000000004</v>
      </c>
      <c r="N24" s="137">
        <v>24.419266666666665</v>
      </c>
      <c r="O24" s="137">
        <v>20.280568000000002</v>
      </c>
      <c r="P24" s="137">
        <v>16.678664566666626</v>
      </c>
      <c r="Q24" s="137">
        <v>15.787120066666665</v>
      </c>
      <c r="R24" s="137">
        <v>13.799968233333249</v>
      </c>
      <c r="S24" s="137">
        <v>12.703059600000005</v>
      </c>
      <c r="T24" s="137">
        <v>10.262353287821751</v>
      </c>
      <c r="U24" s="137">
        <v>9.92025516562253</v>
      </c>
      <c r="V24" s="137">
        <v>0</v>
      </c>
      <c r="W24" s="137">
        <v>0</v>
      </c>
      <c r="X24" s="137">
        <v>0</v>
      </c>
      <c r="Y24" s="137">
        <v>0</v>
      </c>
      <c r="Z24" s="137">
        <v>0</v>
      </c>
      <c r="AA24" s="137">
        <v>0</v>
      </c>
      <c r="AB24" s="137">
        <v>0</v>
      </c>
      <c r="AC24" s="137">
        <v>0</v>
      </c>
      <c r="AD24" s="137">
        <v>0</v>
      </c>
      <c r="AE24" s="137">
        <v>0</v>
      </c>
      <c r="AF24" s="137">
        <v>0</v>
      </c>
      <c r="AG24" s="137">
        <v>0</v>
      </c>
      <c r="AH24" s="137">
        <v>0</v>
      </c>
      <c r="AI24" s="137">
        <v>0</v>
      </c>
      <c r="AJ24" s="137">
        <v>0</v>
      </c>
      <c r="AK24" s="137">
        <v>0</v>
      </c>
      <c r="AL24" s="137">
        <v>0</v>
      </c>
      <c r="AM24" s="137">
        <v>0</v>
      </c>
      <c r="AN24" s="137">
        <v>0</v>
      </c>
      <c r="AO24" s="137">
        <v>0</v>
      </c>
      <c r="AP24" s="137">
        <v>0</v>
      </c>
      <c r="AQ24" s="137">
        <v>0</v>
      </c>
      <c r="AR24" s="137">
        <v>0</v>
      </c>
      <c r="AS24" s="137">
        <v>0</v>
      </c>
      <c r="AT24" s="137">
        <v>0</v>
      </c>
      <c r="AU24" s="137">
        <v>0</v>
      </c>
      <c r="AV24" s="137">
        <v>0</v>
      </c>
      <c r="AW24" s="137">
        <v>0</v>
      </c>
      <c r="AX24" s="137">
        <v>0</v>
      </c>
      <c r="AY24" s="137">
        <v>0</v>
      </c>
      <c r="AZ24" s="137">
        <v>0</v>
      </c>
      <c r="BA24" s="137">
        <v>0</v>
      </c>
      <c r="BB24" s="137">
        <v>0</v>
      </c>
      <c r="BC24" s="137">
        <v>0</v>
      </c>
      <c r="BD24" s="137">
        <v>0</v>
      </c>
      <c r="BE24" s="137">
        <v>0</v>
      </c>
      <c r="BF24" s="137">
        <v>0</v>
      </c>
      <c r="BG24" s="137">
        <v>0</v>
      </c>
      <c r="BH24" s="137">
        <v>0</v>
      </c>
      <c r="BI24" s="137">
        <v>0</v>
      </c>
      <c r="BJ24" s="137">
        <v>0</v>
      </c>
      <c r="BK24" s="137">
        <v>0</v>
      </c>
      <c r="BL24" s="137">
        <v>0</v>
      </c>
      <c r="BM24" s="137">
        <v>0</v>
      </c>
    </row>
    <row r="25" spans="2:65">
      <c r="B25" s="211"/>
      <c r="C25" s="136" t="s">
        <v>105</v>
      </c>
      <c r="D25" s="173" t="s">
        <v>111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1.9018999999999999</v>
      </c>
      <c r="P25" s="137">
        <v>4.1425999999999998</v>
      </c>
      <c r="Q25" s="137">
        <v>6.0445000000000011</v>
      </c>
      <c r="R25" s="137">
        <v>3.1210666666666667</v>
      </c>
      <c r="S25" s="137">
        <v>2.1611333333333334</v>
      </c>
      <c r="T25" s="137">
        <v>1.8864997465307858</v>
      </c>
      <c r="U25" s="137">
        <v>5.7647325579168678</v>
      </c>
      <c r="V25" s="137">
        <v>3.6292662001530331</v>
      </c>
      <c r="W25" s="137">
        <v>7.6820323406510331</v>
      </c>
      <c r="X25" s="137">
        <v>2.7232329298267066</v>
      </c>
      <c r="Y25" s="137">
        <v>1.5717340905317112</v>
      </c>
      <c r="Z25" s="137">
        <v>2.4170239812673922</v>
      </c>
      <c r="AA25" s="137">
        <v>2.6367588267986166</v>
      </c>
      <c r="AB25" s="137">
        <v>2.4519564269295939</v>
      </c>
      <c r="AC25" s="137">
        <v>2.7232149342452692</v>
      </c>
      <c r="AD25" s="137">
        <v>2.7971332261146209</v>
      </c>
      <c r="AE25" s="137">
        <v>0.28696620332574047</v>
      </c>
      <c r="AF25" s="137">
        <v>0</v>
      </c>
      <c r="AG25" s="137">
        <v>2.0017070234208552</v>
      </c>
      <c r="AH25" s="137">
        <v>2.0021549963845744</v>
      </c>
      <c r="AI25" s="137">
        <v>1.8935411085036737</v>
      </c>
      <c r="AJ25" s="137">
        <v>1.8258252661126062</v>
      </c>
      <c r="AK25" s="137">
        <v>1.7573559898113613</v>
      </c>
      <c r="AL25" s="137">
        <v>1.6887612564540049</v>
      </c>
      <c r="AM25" s="137">
        <v>1.6201185093887174</v>
      </c>
      <c r="AN25" s="137">
        <v>1.5516413231358746</v>
      </c>
      <c r="AO25" s="137">
        <v>1.4850358686446465</v>
      </c>
      <c r="AP25" s="137">
        <v>1.418345517278031</v>
      </c>
      <c r="AQ25" s="137">
        <v>1.3516490125872416</v>
      </c>
      <c r="AR25" s="137">
        <v>1.2846893383413216</v>
      </c>
      <c r="AS25" s="137">
        <v>1.2176300366345016</v>
      </c>
      <c r="AT25" s="137">
        <v>1.2031215512394802</v>
      </c>
      <c r="AU25" s="137">
        <v>1.1864807930263075</v>
      </c>
      <c r="AV25" s="137">
        <v>1.1450360467680052</v>
      </c>
      <c r="AW25" s="137">
        <v>1.101119555022831</v>
      </c>
      <c r="AX25" s="137">
        <v>1.0544734001073059</v>
      </c>
      <c r="AY25" s="137">
        <v>0.99120891157903834</v>
      </c>
      <c r="AZ25" s="137">
        <v>0.92640339631547441</v>
      </c>
      <c r="BA25" s="137">
        <v>0.86102018951743209</v>
      </c>
      <c r="BB25" s="137">
        <v>0.79451442508502124</v>
      </c>
      <c r="BC25" s="137">
        <v>0.72759481715226437</v>
      </c>
      <c r="BD25" s="137">
        <v>0.65778974478781926</v>
      </c>
      <c r="BE25" s="137">
        <v>0.58701453201342069</v>
      </c>
      <c r="BF25" s="137">
        <v>0.51476175150555947</v>
      </c>
      <c r="BG25" s="137">
        <v>0.4409268988099293</v>
      </c>
      <c r="BH25" s="137">
        <v>0.36670182476466223</v>
      </c>
      <c r="BI25" s="137">
        <v>0.30786735871163923</v>
      </c>
      <c r="BJ25" s="137">
        <v>0.25802428499449787</v>
      </c>
      <c r="BK25" s="137">
        <v>0.21204896308560237</v>
      </c>
      <c r="BL25" s="137">
        <v>0.16917934400230678</v>
      </c>
      <c r="BM25" s="137">
        <v>0.12423420641080311</v>
      </c>
    </row>
    <row r="26" spans="2:65">
      <c r="B26" s="211"/>
      <c r="C26" s="136" t="s">
        <v>105</v>
      </c>
      <c r="D26" s="173" t="s">
        <v>112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47.901854</v>
      </c>
      <c r="Q26" s="137">
        <v>35.899966666666671</v>
      </c>
      <c r="R26" s="137">
        <v>33.117263666666673</v>
      </c>
      <c r="S26" s="137">
        <v>35.163744000000008</v>
      </c>
      <c r="T26" s="137">
        <v>27.858005923678153</v>
      </c>
      <c r="U26" s="137">
        <v>66.088731777045084</v>
      </c>
      <c r="V26" s="137">
        <v>74.15073380183955</v>
      </c>
      <c r="W26" s="137">
        <v>99.151321520869445</v>
      </c>
      <c r="X26" s="137">
        <v>235.47276677621687</v>
      </c>
      <c r="Y26" s="137">
        <v>299.09140805543001</v>
      </c>
      <c r="Z26" s="137">
        <v>199.84679640625365</v>
      </c>
      <c r="AA26" s="137">
        <v>203.22914749344324</v>
      </c>
      <c r="AB26" s="137">
        <v>249.56927192959634</v>
      </c>
      <c r="AC26" s="137">
        <v>229.56968324994457</v>
      </c>
      <c r="AD26" s="137">
        <v>208.02979085920958</v>
      </c>
      <c r="AE26" s="137">
        <v>202.54717742490001</v>
      </c>
      <c r="AF26" s="137">
        <v>232.39013610397407</v>
      </c>
      <c r="AG26" s="137">
        <v>249.73409596425262</v>
      </c>
      <c r="AH26" s="137">
        <v>220.30882980703913</v>
      </c>
      <c r="AI26" s="137">
        <v>208.35740817232872</v>
      </c>
      <c r="AJ26" s="137">
        <v>200.90623779665188</v>
      </c>
      <c r="AK26" s="137">
        <v>193.37216267914053</v>
      </c>
      <c r="AL26" s="137">
        <v>185.82428278763672</v>
      </c>
      <c r="AM26" s="137">
        <v>178.27111966689833</v>
      </c>
      <c r="AN26" s="137">
        <v>170.73617417112777</v>
      </c>
      <c r="AO26" s="137">
        <v>163.40718627347454</v>
      </c>
      <c r="AP26" s="137">
        <v>156.06885667585075</v>
      </c>
      <c r="AQ26" s="137">
        <v>148.729849991962</v>
      </c>
      <c r="AR26" s="137">
        <v>141.36188522199296</v>
      </c>
      <c r="AS26" s="137">
        <v>133.98295785953366</v>
      </c>
      <c r="AT26" s="137">
        <v>132.38650431551662</v>
      </c>
      <c r="AU26" s="137">
        <v>130.55542431638258</v>
      </c>
      <c r="AV26" s="137">
        <v>125.99501637278978</v>
      </c>
      <c r="AW26" s="137">
        <v>121.16262780992581</v>
      </c>
      <c r="AX26" s="137">
        <v>116.02987843587918</v>
      </c>
      <c r="AY26" s="137">
        <v>109.06851657270089</v>
      </c>
      <c r="AZ26" s="137">
        <v>101.93758652056241</v>
      </c>
      <c r="BA26" s="137">
        <v>94.743089688539129</v>
      </c>
      <c r="BB26" s="137">
        <v>87.425071271391232</v>
      </c>
      <c r="BC26" s="137">
        <v>80.061515232306405</v>
      </c>
      <c r="BD26" s="137">
        <v>72.380454657587222</v>
      </c>
      <c r="BE26" s="137">
        <v>64.592643856810952</v>
      </c>
      <c r="BF26" s="137">
        <v>56.642247632374847</v>
      </c>
      <c r="BG26" s="137">
        <v>48.517766747666698</v>
      </c>
      <c r="BH26" s="137">
        <v>40.350347524488527</v>
      </c>
      <c r="BI26" s="137">
        <v>33.876446956415947</v>
      </c>
      <c r="BJ26" s="137">
        <v>28.391921899945142</v>
      </c>
      <c r="BK26" s="137">
        <v>23.332988206978868</v>
      </c>
      <c r="BL26" s="137">
        <v>18.61579316884794</v>
      </c>
      <c r="BM26" s="137">
        <v>13.670216684419461</v>
      </c>
    </row>
    <row r="27" spans="2:65">
      <c r="B27" s="211"/>
      <c r="C27" s="188" t="s">
        <v>69</v>
      </c>
      <c r="D27" s="189"/>
      <c r="E27" s="137">
        <v>526.86114112041503</v>
      </c>
      <c r="F27" s="137">
        <v>571.41778345975536</v>
      </c>
      <c r="G27" s="137">
        <v>630.32541668060981</v>
      </c>
      <c r="H27" s="137">
        <v>704.83658373256083</v>
      </c>
      <c r="I27" s="137">
        <v>770.96044046066788</v>
      </c>
      <c r="J27" s="137">
        <v>845.16572783041431</v>
      </c>
      <c r="K27" s="137">
        <v>872.74420869353639</v>
      </c>
      <c r="L27" s="137">
        <v>891.33636237619635</v>
      </c>
      <c r="M27" s="137">
        <v>850.19370450453425</v>
      </c>
      <c r="N27" s="137">
        <v>941.74152702243987</v>
      </c>
      <c r="O27" s="137">
        <v>1044.1194095610947</v>
      </c>
      <c r="P27" s="137">
        <v>1085.4381157465748</v>
      </c>
      <c r="Q27" s="137">
        <v>986.92661463077354</v>
      </c>
      <c r="R27" s="137">
        <v>762.20554858250023</v>
      </c>
      <c r="S27" s="137">
        <v>783.18352372229526</v>
      </c>
      <c r="T27" s="137">
        <v>869.15932502144847</v>
      </c>
      <c r="U27" s="137">
        <v>949.37167119933622</v>
      </c>
      <c r="V27" s="137">
        <v>997.70048912380003</v>
      </c>
      <c r="W27" s="137">
        <v>1027.9961160585865</v>
      </c>
      <c r="X27" s="137">
        <v>950.77889370139815</v>
      </c>
      <c r="Y27" s="137">
        <v>1007.7664373099562</v>
      </c>
      <c r="Z27" s="137">
        <v>975.86945701296281</v>
      </c>
      <c r="AA27" s="137">
        <v>950.65012075341599</v>
      </c>
      <c r="AB27" s="137">
        <v>957.55621035933427</v>
      </c>
      <c r="AC27" s="137">
        <v>1014.2707305842628</v>
      </c>
      <c r="AD27" s="137">
        <v>1037.0425878572571</v>
      </c>
      <c r="AE27" s="137">
        <v>997.06814153148503</v>
      </c>
      <c r="AF27" s="137">
        <v>1036.0202959682235</v>
      </c>
      <c r="AG27" s="137">
        <v>1063.7345079416743</v>
      </c>
      <c r="AH27" s="137">
        <v>973.4962442854511</v>
      </c>
      <c r="AI27" s="137">
        <v>967.3736263968633</v>
      </c>
      <c r="AJ27" s="137">
        <v>961.25100850827562</v>
      </c>
      <c r="AK27" s="137">
        <v>955.12839061968782</v>
      </c>
      <c r="AL27" s="137">
        <v>949.00577273110036</v>
      </c>
      <c r="AM27" s="137">
        <v>942.88315484251245</v>
      </c>
      <c r="AN27" s="137">
        <v>936.76053695392466</v>
      </c>
      <c r="AO27" s="137">
        <v>930.63791906533686</v>
      </c>
      <c r="AP27" s="137">
        <v>924.51530117674906</v>
      </c>
      <c r="AQ27" s="137">
        <v>918.39268328816149</v>
      </c>
      <c r="AR27" s="137">
        <v>912.27006539957392</v>
      </c>
      <c r="AS27" s="137">
        <v>906.14744751098601</v>
      </c>
      <c r="AT27" s="137">
        <v>862.51888226449194</v>
      </c>
      <c r="AU27" s="137">
        <v>820.36628695708498</v>
      </c>
      <c r="AV27" s="137">
        <v>779.65785916956861</v>
      </c>
      <c r="AW27" s="137">
        <v>740.36212657249416</v>
      </c>
      <c r="AX27" s="137">
        <v>702.44794693262259</v>
      </c>
      <c r="AY27" s="137">
        <v>665.88450811996177</v>
      </c>
      <c r="AZ27" s="137">
        <v>630.64132811544243</v>
      </c>
      <c r="BA27" s="137">
        <v>596.68825501929734</v>
      </c>
      <c r="BB27" s="137">
        <v>563.99546706022113</v>
      </c>
      <c r="BC27" s="137">
        <v>532.53347260540056</v>
      </c>
      <c r="BD27" s="137">
        <v>502.27311017150765</v>
      </c>
      <c r="BE27" s="137">
        <v>473.18554843676884</v>
      </c>
      <c r="BF27" s="137">
        <v>445.2422862542353</v>
      </c>
      <c r="BG27" s="137">
        <v>418.41515266639311</v>
      </c>
      <c r="BH27" s="137">
        <v>392.67630692127858</v>
      </c>
      <c r="BI27" s="137">
        <v>367.99823849027666</v>
      </c>
      <c r="BJ27" s="137">
        <v>344.35376708781871</v>
      </c>
      <c r="BK27" s="137">
        <v>321.71604269321239</v>
      </c>
      <c r="BL27" s="137">
        <v>300.05854557488419</v>
      </c>
      <c r="BM27" s="137">
        <v>279.35508631734746</v>
      </c>
    </row>
    <row r="28" spans="2:65">
      <c r="B28" s="211"/>
      <c r="C28" s="173" t="s">
        <v>36</v>
      </c>
      <c r="D28" s="173"/>
      <c r="E28" s="137">
        <v>34.314084882635925</v>
      </c>
      <c r="F28" s="137">
        <v>34.314084882635925</v>
      </c>
      <c r="G28" s="137">
        <v>34.314084882635925</v>
      </c>
      <c r="H28" s="137">
        <v>34.314084882635925</v>
      </c>
      <c r="I28" s="137">
        <v>34.314084882635925</v>
      </c>
      <c r="J28" s="137">
        <v>39.662369070561468</v>
      </c>
      <c r="K28" s="137">
        <v>44.572269308657035</v>
      </c>
      <c r="L28" s="137">
        <v>63.247425571413416</v>
      </c>
      <c r="M28" s="137">
        <v>81.208209599852012</v>
      </c>
      <c r="N28" s="137">
        <v>131.63743708146299</v>
      </c>
      <c r="O28" s="137">
        <v>151.4388853310646</v>
      </c>
      <c r="P28" s="137">
        <v>179.2489783453255</v>
      </c>
      <c r="Q28" s="137">
        <v>247.12272800534677</v>
      </c>
      <c r="R28" s="137">
        <v>333.97550481080441</v>
      </c>
      <c r="S28" s="137">
        <v>392.84246632881315</v>
      </c>
      <c r="T28" s="137">
        <v>423.46167486222862</v>
      </c>
      <c r="U28" s="137">
        <v>403.59435727515859</v>
      </c>
      <c r="V28" s="137">
        <v>405.3114973865886</v>
      </c>
      <c r="W28" s="137">
        <v>393.90827326883942</v>
      </c>
      <c r="X28" s="137">
        <v>383.93634008307396</v>
      </c>
      <c r="Y28" s="137">
        <v>388.11366840316731</v>
      </c>
      <c r="Z28" s="137">
        <v>397.045829579631</v>
      </c>
      <c r="AA28" s="137">
        <v>391.79098522123212</v>
      </c>
      <c r="AB28" s="137">
        <v>393.51490513207631</v>
      </c>
      <c r="AC28" s="137">
        <v>395.06678905819967</v>
      </c>
      <c r="AD28" s="137">
        <v>367.27668048511975</v>
      </c>
      <c r="AE28" s="137">
        <v>365.84127287509739</v>
      </c>
      <c r="AF28" s="137">
        <v>365.17833938433563</v>
      </c>
      <c r="AG28" s="137">
        <v>368.58028300841301</v>
      </c>
      <c r="AH28" s="137">
        <v>367.87124700540147</v>
      </c>
      <c r="AI28" s="137">
        <v>353.93747563862962</v>
      </c>
      <c r="AJ28" s="137">
        <v>344.28248510783953</v>
      </c>
      <c r="AK28" s="137">
        <v>335.50909394391408</v>
      </c>
      <c r="AL28" s="137">
        <v>326.55321516682119</v>
      </c>
      <c r="AM28" s="137">
        <v>318.55216533671774</v>
      </c>
      <c r="AN28" s="137">
        <v>308.2066131858661</v>
      </c>
      <c r="AO28" s="137">
        <v>299.192685581658</v>
      </c>
      <c r="AP28" s="137">
        <v>290.02844896872534</v>
      </c>
      <c r="AQ28" s="137">
        <v>281.77085924541041</v>
      </c>
      <c r="AR28" s="137">
        <v>271.24298626481402</v>
      </c>
      <c r="AS28" s="137">
        <v>261.60079480565452</v>
      </c>
      <c r="AT28" s="137">
        <v>258.35611946614563</v>
      </c>
      <c r="AU28" s="137">
        <v>255.73591011771066</v>
      </c>
      <c r="AV28" s="137">
        <v>246.57731395353363</v>
      </c>
      <c r="AW28" s="137">
        <v>238.05850099075082</v>
      </c>
      <c r="AX28" s="137">
        <v>229.19815619712284</v>
      </c>
      <c r="AY28" s="137">
        <v>217.68801722679862</v>
      </c>
      <c r="AZ28" s="137">
        <v>204.36157050697915</v>
      </c>
      <c r="BA28" s="137">
        <v>191.89881361395885</v>
      </c>
      <c r="BB28" s="137">
        <v>179.40011798901176</v>
      </c>
      <c r="BC28" s="137">
        <v>167.68594990688416</v>
      </c>
      <c r="BD28" s="137">
        <v>154.3316003131755</v>
      </c>
      <c r="BE28" s="137">
        <v>141.73300574312032</v>
      </c>
      <c r="BF28" s="137">
        <v>129.14301188762201</v>
      </c>
      <c r="BG28" s="137">
        <v>116.57392317221334</v>
      </c>
      <c r="BH28" s="137">
        <v>104.70024644108875</v>
      </c>
      <c r="BI28" s="137">
        <v>94.034069285166353</v>
      </c>
      <c r="BJ28" s="137">
        <v>85.193463397493474</v>
      </c>
      <c r="BK28" s="137">
        <v>77.016806978142839</v>
      </c>
      <c r="BL28" s="137">
        <v>69.770704883105736</v>
      </c>
      <c r="BM28" s="137">
        <v>61.725493135182006</v>
      </c>
    </row>
    <row r="29" spans="2:65">
      <c r="B29" s="211"/>
      <c r="C29" s="173" t="s">
        <v>113</v>
      </c>
      <c r="D29" s="173"/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0.1258664814814815</v>
      </c>
      <c r="M29" s="137">
        <v>0.24066777777777779</v>
      </c>
      <c r="N29" s="137">
        <v>0.23236888888888896</v>
      </c>
      <c r="O29" s="137">
        <v>0.61550092592592598</v>
      </c>
      <c r="P29" s="137">
        <v>0.81467425925925929</v>
      </c>
      <c r="Q29" s="137">
        <v>6.0913844444444454</v>
      </c>
      <c r="R29" s="137">
        <v>10.072084814814815</v>
      </c>
      <c r="S29" s="137">
        <v>8.2753753703703712</v>
      </c>
      <c r="T29" s="137">
        <v>6.4205728410385721</v>
      </c>
      <c r="U29" s="137">
        <v>9.9628147710089401</v>
      </c>
      <c r="V29" s="137">
        <v>5.2656443231428263</v>
      </c>
      <c r="W29" s="137">
        <v>3.5187284341941831</v>
      </c>
      <c r="X29" s="137">
        <v>4.6418444973942172</v>
      </c>
      <c r="Y29" s="137">
        <v>5.7714149875534062</v>
      </c>
      <c r="Z29" s="137">
        <v>4.6009035437455132</v>
      </c>
      <c r="AA29" s="137">
        <v>5.5317839241715818</v>
      </c>
      <c r="AB29" s="137">
        <v>4.5139299385603699</v>
      </c>
      <c r="AC29" s="137">
        <v>5.0208730963342347</v>
      </c>
      <c r="AD29" s="137">
        <v>6.0832097800480867</v>
      </c>
      <c r="AE29" s="137">
        <v>4.4652032337867222</v>
      </c>
      <c r="AF29" s="137">
        <v>5.0320918743317158</v>
      </c>
      <c r="AG29" s="137">
        <v>0.31070912763486469</v>
      </c>
      <c r="AH29" s="137">
        <v>0.11449740213212613</v>
      </c>
      <c r="AI29" s="137">
        <v>0.10828609080993097</v>
      </c>
      <c r="AJ29" s="137">
        <v>0.10441361937242166</v>
      </c>
      <c r="AK29" s="137">
        <v>0.10049806124804285</v>
      </c>
      <c r="AL29" s="137">
        <v>9.6575328600697591E-2</v>
      </c>
      <c r="AM29" s="137">
        <v>9.2649850189495508E-2</v>
      </c>
      <c r="AN29" s="137">
        <v>8.8733839718065338E-2</v>
      </c>
      <c r="AO29" s="137">
        <v>8.4924868124534258E-2</v>
      </c>
      <c r="AP29" s="137">
        <v>8.1111041526421318E-2</v>
      </c>
      <c r="AQ29" s="137">
        <v>7.7296863037653749E-2</v>
      </c>
      <c r="AR29" s="137">
        <v>7.3467634649933736E-2</v>
      </c>
      <c r="AS29" s="137">
        <v>6.9632708858428982E-2</v>
      </c>
      <c r="AT29" s="137">
        <v>6.8803010913164264E-2</v>
      </c>
      <c r="AU29" s="137">
        <v>6.7851374507212764E-2</v>
      </c>
      <c r="AV29" s="137">
        <v>6.5481270400802608E-2</v>
      </c>
      <c r="AW29" s="137">
        <v>6.2969814382332776E-2</v>
      </c>
      <c r="AX29" s="137">
        <v>6.0302256892066232E-2</v>
      </c>
      <c r="AY29" s="137">
        <v>5.668434539331383E-2</v>
      </c>
      <c r="AZ29" s="137">
        <v>5.2978307072149462E-2</v>
      </c>
      <c r="BA29" s="137">
        <v>4.9239232257781047E-2</v>
      </c>
      <c r="BB29" s="137">
        <v>4.5435961647826976E-2</v>
      </c>
      <c r="BC29" s="137">
        <v>4.1609024535646792E-2</v>
      </c>
      <c r="BD29" s="137">
        <v>3.7617076132148264E-2</v>
      </c>
      <c r="BE29" s="137">
        <v>3.3569648229388349E-2</v>
      </c>
      <c r="BF29" s="137">
        <v>2.9437722539363598E-2</v>
      </c>
      <c r="BG29" s="137">
        <v>2.5215322757266973E-2</v>
      </c>
      <c r="BH29" s="137">
        <v>2.0970607354816023E-2</v>
      </c>
      <c r="BI29" s="137">
        <v>1.7606035915009286E-2</v>
      </c>
      <c r="BJ29" s="137">
        <v>1.4755655966804424E-2</v>
      </c>
      <c r="BK29" s="137">
        <v>1.2126461458755644E-2</v>
      </c>
      <c r="BL29" s="137">
        <v>9.6748730331369E-3</v>
      </c>
      <c r="BM29" s="137">
        <v>7.1045917602130752E-3</v>
      </c>
    </row>
    <row r="30" spans="2:65">
      <c r="B30" s="211"/>
      <c r="C30" s="173" t="s">
        <v>114</v>
      </c>
      <c r="D30" s="173"/>
      <c r="E30" s="137">
        <v>0</v>
      </c>
      <c r="F30" s="137">
        <v>0</v>
      </c>
      <c r="G30" s="137">
        <v>0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7.182688333333334</v>
      </c>
      <c r="N30" s="137">
        <v>10.408189814814815</v>
      </c>
      <c r="O30" s="137">
        <v>10.336266111111112</v>
      </c>
      <c r="P30" s="137">
        <v>9.4178557407407428</v>
      </c>
      <c r="Q30" s="137">
        <v>9.8978081481481492</v>
      </c>
      <c r="R30" s="137">
        <v>15.184062055555559</v>
      </c>
      <c r="S30" s="137">
        <v>16.242032074074078</v>
      </c>
      <c r="T30" s="137">
        <v>21.145980992169324</v>
      </c>
      <c r="U30" s="137">
        <v>27.535156370309259</v>
      </c>
      <c r="V30" s="137">
        <v>30.033121769107975</v>
      </c>
      <c r="W30" s="137">
        <v>30.522894444680418</v>
      </c>
      <c r="X30" s="137">
        <v>34.251030832366723</v>
      </c>
      <c r="Y30" s="137">
        <v>30.881422579199764</v>
      </c>
      <c r="Z30" s="137">
        <v>36.263697412257905</v>
      </c>
      <c r="AA30" s="137">
        <v>36.807228111990206</v>
      </c>
      <c r="AB30" s="137">
        <v>35.317121491276282</v>
      </c>
      <c r="AC30" s="137">
        <v>28.284610715499003</v>
      </c>
      <c r="AD30" s="137">
        <v>30.129598323077829</v>
      </c>
      <c r="AE30" s="137">
        <v>26.201601930140946</v>
      </c>
      <c r="AF30" s="137">
        <v>24.371057215549342</v>
      </c>
      <c r="AG30" s="137">
        <v>23.022626495194565</v>
      </c>
      <c r="AH30" s="137">
        <v>24.106607417364305</v>
      </c>
      <c r="AI30" s="137">
        <v>22.798860334872415</v>
      </c>
      <c r="AJ30" s="137">
        <v>21.983539227662771</v>
      </c>
      <c r="AK30" s="137">
        <v>21.159146527334531</v>
      </c>
      <c r="AL30" s="137">
        <v>20.333243282615438</v>
      </c>
      <c r="AM30" s="137">
        <v>19.506761936995137</v>
      </c>
      <c r="AN30" s="137">
        <v>18.682273998237203</v>
      </c>
      <c r="AO30" s="137">
        <v>17.880322328074524</v>
      </c>
      <c r="AP30" s="137">
        <v>17.0773484714929</v>
      </c>
      <c r="AQ30" s="137">
        <v>16.274300526855939</v>
      </c>
      <c r="AR30" s="137">
        <v>15.468083933856992</v>
      </c>
      <c r="AS30" s="137">
        <v>14.660667793324391</v>
      </c>
      <c r="AT30" s="137">
        <v>14.485980837384469</v>
      </c>
      <c r="AU30" s="137">
        <v>14.285620612478478</v>
      </c>
      <c r="AV30" s="137">
        <v>13.786612179382498</v>
      </c>
      <c r="AW30" s="137">
        <v>13.257843114269869</v>
      </c>
      <c r="AX30" s="137">
        <v>12.696208003047886</v>
      </c>
      <c r="AY30" s="137">
        <v>11.934482666515366</v>
      </c>
      <c r="AZ30" s="137">
        <v>11.154202859127933</v>
      </c>
      <c r="BA30" s="137">
        <v>10.366967454868549</v>
      </c>
      <c r="BB30" s="137">
        <v>9.566216085939125</v>
      </c>
      <c r="BC30" s="137">
        <v>8.7604819045835445</v>
      </c>
      <c r="BD30" s="137">
        <v>7.9200057784748967</v>
      </c>
      <c r="BE30" s="137">
        <v>7.0678488414176979</v>
      </c>
      <c r="BF30" s="137">
        <v>6.1979015008465437</v>
      </c>
      <c r="BG30" s="137">
        <v>5.3089054886164302</v>
      </c>
      <c r="BH30" s="137">
        <v>4.415211082456505</v>
      </c>
      <c r="BI30" s="137">
        <v>3.7068246796497339</v>
      </c>
      <c r="BJ30" s="137">
        <v>3.1066976101952726</v>
      </c>
      <c r="BK30" s="137">
        <v>2.5531395499321867</v>
      </c>
      <c r="BL30" s="137">
        <v>2.0369751774240101</v>
      </c>
      <c r="BM30" s="137">
        <v>1.4958208765860102</v>
      </c>
    </row>
    <row r="31" spans="2:65">
      <c r="B31" s="211"/>
      <c r="C31" s="173" t="s">
        <v>115</v>
      </c>
      <c r="D31" s="173"/>
      <c r="E31" s="137">
        <v>0</v>
      </c>
      <c r="F31" s="137">
        <v>0</v>
      </c>
      <c r="G31" s="137">
        <v>0</v>
      </c>
      <c r="H31" s="137">
        <v>7.1524444444444448</v>
      </c>
      <c r="I31" s="137">
        <v>9.8103703703703733</v>
      </c>
      <c r="J31" s="137">
        <v>11.234870370370373</v>
      </c>
      <c r="K31" s="137">
        <v>8.8550000000000022</v>
      </c>
      <c r="L31" s="137">
        <v>9.3569259259259265</v>
      </c>
      <c r="M31" s="137">
        <v>8.6026111111111128</v>
      </c>
      <c r="N31" s="137">
        <v>13.466444444444447</v>
      </c>
      <c r="O31" s="137">
        <v>34.672814814814821</v>
      </c>
      <c r="P31" s="137">
        <v>90.677571172222244</v>
      </c>
      <c r="Q31" s="137">
        <v>143.03203808055557</v>
      </c>
      <c r="R31" s="137">
        <v>238.10882754543468</v>
      </c>
      <c r="S31" s="137">
        <v>405.40961245657206</v>
      </c>
      <c r="T31" s="137">
        <v>642.97833344260698</v>
      </c>
      <c r="U31" s="137">
        <v>875.31676978224743</v>
      </c>
      <c r="V31" s="137">
        <v>1030.7428440604926</v>
      </c>
      <c r="W31" s="137">
        <v>1013.7589240856779</v>
      </c>
      <c r="X31" s="137">
        <v>1102.518632934004</v>
      </c>
      <c r="Y31" s="137">
        <v>1110.0382697727753</v>
      </c>
      <c r="Z31" s="137">
        <v>1160.2355890566323</v>
      </c>
      <c r="AA31" s="137">
        <v>1210.881879369929</v>
      </c>
      <c r="AB31" s="137">
        <v>1278.8662275127451</v>
      </c>
      <c r="AC31" s="137">
        <v>1258.7190726277779</v>
      </c>
      <c r="AD31" s="137">
        <v>1297.9688607066314</v>
      </c>
      <c r="AE31" s="137">
        <v>1399.5338889309426</v>
      </c>
      <c r="AF31" s="137">
        <v>1410.2730008957478</v>
      </c>
      <c r="AG31" s="137">
        <v>1430.2209497367767</v>
      </c>
      <c r="AH31" s="137">
        <v>1398.7725892688502</v>
      </c>
      <c r="AI31" s="137">
        <v>1322.8912866443945</v>
      </c>
      <c r="AJ31" s="137">
        <v>1275.5827294313337</v>
      </c>
      <c r="AK31" s="137">
        <v>1227.7477980348133</v>
      </c>
      <c r="AL31" s="137">
        <v>1179.8252181337887</v>
      </c>
      <c r="AM31" s="137">
        <v>1131.8690942470662</v>
      </c>
      <c r="AN31" s="137">
        <v>1084.0286366932316</v>
      </c>
      <c r="AO31" s="137">
        <v>1037.4958336852926</v>
      </c>
      <c r="AP31" s="137">
        <v>990.90371887461072</v>
      </c>
      <c r="AQ31" s="137">
        <v>944.30730514541256</v>
      </c>
      <c r="AR31" s="137">
        <v>897.52703234400849</v>
      </c>
      <c r="AS31" s="137">
        <v>850.67715645907879</v>
      </c>
      <c r="AT31" s="137">
        <v>840.54104226262098</v>
      </c>
      <c r="AU31" s="137">
        <v>828.91525080528118</v>
      </c>
      <c r="AV31" s="137">
        <v>799.96056191256378</v>
      </c>
      <c r="AW31" s="137">
        <v>769.27902877405586</v>
      </c>
      <c r="AX31" s="137">
        <v>736.69046145112372</v>
      </c>
      <c r="AY31" s="137">
        <v>692.49176924834626</v>
      </c>
      <c r="AZ31" s="137">
        <v>647.21646411572317</v>
      </c>
      <c r="BA31" s="137">
        <v>601.53756431388592</v>
      </c>
      <c r="BB31" s="137">
        <v>555.07440812247671</v>
      </c>
      <c r="BC31" s="137">
        <v>508.32212699040235</v>
      </c>
      <c r="BD31" s="137">
        <v>459.5539636905421</v>
      </c>
      <c r="BE31" s="137">
        <v>410.10802778284909</v>
      </c>
      <c r="BF31" s="137">
        <v>359.62981353102765</v>
      </c>
      <c r="BG31" s="137">
        <v>308.0463106204902</v>
      </c>
      <c r="BH31" s="137">
        <v>256.19018599554761</v>
      </c>
      <c r="BI31" s="137">
        <v>215.08645598071621</v>
      </c>
      <c r="BJ31" s="137">
        <v>180.26441402775006</v>
      </c>
      <c r="BK31" s="137">
        <v>148.14451312841831</v>
      </c>
      <c r="BL31" s="137">
        <v>118.19436032087185</v>
      </c>
      <c r="BM31" s="137">
        <v>86.794180715677726</v>
      </c>
    </row>
    <row r="32" spans="2:65">
      <c r="B32" s="212"/>
      <c r="C32" s="173" t="s">
        <v>116</v>
      </c>
      <c r="D32" s="173"/>
      <c r="E32" s="137">
        <v>0</v>
      </c>
      <c r="F32" s="137">
        <v>0</v>
      </c>
      <c r="G32" s="137">
        <v>0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0.37119066587864469</v>
      </c>
      <c r="P32" s="137">
        <v>0.76468463356973992</v>
      </c>
      <c r="Q32" s="137">
        <v>5.8402788888888884</v>
      </c>
      <c r="R32" s="137">
        <v>8.3191315760441302</v>
      </c>
      <c r="S32" s="137">
        <v>7.9893613278171776</v>
      </c>
      <c r="T32" s="137">
        <v>12.985299189107488</v>
      </c>
      <c r="U32" s="137">
        <v>11.857389504348609</v>
      </c>
      <c r="V32" s="137">
        <v>10.930209576094974</v>
      </c>
      <c r="W32" s="137">
        <v>25.926852183898298</v>
      </c>
      <c r="X32" s="137">
        <v>33.52838933739303</v>
      </c>
      <c r="Y32" s="137">
        <v>24.47433472481551</v>
      </c>
      <c r="Z32" s="137">
        <v>25.692919051290772</v>
      </c>
      <c r="AA32" s="137">
        <v>22.036023108384423</v>
      </c>
      <c r="AB32" s="137">
        <v>25.139080745204271</v>
      </c>
      <c r="AC32" s="137">
        <v>27.234974006680421</v>
      </c>
      <c r="AD32" s="137">
        <v>22.625468856062138</v>
      </c>
      <c r="AE32" s="137">
        <v>17.401275980818998</v>
      </c>
      <c r="AF32" s="137">
        <v>21.341210768107402</v>
      </c>
      <c r="AG32" s="137">
        <v>24.151834356647164</v>
      </c>
      <c r="AH32" s="137">
        <v>28.30066265723914</v>
      </c>
      <c r="AI32" s="137">
        <v>26.765394405600684</v>
      </c>
      <c r="AJ32" s="137">
        <v>25.808224148791915</v>
      </c>
      <c r="AK32" s="137">
        <v>24.840404027729402</v>
      </c>
      <c r="AL32" s="137">
        <v>23.87081055853481</v>
      </c>
      <c r="AM32" s="137">
        <v>22.900538410739632</v>
      </c>
      <c r="AN32" s="137">
        <v>21.932606481714096</v>
      </c>
      <c r="AO32" s="137">
        <v>20.991131669777872</v>
      </c>
      <c r="AP32" s="137">
        <v>20.048456831951871</v>
      </c>
      <c r="AQ32" s="137">
        <v>19.105695016268534</v>
      </c>
      <c r="AR32" s="137">
        <v>18.159213272400383</v>
      </c>
      <c r="AS32" s="137">
        <v>17.211323284331645</v>
      </c>
      <c r="AT32" s="137">
        <v>17.006244381063212</v>
      </c>
      <c r="AU32" s="137">
        <v>16.771025586613174</v>
      </c>
      <c r="AV32" s="137">
        <v>16.185199921322976</v>
      </c>
      <c r="AW32" s="137">
        <v>15.564435884465722</v>
      </c>
      <c r="AX32" s="137">
        <v>14.905087783591712</v>
      </c>
      <c r="AY32" s="137">
        <v>14.010837862254764</v>
      </c>
      <c r="AZ32" s="137">
        <v>13.09480537270499</v>
      </c>
      <c r="BA32" s="137">
        <v>12.170607155093823</v>
      </c>
      <c r="BB32" s="137">
        <v>11.230541472186058</v>
      </c>
      <c r="BC32" s="137">
        <v>10.28462606969247</v>
      </c>
      <c r="BD32" s="137">
        <v>9.2979243366509898</v>
      </c>
      <c r="BE32" s="137">
        <v>8.2975095711410773</v>
      </c>
      <c r="BF32" s="137">
        <v>7.2762092368048421</v>
      </c>
      <c r="BG32" s="137">
        <v>6.2325461526483865</v>
      </c>
      <c r="BH32" s="137">
        <v>5.1833672503871142</v>
      </c>
      <c r="BI32" s="137">
        <v>4.3517361432090533</v>
      </c>
      <c r="BJ32" s="137">
        <v>3.6471992728788694</v>
      </c>
      <c r="BK32" s="137">
        <v>2.9973334641621783</v>
      </c>
      <c r="BL32" s="137">
        <v>2.3913670778876304</v>
      </c>
      <c r="BM32" s="137">
        <v>1.7560630283224177</v>
      </c>
    </row>
    <row r="33" spans="2:65">
      <c r="B33" s="138"/>
      <c r="C33" s="138"/>
      <c r="D33" s="138"/>
      <c r="E33" s="139">
        <f>SUM(E3:E32)</f>
        <v>22923.184894205671</v>
      </c>
      <c r="F33" s="139">
        <f t="shared" ref="F33:AH33" si="60">SUM(F3:F32)</f>
        <v>23138.113065621717</v>
      </c>
      <c r="G33" s="139">
        <f t="shared" si="60"/>
        <v>24959.983657591969</v>
      </c>
      <c r="H33" s="139">
        <f t="shared" si="60"/>
        <v>24036.362101840135</v>
      </c>
      <c r="I33" s="139">
        <f t="shared" si="60"/>
        <v>27607.825753664449</v>
      </c>
      <c r="J33" s="139">
        <f t="shared" si="60"/>
        <v>28168.641325286746</v>
      </c>
      <c r="K33" s="139">
        <f t="shared" si="60"/>
        <v>28677.830656772745</v>
      </c>
      <c r="L33" s="139">
        <f t="shared" si="60"/>
        <v>30222.79835358564</v>
      </c>
      <c r="M33" s="139">
        <f t="shared" si="60"/>
        <v>30419.765884764485</v>
      </c>
      <c r="N33" s="139">
        <f t="shared" si="60"/>
        <v>30311.589271204688</v>
      </c>
      <c r="O33" s="139">
        <f t="shared" si="60"/>
        <v>31732.372982130222</v>
      </c>
      <c r="P33" s="139">
        <f t="shared" si="60"/>
        <v>31447.853129108044</v>
      </c>
      <c r="Q33" s="139">
        <f t="shared" si="60"/>
        <v>31858.26693667968</v>
      </c>
      <c r="R33" s="139">
        <f t="shared" si="60"/>
        <v>32825.462153123357</v>
      </c>
      <c r="S33" s="139">
        <f t="shared" si="60"/>
        <v>32186.860458175113</v>
      </c>
      <c r="T33" s="139">
        <f t="shared" si="60"/>
        <v>31494.347161055033</v>
      </c>
      <c r="U33" s="139">
        <f t="shared" si="60"/>
        <v>29942.434712303711</v>
      </c>
      <c r="V33" s="139">
        <f t="shared" si="60"/>
        <v>30551.511817976469</v>
      </c>
      <c r="W33" s="139">
        <f t="shared" si="60"/>
        <v>31744.442163741169</v>
      </c>
      <c r="X33" s="139">
        <f t="shared" si="60"/>
        <v>28257.035551737714</v>
      </c>
      <c r="Y33" s="139">
        <f t="shared" si="60"/>
        <v>28937.938545802499</v>
      </c>
      <c r="Z33" s="139">
        <f t="shared" si="60"/>
        <v>28223.259269901533</v>
      </c>
      <c r="AA33" s="139">
        <f t="shared" si="60"/>
        <v>29893.053002179051</v>
      </c>
      <c r="AB33" s="139">
        <f t="shared" si="60"/>
        <v>29306.793928050836</v>
      </c>
      <c r="AC33" s="139">
        <f t="shared" si="60"/>
        <v>28569.678342954077</v>
      </c>
      <c r="AD33" s="139">
        <f t="shared" si="60"/>
        <v>28964.090314706689</v>
      </c>
      <c r="AE33" s="139">
        <f t="shared" si="60"/>
        <v>29176.174400328771</v>
      </c>
      <c r="AF33" s="139">
        <f t="shared" si="60"/>
        <v>29382.345025605089</v>
      </c>
      <c r="AG33" s="139">
        <f t="shared" si="60"/>
        <v>30106.204316170486</v>
      </c>
      <c r="AH33" s="139">
        <f t="shared" si="60"/>
        <v>30296.793950306626</v>
      </c>
      <c r="AI33" s="139">
        <f t="shared" ref="AI33" si="61">SUM(AI3:AI32)</f>
        <v>29350.446306657275</v>
      </c>
      <c r="AJ33" s="139">
        <f t="shared" ref="AJ33" si="62">SUM(AJ3:AJ32)</f>
        <v>28582.876812844646</v>
      </c>
      <c r="AK33" s="139">
        <f t="shared" ref="AK33" si="63">SUM(AK3:AK32)</f>
        <v>27833.610304597223</v>
      </c>
      <c r="AL33" s="139">
        <f t="shared" ref="AL33" si="64">SUM(AL3:AL32)</f>
        <v>27079.123007794293</v>
      </c>
      <c r="AM33" s="139">
        <f t="shared" ref="AM33" si="65">SUM(AM3:AM32)</f>
        <v>26350.671334594375</v>
      </c>
      <c r="AN33" s="139">
        <f t="shared" ref="AN33" si="66">SUM(AN3:AN32)</f>
        <v>25570.471773213074</v>
      </c>
      <c r="AO33" s="139">
        <f t="shared" ref="AO33" si="67">SUM(AO3:AO32)</f>
        <v>24832.511184160325</v>
      </c>
      <c r="AP33" s="139">
        <f t="shared" ref="AP33" si="68">SUM(AP3:AP32)</f>
        <v>24091.022286424894</v>
      </c>
      <c r="AQ33" s="139">
        <f t="shared" ref="AQ33" si="69">SUM(AQ3:AQ32)</f>
        <v>23375.694412847566</v>
      </c>
      <c r="AR33" s="139">
        <f t="shared" ref="AR33" si="70">SUM(AR3:AR32)</f>
        <v>22612.17445709508</v>
      </c>
      <c r="AS33" s="139">
        <f t="shared" ref="AS33" si="71">SUM(AS3:AS32)</f>
        <v>21869.085354022638</v>
      </c>
      <c r="AT33" s="139">
        <f t="shared" ref="AT33" si="72">SUM(AT3:AT32)</f>
        <v>21053.031263975576</v>
      </c>
      <c r="AU33" s="139">
        <f t="shared" ref="AU33" si="73">SUM(AU3:AU32)</f>
        <v>20257.258537844275</v>
      </c>
      <c r="AV33" s="139">
        <f t="shared" ref="AV33" si="74">SUM(AV3:AV32)</f>
        <v>19283.227381871868</v>
      </c>
      <c r="AW33" s="139">
        <f t="shared" ref="AW33" si="75">SUM(AW3:AW32)</f>
        <v>18322.876851278153</v>
      </c>
      <c r="AX33" s="139">
        <f t="shared" ref="AX33" si="76">SUM(AX3:AX32)</f>
        <v>17358.605655846171</v>
      </c>
      <c r="AY33" s="139">
        <f t="shared" ref="AY33" si="77">SUM(AY3:AY32)</f>
        <v>16384.556943358686</v>
      </c>
      <c r="AZ33" s="139">
        <f t="shared" ref="AZ33" si="78">SUM(AZ3:AZ32)</f>
        <v>15380.92257664011</v>
      </c>
      <c r="BA33" s="139">
        <f t="shared" ref="BA33" si="79">SUM(BA3:BA32)</f>
        <v>14398.037154534646</v>
      </c>
      <c r="BB33" s="139">
        <f t="shared" ref="BB33" si="80">SUM(BB3:BB32)</f>
        <v>13417.885426313123</v>
      </c>
      <c r="BC33" s="139">
        <f t="shared" ref="BC33" si="81">SUM(BC3:BC32)</f>
        <v>12456.811951662752</v>
      </c>
      <c r="BD33" s="139">
        <f t="shared" ref="BD33" si="82">SUM(BD3:BD32)</f>
        <v>11493.961382844282</v>
      </c>
      <c r="BE33" s="139">
        <f t="shared" ref="BE33" si="83">SUM(BE3:BE32)</f>
        <v>10542.948976889875</v>
      </c>
      <c r="BF33" s="139">
        <f t="shared" ref="BF33" si="84">SUM(BF3:BF32)</f>
        <v>9589.58937741917</v>
      </c>
      <c r="BG33" s="139">
        <f t="shared" ref="BG33" si="85">SUM(BG3:BG32)</f>
        <v>8633.8291111441868</v>
      </c>
      <c r="BH33" s="139">
        <f t="shared" ref="BH33" si="86">SUM(BH3:BH32)</f>
        <v>7689.5671719396196</v>
      </c>
      <c r="BI33" s="139">
        <f t="shared" ref="BI33" si="87">SUM(BI3:BI32)</f>
        <v>6846.7838138451534</v>
      </c>
      <c r="BJ33" s="139">
        <f t="shared" ref="BJ33" si="88">SUM(BJ3:BJ32)</f>
        <v>6078.4356038471215</v>
      </c>
      <c r="BK33" s="139">
        <f t="shared" ref="BK33" si="89">SUM(BK3:BK32)</f>
        <v>5343.0396519724709</v>
      </c>
      <c r="BL33" s="139">
        <f t="shared" ref="BL33" si="90">SUM(BL3:BL32)</f>
        <v>4639.2294387295233</v>
      </c>
      <c r="BM33" s="139">
        <f t="shared" ref="BM33" si="91">SUM(BM3:BM32)</f>
        <v>3921.4986680438319</v>
      </c>
    </row>
    <row r="34" spans="2:65">
      <c r="U34" s="128"/>
      <c r="Z34" s="128"/>
    </row>
    <row r="35" spans="2:65">
      <c r="U35" s="128"/>
      <c r="Z35" s="128"/>
    </row>
    <row r="36" spans="2:65">
      <c r="C36" s="128" t="s">
        <v>117</v>
      </c>
      <c r="U36" s="128"/>
      <c r="Z36" s="128"/>
    </row>
    <row r="37" spans="2:65">
      <c r="C37" s="170"/>
      <c r="D37" s="170"/>
      <c r="E37" s="134">
        <v>1990</v>
      </c>
      <c r="F37" s="135">
        <f t="shared" ref="F37" si="92">E37+1</f>
        <v>1991</v>
      </c>
      <c r="G37" s="135">
        <f t="shared" ref="G37" si="93">F37+1</f>
        <v>1992</v>
      </c>
      <c r="H37" s="135">
        <f t="shared" ref="H37" si="94">G37+1</f>
        <v>1993</v>
      </c>
      <c r="I37" s="135">
        <f t="shared" ref="I37" si="95">H37+1</f>
        <v>1994</v>
      </c>
      <c r="J37" s="135">
        <f t="shared" ref="J37" si="96">I37+1</f>
        <v>1995</v>
      </c>
      <c r="K37" s="135">
        <f t="shared" ref="K37" si="97">J37+1</f>
        <v>1996</v>
      </c>
      <c r="L37" s="135">
        <f t="shared" ref="L37" si="98">K37+1</f>
        <v>1997</v>
      </c>
      <c r="M37" s="135">
        <f t="shared" ref="M37" si="99">L37+1</f>
        <v>1998</v>
      </c>
      <c r="N37" s="135">
        <f t="shared" ref="N37" si="100">M37+1</f>
        <v>1999</v>
      </c>
      <c r="O37" s="135">
        <f t="shared" ref="O37" si="101">N37+1</f>
        <v>2000</v>
      </c>
      <c r="P37" s="135">
        <f t="shared" ref="P37" si="102">O37+1</f>
        <v>2001</v>
      </c>
      <c r="Q37" s="135">
        <f t="shared" ref="Q37" si="103">P37+1</f>
        <v>2002</v>
      </c>
      <c r="R37" s="135">
        <f t="shared" ref="R37" si="104">Q37+1</f>
        <v>2003</v>
      </c>
      <c r="S37" s="135">
        <f t="shared" ref="S37" si="105">R37+1</f>
        <v>2004</v>
      </c>
      <c r="T37" s="135">
        <f t="shared" ref="T37" si="106">S37+1</f>
        <v>2005</v>
      </c>
      <c r="U37" s="135">
        <f t="shared" ref="U37" si="107">T37+1</f>
        <v>2006</v>
      </c>
      <c r="V37" s="135">
        <f t="shared" ref="V37" si="108">U37+1</f>
        <v>2007</v>
      </c>
      <c r="W37" s="135">
        <f t="shared" ref="W37" si="109">V37+1</f>
        <v>2008</v>
      </c>
      <c r="X37" s="135">
        <f t="shared" ref="X37" si="110">W37+1</f>
        <v>2009</v>
      </c>
      <c r="Y37" s="135">
        <f t="shared" ref="Y37" si="111">X37+1</f>
        <v>2010</v>
      </c>
      <c r="Z37" s="135">
        <f t="shared" ref="Z37" si="112">Y37+1</f>
        <v>2011</v>
      </c>
      <c r="AA37" s="135">
        <f t="shared" ref="AA37" si="113">Z37+1</f>
        <v>2012</v>
      </c>
      <c r="AB37" s="135">
        <f t="shared" ref="AB37" si="114">AA37+1</f>
        <v>2013</v>
      </c>
      <c r="AC37" s="135">
        <f t="shared" ref="AC37" si="115">AB37+1</f>
        <v>2014</v>
      </c>
      <c r="AD37" s="135">
        <f t="shared" ref="AD37" si="116">AC37+1</f>
        <v>2015</v>
      </c>
      <c r="AE37" s="135">
        <f t="shared" ref="AE37" si="117">AD37+1</f>
        <v>2016</v>
      </c>
      <c r="AF37" s="135">
        <f t="shared" ref="AF37" si="118">AE37+1</f>
        <v>2017</v>
      </c>
      <c r="AG37" s="135">
        <f t="shared" ref="AG37" si="119">AF37+1</f>
        <v>2018</v>
      </c>
      <c r="AH37" s="135">
        <f t="shared" ref="AH37" si="120">AG37+1</f>
        <v>2019</v>
      </c>
      <c r="AI37" s="135">
        <f t="shared" ref="AI37" si="121">AH37+1</f>
        <v>2020</v>
      </c>
      <c r="AJ37" s="135">
        <f t="shared" ref="AJ37" si="122">AI37+1</f>
        <v>2021</v>
      </c>
      <c r="AK37" s="135">
        <f t="shared" ref="AK37" si="123">AJ37+1</f>
        <v>2022</v>
      </c>
      <c r="AL37" s="135">
        <f t="shared" ref="AL37" si="124">AK37+1</f>
        <v>2023</v>
      </c>
      <c r="AM37" s="135">
        <f t="shared" ref="AM37" si="125">AL37+1</f>
        <v>2024</v>
      </c>
      <c r="AN37" s="135">
        <f t="shared" ref="AN37" si="126">AM37+1</f>
        <v>2025</v>
      </c>
      <c r="AO37" s="135">
        <f t="shared" ref="AO37" si="127">AN37+1</f>
        <v>2026</v>
      </c>
      <c r="AP37" s="135">
        <f t="shared" ref="AP37" si="128">AO37+1</f>
        <v>2027</v>
      </c>
      <c r="AQ37" s="135">
        <f t="shared" ref="AQ37" si="129">AP37+1</f>
        <v>2028</v>
      </c>
      <c r="AR37" s="135">
        <f t="shared" ref="AR37" si="130">AQ37+1</f>
        <v>2029</v>
      </c>
      <c r="AS37" s="135">
        <f t="shared" ref="AS37" si="131">AR37+1</f>
        <v>2030</v>
      </c>
      <c r="AT37" s="135">
        <f t="shared" ref="AT37" si="132">AS37+1</f>
        <v>2031</v>
      </c>
      <c r="AU37" s="135">
        <f t="shared" ref="AU37" si="133">AT37+1</f>
        <v>2032</v>
      </c>
      <c r="AV37" s="135">
        <f t="shared" ref="AV37" si="134">AU37+1</f>
        <v>2033</v>
      </c>
      <c r="AW37" s="135">
        <f t="shared" ref="AW37" si="135">AV37+1</f>
        <v>2034</v>
      </c>
      <c r="AX37" s="135">
        <f t="shared" ref="AX37" si="136">AW37+1</f>
        <v>2035</v>
      </c>
      <c r="AY37" s="135">
        <f t="shared" ref="AY37" si="137">AX37+1</f>
        <v>2036</v>
      </c>
      <c r="AZ37" s="135">
        <f t="shared" ref="AZ37" si="138">AY37+1</f>
        <v>2037</v>
      </c>
      <c r="BA37" s="135">
        <f t="shared" ref="BA37" si="139">AZ37+1</f>
        <v>2038</v>
      </c>
      <c r="BB37" s="135">
        <f t="shared" ref="BB37" si="140">BA37+1</f>
        <v>2039</v>
      </c>
      <c r="BC37" s="135">
        <f t="shared" ref="BC37" si="141">BB37+1</f>
        <v>2040</v>
      </c>
      <c r="BD37" s="135">
        <f t="shared" ref="BD37" si="142">BC37+1</f>
        <v>2041</v>
      </c>
      <c r="BE37" s="135">
        <f t="shared" ref="BE37" si="143">BD37+1</f>
        <v>2042</v>
      </c>
      <c r="BF37" s="135">
        <f t="shared" ref="BF37" si="144">BE37+1</f>
        <v>2043</v>
      </c>
      <c r="BG37" s="135">
        <f t="shared" ref="BG37" si="145">BF37+1</f>
        <v>2044</v>
      </c>
      <c r="BH37" s="135">
        <f t="shared" ref="BH37" si="146">BG37+1</f>
        <v>2045</v>
      </c>
      <c r="BI37" s="135">
        <f t="shared" ref="BI37" si="147">BH37+1</f>
        <v>2046</v>
      </c>
      <c r="BJ37" s="135">
        <f t="shared" ref="BJ37" si="148">BI37+1</f>
        <v>2047</v>
      </c>
      <c r="BK37" s="135">
        <f t="shared" ref="BK37" si="149">BJ37+1</f>
        <v>2048</v>
      </c>
      <c r="BL37" s="135">
        <f t="shared" ref="BL37" si="150">BK37+1</f>
        <v>2049</v>
      </c>
      <c r="BM37" s="135">
        <f t="shared" ref="BM37" si="151">BL37+1</f>
        <v>2050</v>
      </c>
    </row>
    <row r="38" spans="2:65">
      <c r="C38" s="202" t="s">
        <v>53</v>
      </c>
      <c r="D38" s="184" t="s">
        <v>118</v>
      </c>
      <c r="E38" s="171">
        <f>E3+E4+SUM(E15:E18)</f>
        <v>9232.1616462689362</v>
      </c>
      <c r="F38" s="171">
        <f t="shared" ref="F38:AH38" si="152">F3+F4+SUM(F15:F18)</f>
        <v>9333.7777085370144</v>
      </c>
      <c r="G38" s="171">
        <f t="shared" si="152"/>
        <v>9296.8264131668038</v>
      </c>
      <c r="H38" s="171">
        <f t="shared" si="152"/>
        <v>9280.4373342071049</v>
      </c>
      <c r="I38" s="171">
        <f t="shared" si="152"/>
        <v>9419.0046918453972</v>
      </c>
      <c r="J38" s="171">
        <f t="shared" si="152"/>
        <v>9607.336796255031</v>
      </c>
      <c r="K38" s="171">
        <f t="shared" si="152"/>
        <v>9982.5119462411276</v>
      </c>
      <c r="L38" s="171">
        <f t="shared" si="152"/>
        <v>10172.631864430043</v>
      </c>
      <c r="M38" s="171">
        <f t="shared" si="152"/>
        <v>10577.308299723085</v>
      </c>
      <c r="N38" s="171">
        <f t="shared" si="152"/>
        <v>10746.940774072991</v>
      </c>
      <c r="O38" s="171">
        <f t="shared" si="152"/>
        <v>11475.232940644626</v>
      </c>
      <c r="P38" s="171">
        <f t="shared" si="152"/>
        <v>11662.315912653803</v>
      </c>
      <c r="Q38" s="171">
        <f t="shared" si="152"/>
        <v>11695.146145025965</v>
      </c>
      <c r="R38" s="171">
        <f t="shared" si="152"/>
        <v>11661.423961485983</v>
      </c>
      <c r="S38" s="171">
        <f t="shared" si="152"/>
        <v>10857.943585967945</v>
      </c>
      <c r="T38" s="171">
        <f t="shared" si="152"/>
        <v>8718.5576944836539</v>
      </c>
      <c r="U38" s="171">
        <f t="shared" si="152"/>
        <v>7147.830762521553</v>
      </c>
      <c r="V38" s="171">
        <f t="shared" si="152"/>
        <v>6751.517729521709</v>
      </c>
      <c r="W38" s="171">
        <f t="shared" si="152"/>
        <v>7182.1121482039798</v>
      </c>
      <c r="X38" s="171">
        <f t="shared" si="152"/>
        <v>6370.0584281682386</v>
      </c>
      <c r="Y38" s="171">
        <f t="shared" si="152"/>
        <v>5833.9376683581995</v>
      </c>
      <c r="Z38" s="171">
        <f t="shared" si="152"/>
        <v>6318.3334374078158</v>
      </c>
      <c r="AA38" s="171">
        <f t="shared" si="152"/>
        <v>7250.7363065747168</v>
      </c>
      <c r="AB38" s="171">
        <f t="shared" si="152"/>
        <v>7058.6207469143628</v>
      </c>
      <c r="AC38" s="171">
        <f t="shared" si="152"/>
        <v>6243.3901247117656</v>
      </c>
      <c r="AD38" s="171">
        <f t="shared" si="152"/>
        <v>6319.2086436373211</v>
      </c>
      <c r="AE38" s="171">
        <f t="shared" si="152"/>
        <v>6259.7645141687026</v>
      </c>
      <c r="AF38" s="171">
        <f t="shared" si="152"/>
        <v>6659.4051956887288</v>
      </c>
      <c r="AG38" s="171">
        <f t="shared" si="152"/>
        <v>6595.175120595427</v>
      </c>
      <c r="AH38" s="171">
        <f t="shared" si="152"/>
        <v>6789.4088196117127</v>
      </c>
      <c r="AI38" s="171">
        <f t="shared" ref="AI38:BM38" si="153">AI3+AI4+SUM(AI15:AI18)</f>
        <v>6492.2486738947282</v>
      </c>
      <c r="AJ38" s="171">
        <f t="shared" si="153"/>
        <v>6246.9803873083256</v>
      </c>
      <c r="AK38" s="171">
        <f t="shared" si="153"/>
        <v>6015.2791981622013</v>
      </c>
      <c r="AL38" s="171">
        <f t="shared" si="153"/>
        <v>5781.3790159303744</v>
      </c>
      <c r="AM38" s="171">
        <f t="shared" si="153"/>
        <v>5562.6919055277185</v>
      </c>
      <c r="AN38" s="171">
        <f t="shared" si="153"/>
        <v>5309.2917062907636</v>
      </c>
      <c r="AO38" s="171">
        <f t="shared" si="153"/>
        <v>5077.0455201106979</v>
      </c>
      <c r="AP38" s="171">
        <f t="shared" si="153"/>
        <v>4843.5695104836213</v>
      </c>
      <c r="AQ38" s="171">
        <f t="shared" si="153"/>
        <v>4624.8479549632912</v>
      </c>
      <c r="AR38" s="171">
        <f t="shared" si="153"/>
        <v>4373.3483936695484</v>
      </c>
      <c r="AS38" s="171">
        <f t="shared" si="153"/>
        <v>4136.4939658995045</v>
      </c>
      <c r="AT38" s="171">
        <f t="shared" si="153"/>
        <v>3987.6283272351134</v>
      </c>
      <c r="AU38" s="171">
        <f t="shared" si="153"/>
        <v>3850.4534840890774</v>
      </c>
      <c r="AV38" s="171">
        <f t="shared" si="153"/>
        <v>3617.5589412695836</v>
      </c>
      <c r="AW38" s="171">
        <f t="shared" si="153"/>
        <v>3395.8864923711926</v>
      </c>
      <c r="AX38" s="171">
        <f t="shared" si="153"/>
        <v>3171.6042201816958</v>
      </c>
      <c r="AY38" s="171">
        <f t="shared" si="153"/>
        <v>2965.9278261973309</v>
      </c>
      <c r="AZ38" s="171">
        <f t="shared" si="153"/>
        <v>2734.8210501153371</v>
      </c>
      <c r="BA38" s="171">
        <f t="shared" si="153"/>
        <v>2515.9021184964308</v>
      </c>
      <c r="BB38" s="171">
        <f t="shared" si="153"/>
        <v>2296.4599396454614</v>
      </c>
      <c r="BC38" s="171">
        <f t="shared" si="153"/>
        <v>2087.6717275705055</v>
      </c>
      <c r="BD38" s="171">
        <f t="shared" si="153"/>
        <v>1856.6408213548118</v>
      </c>
      <c r="BE38" s="171">
        <f t="shared" si="153"/>
        <v>1635.5879177464492</v>
      </c>
      <c r="BF38" s="171">
        <f t="shared" si="153"/>
        <v>1414.7983394460123</v>
      </c>
      <c r="BG38" s="171">
        <f t="shared" si="153"/>
        <v>1194.4919204558505</v>
      </c>
      <c r="BH38" s="171">
        <f t="shared" si="153"/>
        <v>983.03181433017437</v>
      </c>
      <c r="BI38" s="171">
        <f t="shared" si="153"/>
        <v>808.2779312894636</v>
      </c>
      <c r="BJ38" s="171">
        <f t="shared" si="153"/>
        <v>665.98163767226185</v>
      </c>
      <c r="BK38" s="171">
        <f t="shared" si="153"/>
        <v>537.53952529412527</v>
      </c>
      <c r="BL38" s="171">
        <f t="shared" si="153"/>
        <v>423.00162515172764</v>
      </c>
      <c r="BM38" s="171">
        <f t="shared" si="153"/>
        <v>302.75562823750118</v>
      </c>
    </row>
    <row r="39" spans="2:65">
      <c r="C39" s="203"/>
      <c r="D39" s="184" t="s">
        <v>91</v>
      </c>
      <c r="E39" s="171">
        <f>E5</f>
        <v>1275.5426529059864</v>
      </c>
      <c r="F39" s="171">
        <f t="shared" ref="F39:AH39" si="154">F5</f>
        <v>1311.1944282400343</v>
      </c>
      <c r="G39" s="171">
        <f t="shared" si="154"/>
        <v>1320.8706222686255</v>
      </c>
      <c r="H39" s="171">
        <f t="shared" si="154"/>
        <v>1334.3982488447105</v>
      </c>
      <c r="I39" s="171">
        <f t="shared" si="154"/>
        <v>1357.9482982640916</v>
      </c>
      <c r="J39" s="171">
        <f t="shared" si="154"/>
        <v>1375.8674545055353</v>
      </c>
      <c r="K39" s="171">
        <f t="shared" si="154"/>
        <v>1399.2548904221835</v>
      </c>
      <c r="L39" s="171">
        <f t="shared" si="154"/>
        <v>1420.9146264911915</v>
      </c>
      <c r="M39" s="171">
        <f t="shared" si="154"/>
        <v>1430.8892020422754</v>
      </c>
      <c r="N39" s="171">
        <f t="shared" si="154"/>
        <v>1464.7364664660388</v>
      </c>
      <c r="O39" s="171">
        <f t="shared" si="154"/>
        <v>1510.7735527536875</v>
      </c>
      <c r="P39" s="171">
        <f t="shared" si="154"/>
        <v>1542.1300483328871</v>
      </c>
      <c r="Q39" s="171">
        <f t="shared" si="154"/>
        <v>1578.0913580178299</v>
      </c>
      <c r="R39" s="171">
        <f t="shared" si="154"/>
        <v>1609.4307689528137</v>
      </c>
      <c r="S39" s="171">
        <f t="shared" si="154"/>
        <v>1582.2238319599551</v>
      </c>
      <c r="T39" s="171">
        <f t="shared" si="154"/>
        <v>1543.4482078498968</v>
      </c>
      <c r="U39" s="171">
        <f t="shared" si="154"/>
        <v>1464.1363776805536</v>
      </c>
      <c r="V39" s="171">
        <f t="shared" si="154"/>
        <v>1446.5940084662698</v>
      </c>
      <c r="W39" s="171">
        <f t="shared" si="154"/>
        <v>1354.9790014592413</v>
      </c>
      <c r="X39" s="171">
        <f t="shared" si="154"/>
        <v>1244.9415021160139</v>
      </c>
      <c r="Y39" s="171">
        <f t="shared" si="154"/>
        <v>1286.9243270305574</v>
      </c>
      <c r="Z39" s="171">
        <f t="shared" si="154"/>
        <v>1335.5476815901072</v>
      </c>
      <c r="AA39" s="171">
        <f t="shared" si="154"/>
        <v>1390.0435952743896</v>
      </c>
      <c r="AB39" s="171">
        <f t="shared" si="154"/>
        <v>1344.6448371790505</v>
      </c>
      <c r="AC39" s="171">
        <f t="shared" si="154"/>
        <v>1305.2598462533304</v>
      </c>
      <c r="AD39" s="171">
        <f t="shared" si="154"/>
        <v>1243.6511160906628</v>
      </c>
      <c r="AE39" s="171">
        <f t="shared" si="154"/>
        <v>1226.2138756514362</v>
      </c>
      <c r="AF39" s="171">
        <f t="shared" si="154"/>
        <v>1163.7269111393109</v>
      </c>
      <c r="AG39" s="171">
        <f t="shared" si="154"/>
        <v>1177.7717217753116</v>
      </c>
      <c r="AH39" s="171">
        <f t="shared" si="154"/>
        <v>1191.5125058879783</v>
      </c>
      <c r="AI39" s="171">
        <f t="shared" ref="AI39:BM39" si="155">AI5</f>
        <v>1185.099569003974</v>
      </c>
      <c r="AJ39" s="171">
        <f t="shared" si="155"/>
        <v>1175.900610610611</v>
      </c>
      <c r="AK39" s="171">
        <f t="shared" si="155"/>
        <v>1169.5628648925506</v>
      </c>
      <c r="AL39" s="171">
        <f t="shared" si="155"/>
        <v>1162.8851612873116</v>
      </c>
      <c r="AM39" s="171">
        <f t="shared" si="155"/>
        <v>1159.0703215008969</v>
      </c>
      <c r="AN39" s="171">
        <f t="shared" si="155"/>
        <v>1148.650231575067</v>
      </c>
      <c r="AO39" s="171">
        <f t="shared" si="155"/>
        <v>1141.0326418508591</v>
      </c>
      <c r="AP39" s="171">
        <f t="shared" si="155"/>
        <v>1133.194727891334</v>
      </c>
      <c r="AQ39" s="171">
        <f t="shared" si="155"/>
        <v>1128.226072733841</v>
      </c>
      <c r="AR39" s="171">
        <f t="shared" si="155"/>
        <v>1116.8862252301408</v>
      </c>
      <c r="AS39" s="171">
        <f t="shared" si="155"/>
        <v>1108.4266321990071</v>
      </c>
      <c r="AT39" s="171">
        <f t="shared" si="155"/>
        <v>1055.6082230068357</v>
      </c>
      <c r="AU39" s="171">
        <f t="shared" si="155"/>
        <v>1002.4811937812932</v>
      </c>
      <c r="AV39" s="171">
        <f t="shared" si="155"/>
        <v>949.85729544342792</v>
      </c>
      <c r="AW39" s="171">
        <f t="shared" si="155"/>
        <v>896.91998084604245</v>
      </c>
      <c r="AX39" s="171">
        <f t="shared" si="155"/>
        <v>843.94143237153651</v>
      </c>
      <c r="AY39" s="171">
        <f t="shared" si="155"/>
        <v>791.25279078733945</v>
      </c>
      <c r="AZ39" s="171">
        <f t="shared" si="155"/>
        <v>739.1625085928938</v>
      </c>
      <c r="BA39" s="171">
        <f t="shared" si="155"/>
        <v>686.7508964331721</v>
      </c>
      <c r="BB39" s="171">
        <f t="shared" si="155"/>
        <v>634.32296198567371</v>
      </c>
      <c r="BC39" s="171">
        <f t="shared" si="155"/>
        <v>581.54502702981131</v>
      </c>
      <c r="BD39" s="171">
        <f t="shared" si="155"/>
        <v>530.39999937337109</v>
      </c>
      <c r="BE39" s="171">
        <f t="shared" si="155"/>
        <v>478.93333256457765</v>
      </c>
      <c r="BF39" s="171">
        <f t="shared" si="155"/>
        <v>427.48490443150439</v>
      </c>
      <c r="BG39" s="171">
        <f t="shared" si="155"/>
        <v>375.70292813633347</v>
      </c>
      <c r="BH39" s="171">
        <f t="shared" si="155"/>
        <v>324.64276419251786</v>
      </c>
      <c r="BI39" s="171">
        <f t="shared" si="155"/>
        <v>273.02215528653801</v>
      </c>
      <c r="BJ39" s="171">
        <f t="shared" si="155"/>
        <v>221.4075138094212</v>
      </c>
      <c r="BK39" s="171">
        <f t="shared" si="155"/>
        <v>169.43250455272664</v>
      </c>
      <c r="BL39" s="171">
        <f t="shared" si="155"/>
        <v>118.21032473971415</v>
      </c>
      <c r="BM39" s="171">
        <f t="shared" si="155"/>
        <v>66.627777147123794</v>
      </c>
    </row>
    <row r="40" spans="2:65">
      <c r="C40" s="203"/>
      <c r="D40" s="184" t="s">
        <v>57</v>
      </c>
      <c r="E40" s="171">
        <f>E6</f>
        <v>331.80951208791208</v>
      </c>
      <c r="F40" s="171">
        <f t="shared" ref="F40:AH40" si="156">F6</f>
        <v>329.36973626373623</v>
      </c>
      <c r="G40" s="171">
        <f t="shared" si="156"/>
        <v>347.66805494505491</v>
      </c>
      <c r="H40" s="171">
        <f t="shared" si="156"/>
        <v>374.50558901098901</v>
      </c>
      <c r="I40" s="171">
        <f t="shared" si="156"/>
        <v>400.12323516483514</v>
      </c>
      <c r="J40" s="171">
        <f t="shared" si="156"/>
        <v>406.22267472527471</v>
      </c>
      <c r="K40" s="171">
        <f t="shared" si="156"/>
        <v>434.28009670329669</v>
      </c>
      <c r="L40" s="171">
        <f t="shared" si="156"/>
        <v>458.67785494505495</v>
      </c>
      <c r="M40" s="171">
        <f t="shared" si="156"/>
        <v>423.30110549450546</v>
      </c>
      <c r="N40" s="171">
        <f t="shared" si="156"/>
        <v>424.57344858681319</v>
      </c>
      <c r="O40" s="171">
        <f t="shared" si="156"/>
        <v>414.9814699340659</v>
      </c>
      <c r="P40" s="171">
        <f t="shared" si="156"/>
        <v>418.87535214945052</v>
      </c>
      <c r="Q40" s="171">
        <f t="shared" si="156"/>
        <v>449.02854156043958</v>
      </c>
      <c r="R40" s="171">
        <f t="shared" si="156"/>
        <v>536.0199684593407</v>
      </c>
      <c r="S40" s="171">
        <f t="shared" si="156"/>
        <v>542.73545141538466</v>
      </c>
      <c r="T40" s="171">
        <f t="shared" si="156"/>
        <v>539.22778356235347</v>
      </c>
      <c r="U40" s="171">
        <f t="shared" si="156"/>
        <v>547.3671339483634</v>
      </c>
      <c r="V40" s="171">
        <f t="shared" si="156"/>
        <v>558.50213181333561</v>
      </c>
      <c r="W40" s="171">
        <f t="shared" si="156"/>
        <v>572.34551732392902</v>
      </c>
      <c r="X40" s="171">
        <f t="shared" si="156"/>
        <v>583.91774542856967</v>
      </c>
      <c r="Y40" s="171">
        <f t="shared" si="156"/>
        <v>589.5490218871621</v>
      </c>
      <c r="Z40" s="171">
        <f t="shared" si="156"/>
        <v>601.99531380374879</v>
      </c>
      <c r="AA40" s="171">
        <f t="shared" si="156"/>
        <v>616.1686636261893</v>
      </c>
      <c r="AB40" s="171">
        <f t="shared" si="156"/>
        <v>628.14410856566053</v>
      </c>
      <c r="AC40" s="171">
        <f t="shared" si="156"/>
        <v>640.74437058328124</v>
      </c>
      <c r="AD40" s="171">
        <f t="shared" si="156"/>
        <v>639.18836660022771</v>
      </c>
      <c r="AE40" s="171">
        <f t="shared" si="156"/>
        <v>655.60311153896998</v>
      </c>
      <c r="AF40" s="171">
        <f t="shared" si="156"/>
        <v>666.38893626122604</v>
      </c>
      <c r="AG40" s="171">
        <f t="shared" si="156"/>
        <v>678.79935752507288</v>
      </c>
      <c r="AH40" s="171">
        <f t="shared" si="156"/>
        <v>687.93760241249822</v>
      </c>
      <c r="AI40" s="171">
        <f t="shared" ref="AI40:BM40" si="157">AI6</f>
        <v>701.95042891872731</v>
      </c>
      <c r="AJ40" s="171">
        <f t="shared" si="157"/>
        <v>708.79761798495804</v>
      </c>
      <c r="AK40" s="171">
        <f t="shared" si="157"/>
        <v>717.56712864691758</v>
      </c>
      <c r="AL40" s="171">
        <f t="shared" si="157"/>
        <v>726.33663930887678</v>
      </c>
      <c r="AM40" s="171">
        <f t="shared" si="157"/>
        <v>737.12013942281101</v>
      </c>
      <c r="AN40" s="171">
        <f t="shared" si="157"/>
        <v>743.87566063279542</v>
      </c>
      <c r="AO40" s="171">
        <f t="shared" si="157"/>
        <v>753.65796455879592</v>
      </c>
      <c r="AP40" s="171">
        <f t="shared" si="157"/>
        <v>763.39241601694653</v>
      </c>
      <c r="AQ40" s="171">
        <f t="shared" si="157"/>
        <v>775.24502327639857</v>
      </c>
      <c r="AR40" s="171">
        <f t="shared" si="157"/>
        <v>782.86131893324728</v>
      </c>
      <c r="AS40" s="171">
        <f t="shared" si="157"/>
        <v>792.59577039139765</v>
      </c>
      <c r="AT40" s="171">
        <f t="shared" si="157"/>
        <v>752.96360576935524</v>
      </c>
      <c r="AU40" s="171">
        <f t="shared" si="157"/>
        <v>715.10552441750008</v>
      </c>
      <c r="AV40" s="171">
        <f t="shared" si="157"/>
        <v>673.22464695451379</v>
      </c>
      <c r="AW40" s="171">
        <f t="shared" si="157"/>
        <v>633.20638228743087</v>
      </c>
      <c r="AX40" s="171">
        <f t="shared" si="157"/>
        <v>593.12077840068991</v>
      </c>
      <c r="AY40" s="171">
        <f t="shared" si="157"/>
        <v>551.35621402165395</v>
      </c>
      <c r="AZ40" s="171">
        <f t="shared" si="157"/>
        <v>507.04854311302921</v>
      </c>
      <c r="BA40" s="171">
        <f t="shared" si="157"/>
        <v>464.75198554658186</v>
      </c>
      <c r="BB40" s="171">
        <f t="shared" si="157"/>
        <v>422.96955964648089</v>
      </c>
      <c r="BC40" s="171">
        <f t="shared" si="157"/>
        <v>382.75650427870016</v>
      </c>
      <c r="BD40" s="171">
        <f t="shared" si="157"/>
        <v>338.29464851460227</v>
      </c>
      <c r="BE40" s="171">
        <f t="shared" si="157"/>
        <v>296.08785225927488</v>
      </c>
      <c r="BF40" s="171">
        <f t="shared" si="157"/>
        <v>255.06033619185661</v>
      </c>
      <c r="BG40" s="171">
        <f t="shared" si="157"/>
        <v>215.79112725882669</v>
      </c>
      <c r="BH40" s="171">
        <f t="shared" si="157"/>
        <v>176.50087943115787</v>
      </c>
      <c r="BI40" s="171">
        <f t="shared" si="157"/>
        <v>139.18737033914493</v>
      </c>
      <c r="BJ40" s="171">
        <f t="shared" si="157"/>
        <v>102.89057882100829</v>
      </c>
      <c r="BK40" s="171">
        <f t="shared" si="157"/>
        <v>67.78308474361593</v>
      </c>
      <c r="BL40" s="171">
        <f t="shared" si="157"/>
        <v>33.303091351564142</v>
      </c>
      <c r="BM40" s="171">
        <f t="shared" si="157"/>
        <v>0</v>
      </c>
    </row>
    <row r="41" spans="2:65">
      <c r="C41" s="204"/>
      <c r="D41" s="184" t="s">
        <v>58</v>
      </c>
      <c r="E41" s="171">
        <f>E7</f>
        <v>1098.7896330044996</v>
      </c>
      <c r="F41" s="171">
        <f t="shared" ref="F41:AH41" si="158">F7</f>
        <v>1147.6524301523182</v>
      </c>
      <c r="G41" s="171">
        <f t="shared" si="158"/>
        <v>1189.8859358425786</v>
      </c>
      <c r="H41" s="171">
        <f t="shared" si="158"/>
        <v>1142.6250280895895</v>
      </c>
      <c r="I41" s="171">
        <f t="shared" si="158"/>
        <v>1175.450719146402</v>
      </c>
      <c r="J41" s="171">
        <f t="shared" si="158"/>
        <v>1227.6226453054778</v>
      </c>
      <c r="K41" s="171">
        <f t="shared" si="158"/>
        <v>1278.3805892860146</v>
      </c>
      <c r="L41" s="171">
        <f t="shared" si="158"/>
        <v>1347.4106870546009</v>
      </c>
      <c r="M41" s="171">
        <f t="shared" si="158"/>
        <v>1348.3517051406402</v>
      </c>
      <c r="N41" s="171">
        <f t="shared" si="158"/>
        <v>1295.1757241379312</v>
      </c>
      <c r="O41" s="171">
        <f t="shared" si="158"/>
        <v>1092.1530841121496</v>
      </c>
      <c r="P41" s="171">
        <f t="shared" si="158"/>
        <v>1074.6870870755881</v>
      </c>
      <c r="Q41" s="171">
        <f t="shared" si="158"/>
        <v>1145.1454446529081</v>
      </c>
      <c r="R41" s="171">
        <f t="shared" si="158"/>
        <v>1184.4209887139277</v>
      </c>
      <c r="S41" s="171">
        <f t="shared" si="158"/>
        <v>723.43197124144012</v>
      </c>
      <c r="T41" s="171">
        <f t="shared" si="158"/>
        <v>1367.1610952975141</v>
      </c>
      <c r="U41" s="171">
        <f t="shared" si="158"/>
        <v>1628.4446946263708</v>
      </c>
      <c r="V41" s="171">
        <f t="shared" si="158"/>
        <v>1385.3631292341363</v>
      </c>
      <c r="W41" s="171">
        <f t="shared" si="158"/>
        <v>1752.2005105044766</v>
      </c>
      <c r="X41" s="171">
        <f t="shared" si="158"/>
        <v>1964.0791636660322</v>
      </c>
      <c r="Y41" s="171">
        <f t="shared" si="158"/>
        <v>1792.7757869773818</v>
      </c>
      <c r="Z41" s="171">
        <f t="shared" si="158"/>
        <v>1571.9984237780959</v>
      </c>
      <c r="AA41" s="171">
        <f t="shared" si="158"/>
        <v>1380.4865124407854</v>
      </c>
      <c r="AB41" s="171">
        <f t="shared" si="158"/>
        <v>1338.3399659979598</v>
      </c>
      <c r="AC41" s="171">
        <f t="shared" si="158"/>
        <v>1275.9788314651323</v>
      </c>
      <c r="AD41" s="171">
        <f t="shared" si="158"/>
        <v>1449.9796718528996</v>
      </c>
      <c r="AE41" s="171">
        <f t="shared" si="158"/>
        <v>1358.3277963224893</v>
      </c>
      <c r="AF41" s="171">
        <f t="shared" si="158"/>
        <v>1370.0780367751061</v>
      </c>
      <c r="AG41" s="171">
        <f t="shared" si="158"/>
        <v>1202.0495983026874</v>
      </c>
      <c r="AH41" s="171">
        <f t="shared" si="158"/>
        <v>1207.9247185289958</v>
      </c>
      <c r="AI41" s="171">
        <f t="shared" ref="AI41:BM41" si="159">AI7</f>
        <v>1191.1920806133849</v>
      </c>
      <c r="AJ41" s="171">
        <f t="shared" si="159"/>
        <v>1171.1758942771</v>
      </c>
      <c r="AK41" s="171">
        <f t="shared" si="159"/>
        <v>1154.1630055051348</v>
      </c>
      <c r="AL41" s="171">
        <f t="shared" si="159"/>
        <v>1136.9427099734301</v>
      </c>
      <c r="AM41" s="171">
        <f t="shared" si="159"/>
        <v>1122.6245177379612</v>
      </c>
      <c r="AN41" s="171">
        <f t="shared" si="159"/>
        <v>1102.044312286117</v>
      </c>
      <c r="AO41" s="171">
        <f t="shared" si="159"/>
        <v>1084.4350339082127</v>
      </c>
      <c r="AP41" s="171">
        <f t="shared" si="159"/>
        <v>1066.753239440613</v>
      </c>
      <c r="AQ41" s="171">
        <f t="shared" si="159"/>
        <v>1051.8903698100498</v>
      </c>
      <c r="AR41" s="171">
        <f t="shared" si="159"/>
        <v>1031.2367666120881</v>
      </c>
      <c r="AS41" s="171">
        <f t="shared" si="159"/>
        <v>1013.4235488919124</v>
      </c>
      <c r="AT41" s="171">
        <f t="shared" si="159"/>
        <v>970.84458298208597</v>
      </c>
      <c r="AU41" s="171">
        <f t="shared" si="159"/>
        <v>931.97657245325388</v>
      </c>
      <c r="AV41" s="171">
        <f t="shared" si="159"/>
        <v>889.17597596024711</v>
      </c>
      <c r="AW41" s="171">
        <f t="shared" si="159"/>
        <v>850.07805335196372</v>
      </c>
      <c r="AX41" s="171">
        <f t="shared" si="159"/>
        <v>812.13242963400182</v>
      </c>
      <c r="AY41" s="171">
        <f t="shared" si="159"/>
        <v>777.45355520800479</v>
      </c>
      <c r="AZ41" s="171">
        <f t="shared" si="159"/>
        <v>739.66328664338334</v>
      </c>
      <c r="BA41" s="171">
        <f t="shared" si="159"/>
        <v>705.12732333206486</v>
      </c>
      <c r="BB41" s="171">
        <f t="shared" si="159"/>
        <v>671.71368696704633</v>
      </c>
      <c r="BC41" s="171">
        <f t="shared" si="159"/>
        <v>641.16523739191689</v>
      </c>
      <c r="BD41" s="171">
        <f t="shared" si="159"/>
        <v>608.21663833643561</v>
      </c>
      <c r="BE41" s="171">
        <f t="shared" si="159"/>
        <v>578.11250456284233</v>
      </c>
      <c r="BF41" s="171">
        <f t="shared" si="159"/>
        <v>549.08873097522985</v>
      </c>
      <c r="BG41" s="171">
        <f t="shared" si="159"/>
        <v>521.13091652523974</v>
      </c>
      <c r="BH41" s="171">
        <f t="shared" si="159"/>
        <v>495.57615482230653</v>
      </c>
      <c r="BI41" s="171">
        <f t="shared" si="159"/>
        <v>468.34269714354531</v>
      </c>
      <c r="BJ41" s="171">
        <f t="shared" si="159"/>
        <v>443.47059647935441</v>
      </c>
      <c r="BK41" s="171">
        <f t="shared" si="159"/>
        <v>419.58169982614743</v>
      </c>
      <c r="BL41" s="171">
        <f t="shared" si="159"/>
        <v>397.73681177536764</v>
      </c>
      <c r="BM41" s="171">
        <f t="shared" si="159"/>
        <v>374.6485671484852</v>
      </c>
    </row>
    <row r="42" spans="2:65">
      <c r="C42" s="202" t="s">
        <v>59</v>
      </c>
      <c r="D42" s="184" t="s">
        <v>60</v>
      </c>
      <c r="E42" s="171">
        <f>E8+E19</f>
        <v>7282.612405499578</v>
      </c>
      <c r="F42" s="171">
        <f t="shared" ref="F42:AH42" si="160">F8+F19</f>
        <v>7378.0677489838454</v>
      </c>
      <c r="G42" s="171">
        <f t="shared" si="160"/>
        <v>8725.2252760366118</v>
      </c>
      <c r="H42" s="171">
        <f t="shared" si="160"/>
        <v>7401.3832295257162</v>
      </c>
      <c r="I42" s="171">
        <f t="shared" si="160"/>
        <v>9389.168243630349</v>
      </c>
      <c r="J42" s="171">
        <f t="shared" si="160"/>
        <v>8588.6014115819962</v>
      </c>
      <c r="K42" s="171">
        <f t="shared" si="160"/>
        <v>8075.0676093533239</v>
      </c>
      <c r="L42" s="171">
        <f t="shared" si="160"/>
        <v>8573.4357565493847</v>
      </c>
      <c r="M42" s="171">
        <f t="shared" si="160"/>
        <v>8276.4796734782831</v>
      </c>
      <c r="N42" s="171">
        <f t="shared" si="160"/>
        <v>8054.2111510202622</v>
      </c>
      <c r="O42" s="171">
        <f t="shared" si="160"/>
        <v>8976.8493481256919</v>
      </c>
      <c r="P42" s="171">
        <f t="shared" si="160"/>
        <v>8504.7967378911362</v>
      </c>
      <c r="Q42" s="171">
        <f t="shared" si="160"/>
        <v>8760.9711754173186</v>
      </c>
      <c r="R42" s="171">
        <f t="shared" si="160"/>
        <v>8959.2106808607296</v>
      </c>
      <c r="S42" s="171">
        <f t="shared" si="160"/>
        <v>9162.419689020302</v>
      </c>
      <c r="T42" s="171">
        <f t="shared" si="160"/>
        <v>9593.4352061486534</v>
      </c>
      <c r="U42" s="171">
        <f t="shared" si="160"/>
        <v>9280.5213349753412</v>
      </c>
      <c r="V42" s="171">
        <f t="shared" si="160"/>
        <v>9685.8469017673815</v>
      </c>
      <c r="W42" s="171">
        <f t="shared" si="160"/>
        <v>8567.8361304919454</v>
      </c>
      <c r="X42" s="171">
        <f t="shared" si="160"/>
        <v>7798.4170217310784</v>
      </c>
      <c r="Y42" s="171">
        <f t="shared" si="160"/>
        <v>9081.9861881832185</v>
      </c>
      <c r="Z42" s="171">
        <f t="shared" si="160"/>
        <v>8868.4151321788886</v>
      </c>
      <c r="AA42" s="171">
        <f t="shared" si="160"/>
        <v>9487.3065233105172</v>
      </c>
      <c r="AB42" s="171">
        <f t="shared" si="160"/>
        <v>8600.1065423029358</v>
      </c>
      <c r="AC42" s="171">
        <f t="shared" si="160"/>
        <v>8756.7233378373257</v>
      </c>
      <c r="AD42" s="171">
        <f t="shared" si="160"/>
        <v>8508.2839888076178</v>
      </c>
      <c r="AE42" s="171">
        <f t="shared" si="160"/>
        <v>8710.1038647840651</v>
      </c>
      <c r="AF42" s="171">
        <f t="shared" si="160"/>
        <v>8496.3691878342452</v>
      </c>
      <c r="AG42" s="171">
        <f t="shared" si="160"/>
        <v>8942.5975301444996</v>
      </c>
      <c r="AH42" s="171">
        <f t="shared" si="160"/>
        <v>8902.1980058714398</v>
      </c>
      <c r="AI42" s="171">
        <f t="shared" ref="AI42:BM42" si="161">AI8+AI19</f>
        <v>8823.0636406200065</v>
      </c>
      <c r="AJ42" s="171">
        <f t="shared" si="161"/>
        <v>8691.5805271207646</v>
      </c>
      <c r="AK42" s="171">
        <f t="shared" si="161"/>
        <v>8560.1460783110015</v>
      </c>
      <c r="AL42" s="171">
        <f t="shared" si="161"/>
        <v>8426.0025356150691</v>
      </c>
      <c r="AM42" s="171">
        <f t="shared" si="161"/>
        <v>8294.6654161842634</v>
      </c>
      <c r="AN42" s="171">
        <f t="shared" si="161"/>
        <v>8160.6192028672967</v>
      </c>
      <c r="AO42" s="171">
        <f t="shared" si="161"/>
        <v>8029.3794128154605</v>
      </c>
      <c r="AP42" s="171">
        <f t="shared" si="161"/>
        <v>7895.4305288774522</v>
      </c>
      <c r="AQ42" s="171">
        <f t="shared" si="161"/>
        <v>7764.2880682045761</v>
      </c>
      <c r="AR42" s="171">
        <f t="shared" si="161"/>
        <v>7633.1942722211788</v>
      </c>
      <c r="AS42" s="171">
        <f t="shared" si="161"/>
        <v>7499.3913823516177</v>
      </c>
      <c r="AT42" s="171">
        <f t="shared" si="161"/>
        <v>7162.4831414026121</v>
      </c>
      <c r="AU42" s="171">
        <f t="shared" si="161"/>
        <v>6830.5418682632844</v>
      </c>
      <c r="AV42" s="171">
        <f t="shared" si="161"/>
        <v>6503.5675629336283</v>
      </c>
      <c r="AW42" s="171">
        <f t="shared" si="161"/>
        <v>6181.560225413652</v>
      </c>
      <c r="AX42" s="171">
        <f t="shared" si="161"/>
        <v>5864.5198557033473</v>
      </c>
      <c r="AY42" s="171">
        <f t="shared" si="161"/>
        <v>5552.4464538027205</v>
      </c>
      <c r="AZ42" s="171">
        <f t="shared" si="161"/>
        <v>5245.3400197117689</v>
      </c>
      <c r="BA42" s="171">
        <f t="shared" si="161"/>
        <v>4943.2005534304935</v>
      </c>
      <c r="BB42" s="171">
        <f t="shared" si="161"/>
        <v>4646.0280549588933</v>
      </c>
      <c r="BC42" s="171">
        <f t="shared" si="161"/>
        <v>4353.8225242969684</v>
      </c>
      <c r="BD42" s="171">
        <f t="shared" si="161"/>
        <v>4092.7119789254812</v>
      </c>
      <c r="BE42" s="171">
        <f t="shared" si="161"/>
        <v>3832.044343914165</v>
      </c>
      <c r="BF42" s="171">
        <f t="shared" si="161"/>
        <v>3571.8196192630239</v>
      </c>
      <c r="BG42" s="171">
        <f t="shared" si="161"/>
        <v>3312.037804972053</v>
      </c>
      <c r="BH42" s="171">
        <f t="shared" si="161"/>
        <v>3052.6989010412581</v>
      </c>
      <c r="BI42" s="171">
        <f t="shared" si="161"/>
        <v>2793.8029074706355</v>
      </c>
      <c r="BJ42" s="171">
        <f t="shared" si="161"/>
        <v>2535.3498242601863</v>
      </c>
      <c r="BK42" s="171">
        <f t="shared" si="161"/>
        <v>2277.3396514099099</v>
      </c>
      <c r="BL42" s="171">
        <f t="shared" si="161"/>
        <v>2019.7723889198078</v>
      </c>
      <c r="BM42" s="171">
        <f t="shared" si="161"/>
        <v>1762.6480367898782</v>
      </c>
    </row>
    <row r="43" spans="2:65">
      <c r="C43" s="204"/>
      <c r="D43" s="184" t="s">
        <v>61</v>
      </c>
      <c r="E43" s="171">
        <f>E9+SUM(E20:E26)</f>
        <v>2216.5105526666671</v>
      </c>
      <c r="F43" s="171">
        <f t="shared" ref="F43:AH43" si="162">F9+SUM(F20:F26)</f>
        <v>2110.0364926666666</v>
      </c>
      <c r="G43" s="171">
        <f t="shared" si="162"/>
        <v>2492.733628</v>
      </c>
      <c r="H43" s="171">
        <f t="shared" si="162"/>
        <v>2834.2506500000004</v>
      </c>
      <c r="I43" s="171">
        <f t="shared" si="162"/>
        <v>4092.6170978</v>
      </c>
      <c r="J43" s="171">
        <f t="shared" si="162"/>
        <v>4663.3387672666677</v>
      </c>
      <c r="K43" s="171">
        <f t="shared" si="162"/>
        <v>4439.1904274666667</v>
      </c>
      <c r="L43" s="171">
        <f t="shared" si="162"/>
        <v>5474.4753961333327</v>
      </c>
      <c r="M43" s="171">
        <f t="shared" si="162"/>
        <v>5909.8705409333334</v>
      </c>
      <c r="N43" s="171">
        <f t="shared" si="162"/>
        <v>5379.039198866667</v>
      </c>
      <c r="O43" s="171">
        <f t="shared" si="162"/>
        <v>5017.8835168927662</v>
      </c>
      <c r="P43" s="171">
        <f t="shared" si="162"/>
        <v>5046.3833209284385</v>
      </c>
      <c r="Q43" s="171">
        <f t="shared" si="162"/>
        <v>5003.1664044374702</v>
      </c>
      <c r="R43" s="171">
        <f t="shared" si="162"/>
        <v>5691.6781079468328</v>
      </c>
      <c r="S43" s="171">
        <f t="shared" si="162"/>
        <v>5893.386992025944</v>
      </c>
      <c r="T43" s="171">
        <f t="shared" si="162"/>
        <v>5877.9501864007107</v>
      </c>
      <c r="U43" s="171">
        <f t="shared" si="162"/>
        <v>5785.5826473137558</v>
      </c>
      <c r="V43" s="171">
        <f t="shared" si="162"/>
        <v>6379.2568723233544</v>
      </c>
      <c r="W43" s="171">
        <f t="shared" si="162"/>
        <v>6895.6418841574896</v>
      </c>
      <c r="X43" s="171">
        <f t="shared" si="162"/>
        <v>5533.0483616448637</v>
      </c>
      <c r="Y43" s="171">
        <f t="shared" si="162"/>
        <v>6202.0205188514929</v>
      </c>
      <c r="Z43" s="171">
        <f t="shared" si="162"/>
        <v>5614.3751218124853</v>
      </c>
      <c r="AA43" s="171">
        <f t="shared" si="162"/>
        <v>6001.7040705544468</v>
      </c>
      <c r="AB43" s="171">
        <f t="shared" si="162"/>
        <v>6448.1286375535537</v>
      </c>
      <c r="AC43" s="171">
        <f t="shared" si="162"/>
        <v>6259.9274720736048</v>
      </c>
      <c r="AD43" s="171">
        <f t="shared" si="162"/>
        <v>6775.2556823284322</v>
      </c>
      <c r="AE43" s="171">
        <f t="shared" si="162"/>
        <v>6796.8832012960684</v>
      </c>
      <c r="AF43" s="171">
        <f t="shared" si="162"/>
        <v>7079.7838289224537</v>
      </c>
      <c r="AG43" s="171">
        <f t="shared" si="162"/>
        <v>7262.573965356396</v>
      </c>
      <c r="AH43" s="171">
        <f t="shared" si="162"/>
        <v>7390.1621681528086</v>
      </c>
      <c r="AI43" s="171">
        <f t="shared" ref="AI43:BL43" si="163">AI9+SUM(AI20:AI26)</f>
        <v>6935.3958668251025</v>
      </c>
      <c r="AJ43" s="171">
        <f t="shared" si="163"/>
        <v>6661.6516135068841</v>
      </c>
      <c r="AK43" s="171">
        <f t="shared" si="163"/>
        <v>6376.8181967507644</v>
      </c>
      <c r="AL43" s="171">
        <f t="shared" si="163"/>
        <v>6092.5651881666363</v>
      </c>
      <c r="AM43" s="171">
        <f t="shared" si="163"/>
        <v>5807.6273013835889</v>
      </c>
      <c r="AN43" s="171">
        <f t="shared" si="163"/>
        <v>5527.5019064667313</v>
      </c>
      <c r="AO43" s="171">
        <f t="shared" si="163"/>
        <v>5254.0703656468349</v>
      </c>
      <c r="AP43" s="171">
        <f t="shared" si="163"/>
        <v>4981.2303013954588</v>
      </c>
      <c r="AQ43" s="171">
        <f t="shared" si="163"/>
        <v>4708.2800587555503</v>
      </c>
      <c r="AR43" s="171">
        <f t="shared" si="163"/>
        <v>4438.7511899957544</v>
      </c>
      <c r="AS43" s="171">
        <f t="shared" si="163"/>
        <v>4169.0101728886566</v>
      </c>
      <c r="AT43" s="171">
        <f t="shared" si="163"/>
        <v>4072.1139678895538</v>
      </c>
      <c r="AU43" s="171">
        <f t="shared" si="163"/>
        <v>3959.1151391190215</v>
      </c>
      <c r="AV43" s="171">
        <f t="shared" si="163"/>
        <v>3789.0004971935405</v>
      </c>
      <c r="AW43" s="171">
        <f t="shared" si="163"/>
        <v>3615.1777979826693</v>
      </c>
      <c r="AX43" s="171">
        <f t="shared" si="163"/>
        <v>3434.6126169282606</v>
      </c>
      <c r="AY43" s="171">
        <f t="shared" si="163"/>
        <v>3231.8049317798386</v>
      </c>
      <c r="AZ43" s="171">
        <f t="shared" si="163"/>
        <v>3025.2320252697118</v>
      </c>
      <c r="BA43" s="171">
        <f t="shared" si="163"/>
        <v>2815.214548802358</v>
      </c>
      <c r="BB43" s="171">
        <f t="shared" si="163"/>
        <v>2601.0967009638316</v>
      </c>
      <c r="BC43" s="171">
        <f t="shared" si="163"/>
        <v>2384.2767094262013</v>
      </c>
      <c r="BD43" s="171">
        <f t="shared" si="163"/>
        <v>2159.2651400050663</v>
      </c>
      <c r="BE43" s="171">
        <f t="shared" si="163"/>
        <v>1929.6355381304081</v>
      </c>
      <c r="BF43" s="171">
        <f t="shared" si="163"/>
        <v>1694.5607036495257</v>
      </c>
      <c r="BG43" s="171">
        <f t="shared" si="163"/>
        <v>1453.6461084838006</v>
      </c>
      <c r="BH43" s="171">
        <f t="shared" si="163"/>
        <v>1210.3038864553896</v>
      </c>
      <c r="BI43" s="171">
        <f t="shared" si="163"/>
        <v>1018.0970439327391</v>
      </c>
      <c r="BJ43" s="171">
        <f t="shared" si="163"/>
        <v>854.63202066546751</v>
      </c>
      <c r="BK43" s="171">
        <f t="shared" si="163"/>
        <v>703.50366854442314</v>
      </c>
      <c r="BL43" s="171">
        <f t="shared" si="163"/>
        <v>561.99553039934551</v>
      </c>
      <c r="BM43" s="171">
        <f>BM9+SUM(BM20:BM26)</f>
        <v>413.57632549287138</v>
      </c>
    </row>
    <row r="44" spans="2:65">
      <c r="C44" s="202" t="s">
        <v>62</v>
      </c>
      <c r="D44" s="184" t="s">
        <v>60</v>
      </c>
      <c r="E44" s="171">
        <f>E11+E12</f>
        <v>716.92843334224381</v>
      </c>
      <c r="F44" s="171">
        <f t="shared" ref="F44:AH44" si="164">F11+F12</f>
        <v>716.92843334224381</v>
      </c>
      <c r="G44" s="171">
        <f t="shared" si="164"/>
        <v>716.92843334224381</v>
      </c>
      <c r="H44" s="171">
        <f t="shared" si="164"/>
        <v>716.92843334224381</v>
      </c>
      <c r="I44" s="171">
        <f t="shared" si="164"/>
        <v>771.90750475558264</v>
      </c>
      <c r="J44" s="171">
        <f t="shared" si="164"/>
        <v>1063.6603516026264</v>
      </c>
      <c r="K44" s="171">
        <f t="shared" si="164"/>
        <v>1136.897742515996</v>
      </c>
      <c r="L44" s="171">
        <f t="shared" si="164"/>
        <v>1483.0340984404656</v>
      </c>
      <c r="M44" s="171">
        <f t="shared" si="164"/>
        <v>1184.0646018798573</v>
      </c>
      <c r="N44" s="171">
        <f t="shared" si="164"/>
        <v>1363.0464621916431</v>
      </c>
      <c r="O44" s="171">
        <f t="shared" si="164"/>
        <v>1566.8232856116786</v>
      </c>
      <c r="P44" s="171">
        <f t="shared" si="164"/>
        <v>1421.394892131156</v>
      </c>
      <c r="Q44" s="171">
        <f t="shared" si="164"/>
        <v>1432.9288840959434</v>
      </c>
      <c r="R44" s="171">
        <f t="shared" si="164"/>
        <v>1378.6512748498847</v>
      </c>
      <c r="S44" s="171">
        <f t="shared" si="164"/>
        <v>1368.4742231162488</v>
      </c>
      <c r="T44" s="171">
        <f t="shared" si="164"/>
        <v>1440.3920553672763</v>
      </c>
      <c r="U44" s="171">
        <f t="shared" si="164"/>
        <v>1388.149856467945</v>
      </c>
      <c r="V44" s="171">
        <f t="shared" si="164"/>
        <v>1401.3557253288748</v>
      </c>
      <c r="W44" s="171">
        <f t="shared" si="164"/>
        <v>2582.5591131242286</v>
      </c>
      <c r="X44" s="171">
        <f t="shared" si="164"/>
        <v>1884.0716059306244</v>
      </c>
      <c r="Y44" s="171">
        <f t="shared" si="164"/>
        <v>1185.5840987370202</v>
      </c>
      <c r="Z44" s="171">
        <f t="shared" si="164"/>
        <v>858.98330367387121</v>
      </c>
      <c r="AA44" s="171">
        <f t="shared" si="164"/>
        <v>809.32379257554533</v>
      </c>
      <c r="AB44" s="171">
        <f t="shared" si="164"/>
        <v>851.04599502479277</v>
      </c>
      <c r="AC44" s="171">
        <f t="shared" si="164"/>
        <v>906.01975794087593</v>
      </c>
      <c r="AD44" s="171">
        <f t="shared" si="164"/>
        <v>840.2439480479959</v>
      </c>
      <c r="AE44" s="171">
        <f t="shared" si="164"/>
        <v>947.01737275142898</v>
      </c>
      <c r="AF44" s="171">
        <f t="shared" si="164"/>
        <v>687.95229621106023</v>
      </c>
      <c r="AG44" s="171">
        <f t="shared" si="164"/>
        <v>856.21207180475119</v>
      </c>
      <c r="AH44" s="171">
        <f t="shared" si="164"/>
        <v>859.14540513808458</v>
      </c>
      <c r="AI44" s="171">
        <f t="shared" ref="AI44:BM44" si="165">AI11+AI12</f>
        <v>851.7797610407473</v>
      </c>
      <c r="AJ44" s="171">
        <f t="shared" si="165"/>
        <v>844.41411694341025</v>
      </c>
      <c r="AK44" s="171">
        <f t="shared" si="165"/>
        <v>837.04847284607308</v>
      </c>
      <c r="AL44" s="171">
        <f t="shared" si="165"/>
        <v>829.6828287487358</v>
      </c>
      <c r="AM44" s="171">
        <f t="shared" si="165"/>
        <v>822.31718465139807</v>
      </c>
      <c r="AN44" s="171">
        <f t="shared" si="165"/>
        <v>814.95154055406101</v>
      </c>
      <c r="AO44" s="171">
        <f t="shared" si="165"/>
        <v>807.58589645672407</v>
      </c>
      <c r="AP44" s="171">
        <f t="shared" si="165"/>
        <v>800.22025235938656</v>
      </c>
      <c r="AQ44" s="171">
        <f t="shared" si="165"/>
        <v>792.8546082620494</v>
      </c>
      <c r="AR44" s="171">
        <f t="shared" si="165"/>
        <v>785.488964164712</v>
      </c>
      <c r="AS44" s="171">
        <f t="shared" si="165"/>
        <v>778.12332006737495</v>
      </c>
      <c r="AT44" s="171">
        <f t="shared" si="165"/>
        <v>751.658700790544</v>
      </c>
      <c r="AU44" s="171">
        <f t="shared" si="165"/>
        <v>725.55364747654141</v>
      </c>
      <c r="AV44" s="171">
        <f t="shared" si="165"/>
        <v>699.8081601253665</v>
      </c>
      <c r="AW44" s="171">
        <f t="shared" si="165"/>
        <v>674.42223873702005</v>
      </c>
      <c r="AX44" s="171">
        <f t="shared" si="165"/>
        <v>649.39588331150117</v>
      </c>
      <c r="AY44" s="171">
        <f t="shared" si="165"/>
        <v>624.72909384881029</v>
      </c>
      <c r="AZ44" s="171">
        <f t="shared" si="165"/>
        <v>600.42187034894789</v>
      </c>
      <c r="BA44" s="171">
        <f t="shared" si="165"/>
        <v>576.47421281191328</v>
      </c>
      <c r="BB44" s="171">
        <f t="shared" si="165"/>
        <v>552.88612123770667</v>
      </c>
      <c r="BC44" s="171">
        <f t="shared" si="165"/>
        <v>529.65759562632786</v>
      </c>
      <c r="BD44" s="171">
        <f t="shared" si="165"/>
        <v>511.53743010293493</v>
      </c>
      <c r="BE44" s="171">
        <f t="shared" si="165"/>
        <v>493.44932749925562</v>
      </c>
      <c r="BF44" s="171">
        <f t="shared" si="165"/>
        <v>475.39328781529019</v>
      </c>
      <c r="BG44" s="171">
        <f t="shared" si="165"/>
        <v>457.3693110510381</v>
      </c>
      <c r="BH44" s="171">
        <f t="shared" si="165"/>
        <v>439.37739720649989</v>
      </c>
      <c r="BI44" s="171">
        <f t="shared" si="165"/>
        <v>421.41754628167541</v>
      </c>
      <c r="BJ44" s="171">
        <f t="shared" si="165"/>
        <v>403.4897582765646</v>
      </c>
      <c r="BK44" s="171">
        <f t="shared" si="165"/>
        <v>385.59403319116774</v>
      </c>
      <c r="BL44" s="171">
        <f t="shared" si="165"/>
        <v>367.73037102548426</v>
      </c>
      <c r="BM44" s="171">
        <f t="shared" si="165"/>
        <v>349.89877177951468</v>
      </c>
    </row>
    <row r="45" spans="2:65">
      <c r="C45" s="203"/>
      <c r="D45" s="184" t="s">
        <v>61</v>
      </c>
      <c r="E45" s="171">
        <f>E13</f>
        <v>199.41429200000002</v>
      </c>
      <c r="F45" s="171">
        <f t="shared" ref="F45:AH45" si="166">F13</f>
        <v>199.41429200000002</v>
      </c>
      <c r="G45" s="171">
        <f t="shared" si="166"/>
        <v>199.41429200000002</v>
      </c>
      <c r="H45" s="171">
        <f t="shared" si="166"/>
        <v>199.41429200000002</v>
      </c>
      <c r="I45" s="171">
        <f t="shared" si="166"/>
        <v>176.93726820000001</v>
      </c>
      <c r="J45" s="171">
        <f t="shared" si="166"/>
        <v>328.19603740000002</v>
      </c>
      <c r="K45" s="171">
        <f t="shared" si="166"/>
        <v>997.34262320000005</v>
      </c>
      <c r="L45" s="171">
        <f t="shared" si="166"/>
        <v>319.55489719999997</v>
      </c>
      <c r="M45" s="171">
        <f t="shared" si="166"/>
        <v>309.42782640000001</v>
      </c>
      <c r="N45" s="171">
        <f t="shared" si="166"/>
        <v>476.95966780000003</v>
      </c>
      <c r="O45" s="171">
        <f t="shared" si="166"/>
        <v>428.0486293745426</v>
      </c>
      <c r="P45" s="171">
        <f t="shared" si="166"/>
        <v>403.51359631765786</v>
      </c>
      <c r="Q45" s="171">
        <f t="shared" si="166"/>
        <v>387.90080866721991</v>
      </c>
      <c r="R45" s="171">
        <f t="shared" si="166"/>
        <v>431.88049218958048</v>
      </c>
      <c r="S45" s="171">
        <f t="shared" si="166"/>
        <v>438.47744471793459</v>
      </c>
      <c r="T45" s="171">
        <f t="shared" si="166"/>
        <v>434.73917161853387</v>
      </c>
      <c r="U45" s="171">
        <f t="shared" si="166"/>
        <v>419.56618080331958</v>
      </c>
      <c r="V45" s="171">
        <f t="shared" si="166"/>
        <v>461.5951206055604</v>
      </c>
      <c r="W45" s="171">
        <f t="shared" si="166"/>
        <v>336.23333333333335</v>
      </c>
      <c r="X45" s="171">
        <f t="shared" si="166"/>
        <v>365.75000000000006</v>
      </c>
      <c r="Y45" s="171">
        <f t="shared" si="166"/>
        <v>395.26666666666665</v>
      </c>
      <c r="Z45" s="171">
        <f t="shared" si="166"/>
        <v>451.73333333333335</v>
      </c>
      <c r="AA45" s="171">
        <f t="shared" si="166"/>
        <v>336.23333333333335</v>
      </c>
      <c r="AB45" s="171">
        <f t="shared" si="166"/>
        <v>341.36666666666667</v>
      </c>
      <c r="AC45" s="171">
        <f t="shared" si="166"/>
        <v>451.73333333333335</v>
      </c>
      <c r="AD45" s="171">
        <f t="shared" si="166"/>
        <v>426.06666666666672</v>
      </c>
      <c r="AE45" s="171">
        <f t="shared" si="166"/>
        <v>410.66666666666674</v>
      </c>
      <c r="AF45" s="171">
        <f t="shared" si="166"/>
        <v>395.26666666666665</v>
      </c>
      <c r="AG45" s="171">
        <f t="shared" si="166"/>
        <v>479.9666666666667</v>
      </c>
      <c r="AH45" s="171">
        <f t="shared" si="166"/>
        <v>474.83333333333337</v>
      </c>
      <c r="AI45" s="171">
        <f t="shared" ref="AI45:BM45" si="167">AI13</f>
        <v>474.83333333333337</v>
      </c>
      <c r="AJ45" s="171">
        <f t="shared" si="167"/>
        <v>452.30079558640091</v>
      </c>
      <c r="AK45" s="171">
        <f t="shared" si="167"/>
        <v>437.44154077826886</v>
      </c>
      <c r="AL45" s="171">
        <f t="shared" si="167"/>
        <v>422.50978674769834</v>
      </c>
      <c r="AM45" s="171">
        <f t="shared" si="167"/>
        <v>407.58006249755641</v>
      </c>
      <c r="AN45" s="171">
        <f t="shared" si="167"/>
        <v>392.63182979032871</v>
      </c>
      <c r="AO45" s="171">
        <f t="shared" si="167"/>
        <v>377.77993038419351</v>
      </c>
      <c r="AP45" s="171">
        <f t="shared" si="167"/>
        <v>363.30063550194166</v>
      </c>
      <c r="AQ45" s="171">
        <f t="shared" si="167"/>
        <v>348.82314431126514</v>
      </c>
      <c r="AR45" s="171">
        <f t="shared" si="167"/>
        <v>334.32075936971097</v>
      </c>
      <c r="AS45" s="171">
        <f t="shared" si="167"/>
        <v>319.8732122502168</v>
      </c>
      <c r="AT45" s="171">
        <f t="shared" si="167"/>
        <v>305.4006836070061</v>
      </c>
      <c r="AU45" s="171">
        <f t="shared" si="167"/>
        <v>304.59775467102918</v>
      </c>
      <c r="AV45" s="171">
        <f t="shared" si="167"/>
        <v>303.57085633627929</v>
      </c>
      <c r="AW45" s="171">
        <f t="shared" si="167"/>
        <v>297.85963469657452</v>
      </c>
      <c r="AX45" s="171">
        <f t="shared" si="167"/>
        <v>292.14841305686974</v>
      </c>
      <c r="AY45" s="171">
        <f t="shared" si="167"/>
        <v>286.43719141716497</v>
      </c>
      <c r="AZ45" s="171">
        <f t="shared" si="167"/>
        <v>281.68100179252599</v>
      </c>
      <c r="BA45" s="171">
        <f t="shared" si="167"/>
        <v>276.9248121678873</v>
      </c>
      <c r="BB45" s="171">
        <f t="shared" si="167"/>
        <v>272.16862254324849</v>
      </c>
      <c r="BC45" s="171">
        <f t="shared" si="167"/>
        <v>267.41243291860945</v>
      </c>
      <c r="BD45" s="171">
        <f t="shared" si="167"/>
        <v>262.65624329397065</v>
      </c>
      <c r="BE45" s="171">
        <f t="shared" si="167"/>
        <v>257.90005366933184</v>
      </c>
      <c r="BF45" s="171">
        <f t="shared" si="167"/>
        <v>253.14386404469289</v>
      </c>
      <c r="BG45" s="171">
        <f t="shared" si="167"/>
        <v>248.38767442005397</v>
      </c>
      <c r="BH45" s="171">
        <f t="shared" si="167"/>
        <v>243.63148479541519</v>
      </c>
      <c r="BI45" s="171">
        <f t="shared" si="167"/>
        <v>238.87529517077627</v>
      </c>
      <c r="BJ45" s="171">
        <f t="shared" si="167"/>
        <v>234.11910554613752</v>
      </c>
      <c r="BK45" s="171">
        <f t="shared" si="167"/>
        <v>229.36291592149854</v>
      </c>
      <c r="BL45" s="171">
        <f t="shared" si="167"/>
        <v>224.60672629685965</v>
      </c>
      <c r="BM45" s="171">
        <f t="shared" si="167"/>
        <v>219.85053667222101</v>
      </c>
    </row>
    <row r="46" spans="2:65">
      <c r="C46" s="203"/>
      <c r="D46" s="184" t="s">
        <v>37</v>
      </c>
      <c r="E46" s="171">
        <f>E28</f>
        <v>34.314084882635925</v>
      </c>
      <c r="F46" s="171">
        <f t="shared" ref="F46:AH46" si="168">F28</f>
        <v>34.314084882635925</v>
      </c>
      <c r="G46" s="171">
        <f t="shared" si="168"/>
        <v>34.314084882635925</v>
      </c>
      <c r="H46" s="171">
        <f t="shared" si="168"/>
        <v>34.314084882635925</v>
      </c>
      <c r="I46" s="171">
        <f t="shared" si="168"/>
        <v>34.314084882635925</v>
      </c>
      <c r="J46" s="171">
        <f t="shared" si="168"/>
        <v>39.662369070561468</v>
      </c>
      <c r="K46" s="171">
        <f t="shared" si="168"/>
        <v>44.572269308657035</v>
      </c>
      <c r="L46" s="171">
        <f t="shared" si="168"/>
        <v>63.247425571413416</v>
      </c>
      <c r="M46" s="171">
        <f t="shared" si="168"/>
        <v>81.208209599852012</v>
      </c>
      <c r="N46" s="171">
        <f t="shared" si="168"/>
        <v>131.63743708146299</v>
      </c>
      <c r="O46" s="171">
        <f t="shared" si="168"/>
        <v>151.4388853310646</v>
      </c>
      <c r="P46" s="171">
        <f t="shared" si="168"/>
        <v>179.2489783453255</v>
      </c>
      <c r="Q46" s="171">
        <f t="shared" si="168"/>
        <v>247.12272800534677</v>
      </c>
      <c r="R46" s="171">
        <f t="shared" si="168"/>
        <v>333.97550481080441</v>
      </c>
      <c r="S46" s="171">
        <f t="shared" si="168"/>
        <v>392.84246632881315</v>
      </c>
      <c r="T46" s="171">
        <f t="shared" si="168"/>
        <v>423.46167486222862</v>
      </c>
      <c r="U46" s="171">
        <f t="shared" si="168"/>
        <v>403.59435727515859</v>
      </c>
      <c r="V46" s="171">
        <f t="shared" si="168"/>
        <v>405.3114973865886</v>
      </c>
      <c r="W46" s="171">
        <f t="shared" si="168"/>
        <v>393.90827326883942</v>
      </c>
      <c r="X46" s="171">
        <f t="shared" si="168"/>
        <v>383.93634008307396</v>
      </c>
      <c r="Y46" s="171">
        <f t="shared" si="168"/>
        <v>388.11366840316731</v>
      </c>
      <c r="Z46" s="171">
        <f t="shared" si="168"/>
        <v>397.045829579631</v>
      </c>
      <c r="AA46" s="171">
        <f t="shared" si="168"/>
        <v>391.79098522123212</v>
      </c>
      <c r="AB46" s="171">
        <f t="shared" si="168"/>
        <v>393.51490513207631</v>
      </c>
      <c r="AC46" s="171">
        <f t="shared" si="168"/>
        <v>395.06678905819967</v>
      </c>
      <c r="AD46" s="171">
        <f t="shared" si="168"/>
        <v>367.27668048511975</v>
      </c>
      <c r="AE46" s="171">
        <f t="shared" si="168"/>
        <v>365.84127287509739</v>
      </c>
      <c r="AF46" s="171">
        <f t="shared" si="168"/>
        <v>365.17833938433563</v>
      </c>
      <c r="AG46" s="171">
        <f t="shared" si="168"/>
        <v>368.58028300841301</v>
      </c>
      <c r="AH46" s="171">
        <f t="shared" si="168"/>
        <v>367.87124700540147</v>
      </c>
      <c r="AI46" s="171">
        <f t="shared" ref="AI46:BM46" si="169">AI28</f>
        <v>353.93747563862962</v>
      </c>
      <c r="AJ46" s="171">
        <f t="shared" si="169"/>
        <v>344.28248510783953</v>
      </c>
      <c r="AK46" s="171">
        <f t="shared" si="169"/>
        <v>335.50909394391408</v>
      </c>
      <c r="AL46" s="171">
        <f t="shared" si="169"/>
        <v>326.55321516682119</v>
      </c>
      <c r="AM46" s="171">
        <f t="shared" si="169"/>
        <v>318.55216533671774</v>
      </c>
      <c r="AN46" s="171">
        <f t="shared" si="169"/>
        <v>308.2066131858661</v>
      </c>
      <c r="AO46" s="171">
        <f t="shared" si="169"/>
        <v>299.192685581658</v>
      </c>
      <c r="AP46" s="171">
        <f t="shared" si="169"/>
        <v>290.02844896872534</v>
      </c>
      <c r="AQ46" s="171">
        <f t="shared" si="169"/>
        <v>281.77085924541041</v>
      </c>
      <c r="AR46" s="171">
        <f t="shared" si="169"/>
        <v>271.24298626481402</v>
      </c>
      <c r="AS46" s="171">
        <f t="shared" si="169"/>
        <v>261.60079480565452</v>
      </c>
      <c r="AT46" s="171">
        <f t="shared" si="169"/>
        <v>258.35611946614563</v>
      </c>
      <c r="AU46" s="171">
        <f t="shared" si="169"/>
        <v>255.73591011771066</v>
      </c>
      <c r="AV46" s="171">
        <f t="shared" si="169"/>
        <v>246.57731395353363</v>
      </c>
      <c r="AW46" s="171">
        <f t="shared" si="169"/>
        <v>238.05850099075082</v>
      </c>
      <c r="AX46" s="171">
        <f t="shared" si="169"/>
        <v>229.19815619712284</v>
      </c>
      <c r="AY46" s="171">
        <f t="shared" si="169"/>
        <v>217.68801722679862</v>
      </c>
      <c r="AZ46" s="171">
        <f t="shared" si="169"/>
        <v>204.36157050697915</v>
      </c>
      <c r="BA46" s="171">
        <f t="shared" si="169"/>
        <v>191.89881361395885</v>
      </c>
      <c r="BB46" s="171">
        <f t="shared" si="169"/>
        <v>179.40011798901176</v>
      </c>
      <c r="BC46" s="171">
        <f t="shared" si="169"/>
        <v>167.68594990688416</v>
      </c>
      <c r="BD46" s="171">
        <f t="shared" si="169"/>
        <v>154.3316003131755</v>
      </c>
      <c r="BE46" s="171">
        <f t="shared" si="169"/>
        <v>141.73300574312032</v>
      </c>
      <c r="BF46" s="171">
        <f t="shared" si="169"/>
        <v>129.14301188762201</v>
      </c>
      <c r="BG46" s="171">
        <f t="shared" si="169"/>
        <v>116.57392317221334</v>
      </c>
      <c r="BH46" s="171">
        <f t="shared" si="169"/>
        <v>104.70024644108875</v>
      </c>
      <c r="BI46" s="171">
        <f t="shared" si="169"/>
        <v>94.034069285166353</v>
      </c>
      <c r="BJ46" s="171">
        <f t="shared" si="169"/>
        <v>85.193463397493474</v>
      </c>
      <c r="BK46" s="171">
        <f t="shared" si="169"/>
        <v>77.016806978142839</v>
      </c>
      <c r="BL46" s="171">
        <f t="shared" si="169"/>
        <v>69.770704883105736</v>
      </c>
      <c r="BM46" s="171">
        <f t="shared" si="169"/>
        <v>61.725493135182006</v>
      </c>
    </row>
    <row r="47" spans="2:65">
      <c r="C47" s="203"/>
      <c r="D47" s="184" t="s">
        <v>38</v>
      </c>
      <c r="E47" s="171">
        <f>SUM(E29:E32)</f>
        <v>0</v>
      </c>
      <c r="F47" s="171">
        <f t="shared" ref="F47:AH47" si="170">SUM(F29:F32)</f>
        <v>0</v>
      </c>
      <c r="G47" s="171">
        <f t="shared" si="170"/>
        <v>0</v>
      </c>
      <c r="H47" s="171">
        <f t="shared" si="170"/>
        <v>7.1524444444444448</v>
      </c>
      <c r="I47" s="171">
        <f t="shared" si="170"/>
        <v>9.8103703703703733</v>
      </c>
      <c r="J47" s="171">
        <f t="shared" si="170"/>
        <v>11.234870370370373</v>
      </c>
      <c r="K47" s="171">
        <f t="shared" si="170"/>
        <v>8.8550000000000022</v>
      </c>
      <c r="L47" s="171">
        <f t="shared" si="170"/>
        <v>9.4827924074074073</v>
      </c>
      <c r="M47" s="171">
        <f t="shared" si="170"/>
        <v>16.025967222222224</v>
      </c>
      <c r="N47" s="171">
        <f t="shared" si="170"/>
        <v>24.107003148148152</v>
      </c>
      <c r="O47" s="171">
        <f t="shared" si="170"/>
        <v>45.995772517730501</v>
      </c>
      <c r="P47" s="171">
        <f t="shared" si="170"/>
        <v>101.67478580579198</v>
      </c>
      <c r="Q47" s="171">
        <f t="shared" si="170"/>
        <v>164.86150956203704</v>
      </c>
      <c r="R47" s="171">
        <f t="shared" si="170"/>
        <v>271.68410599184915</v>
      </c>
      <c r="S47" s="171">
        <f t="shared" si="170"/>
        <v>437.9163812288337</v>
      </c>
      <c r="T47" s="171">
        <f t="shared" si="170"/>
        <v>683.53018646492239</v>
      </c>
      <c r="U47" s="171">
        <f t="shared" si="170"/>
        <v>924.67213042791423</v>
      </c>
      <c r="V47" s="171">
        <f t="shared" si="170"/>
        <v>1076.9718197288385</v>
      </c>
      <c r="W47" s="171">
        <f t="shared" si="170"/>
        <v>1073.7273991484508</v>
      </c>
      <c r="X47" s="171">
        <f t="shared" si="170"/>
        <v>1174.939897601158</v>
      </c>
      <c r="Y47" s="171">
        <f t="shared" si="170"/>
        <v>1171.1654420643438</v>
      </c>
      <c r="Z47" s="171">
        <f t="shared" si="170"/>
        <v>1226.7931090639265</v>
      </c>
      <c r="AA47" s="171">
        <f t="shared" si="170"/>
        <v>1275.2569145144753</v>
      </c>
      <c r="AB47" s="171">
        <f t="shared" si="170"/>
        <v>1343.8363596877859</v>
      </c>
      <c r="AC47" s="171">
        <f t="shared" si="170"/>
        <v>1319.2595304462916</v>
      </c>
      <c r="AD47" s="171">
        <f t="shared" si="170"/>
        <v>1356.8071376658195</v>
      </c>
      <c r="AE47" s="171">
        <f t="shared" si="170"/>
        <v>1447.6019700756892</v>
      </c>
      <c r="AF47" s="171">
        <f t="shared" si="170"/>
        <v>1461.0173607537363</v>
      </c>
      <c r="AG47" s="171">
        <f t="shared" si="170"/>
        <v>1477.7061197162534</v>
      </c>
      <c r="AH47" s="171">
        <f t="shared" si="170"/>
        <v>1451.2943567455859</v>
      </c>
      <c r="AI47" s="171">
        <f t="shared" ref="AI47:BM47" si="171">SUM(AI29:AI32)</f>
        <v>1372.5638274756777</v>
      </c>
      <c r="AJ47" s="171">
        <f t="shared" si="171"/>
        <v>1323.4789064271608</v>
      </c>
      <c r="AK47" s="171">
        <f t="shared" si="171"/>
        <v>1273.8478466511253</v>
      </c>
      <c r="AL47" s="171">
        <f t="shared" si="171"/>
        <v>1224.1258473035398</v>
      </c>
      <c r="AM47" s="171">
        <f t="shared" si="171"/>
        <v>1174.3690444449905</v>
      </c>
      <c r="AN47" s="171">
        <f t="shared" si="171"/>
        <v>1124.7322510129011</v>
      </c>
      <c r="AO47" s="171">
        <f t="shared" si="171"/>
        <v>1076.4522125512694</v>
      </c>
      <c r="AP47" s="171">
        <f t="shared" si="171"/>
        <v>1028.110635219582</v>
      </c>
      <c r="AQ47" s="171">
        <f t="shared" si="171"/>
        <v>979.76459755157475</v>
      </c>
      <c r="AR47" s="171">
        <f t="shared" si="171"/>
        <v>931.22779718491586</v>
      </c>
      <c r="AS47" s="171">
        <f t="shared" si="171"/>
        <v>882.61878024559326</v>
      </c>
      <c r="AT47" s="171">
        <f t="shared" si="171"/>
        <v>872.10207049198186</v>
      </c>
      <c r="AU47" s="171">
        <f t="shared" si="171"/>
        <v>860.03974837888006</v>
      </c>
      <c r="AV47" s="171">
        <f t="shared" si="171"/>
        <v>829.99785528367011</v>
      </c>
      <c r="AW47" s="171">
        <f t="shared" si="171"/>
        <v>798.16427758717384</v>
      </c>
      <c r="AX47" s="171">
        <f t="shared" si="171"/>
        <v>764.35205949465546</v>
      </c>
      <c r="AY47" s="171">
        <f t="shared" si="171"/>
        <v>718.49377412250976</v>
      </c>
      <c r="AZ47" s="171">
        <f t="shared" si="171"/>
        <v>671.51845065462817</v>
      </c>
      <c r="BA47" s="171">
        <f t="shared" si="171"/>
        <v>624.1243781561061</v>
      </c>
      <c r="BB47" s="171">
        <f t="shared" si="171"/>
        <v>575.9166016422497</v>
      </c>
      <c r="BC47" s="171">
        <f t="shared" si="171"/>
        <v>527.40884398921401</v>
      </c>
      <c r="BD47" s="171">
        <f t="shared" si="171"/>
        <v>476.80951088180012</v>
      </c>
      <c r="BE47" s="171">
        <f t="shared" si="171"/>
        <v>425.50695584363723</v>
      </c>
      <c r="BF47" s="171">
        <f t="shared" si="171"/>
        <v>373.13336199121841</v>
      </c>
      <c r="BG47" s="171">
        <f t="shared" si="171"/>
        <v>319.61297758451229</v>
      </c>
      <c r="BH47" s="171">
        <f t="shared" si="171"/>
        <v>265.80973493574606</v>
      </c>
      <c r="BI47" s="171">
        <f t="shared" si="171"/>
        <v>223.16262283949001</v>
      </c>
      <c r="BJ47" s="171">
        <f t="shared" si="171"/>
        <v>187.03306656679101</v>
      </c>
      <c r="BK47" s="171">
        <f t="shared" si="171"/>
        <v>153.70711260397144</v>
      </c>
      <c r="BL47" s="171">
        <f t="shared" si="171"/>
        <v>122.63237744921663</v>
      </c>
      <c r="BM47" s="171">
        <f t="shared" si="171"/>
        <v>90.053169212346361</v>
      </c>
    </row>
    <row r="48" spans="2:65">
      <c r="C48" s="204"/>
      <c r="D48" s="184" t="s">
        <v>69</v>
      </c>
      <c r="E48" s="171">
        <f>E27</f>
        <v>526.86114112041503</v>
      </c>
      <c r="F48" s="171">
        <f t="shared" ref="F48:AH48" si="172">F27</f>
        <v>571.41778345975536</v>
      </c>
      <c r="G48" s="171">
        <f t="shared" si="172"/>
        <v>630.32541668060981</v>
      </c>
      <c r="H48" s="171">
        <f t="shared" si="172"/>
        <v>704.83658373256083</v>
      </c>
      <c r="I48" s="171">
        <f t="shared" si="172"/>
        <v>770.96044046066788</v>
      </c>
      <c r="J48" s="171">
        <f t="shared" si="172"/>
        <v>845.16572783041431</v>
      </c>
      <c r="K48" s="171">
        <f t="shared" si="172"/>
        <v>872.74420869353639</v>
      </c>
      <c r="L48" s="171">
        <f t="shared" si="172"/>
        <v>891.33636237619635</v>
      </c>
      <c r="M48" s="171">
        <f t="shared" si="172"/>
        <v>850.19370450453425</v>
      </c>
      <c r="N48" s="171">
        <f t="shared" si="172"/>
        <v>941.74152702243987</v>
      </c>
      <c r="O48" s="171">
        <f t="shared" si="172"/>
        <v>1044.1194095610947</v>
      </c>
      <c r="P48" s="171">
        <f t="shared" si="172"/>
        <v>1085.4381157465748</v>
      </c>
      <c r="Q48" s="171">
        <f t="shared" si="172"/>
        <v>986.92661463077354</v>
      </c>
      <c r="R48" s="171">
        <f t="shared" si="172"/>
        <v>762.20554858250023</v>
      </c>
      <c r="S48" s="171">
        <f t="shared" si="172"/>
        <v>783.18352372229526</v>
      </c>
      <c r="T48" s="171">
        <f t="shared" si="172"/>
        <v>869.15932502144847</v>
      </c>
      <c r="U48" s="171">
        <f t="shared" si="172"/>
        <v>949.37167119933622</v>
      </c>
      <c r="V48" s="171">
        <f t="shared" si="172"/>
        <v>997.70048912380003</v>
      </c>
      <c r="W48" s="171">
        <f t="shared" si="172"/>
        <v>1027.9961160585865</v>
      </c>
      <c r="X48" s="171">
        <f t="shared" si="172"/>
        <v>950.77889370139815</v>
      </c>
      <c r="Y48" s="171">
        <f t="shared" si="172"/>
        <v>1007.7664373099562</v>
      </c>
      <c r="Z48" s="171">
        <f t="shared" si="172"/>
        <v>975.86945701296281</v>
      </c>
      <c r="AA48" s="171">
        <f t="shared" si="172"/>
        <v>950.65012075341599</v>
      </c>
      <c r="AB48" s="171">
        <f t="shared" si="172"/>
        <v>957.55621035933427</v>
      </c>
      <c r="AC48" s="171">
        <f t="shared" si="172"/>
        <v>1014.2707305842628</v>
      </c>
      <c r="AD48" s="171">
        <f t="shared" si="172"/>
        <v>1037.0425878572571</v>
      </c>
      <c r="AE48" s="171">
        <f t="shared" si="172"/>
        <v>997.06814153148503</v>
      </c>
      <c r="AF48" s="171">
        <f t="shared" si="172"/>
        <v>1036.0202959682235</v>
      </c>
      <c r="AG48" s="171">
        <f t="shared" si="172"/>
        <v>1063.7345079416743</v>
      </c>
      <c r="AH48" s="171">
        <f t="shared" si="172"/>
        <v>973.4962442854511</v>
      </c>
      <c r="AI48" s="171">
        <f t="shared" ref="AI48:BM48" si="173">AI27</f>
        <v>967.3736263968633</v>
      </c>
      <c r="AJ48" s="171">
        <f t="shared" si="173"/>
        <v>961.25100850827562</v>
      </c>
      <c r="AK48" s="171">
        <f t="shared" si="173"/>
        <v>955.12839061968782</v>
      </c>
      <c r="AL48" s="171">
        <f t="shared" si="173"/>
        <v>949.00577273110036</v>
      </c>
      <c r="AM48" s="171">
        <f t="shared" si="173"/>
        <v>942.88315484251245</v>
      </c>
      <c r="AN48" s="171">
        <f t="shared" si="173"/>
        <v>936.76053695392466</v>
      </c>
      <c r="AO48" s="171">
        <f t="shared" si="173"/>
        <v>930.63791906533686</v>
      </c>
      <c r="AP48" s="171">
        <f t="shared" si="173"/>
        <v>924.51530117674906</v>
      </c>
      <c r="AQ48" s="171">
        <f t="shared" si="173"/>
        <v>918.39268328816149</v>
      </c>
      <c r="AR48" s="171">
        <f t="shared" si="173"/>
        <v>912.27006539957392</v>
      </c>
      <c r="AS48" s="171">
        <f t="shared" si="173"/>
        <v>906.14744751098601</v>
      </c>
      <c r="AT48" s="171">
        <f t="shared" si="173"/>
        <v>862.51888226449194</v>
      </c>
      <c r="AU48" s="171">
        <f t="shared" si="173"/>
        <v>820.36628695708498</v>
      </c>
      <c r="AV48" s="171">
        <f t="shared" si="173"/>
        <v>779.65785916956861</v>
      </c>
      <c r="AW48" s="171">
        <f t="shared" si="173"/>
        <v>740.36212657249416</v>
      </c>
      <c r="AX48" s="171">
        <f t="shared" si="173"/>
        <v>702.44794693262259</v>
      </c>
      <c r="AY48" s="171">
        <f t="shared" si="173"/>
        <v>665.88450811996177</v>
      </c>
      <c r="AZ48" s="171">
        <f t="shared" si="173"/>
        <v>630.64132811544243</v>
      </c>
      <c r="BA48" s="171">
        <f t="shared" si="173"/>
        <v>596.68825501929734</v>
      </c>
      <c r="BB48" s="171">
        <f t="shared" si="173"/>
        <v>563.99546706022113</v>
      </c>
      <c r="BC48" s="171">
        <f t="shared" si="173"/>
        <v>532.53347260540056</v>
      </c>
      <c r="BD48" s="171">
        <f t="shared" si="173"/>
        <v>502.27311017150765</v>
      </c>
      <c r="BE48" s="171">
        <f t="shared" si="173"/>
        <v>473.18554843676884</v>
      </c>
      <c r="BF48" s="171">
        <f t="shared" si="173"/>
        <v>445.2422862542353</v>
      </c>
      <c r="BG48" s="171">
        <f t="shared" si="173"/>
        <v>418.41515266639311</v>
      </c>
      <c r="BH48" s="171">
        <f t="shared" si="173"/>
        <v>392.67630692127858</v>
      </c>
      <c r="BI48" s="171">
        <f t="shared" si="173"/>
        <v>367.99823849027666</v>
      </c>
      <c r="BJ48" s="171">
        <f t="shared" si="173"/>
        <v>344.35376708781871</v>
      </c>
      <c r="BK48" s="171">
        <f t="shared" si="173"/>
        <v>321.71604269321239</v>
      </c>
      <c r="BL48" s="171">
        <f t="shared" si="173"/>
        <v>300.05854557488419</v>
      </c>
      <c r="BM48" s="171">
        <f t="shared" si="173"/>
        <v>279.35508631734746</v>
      </c>
    </row>
    <row r="49" spans="3:65">
      <c r="C49" s="205" t="s">
        <v>64</v>
      </c>
      <c r="D49" s="206"/>
      <c r="E49" s="171">
        <f>E10+E14</f>
        <v>8.2405404267999991</v>
      </c>
      <c r="F49" s="171">
        <f t="shared" ref="F49:AH49" si="174">F10+F14</f>
        <v>5.9399270934666664</v>
      </c>
      <c r="G49" s="171">
        <f t="shared" si="174"/>
        <v>5.791500426799999</v>
      </c>
      <c r="H49" s="171">
        <f t="shared" si="174"/>
        <v>6.1161837601333326</v>
      </c>
      <c r="I49" s="171">
        <f t="shared" si="174"/>
        <v>9.5837991441133337</v>
      </c>
      <c r="J49" s="171">
        <f t="shared" si="174"/>
        <v>11.732219372793335</v>
      </c>
      <c r="K49" s="171">
        <f t="shared" si="174"/>
        <v>8.7332535819466663</v>
      </c>
      <c r="L49" s="171">
        <f t="shared" si="174"/>
        <v>8.5965919865466685</v>
      </c>
      <c r="M49" s="171">
        <f t="shared" si="174"/>
        <v>12.645048345893333</v>
      </c>
      <c r="N49" s="171">
        <f t="shared" si="174"/>
        <v>9.4204108102866666</v>
      </c>
      <c r="O49" s="171">
        <f t="shared" si="174"/>
        <v>8.0730872711257611</v>
      </c>
      <c r="P49" s="171">
        <f t="shared" si="174"/>
        <v>7.3943017302333036</v>
      </c>
      <c r="Q49" s="171">
        <f t="shared" si="174"/>
        <v>6.9773226064295448</v>
      </c>
      <c r="R49" s="171">
        <f t="shared" si="174"/>
        <v>4.8807502791161888</v>
      </c>
      <c r="S49" s="171">
        <f t="shared" si="174"/>
        <v>3.8248974300191865</v>
      </c>
      <c r="T49" s="171">
        <f t="shared" si="174"/>
        <v>3.2845739778408203</v>
      </c>
      <c r="U49" s="171">
        <f t="shared" si="174"/>
        <v>3.1975650640972613</v>
      </c>
      <c r="V49" s="171">
        <f t="shared" si="174"/>
        <v>1.4963926766208411</v>
      </c>
      <c r="W49" s="171">
        <f t="shared" si="174"/>
        <v>4.9027366666666676</v>
      </c>
      <c r="X49" s="171">
        <f t="shared" si="174"/>
        <v>3.0965916666666669</v>
      </c>
      <c r="Y49" s="171">
        <f t="shared" si="174"/>
        <v>2.8487213333333341</v>
      </c>
      <c r="Z49" s="171">
        <f t="shared" si="174"/>
        <v>2.1691266666666671</v>
      </c>
      <c r="AA49" s="171">
        <f t="shared" si="174"/>
        <v>3.3521840000000003</v>
      </c>
      <c r="AB49" s="171">
        <f t="shared" si="174"/>
        <v>1.488952666666667</v>
      </c>
      <c r="AC49" s="171">
        <f t="shared" si="174"/>
        <v>1.3042186666666666</v>
      </c>
      <c r="AD49" s="171">
        <f t="shared" si="174"/>
        <v>1.0858246666666669</v>
      </c>
      <c r="AE49" s="171">
        <f t="shared" si="174"/>
        <v>1.0826126666666667</v>
      </c>
      <c r="AF49" s="171">
        <f t="shared" si="174"/>
        <v>1.1579700000000002</v>
      </c>
      <c r="AG49" s="171">
        <f t="shared" si="174"/>
        <v>1.0373733333333335</v>
      </c>
      <c r="AH49" s="171">
        <f t="shared" si="174"/>
        <v>1.0095433333333335</v>
      </c>
      <c r="AI49" s="171">
        <f t="shared" ref="AI49:BM49" si="175">AI10+AI14</f>
        <v>1.0080228960957494</v>
      </c>
      <c r="AJ49" s="171">
        <f t="shared" si="175"/>
        <v>1.0628494629042393</v>
      </c>
      <c r="AK49" s="171">
        <f t="shared" si="175"/>
        <v>1.0984874895822185</v>
      </c>
      <c r="AL49" s="171">
        <f t="shared" si="175"/>
        <v>1.1343068147018542</v>
      </c>
      <c r="AM49" s="171">
        <f t="shared" si="175"/>
        <v>1.1701210639597599</v>
      </c>
      <c r="AN49" s="171">
        <f t="shared" si="175"/>
        <v>1.2059815972234003</v>
      </c>
      <c r="AO49" s="171">
        <f t="shared" si="175"/>
        <v>1.241601230284525</v>
      </c>
      <c r="AP49" s="171">
        <f t="shared" si="175"/>
        <v>1.2762890930829907</v>
      </c>
      <c r="AQ49" s="171">
        <f t="shared" si="175"/>
        <v>1.3109724453989868</v>
      </c>
      <c r="AR49" s="171">
        <f t="shared" si="175"/>
        <v>1.3457180493928538</v>
      </c>
      <c r="AS49" s="171">
        <f t="shared" si="175"/>
        <v>1.380326520720343</v>
      </c>
      <c r="AT49" s="171">
        <f t="shared" si="175"/>
        <v>1.3529590698497531</v>
      </c>
      <c r="AU49" s="171">
        <f t="shared" si="175"/>
        <v>1.2914081196031744</v>
      </c>
      <c r="AV49" s="171">
        <f t="shared" si="175"/>
        <v>1.2304172485079368</v>
      </c>
      <c r="AW49" s="171">
        <f t="shared" si="175"/>
        <v>1.181140441189352</v>
      </c>
      <c r="AX49" s="171">
        <f t="shared" si="175"/>
        <v>1.1318636338707675</v>
      </c>
      <c r="AY49" s="171">
        <f t="shared" si="175"/>
        <v>1.082586826552183</v>
      </c>
      <c r="AZ49" s="171">
        <f t="shared" si="175"/>
        <v>1.0309217754671203</v>
      </c>
      <c r="BA49" s="171">
        <f t="shared" si="175"/>
        <v>0.97925672438205669</v>
      </c>
      <c r="BB49" s="171">
        <f t="shared" si="175"/>
        <v>0.92759167329699399</v>
      </c>
      <c r="BC49" s="171">
        <f t="shared" si="175"/>
        <v>0.87592662221193129</v>
      </c>
      <c r="BD49" s="171">
        <f t="shared" si="175"/>
        <v>0.82426157112686838</v>
      </c>
      <c r="BE49" s="171">
        <f t="shared" si="175"/>
        <v>0.77259652004180523</v>
      </c>
      <c r="BF49" s="171">
        <f t="shared" si="175"/>
        <v>0.72093146895674254</v>
      </c>
      <c r="BG49" s="171">
        <f t="shared" si="175"/>
        <v>0.66926641787167984</v>
      </c>
      <c r="BH49" s="171">
        <f t="shared" si="175"/>
        <v>0.6176013667866167</v>
      </c>
      <c r="BI49" s="171">
        <f t="shared" si="175"/>
        <v>0.56593631570155378</v>
      </c>
      <c r="BJ49" s="171">
        <f t="shared" si="175"/>
        <v>0.51427126461649042</v>
      </c>
      <c r="BK49" s="171">
        <f t="shared" si="175"/>
        <v>0.462606213531428</v>
      </c>
      <c r="BL49" s="171">
        <f t="shared" si="175"/>
        <v>0.41094116244636503</v>
      </c>
      <c r="BM49" s="171">
        <f t="shared" si="175"/>
        <v>0.35927611136130161</v>
      </c>
    </row>
    <row r="50" spans="3:65">
      <c r="C50" s="205" t="s">
        <v>70</v>
      </c>
      <c r="D50" s="206"/>
      <c r="E50" s="171">
        <f>SUM(E38:E49)</f>
        <v>22923.184894205675</v>
      </c>
      <c r="F50" s="171">
        <f t="shared" ref="F50:AH50" si="176">SUM(F38:F49)</f>
        <v>23138.113065621717</v>
      </c>
      <c r="G50" s="171">
        <f t="shared" si="176"/>
        <v>24959.983657591969</v>
      </c>
      <c r="H50" s="171">
        <f t="shared" si="176"/>
        <v>24036.362101840132</v>
      </c>
      <c r="I50" s="171">
        <f t="shared" si="176"/>
        <v>27607.825753664449</v>
      </c>
      <c r="J50" s="171">
        <f t="shared" si="176"/>
        <v>28168.64132528675</v>
      </c>
      <c r="K50" s="171">
        <f t="shared" si="176"/>
        <v>28677.830656772752</v>
      </c>
      <c r="L50" s="171">
        <f t="shared" si="176"/>
        <v>30222.798353585644</v>
      </c>
      <c r="M50" s="171">
        <f t="shared" si="176"/>
        <v>30419.765884764482</v>
      </c>
      <c r="N50" s="171">
        <f t="shared" si="176"/>
        <v>30311.589271204684</v>
      </c>
      <c r="O50" s="171">
        <f t="shared" si="176"/>
        <v>31732.372982130219</v>
      </c>
      <c r="P50" s="171">
        <f t="shared" si="176"/>
        <v>31447.853129108044</v>
      </c>
      <c r="Q50" s="171">
        <f t="shared" si="176"/>
        <v>31858.26693667968</v>
      </c>
      <c r="R50" s="171">
        <f t="shared" si="176"/>
        <v>32825.462153123364</v>
      </c>
      <c r="S50" s="171">
        <f t="shared" si="176"/>
        <v>32186.860458175113</v>
      </c>
      <c r="T50" s="171">
        <f t="shared" si="176"/>
        <v>31494.347161055033</v>
      </c>
      <c r="U50" s="171">
        <f t="shared" si="176"/>
        <v>29942.434712303708</v>
      </c>
      <c r="V50" s="171">
        <f t="shared" si="176"/>
        <v>30551.511817976472</v>
      </c>
      <c r="W50" s="171">
        <f t="shared" si="176"/>
        <v>31744.442163741169</v>
      </c>
      <c r="X50" s="171">
        <f t="shared" si="176"/>
        <v>28257.035551737717</v>
      </c>
      <c r="Y50" s="171">
        <f t="shared" si="176"/>
        <v>28937.938545802499</v>
      </c>
      <c r="Z50" s="171">
        <f t="shared" si="176"/>
        <v>28223.259269901529</v>
      </c>
      <c r="AA50" s="171">
        <f t="shared" si="176"/>
        <v>29893.053002179044</v>
      </c>
      <c r="AB50" s="171">
        <f t="shared" si="176"/>
        <v>29306.793928050844</v>
      </c>
      <c r="AC50" s="171">
        <f t="shared" si="176"/>
        <v>28569.678342954074</v>
      </c>
      <c r="AD50" s="171">
        <f t="shared" si="176"/>
        <v>28964.090314706686</v>
      </c>
      <c r="AE50" s="171">
        <f t="shared" si="176"/>
        <v>29176.174400328771</v>
      </c>
      <c r="AF50" s="171">
        <f t="shared" si="176"/>
        <v>29382.345025605096</v>
      </c>
      <c r="AG50" s="171">
        <f t="shared" si="176"/>
        <v>30106.20431617049</v>
      </c>
      <c r="AH50" s="171">
        <f t="shared" si="176"/>
        <v>30296.793950306623</v>
      </c>
      <c r="AI50" s="171">
        <f t="shared" ref="AI50:BM50" si="177">SUM(AI38:AI49)</f>
        <v>29350.446306657268</v>
      </c>
      <c r="AJ50" s="171">
        <f t="shared" si="177"/>
        <v>28582.876812844639</v>
      </c>
      <c r="AK50" s="171">
        <f t="shared" si="177"/>
        <v>27833.610304597223</v>
      </c>
      <c r="AL50" s="171">
        <f t="shared" si="177"/>
        <v>27079.123007794296</v>
      </c>
      <c r="AM50" s="171">
        <f t="shared" si="177"/>
        <v>26350.671334594372</v>
      </c>
      <c r="AN50" s="171">
        <f t="shared" si="177"/>
        <v>25570.471773213078</v>
      </c>
      <c r="AO50" s="171">
        <f t="shared" si="177"/>
        <v>24832.511184160325</v>
      </c>
      <c r="AP50" s="171">
        <f t="shared" si="177"/>
        <v>24091.022286424897</v>
      </c>
      <c r="AQ50" s="171">
        <f t="shared" si="177"/>
        <v>23375.694412847566</v>
      </c>
      <c r="AR50" s="171">
        <f t="shared" si="177"/>
        <v>22612.174457095076</v>
      </c>
      <c r="AS50" s="171">
        <f t="shared" si="177"/>
        <v>21869.085354022638</v>
      </c>
      <c r="AT50" s="171">
        <f t="shared" si="177"/>
        <v>21053.031263975576</v>
      </c>
      <c r="AU50" s="171">
        <f t="shared" si="177"/>
        <v>20257.258537844278</v>
      </c>
      <c r="AV50" s="171">
        <f t="shared" si="177"/>
        <v>19283.227381871868</v>
      </c>
      <c r="AW50" s="171">
        <f t="shared" si="177"/>
        <v>18322.876851278153</v>
      </c>
      <c r="AX50" s="171">
        <f t="shared" si="177"/>
        <v>17358.605655846171</v>
      </c>
      <c r="AY50" s="171">
        <f t="shared" si="177"/>
        <v>16384.556943358686</v>
      </c>
      <c r="AZ50" s="171">
        <f t="shared" si="177"/>
        <v>15380.922576640114</v>
      </c>
      <c r="BA50" s="171">
        <f t="shared" si="177"/>
        <v>14398.037154534646</v>
      </c>
      <c r="BB50" s="171">
        <f t="shared" si="177"/>
        <v>13417.885426313122</v>
      </c>
      <c r="BC50" s="171">
        <f t="shared" si="177"/>
        <v>12456.81195166275</v>
      </c>
      <c r="BD50" s="171">
        <f t="shared" si="177"/>
        <v>11493.96138284428</v>
      </c>
      <c r="BE50" s="171">
        <f t="shared" si="177"/>
        <v>10542.948976889873</v>
      </c>
      <c r="BF50" s="171">
        <f t="shared" si="177"/>
        <v>9589.5893774191682</v>
      </c>
      <c r="BG50" s="171">
        <f t="shared" si="177"/>
        <v>8633.8291111441886</v>
      </c>
      <c r="BH50" s="171">
        <f t="shared" si="177"/>
        <v>7689.5671719396196</v>
      </c>
      <c r="BI50" s="171">
        <f t="shared" si="177"/>
        <v>6846.7838138451534</v>
      </c>
      <c r="BJ50" s="171">
        <f t="shared" si="177"/>
        <v>6078.4356038471205</v>
      </c>
      <c r="BK50" s="171">
        <f t="shared" si="177"/>
        <v>5343.0396519724736</v>
      </c>
      <c r="BL50" s="171">
        <f t="shared" si="177"/>
        <v>4639.2294387295233</v>
      </c>
      <c r="BM50" s="171">
        <f t="shared" si="177"/>
        <v>3921.4986680438333</v>
      </c>
    </row>
    <row r="51" spans="3:65">
      <c r="E51" s="132"/>
      <c r="U51" s="128"/>
      <c r="Z51" s="128"/>
    </row>
    <row r="52" spans="3:65">
      <c r="U52" s="128"/>
      <c r="Z52" s="128"/>
    </row>
    <row r="53" spans="3:65">
      <c r="U53" s="128"/>
      <c r="Z53" s="128"/>
    </row>
    <row r="54" spans="3:65">
      <c r="D54" s="128" t="s">
        <v>119</v>
      </c>
      <c r="U54" s="128"/>
      <c r="Z54" s="128"/>
    </row>
    <row r="55" spans="3:65">
      <c r="D55" s="170"/>
      <c r="E55" s="134">
        <v>1990</v>
      </c>
      <c r="F55" s="135">
        <f t="shared" ref="F55" si="178">E55+1</f>
        <v>1991</v>
      </c>
      <c r="G55" s="135">
        <f t="shared" ref="G55" si="179">F55+1</f>
        <v>1992</v>
      </c>
      <c r="H55" s="135">
        <f t="shared" ref="H55" si="180">G55+1</f>
        <v>1993</v>
      </c>
      <c r="I55" s="135">
        <f t="shared" ref="I55" si="181">H55+1</f>
        <v>1994</v>
      </c>
      <c r="J55" s="135">
        <f t="shared" ref="J55" si="182">I55+1</f>
        <v>1995</v>
      </c>
      <c r="K55" s="135">
        <f t="shared" ref="K55" si="183">J55+1</f>
        <v>1996</v>
      </c>
      <c r="L55" s="135">
        <f t="shared" ref="L55" si="184">K55+1</f>
        <v>1997</v>
      </c>
      <c r="M55" s="135">
        <f t="shared" ref="M55" si="185">L55+1</f>
        <v>1998</v>
      </c>
      <c r="N55" s="135">
        <f t="shared" ref="N55" si="186">M55+1</f>
        <v>1999</v>
      </c>
      <c r="O55" s="135">
        <f t="shared" ref="O55" si="187">N55+1</f>
        <v>2000</v>
      </c>
      <c r="P55" s="135">
        <f t="shared" ref="P55" si="188">O55+1</f>
        <v>2001</v>
      </c>
      <c r="Q55" s="135">
        <f t="shared" ref="Q55" si="189">P55+1</f>
        <v>2002</v>
      </c>
      <c r="R55" s="135">
        <f t="shared" ref="R55" si="190">Q55+1</f>
        <v>2003</v>
      </c>
      <c r="S55" s="135">
        <f t="shared" ref="S55" si="191">R55+1</f>
        <v>2004</v>
      </c>
      <c r="T55" s="135">
        <f t="shared" ref="T55" si="192">S55+1</f>
        <v>2005</v>
      </c>
      <c r="U55" s="135">
        <f t="shared" ref="U55" si="193">T55+1</f>
        <v>2006</v>
      </c>
      <c r="V55" s="135">
        <f t="shared" ref="V55" si="194">U55+1</f>
        <v>2007</v>
      </c>
      <c r="W55" s="135">
        <f t="shared" ref="W55" si="195">V55+1</f>
        <v>2008</v>
      </c>
      <c r="X55" s="135">
        <f t="shared" ref="X55" si="196">W55+1</f>
        <v>2009</v>
      </c>
      <c r="Y55" s="135">
        <f t="shared" ref="Y55" si="197">X55+1</f>
        <v>2010</v>
      </c>
      <c r="Z55" s="135">
        <f t="shared" ref="Z55" si="198">Y55+1</f>
        <v>2011</v>
      </c>
      <c r="AA55" s="135">
        <f t="shared" ref="AA55" si="199">Z55+1</f>
        <v>2012</v>
      </c>
      <c r="AB55" s="135">
        <f t="shared" ref="AB55" si="200">AA55+1</f>
        <v>2013</v>
      </c>
      <c r="AC55" s="135">
        <f t="shared" ref="AC55" si="201">AB55+1</f>
        <v>2014</v>
      </c>
      <c r="AD55" s="135">
        <f t="shared" ref="AD55" si="202">AC55+1</f>
        <v>2015</v>
      </c>
      <c r="AE55" s="135">
        <f t="shared" ref="AE55" si="203">AD55+1</f>
        <v>2016</v>
      </c>
      <c r="AF55" s="135">
        <f t="shared" ref="AF55" si="204">AE55+1</f>
        <v>2017</v>
      </c>
      <c r="AG55" s="135">
        <f t="shared" ref="AG55" si="205">AF55+1</f>
        <v>2018</v>
      </c>
      <c r="AH55" s="135">
        <f t="shared" ref="AH55" si="206">AG55+1</f>
        <v>2019</v>
      </c>
      <c r="AI55" s="135">
        <f t="shared" ref="AI55" si="207">AH55+1</f>
        <v>2020</v>
      </c>
      <c r="AJ55" s="135">
        <f t="shared" ref="AJ55" si="208">AI55+1</f>
        <v>2021</v>
      </c>
      <c r="AK55" s="135">
        <f t="shared" ref="AK55" si="209">AJ55+1</f>
        <v>2022</v>
      </c>
      <c r="AL55" s="135">
        <f t="shared" ref="AL55" si="210">AK55+1</f>
        <v>2023</v>
      </c>
      <c r="AM55" s="135">
        <f t="shared" ref="AM55" si="211">AL55+1</f>
        <v>2024</v>
      </c>
      <c r="AN55" s="135">
        <f t="shared" ref="AN55" si="212">AM55+1</f>
        <v>2025</v>
      </c>
      <c r="AO55" s="135">
        <f t="shared" ref="AO55" si="213">AN55+1</f>
        <v>2026</v>
      </c>
      <c r="AP55" s="135">
        <f t="shared" ref="AP55" si="214">AO55+1</f>
        <v>2027</v>
      </c>
      <c r="AQ55" s="135">
        <f t="shared" ref="AQ55" si="215">AP55+1</f>
        <v>2028</v>
      </c>
      <c r="AR55" s="135">
        <f t="shared" ref="AR55" si="216">AQ55+1</f>
        <v>2029</v>
      </c>
      <c r="AS55" s="135">
        <f t="shared" ref="AS55" si="217">AR55+1</f>
        <v>2030</v>
      </c>
      <c r="AT55" s="135">
        <f t="shared" ref="AT55" si="218">AS55+1</f>
        <v>2031</v>
      </c>
      <c r="AU55" s="135">
        <f t="shared" ref="AU55" si="219">AT55+1</f>
        <v>2032</v>
      </c>
      <c r="AV55" s="135">
        <f t="shared" ref="AV55" si="220">AU55+1</f>
        <v>2033</v>
      </c>
      <c r="AW55" s="135">
        <f t="shared" ref="AW55" si="221">AV55+1</f>
        <v>2034</v>
      </c>
      <c r="AX55" s="135">
        <f t="shared" ref="AX55" si="222">AW55+1</f>
        <v>2035</v>
      </c>
      <c r="AY55" s="135">
        <f t="shared" ref="AY55" si="223">AX55+1</f>
        <v>2036</v>
      </c>
      <c r="AZ55" s="135">
        <f t="shared" ref="AZ55" si="224">AY55+1</f>
        <v>2037</v>
      </c>
      <c r="BA55" s="135">
        <f t="shared" ref="BA55" si="225">AZ55+1</f>
        <v>2038</v>
      </c>
      <c r="BB55" s="135">
        <f t="shared" ref="BB55" si="226">BA55+1</f>
        <v>2039</v>
      </c>
      <c r="BC55" s="135">
        <f t="shared" ref="BC55" si="227">BB55+1</f>
        <v>2040</v>
      </c>
      <c r="BD55" s="135">
        <f t="shared" ref="BD55" si="228">BC55+1</f>
        <v>2041</v>
      </c>
      <c r="BE55" s="135">
        <f t="shared" ref="BE55" si="229">BD55+1</f>
        <v>2042</v>
      </c>
      <c r="BF55" s="135">
        <f t="shared" ref="BF55" si="230">BE55+1</f>
        <v>2043</v>
      </c>
      <c r="BG55" s="135">
        <f t="shared" ref="BG55" si="231">BF55+1</f>
        <v>2044</v>
      </c>
      <c r="BH55" s="135">
        <f t="shared" ref="BH55" si="232">BG55+1</f>
        <v>2045</v>
      </c>
      <c r="BI55" s="135">
        <f t="shared" ref="BI55" si="233">BH55+1</f>
        <v>2046</v>
      </c>
      <c r="BJ55" s="135">
        <f t="shared" ref="BJ55" si="234">BI55+1</f>
        <v>2047</v>
      </c>
      <c r="BK55" s="135">
        <f t="shared" ref="BK55" si="235">BJ55+1</f>
        <v>2048</v>
      </c>
      <c r="BL55" s="135">
        <f t="shared" ref="BL55" si="236">BK55+1</f>
        <v>2049</v>
      </c>
      <c r="BM55" s="135">
        <f t="shared" ref="BM55" si="237">BL55+1</f>
        <v>2050</v>
      </c>
    </row>
    <row r="56" spans="3:65">
      <c r="D56" s="136" t="s">
        <v>54</v>
      </c>
      <c r="E56" s="171">
        <f>E38+E43+E45</f>
        <v>11648.086490935602</v>
      </c>
      <c r="F56" s="171">
        <f t="shared" ref="F56:AH56" si="238">F38+F43+F45</f>
        <v>11643.22849320368</v>
      </c>
      <c r="G56" s="171">
        <f t="shared" si="238"/>
        <v>11988.974333166803</v>
      </c>
      <c r="H56" s="171">
        <f t="shared" si="238"/>
        <v>12314.102276207104</v>
      </c>
      <c r="I56" s="171">
        <f t="shared" si="238"/>
        <v>13688.559057845396</v>
      </c>
      <c r="J56" s="171">
        <f t="shared" si="238"/>
        <v>14598.871600921699</v>
      </c>
      <c r="K56" s="171">
        <f t="shared" si="238"/>
        <v>15419.044996907794</v>
      </c>
      <c r="L56" s="171">
        <f t="shared" si="238"/>
        <v>15966.662157763374</v>
      </c>
      <c r="M56" s="171">
        <f t="shared" si="238"/>
        <v>16796.606667056418</v>
      </c>
      <c r="N56" s="171">
        <f t="shared" si="238"/>
        <v>16602.93964073966</v>
      </c>
      <c r="O56" s="171">
        <f t="shared" si="238"/>
        <v>16921.165086911933</v>
      </c>
      <c r="P56" s="171">
        <f t="shared" si="238"/>
        <v>17112.212829899901</v>
      </c>
      <c r="Q56" s="171">
        <f t="shared" si="238"/>
        <v>17086.213358130655</v>
      </c>
      <c r="R56" s="171">
        <f t="shared" si="238"/>
        <v>17784.982561622397</v>
      </c>
      <c r="S56" s="171">
        <f t="shared" si="238"/>
        <v>17189.808022711823</v>
      </c>
      <c r="T56" s="171">
        <f t="shared" si="238"/>
        <v>15031.247052502898</v>
      </c>
      <c r="U56" s="171">
        <f t="shared" si="238"/>
        <v>13352.97959063863</v>
      </c>
      <c r="V56" s="171">
        <f t="shared" si="238"/>
        <v>13592.369722450623</v>
      </c>
      <c r="W56" s="171">
        <f t="shared" si="238"/>
        <v>14413.987365694804</v>
      </c>
      <c r="X56" s="171">
        <f t="shared" si="238"/>
        <v>12268.856789813102</v>
      </c>
      <c r="Y56" s="171">
        <f t="shared" si="238"/>
        <v>12431.22485387636</v>
      </c>
      <c r="Z56" s="171">
        <f t="shared" si="238"/>
        <v>12384.441892553634</v>
      </c>
      <c r="AA56" s="171">
        <f t="shared" si="238"/>
        <v>13588.673710462497</v>
      </c>
      <c r="AB56" s="171">
        <f t="shared" si="238"/>
        <v>13848.116051134582</v>
      </c>
      <c r="AC56" s="171">
        <f t="shared" si="238"/>
        <v>12955.050930118705</v>
      </c>
      <c r="AD56" s="171">
        <f t="shared" si="238"/>
        <v>13520.530992632421</v>
      </c>
      <c r="AE56" s="171">
        <f t="shared" si="238"/>
        <v>13467.314382131437</v>
      </c>
      <c r="AF56" s="171">
        <f t="shared" si="238"/>
        <v>14134.45569127785</v>
      </c>
      <c r="AG56" s="171">
        <f t="shared" si="238"/>
        <v>14337.715752618489</v>
      </c>
      <c r="AH56" s="171">
        <f t="shared" si="238"/>
        <v>14654.404321097854</v>
      </c>
      <c r="AI56" s="171">
        <f t="shared" ref="AI56:BL56" si="239">AI38+AI43+AI45</f>
        <v>13902.477874053164</v>
      </c>
      <c r="AJ56" s="171">
        <f t="shared" si="239"/>
        <v>13360.932796401612</v>
      </c>
      <c r="AK56" s="171">
        <f t="shared" si="239"/>
        <v>12829.538935691235</v>
      </c>
      <c r="AL56" s="171">
        <f t="shared" si="239"/>
        <v>12296.453990844708</v>
      </c>
      <c r="AM56" s="171">
        <f t="shared" si="239"/>
        <v>11777.899269408863</v>
      </c>
      <c r="AN56" s="171">
        <f t="shared" si="239"/>
        <v>11229.425442547823</v>
      </c>
      <c r="AO56" s="171">
        <f t="shared" si="239"/>
        <v>10708.895816141725</v>
      </c>
      <c r="AP56" s="171">
        <f t="shared" si="239"/>
        <v>10188.100447381023</v>
      </c>
      <c r="AQ56" s="171">
        <f t="shared" si="239"/>
        <v>9681.9511580301059</v>
      </c>
      <c r="AR56" s="171">
        <f t="shared" si="239"/>
        <v>9146.4203430350135</v>
      </c>
      <c r="AS56" s="171">
        <f t="shared" si="239"/>
        <v>8625.377351038378</v>
      </c>
      <c r="AT56" s="171">
        <f t="shared" si="239"/>
        <v>8365.1429787316738</v>
      </c>
      <c r="AU56" s="171">
        <f t="shared" si="239"/>
        <v>8114.166377879128</v>
      </c>
      <c r="AV56" s="171">
        <f t="shared" si="239"/>
        <v>7710.1302947994036</v>
      </c>
      <c r="AW56" s="171">
        <f t="shared" si="239"/>
        <v>7308.9239250504361</v>
      </c>
      <c r="AX56" s="171">
        <f t="shared" si="239"/>
        <v>6898.3652501668257</v>
      </c>
      <c r="AY56" s="171">
        <f t="shared" si="239"/>
        <v>6484.1699493943352</v>
      </c>
      <c r="AZ56" s="171">
        <f t="shared" si="239"/>
        <v>6041.7340771775753</v>
      </c>
      <c r="BA56" s="171">
        <f t="shared" si="239"/>
        <v>5608.0414794666767</v>
      </c>
      <c r="BB56" s="171">
        <f t="shared" si="239"/>
        <v>5169.7252631525416</v>
      </c>
      <c r="BC56" s="171">
        <f t="shared" si="239"/>
        <v>4739.3608699153165</v>
      </c>
      <c r="BD56" s="171">
        <f t="shared" si="239"/>
        <v>4278.5622046538492</v>
      </c>
      <c r="BE56" s="171">
        <f t="shared" si="239"/>
        <v>3823.1235095461893</v>
      </c>
      <c r="BF56" s="171">
        <f t="shared" si="239"/>
        <v>3362.5029071402309</v>
      </c>
      <c r="BG56" s="171">
        <f t="shared" si="239"/>
        <v>2896.5257033597049</v>
      </c>
      <c r="BH56" s="171">
        <f t="shared" si="239"/>
        <v>2436.9671855809793</v>
      </c>
      <c r="BI56" s="171">
        <f t="shared" si="239"/>
        <v>2065.250270392979</v>
      </c>
      <c r="BJ56" s="171">
        <f t="shared" si="239"/>
        <v>1754.7327638838667</v>
      </c>
      <c r="BK56" s="171">
        <f t="shared" si="239"/>
        <v>1470.406109760047</v>
      </c>
      <c r="BL56" s="171">
        <f t="shared" si="239"/>
        <v>1209.6038818479328</v>
      </c>
      <c r="BM56" s="171">
        <f>BM38+BM43+BM45</f>
        <v>936.18249040259354</v>
      </c>
    </row>
    <row r="57" spans="3:65">
      <c r="D57" s="136" t="s">
        <v>60</v>
      </c>
      <c r="E57" s="171">
        <f>E42+E44</f>
        <v>7999.5408388418218</v>
      </c>
      <c r="F57" s="171">
        <f t="shared" ref="F57:AH57" si="240">F42+F44</f>
        <v>8094.9961823260892</v>
      </c>
      <c r="G57" s="171">
        <f t="shared" si="240"/>
        <v>9442.1537093788556</v>
      </c>
      <c r="H57" s="171">
        <f t="shared" si="240"/>
        <v>8118.31166286796</v>
      </c>
      <c r="I57" s="171">
        <f t="shared" si="240"/>
        <v>10161.075748385932</v>
      </c>
      <c r="J57" s="171">
        <f t="shared" si="240"/>
        <v>9652.2617631846224</v>
      </c>
      <c r="K57" s="171">
        <f t="shared" si="240"/>
        <v>9211.9653518693194</v>
      </c>
      <c r="L57" s="171">
        <f t="shared" si="240"/>
        <v>10056.469854989849</v>
      </c>
      <c r="M57" s="171">
        <f t="shared" si="240"/>
        <v>9460.544275358141</v>
      </c>
      <c r="N57" s="171">
        <f t="shared" si="240"/>
        <v>9417.2576132119048</v>
      </c>
      <c r="O57" s="171">
        <f t="shared" si="240"/>
        <v>10543.672633737371</v>
      </c>
      <c r="P57" s="171">
        <f t="shared" si="240"/>
        <v>9926.1916300222929</v>
      </c>
      <c r="Q57" s="171">
        <f t="shared" si="240"/>
        <v>10193.900059513262</v>
      </c>
      <c r="R57" s="171">
        <f t="shared" si="240"/>
        <v>10337.861955710614</v>
      </c>
      <c r="S57" s="171">
        <f t="shared" si="240"/>
        <v>10530.893912136551</v>
      </c>
      <c r="T57" s="171">
        <f t="shared" si="240"/>
        <v>11033.827261515929</v>
      </c>
      <c r="U57" s="171">
        <f t="shared" si="240"/>
        <v>10668.671191443285</v>
      </c>
      <c r="V57" s="171">
        <f t="shared" si="240"/>
        <v>11087.202627096256</v>
      </c>
      <c r="W57" s="171">
        <f t="shared" si="240"/>
        <v>11150.395243616174</v>
      </c>
      <c r="X57" s="171">
        <f t="shared" si="240"/>
        <v>9682.4886276617035</v>
      </c>
      <c r="Y57" s="171">
        <f t="shared" si="240"/>
        <v>10267.57028692024</v>
      </c>
      <c r="Z57" s="171">
        <f t="shared" si="240"/>
        <v>9727.3984358527596</v>
      </c>
      <c r="AA57" s="171">
        <f t="shared" si="240"/>
        <v>10296.630315886063</v>
      </c>
      <c r="AB57" s="171">
        <f t="shared" si="240"/>
        <v>9451.1525373277291</v>
      </c>
      <c r="AC57" s="171">
        <f t="shared" si="240"/>
        <v>9662.7430957782017</v>
      </c>
      <c r="AD57" s="171">
        <f t="shared" si="240"/>
        <v>9348.527936855613</v>
      </c>
      <c r="AE57" s="171">
        <f t="shared" si="240"/>
        <v>9657.1212375354935</v>
      </c>
      <c r="AF57" s="171">
        <f t="shared" si="240"/>
        <v>9184.3214840453056</v>
      </c>
      <c r="AG57" s="171">
        <f t="shared" si="240"/>
        <v>9798.8096019492514</v>
      </c>
      <c r="AH57" s="171">
        <f t="shared" si="240"/>
        <v>9761.3434110095241</v>
      </c>
      <c r="AI57" s="171">
        <f t="shared" ref="AI57:BM57" si="241">AI42+AI44</f>
        <v>9674.8434016607534</v>
      </c>
      <c r="AJ57" s="171">
        <f t="shared" si="241"/>
        <v>9535.9946440641743</v>
      </c>
      <c r="AK57" s="171">
        <f t="shared" si="241"/>
        <v>9397.1945511570739</v>
      </c>
      <c r="AL57" s="171">
        <f t="shared" si="241"/>
        <v>9255.6853643638042</v>
      </c>
      <c r="AM57" s="171">
        <f t="shared" si="241"/>
        <v>9116.9826008356613</v>
      </c>
      <c r="AN57" s="171">
        <f t="shared" si="241"/>
        <v>8975.5707434213582</v>
      </c>
      <c r="AO57" s="171">
        <f t="shared" si="241"/>
        <v>8836.9653092721837</v>
      </c>
      <c r="AP57" s="171">
        <f t="shared" si="241"/>
        <v>8695.6507812368382</v>
      </c>
      <c r="AQ57" s="171">
        <f t="shared" si="241"/>
        <v>8557.1426764666248</v>
      </c>
      <c r="AR57" s="171">
        <f t="shared" si="241"/>
        <v>8418.6832363858903</v>
      </c>
      <c r="AS57" s="171">
        <f t="shared" si="241"/>
        <v>8277.5147024189919</v>
      </c>
      <c r="AT57" s="171">
        <f t="shared" si="241"/>
        <v>7914.1418421931558</v>
      </c>
      <c r="AU57" s="171">
        <f t="shared" si="241"/>
        <v>7556.0955157398257</v>
      </c>
      <c r="AV57" s="171">
        <f t="shared" si="241"/>
        <v>7203.3757230589945</v>
      </c>
      <c r="AW57" s="171">
        <f t="shared" si="241"/>
        <v>6855.9824641506721</v>
      </c>
      <c r="AX57" s="171">
        <f t="shared" si="241"/>
        <v>6513.9157390148484</v>
      </c>
      <c r="AY57" s="171">
        <f t="shared" si="241"/>
        <v>6177.1755476515309</v>
      </c>
      <c r="AZ57" s="171">
        <f t="shared" si="241"/>
        <v>5845.7618900607167</v>
      </c>
      <c r="BA57" s="171">
        <f t="shared" si="241"/>
        <v>5519.6747662424068</v>
      </c>
      <c r="BB57" s="171">
        <f t="shared" si="241"/>
        <v>5198.9141761966002</v>
      </c>
      <c r="BC57" s="171">
        <f t="shared" si="241"/>
        <v>4883.4801199232961</v>
      </c>
      <c r="BD57" s="171">
        <f t="shared" si="241"/>
        <v>4604.2494090284163</v>
      </c>
      <c r="BE57" s="171">
        <f t="shared" si="241"/>
        <v>4325.493671413421</v>
      </c>
      <c r="BF57" s="171">
        <f t="shared" si="241"/>
        <v>4047.2129070783139</v>
      </c>
      <c r="BG57" s="171">
        <f t="shared" si="241"/>
        <v>3769.407116023091</v>
      </c>
      <c r="BH57" s="171">
        <f t="shared" si="241"/>
        <v>3492.0762982477581</v>
      </c>
      <c r="BI57" s="171">
        <f t="shared" si="241"/>
        <v>3215.2204537523112</v>
      </c>
      <c r="BJ57" s="171">
        <f t="shared" si="241"/>
        <v>2938.8395825367511</v>
      </c>
      <c r="BK57" s="171">
        <f t="shared" si="241"/>
        <v>2662.9336846010779</v>
      </c>
      <c r="BL57" s="171">
        <f t="shared" si="241"/>
        <v>2387.5027599452919</v>
      </c>
      <c r="BM57" s="171">
        <f t="shared" si="241"/>
        <v>2112.5468085693929</v>
      </c>
    </row>
    <row r="58" spans="3:65">
      <c r="D58" s="184" t="s">
        <v>91</v>
      </c>
      <c r="E58" s="171">
        <f>E39</f>
        <v>1275.5426529059864</v>
      </c>
      <c r="F58" s="171">
        <f t="shared" ref="F58:AH58" si="242">F39</f>
        <v>1311.1944282400343</v>
      </c>
      <c r="G58" s="171">
        <f t="shared" si="242"/>
        <v>1320.8706222686255</v>
      </c>
      <c r="H58" s="171">
        <f t="shared" si="242"/>
        <v>1334.3982488447105</v>
      </c>
      <c r="I58" s="171">
        <f t="shared" si="242"/>
        <v>1357.9482982640916</v>
      </c>
      <c r="J58" s="171">
        <f t="shared" si="242"/>
        <v>1375.8674545055353</v>
      </c>
      <c r="K58" s="171">
        <f t="shared" si="242"/>
        <v>1399.2548904221835</v>
      </c>
      <c r="L58" s="171">
        <f t="shared" si="242"/>
        <v>1420.9146264911915</v>
      </c>
      <c r="M58" s="171">
        <f t="shared" si="242"/>
        <v>1430.8892020422754</v>
      </c>
      <c r="N58" s="171">
        <f t="shared" si="242"/>
        <v>1464.7364664660388</v>
      </c>
      <c r="O58" s="171">
        <f t="shared" si="242"/>
        <v>1510.7735527536875</v>
      </c>
      <c r="P58" s="171">
        <f t="shared" si="242"/>
        <v>1542.1300483328871</v>
      </c>
      <c r="Q58" s="171">
        <f t="shared" si="242"/>
        <v>1578.0913580178299</v>
      </c>
      <c r="R58" s="171">
        <f t="shared" si="242"/>
        <v>1609.4307689528137</v>
      </c>
      <c r="S58" s="171">
        <f t="shared" si="242"/>
        <v>1582.2238319599551</v>
      </c>
      <c r="T58" s="171">
        <f t="shared" si="242"/>
        <v>1543.4482078498968</v>
      </c>
      <c r="U58" s="171">
        <f t="shared" si="242"/>
        <v>1464.1363776805536</v>
      </c>
      <c r="V58" s="171">
        <f t="shared" si="242"/>
        <v>1446.5940084662698</v>
      </c>
      <c r="W58" s="171">
        <f t="shared" si="242"/>
        <v>1354.9790014592413</v>
      </c>
      <c r="X58" s="171">
        <f t="shared" si="242"/>
        <v>1244.9415021160139</v>
      </c>
      <c r="Y58" s="171">
        <f t="shared" si="242"/>
        <v>1286.9243270305574</v>
      </c>
      <c r="Z58" s="171">
        <f t="shared" si="242"/>
        <v>1335.5476815901072</v>
      </c>
      <c r="AA58" s="171">
        <f t="shared" si="242"/>
        <v>1390.0435952743896</v>
      </c>
      <c r="AB58" s="171">
        <f t="shared" si="242"/>
        <v>1344.6448371790505</v>
      </c>
      <c r="AC58" s="171">
        <f t="shared" si="242"/>
        <v>1305.2598462533304</v>
      </c>
      <c r="AD58" s="171">
        <f t="shared" si="242"/>
        <v>1243.6511160906628</v>
      </c>
      <c r="AE58" s="171">
        <f t="shared" si="242"/>
        <v>1226.2138756514362</v>
      </c>
      <c r="AF58" s="171">
        <f t="shared" si="242"/>
        <v>1163.7269111393109</v>
      </c>
      <c r="AG58" s="171">
        <f t="shared" si="242"/>
        <v>1177.7717217753116</v>
      </c>
      <c r="AH58" s="171">
        <f t="shared" si="242"/>
        <v>1191.5125058879783</v>
      </c>
      <c r="AI58" s="171">
        <f t="shared" ref="AI58:BM58" si="243">AI39</f>
        <v>1185.099569003974</v>
      </c>
      <c r="AJ58" s="171">
        <f t="shared" si="243"/>
        <v>1175.900610610611</v>
      </c>
      <c r="AK58" s="171">
        <f t="shared" si="243"/>
        <v>1169.5628648925506</v>
      </c>
      <c r="AL58" s="171">
        <f t="shared" si="243"/>
        <v>1162.8851612873116</v>
      </c>
      <c r="AM58" s="171">
        <f t="shared" si="243"/>
        <v>1159.0703215008969</v>
      </c>
      <c r="AN58" s="171">
        <f t="shared" si="243"/>
        <v>1148.650231575067</v>
      </c>
      <c r="AO58" s="171">
        <f t="shared" si="243"/>
        <v>1141.0326418508591</v>
      </c>
      <c r="AP58" s="171">
        <f t="shared" si="243"/>
        <v>1133.194727891334</v>
      </c>
      <c r="AQ58" s="171">
        <f t="shared" si="243"/>
        <v>1128.226072733841</v>
      </c>
      <c r="AR58" s="171">
        <f t="shared" si="243"/>
        <v>1116.8862252301408</v>
      </c>
      <c r="AS58" s="171">
        <f t="shared" si="243"/>
        <v>1108.4266321990071</v>
      </c>
      <c r="AT58" s="171">
        <f t="shared" si="243"/>
        <v>1055.6082230068357</v>
      </c>
      <c r="AU58" s="171">
        <f t="shared" si="243"/>
        <v>1002.4811937812932</v>
      </c>
      <c r="AV58" s="171">
        <f t="shared" si="243"/>
        <v>949.85729544342792</v>
      </c>
      <c r="AW58" s="171">
        <f t="shared" si="243"/>
        <v>896.91998084604245</v>
      </c>
      <c r="AX58" s="171">
        <f t="shared" si="243"/>
        <v>843.94143237153651</v>
      </c>
      <c r="AY58" s="171">
        <f t="shared" si="243"/>
        <v>791.25279078733945</v>
      </c>
      <c r="AZ58" s="171">
        <f t="shared" si="243"/>
        <v>739.1625085928938</v>
      </c>
      <c r="BA58" s="171">
        <f t="shared" si="243"/>
        <v>686.7508964331721</v>
      </c>
      <c r="BB58" s="171">
        <f t="shared" si="243"/>
        <v>634.32296198567371</v>
      </c>
      <c r="BC58" s="171">
        <f t="shared" si="243"/>
        <v>581.54502702981131</v>
      </c>
      <c r="BD58" s="171">
        <f t="shared" si="243"/>
        <v>530.39999937337109</v>
      </c>
      <c r="BE58" s="171">
        <f t="shared" si="243"/>
        <v>478.93333256457765</v>
      </c>
      <c r="BF58" s="171">
        <f t="shared" si="243"/>
        <v>427.48490443150439</v>
      </c>
      <c r="BG58" s="171">
        <f t="shared" si="243"/>
        <v>375.70292813633347</v>
      </c>
      <c r="BH58" s="171">
        <f t="shared" si="243"/>
        <v>324.64276419251786</v>
      </c>
      <c r="BI58" s="171">
        <f t="shared" si="243"/>
        <v>273.02215528653801</v>
      </c>
      <c r="BJ58" s="171">
        <f t="shared" si="243"/>
        <v>221.4075138094212</v>
      </c>
      <c r="BK58" s="171">
        <f t="shared" si="243"/>
        <v>169.43250455272664</v>
      </c>
      <c r="BL58" s="171">
        <f t="shared" si="243"/>
        <v>118.21032473971415</v>
      </c>
      <c r="BM58" s="171">
        <f t="shared" si="243"/>
        <v>66.627777147123794</v>
      </c>
    </row>
    <row r="59" spans="3:65">
      <c r="D59" s="136" t="s">
        <v>57</v>
      </c>
      <c r="E59" s="171">
        <f>E40</f>
        <v>331.80951208791208</v>
      </c>
      <c r="F59" s="171">
        <f t="shared" ref="F59:AH59" si="244">F40</f>
        <v>329.36973626373623</v>
      </c>
      <c r="G59" s="171">
        <f t="shared" si="244"/>
        <v>347.66805494505491</v>
      </c>
      <c r="H59" s="171">
        <f t="shared" si="244"/>
        <v>374.50558901098901</v>
      </c>
      <c r="I59" s="171">
        <f t="shared" si="244"/>
        <v>400.12323516483514</v>
      </c>
      <c r="J59" s="171">
        <f t="shared" si="244"/>
        <v>406.22267472527471</v>
      </c>
      <c r="K59" s="171">
        <f t="shared" si="244"/>
        <v>434.28009670329669</v>
      </c>
      <c r="L59" s="171">
        <f t="shared" si="244"/>
        <v>458.67785494505495</v>
      </c>
      <c r="M59" s="171">
        <f t="shared" si="244"/>
        <v>423.30110549450546</v>
      </c>
      <c r="N59" s="171">
        <f t="shared" si="244"/>
        <v>424.57344858681319</v>
      </c>
      <c r="O59" s="171">
        <f t="shared" si="244"/>
        <v>414.9814699340659</v>
      </c>
      <c r="P59" s="171">
        <f t="shared" si="244"/>
        <v>418.87535214945052</v>
      </c>
      <c r="Q59" s="171">
        <f t="shared" si="244"/>
        <v>449.02854156043958</v>
      </c>
      <c r="R59" s="171">
        <f t="shared" si="244"/>
        <v>536.0199684593407</v>
      </c>
      <c r="S59" s="171">
        <f t="shared" si="244"/>
        <v>542.73545141538466</v>
      </c>
      <c r="T59" s="171">
        <f t="shared" si="244"/>
        <v>539.22778356235347</v>
      </c>
      <c r="U59" s="171">
        <f t="shared" si="244"/>
        <v>547.3671339483634</v>
      </c>
      <c r="V59" s="171">
        <f t="shared" si="244"/>
        <v>558.50213181333561</v>
      </c>
      <c r="W59" s="171">
        <f t="shared" si="244"/>
        <v>572.34551732392902</v>
      </c>
      <c r="X59" s="171">
        <f t="shared" si="244"/>
        <v>583.91774542856967</v>
      </c>
      <c r="Y59" s="171">
        <f t="shared" si="244"/>
        <v>589.5490218871621</v>
      </c>
      <c r="Z59" s="171">
        <f t="shared" si="244"/>
        <v>601.99531380374879</v>
      </c>
      <c r="AA59" s="171">
        <f t="shared" si="244"/>
        <v>616.1686636261893</v>
      </c>
      <c r="AB59" s="171">
        <f t="shared" si="244"/>
        <v>628.14410856566053</v>
      </c>
      <c r="AC59" s="171">
        <f t="shared" si="244"/>
        <v>640.74437058328124</v>
      </c>
      <c r="AD59" s="171">
        <f t="shared" si="244"/>
        <v>639.18836660022771</v>
      </c>
      <c r="AE59" s="171">
        <f t="shared" si="244"/>
        <v>655.60311153896998</v>
      </c>
      <c r="AF59" s="171">
        <f t="shared" si="244"/>
        <v>666.38893626122604</v>
      </c>
      <c r="AG59" s="171">
        <f t="shared" si="244"/>
        <v>678.79935752507288</v>
      </c>
      <c r="AH59" s="171">
        <f t="shared" si="244"/>
        <v>687.93760241249822</v>
      </c>
      <c r="AI59" s="171">
        <f t="shared" ref="AI59:BM59" si="245">AI40</f>
        <v>701.95042891872731</v>
      </c>
      <c r="AJ59" s="171">
        <f t="shared" si="245"/>
        <v>708.79761798495804</v>
      </c>
      <c r="AK59" s="171">
        <f t="shared" si="245"/>
        <v>717.56712864691758</v>
      </c>
      <c r="AL59" s="171">
        <f t="shared" si="245"/>
        <v>726.33663930887678</v>
      </c>
      <c r="AM59" s="171">
        <f t="shared" si="245"/>
        <v>737.12013942281101</v>
      </c>
      <c r="AN59" s="171">
        <f t="shared" si="245"/>
        <v>743.87566063279542</v>
      </c>
      <c r="AO59" s="171">
        <f t="shared" si="245"/>
        <v>753.65796455879592</v>
      </c>
      <c r="AP59" s="171">
        <f t="shared" si="245"/>
        <v>763.39241601694653</v>
      </c>
      <c r="AQ59" s="171">
        <f t="shared" si="245"/>
        <v>775.24502327639857</v>
      </c>
      <c r="AR59" s="171">
        <f t="shared" si="245"/>
        <v>782.86131893324728</v>
      </c>
      <c r="AS59" s="171">
        <f t="shared" si="245"/>
        <v>792.59577039139765</v>
      </c>
      <c r="AT59" s="171">
        <f t="shared" si="245"/>
        <v>752.96360576935524</v>
      </c>
      <c r="AU59" s="171">
        <f t="shared" si="245"/>
        <v>715.10552441750008</v>
      </c>
      <c r="AV59" s="171">
        <f t="shared" si="245"/>
        <v>673.22464695451379</v>
      </c>
      <c r="AW59" s="171">
        <f t="shared" si="245"/>
        <v>633.20638228743087</v>
      </c>
      <c r="AX59" s="171">
        <f t="shared" si="245"/>
        <v>593.12077840068991</v>
      </c>
      <c r="AY59" s="171">
        <f t="shared" si="245"/>
        <v>551.35621402165395</v>
      </c>
      <c r="AZ59" s="171">
        <f t="shared" si="245"/>
        <v>507.04854311302921</v>
      </c>
      <c r="BA59" s="171">
        <f t="shared" si="245"/>
        <v>464.75198554658186</v>
      </c>
      <c r="BB59" s="171">
        <f t="shared" si="245"/>
        <v>422.96955964648089</v>
      </c>
      <c r="BC59" s="171">
        <f t="shared" si="245"/>
        <v>382.75650427870016</v>
      </c>
      <c r="BD59" s="171">
        <f t="shared" si="245"/>
        <v>338.29464851460227</v>
      </c>
      <c r="BE59" s="171">
        <f t="shared" si="245"/>
        <v>296.08785225927488</v>
      </c>
      <c r="BF59" s="171">
        <f t="shared" si="245"/>
        <v>255.06033619185661</v>
      </c>
      <c r="BG59" s="171">
        <f t="shared" si="245"/>
        <v>215.79112725882669</v>
      </c>
      <c r="BH59" s="171">
        <f t="shared" si="245"/>
        <v>176.50087943115787</v>
      </c>
      <c r="BI59" s="171">
        <f t="shared" si="245"/>
        <v>139.18737033914493</v>
      </c>
      <c r="BJ59" s="171">
        <f t="shared" si="245"/>
        <v>102.89057882100829</v>
      </c>
      <c r="BK59" s="171">
        <f t="shared" si="245"/>
        <v>67.78308474361593</v>
      </c>
      <c r="BL59" s="171">
        <f t="shared" si="245"/>
        <v>33.303091351564142</v>
      </c>
      <c r="BM59" s="171">
        <f t="shared" si="245"/>
        <v>0</v>
      </c>
    </row>
    <row r="60" spans="3:65">
      <c r="D60" s="136" t="s">
        <v>58</v>
      </c>
      <c r="E60" s="171">
        <f>E41</f>
        <v>1098.7896330044996</v>
      </c>
      <c r="F60" s="171">
        <f t="shared" ref="F60:AH60" si="246">F41</f>
        <v>1147.6524301523182</v>
      </c>
      <c r="G60" s="171">
        <f t="shared" si="246"/>
        <v>1189.8859358425786</v>
      </c>
      <c r="H60" s="171">
        <f t="shared" si="246"/>
        <v>1142.6250280895895</v>
      </c>
      <c r="I60" s="171">
        <f t="shared" si="246"/>
        <v>1175.450719146402</v>
      </c>
      <c r="J60" s="171">
        <f t="shared" si="246"/>
        <v>1227.6226453054778</v>
      </c>
      <c r="K60" s="171">
        <f t="shared" si="246"/>
        <v>1278.3805892860146</v>
      </c>
      <c r="L60" s="171">
        <f t="shared" si="246"/>
        <v>1347.4106870546009</v>
      </c>
      <c r="M60" s="171">
        <f t="shared" si="246"/>
        <v>1348.3517051406402</v>
      </c>
      <c r="N60" s="171">
        <f t="shared" si="246"/>
        <v>1295.1757241379312</v>
      </c>
      <c r="O60" s="171">
        <f t="shared" si="246"/>
        <v>1092.1530841121496</v>
      </c>
      <c r="P60" s="171">
        <f t="shared" si="246"/>
        <v>1074.6870870755881</v>
      </c>
      <c r="Q60" s="171">
        <f t="shared" si="246"/>
        <v>1145.1454446529081</v>
      </c>
      <c r="R60" s="171">
        <f t="shared" si="246"/>
        <v>1184.4209887139277</v>
      </c>
      <c r="S60" s="171">
        <f t="shared" si="246"/>
        <v>723.43197124144012</v>
      </c>
      <c r="T60" s="171">
        <f t="shared" si="246"/>
        <v>1367.1610952975141</v>
      </c>
      <c r="U60" s="171">
        <f t="shared" si="246"/>
        <v>1628.4446946263708</v>
      </c>
      <c r="V60" s="171">
        <f t="shared" si="246"/>
        <v>1385.3631292341363</v>
      </c>
      <c r="W60" s="171">
        <f t="shared" si="246"/>
        <v>1752.2005105044766</v>
      </c>
      <c r="X60" s="171">
        <f t="shared" si="246"/>
        <v>1964.0791636660322</v>
      </c>
      <c r="Y60" s="171">
        <f t="shared" si="246"/>
        <v>1792.7757869773818</v>
      </c>
      <c r="Z60" s="171">
        <f t="shared" si="246"/>
        <v>1571.9984237780959</v>
      </c>
      <c r="AA60" s="171">
        <f t="shared" si="246"/>
        <v>1380.4865124407854</v>
      </c>
      <c r="AB60" s="171">
        <f t="shared" si="246"/>
        <v>1338.3399659979598</v>
      </c>
      <c r="AC60" s="171">
        <f t="shared" si="246"/>
        <v>1275.9788314651323</v>
      </c>
      <c r="AD60" s="171">
        <f t="shared" si="246"/>
        <v>1449.9796718528996</v>
      </c>
      <c r="AE60" s="171">
        <f t="shared" si="246"/>
        <v>1358.3277963224893</v>
      </c>
      <c r="AF60" s="171">
        <f t="shared" si="246"/>
        <v>1370.0780367751061</v>
      </c>
      <c r="AG60" s="171">
        <f t="shared" si="246"/>
        <v>1202.0495983026874</v>
      </c>
      <c r="AH60" s="171">
        <f t="shared" si="246"/>
        <v>1207.9247185289958</v>
      </c>
      <c r="AI60" s="171">
        <f t="shared" ref="AI60:BM60" si="247">AI41</f>
        <v>1191.1920806133849</v>
      </c>
      <c r="AJ60" s="171">
        <f t="shared" si="247"/>
        <v>1171.1758942771</v>
      </c>
      <c r="AK60" s="171">
        <f t="shared" si="247"/>
        <v>1154.1630055051348</v>
      </c>
      <c r="AL60" s="171">
        <f t="shared" si="247"/>
        <v>1136.9427099734301</v>
      </c>
      <c r="AM60" s="171">
        <f t="shared" si="247"/>
        <v>1122.6245177379612</v>
      </c>
      <c r="AN60" s="171">
        <f t="shared" si="247"/>
        <v>1102.044312286117</v>
      </c>
      <c r="AO60" s="171">
        <f t="shared" si="247"/>
        <v>1084.4350339082127</v>
      </c>
      <c r="AP60" s="171">
        <f t="shared" si="247"/>
        <v>1066.753239440613</v>
      </c>
      <c r="AQ60" s="171">
        <f t="shared" si="247"/>
        <v>1051.8903698100498</v>
      </c>
      <c r="AR60" s="171">
        <f t="shared" si="247"/>
        <v>1031.2367666120881</v>
      </c>
      <c r="AS60" s="171">
        <f t="shared" si="247"/>
        <v>1013.4235488919124</v>
      </c>
      <c r="AT60" s="171">
        <f t="shared" si="247"/>
        <v>970.84458298208597</v>
      </c>
      <c r="AU60" s="171">
        <f t="shared" si="247"/>
        <v>931.97657245325388</v>
      </c>
      <c r="AV60" s="171">
        <f t="shared" si="247"/>
        <v>889.17597596024711</v>
      </c>
      <c r="AW60" s="171">
        <f t="shared" si="247"/>
        <v>850.07805335196372</v>
      </c>
      <c r="AX60" s="171">
        <f t="shared" si="247"/>
        <v>812.13242963400182</v>
      </c>
      <c r="AY60" s="171">
        <f t="shared" si="247"/>
        <v>777.45355520800479</v>
      </c>
      <c r="AZ60" s="171">
        <f t="shared" si="247"/>
        <v>739.66328664338334</v>
      </c>
      <c r="BA60" s="171">
        <f t="shared" si="247"/>
        <v>705.12732333206486</v>
      </c>
      <c r="BB60" s="171">
        <f t="shared" si="247"/>
        <v>671.71368696704633</v>
      </c>
      <c r="BC60" s="171">
        <f t="shared" si="247"/>
        <v>641.16523739191689</v>
      </c>
      <c r="BD60" s="171">
        <f t="shared" si="247"/>
        <v>608.21663833643561</v>
      </c>
      <c r="BE60" s="171">
        <f t="shared" si="247"/>
        <v>578.11250456284233</v>
      </c>
      <c r="BF60" s="171">
        <f t="shared" si="247"/>
        <v>549.08873097522985</v>
      </c>
      <c r="BG60" s="171">
        <f t="shared" si="247"/>
        <v>521.13091652523974</v>
      </c>
      <c r="BH60" s="171">
        <f t="shared" si="247"/>
        <v>495.57615482230653</v>
      </c>
      <c r="BI60" s="171">
        <f t="shared" si="247"/>
        <v>468.34269714354531</v>
      </c>
      <c r="BJ60" s="171">
        <f t="shared" si="247"/>
        <v>443.47059647935441</v>
      </c>
      <c r="BK60" s="171">
        <f t="shared" si="247"/>
        <v>419.58169982614743</v>
      </c>
      <c r="BL60" s="171">
        <f t="shared" si="247"/>
        <v>397.73681177536764</v>
      </c>
      <c r="BM60" s="171">
        <f t="shared" si="247"/>
        <v>374.6485671484852</v>
      </c>
    </row>
    <row r="61" spans="3:65">
      <c r="D61" s="136" t="s">
        <v>120</v>
      </c>
      <c r="E61" s="171">
        <f>E46+E47</f>
        <v>34.314084882635925</v>
      </c>
      <c r="F61" s="171">
        <f t="shared" ref="F61:AH61" si="248">F46+F47</f>
        <v>34.314084882635925</v>
      </c>
      <c r="G61" s="171">
        <f t="shared" si="248"/>
        <v>34.314084882635925</v>
      </c>
      <c r="H61" s="171">
        <f t="shared" si="248"/>
        <v>41.466529327080366</v>
      </c>
      <c r="I61" s="171">
        <f t="shared" si="248"/>
        <v>44.124455253006296</v>
      </c>
      <c r="J61" s="171">
        <f t="shared" si="248"/>
        <v>50.897239440931841</v>
      </c>
      <c r="K61" s="171">
        <f t="shared" si="248"/>
        <v>53.427269308657038</v>
      </c>
      <c r="L61" s="171">
        <f t="shared" si="248"/>
        <v>72.730217978820818</v>
      </c>
      <c r="M61" s="171">
        <f t="shared" si="248"/>
        <v>97.234176822074232</v>
      </c>
      <c r="N61" s="171">
        <f t="shared" si="248"/>
        <v>155.74444022961114</v>
      </c>
      <c r="O61" s="171">
        <f t="shared" si="248"/>
        <v>197.4346578487951</v>
      </c>
      <c r="P61" s="171">
        <f t="shared" si="248"/>
        <v>280.9237641511175</v>
      </c>
      <c r="Q61" s="171">
        <f t="shared" si="248"/>
        <v>411.98423756738384</v>
      </c>
      <c r="R61" s="171">
        <f t="shared" si="248"/>
        <v>605.65961080265356</v>
      </c>
      <c r="S61" s="171">
        <f t="shared" si="248"/>
        <v>830.75884755764685</v>
      </c>
      <c r="T61" s="171">
        <f t="shared" si="248"/>
        <v>1106.9918613271511</v>
      </c>
      <c r="U61" s="171">
        <f t="shared" si="248"/>
        <v>1328.2664877030729</v>
      </c>
      <c r="V61" s="171">
        <f t="shared" si="248"/>
        <v>1482.2833171154271</v>
      </c>
      <c r="W61" s="171">
        <f t="shared" si="248"/>
        <v>1467.6356724172902</v>
      </c>
      <c r="X61" s="171">
        <f t="shared" si="248"/>
        <v>1558.8762376842319</v>
      </c>
      <c r="Y61" s="171">
        <f t="shared" si="248"/>
        <v>1559.2791104675111</v>
      </c>
      <c r="Z61" s="171">
        <f t="shared" si="248"/>
        <v>1623.8389386435574</v>
      </c>
      <c r="AA61" s="171">
        <f t="shared" si="248"/>
        <v>1667.0478997357075</v>
      </c>
      <c r="AB61" s="171">
        <f t="shared" si="248"/>
        <v>1737.3512648198623</v>
      </c>
      <c r="AC61" s="171">
        <f t="shared" si="248"/>
        <v>1714.3263195044913</v>
      </c>
      <c r="AD61" s="171">
        <f t="shared" si="248"/>
        <v>1724.0838181509394</v>
      </c>
      <c r="AE61" s="171">
        <f t="shared" si="248"/>
        <v>1813.4432429507865</v>
      </c>
      <c r="AF61" s="171">
        <f t="shared" si="248"/>
        <v>1826.195700138072</v>
      </c>
      <c r="AG61" s="171">
        <f t="shared" si="248"/>
        <v>1846.2864027246665</v>
      </c>
      <c r="AH61" s="171">
        <f t="shared" si="248"/>
        <v>1819.1656037509874</v>
      </c>
      <c r="AI61" s="171">
        <f t="shared" ref="AI61:BM61" si="249">AI46+AI47</f>
        <v>1726.5013031143073</v>
      </c>
      <c r="AJ61" s="171">
        <f t="shared" si="249"/>
        <v>1667.7613915350003</v>
      </c>
      <c r="AK61" s="171">
        <f t="shared" si="249"/>
        <v>1609.3569405950393</v>
      </c>
      <c r="AL61" s="171">
        <f t="shared" si="249"/>
        <v>1550.679062470361</v>
      </c>
      <c r="AM61" s="171">
        <f t="shared" si="249"/>
        <v>1492.9212097817083</v>
      </c>
      <c r="AN61" s="171">
        <f t="shared" si="249"/>
        <v>1432.9388641987671</v>
      </c>
      <c r="AO61" s="171">
        <f t="shared" si="249"/>
        <v>1375.6448981329274</v>
      </c>
      <c r="AP61" s="171">
        <f t="shared" si="249"/>
        <v>1318.1390841883074</v>
      </c>
      <c r="AQ61" s="171">
        <f t="shared" si="249"/>
        <v>1261.5354567969853</v>
      </c>
      <c r="AR61" s="171">
        <f t="shared" si="249"/>
        <v>1202.4707834497299</v>
      </c>
      <c r="AS61" s="171">
        <f t="shared" si="249"/>
        <v>1144.2195750512478</v>
      </c>
      <c r="AT61" s="171">
        <f t="shared" si="249"/>
        <v>1130.4581899581276</v>
      </c>
      <c r="AU61" s="171">
        <f t="shared" si="249"/>
        <v>1115.7756584965907</v>
      </c>
      <c r="AV61" s="171">
        <f t="shared" si="249"/>
        <v>1076.5751692372037</v>
      </c>
      <c r="AW61" s="171">
        <f t="shared" si="249"/>
        <v>1036.2227785779246</v>
      </c>
      <c r="AX61" s="171">
        <f t="shared" si="249"/>
        <v>993.55021569177825</v>
      </c>
      <c r="AY61" s="171">
        <f t="shared" si="249"/>
        <v>936.18179134930836</v>
      </c>
      <c r="AZ61" s="171">
        <f t="shared" si="249"/>
        <v>875.88002116160737</v>
      </c>
      <c r="BA61" s="171">
        <f t="shared" si="249"/>
        <v>816.02319177006495</v>
      </c>
      <c r="BB61" s="171">
        <f t="shared" si="249"/>
        <v>755.31671963126144</v>
      </c>
      <c r="BC61" s="171">
        <f t="shared" si="249"/>
        <v>695.09479389609817</v>
      </c>
      <c r="BD61" s="171">
        <f t="shared" si="249"/>
        <v>631.14111119497557</v>
      </c>
      <c r="BE61" s="171">
        <f t="shared" si="249"/>
        <v>567.23996158675754</v>
      </c>
      <c r="BF61" s="171">
        <f t="shared" si="249"/>
        <v>502.27637387884045</v>
      </c>
      <c r="BG61" s="171">
        <f t="shared" si="249"/>
        <v>436.18690075672566</v>
      </c>
      <c r="BH61" s="171">
        <f t="shared" si="249"/>
        <v>370.50998137683484</v>
      </c>
      <c r="BI61" s="171">
        <f t="shared" si="249"/>
        <v>317.19669212465635</v>
      </c>
      <c r="BJ61" s="171">
        <f t="shared" si="249"/>
        <v>272.22652996428451</v>
      </c>
      <c r="BK61" s="171">
        <f t="shared" si="249"/>
        <v>230.72391958211426</v>
      </c>
      <c r="BL61" s="171">
        <f t="shared" si="249"/>
        <v>192.40308233232236</v>
      </c>
      <c r="BM61" s="171">
        <f t="shared" si="249"/>
        <v>151.77866234752838</v>
      </c>
    </row>
    <row r="62" spans="3:65">
      <c r="D62" s="136" t="s">
        <v>69</v>
      </c>
      <c r="E62" s="171">
        <f>E48</f>
        <v>526.86114112041503</v>
      </c>
      <c r="F62" s="171">
        <f t="shared" ref="F62:AH62" si="250">F48</f>
        <v>571.41778345975536</v>
      </c>
      <c r="G62" s="171">
        <f t="shared" si="250"/>
        <v>630.32541668060981</v>
      </c>
      <c r="H62" s="171">
        <f t="shared" si="250"/>
        <v>704.83658373256083</v>
      </c>
      <c r="I62" s="171">
        <f t="shared" si="250"/>
        <v>770.96044046066788</v>
      </c>
      <c r="J62" s="171">
        <f t="shared" si="250"/>
        <v>845.16572783041431</v>
      </c>
      <c r="K62" s="171">
        <f t="shared" si="250"/>
        <v>872.74420869353639</v>
      </c>
      <c r="L62" s="171">
        <f t="shared" si="250"/>
        <v>891.33636237619635</v>
      </c>
      <c r="M62" s="171">
        <f t="shared" si="250"/>
        <v>850.19370450453425</v>
      </c>
      <c r="N62" s="171">
        <f t="shared" si="250"/>
        <v>941.74152702243987</v>
      </c>
      <c r="O62" s="171">
        <f t="shared" si="250"/>
        <v>1044.1194095610947</v>
      </c>
      <c r="P62" s="171">
        <f t="shared" si="250"/>
        <v>1085.4381157465748</v>
      </c>
      <c r="Q62" s="171">
        <f t="shared" si="250"/>
        <v>986.92661463077354</v>
      </c>
      <c r="R62" s="171">
        <f t="shared" si="250"/>
        <v>762.20554858250023</v>
      </c>
      <c r="S62" s="171">
        <f t="shared" si="250"/>
        <v>783.18352372229526</v>
      </c>
      <c r="T62" s="171">
        <f t="shared" si="250"/>
        <v>869.15932502144847</v>
      </c>
      <c r="U62" s="171">
        <f t="shared" si="250"/>
        <v>949.37167119933622</v>
      </c>
      <c r="V62" s="171">
        <f t="shared" si="250"/>
        <v>997.70048912380003</v>
      </c>
      <c r="W62" s="171">
        <f t="shared" si="250"/>
        <v>1027.9961160585865</v>
      </c>
      <c r="X62" s="171">
        <f t="shared" si="250"/>
        <v>950.77889370139815</v>
      </c>
      <c r="Y62" s="171">
        <f t="shared" si="250"/>
        <v>1007.7664373099562</v>
      </c>
      <c r="Z62" s="171">
        <f t="shared" si="250"/>
        <v>975.86945701296281</v>
      </c>
      <c r="AA62" s="171">
        <f t="shared" si="250"/>
        <v>950.65012075341599</v>
      </c>
      <c r="AB62" s="171">
        <f t="shared" si="250"/>
        <v>957.55621035933427</v>
      </c>
      <c r="AC62" s="171">
        <f t="shared" si="250"/>
        <v>1014.2707305842628</v>
      </c>
      <c r="AD62" s="171">
        <f t="shared" si="250"/>
        <v>1037.0425878572571</v>
      </c>
      <c r="AE62" s="171">
        <f t="shared" si="250"/>
        <v>997.06814153148503</v>
      </c>
      <c r="AF62" s="171">
        <f t="shared" si="250"/>
        <v>1036.0202959682235</v>
      </c>
      <c r="AG62" s="171">
        <f t="shared" si="250"/>
        <v>1063.7345079416743</v>
      </c>
      <c r="AH62" s="171">
        <f t="shared" si="250"/>
        <v>973.4962442854511</v>
      </c>
      <c r="AI62" s="171">
        <f t="shared" ref="AI62:BM62" si="251">AI48</f>
        <v>967.3736263968633</v>
      </c>
      <c r="AJ62" s="171">
        <f t="shared" si="251"/>
        <v>961.25100850827562</v>
      </c>
      <c r="AK62" s="171">
        <f t="shared" si="251"/>
        <v>955.12839061968782</v>
      </c>
      <c r="AL62" s="171">
        <f t="shared" si="251"/>
        <v>949.00577273110036</v>
      </c>
      <c r="AM62" s="171">
        <f t="shared" si="251"/>
        <v>942.88315484251245</v>
      </c>
      <c r="AN62" s="171">
        <f t="shared" si="251"/>
        <v>936.76053695392466</v>
      </c>
      <c r="AO62" s="171">
        <f t="shared" si="251"/>
        <v>930.63791906533686</v>
      </c>
      <c r="AP62" s="171">
        <f t="shared" si="251"/>
        <v>924.51530117674906</v>
      </c>
      <c r="AQ62" s="171">
        <f t="shared" si="251"/>
        <v>918.39268328816149</v>
      </c>
      <c r="AR62" s="171">
        <f t="shared" si="251"/>
        <v>912.27006539957392</v>
      </c>
      <c r="AS62" s="171">
        <f t="shared" si="251"/>
        <v>906.14744751098601</v>
      </c>
      <c r="AT62" s="171">
        <f t="shared" si="251"/>
        <v>862.51888226449194</v>
      </c>
      <c r="AU62" s="171">
        <f t="shared" si="251"/>
        <v>820.36628695708498</v>
      </c>
      <c r="AV62" s="171">
        <f t="shared" si="251"/>
        <v>779.65785916956861</v>
      </c>
      <c r="AW62" s="171">
        <f t="shared" si="251"/>
        <v>740.36212657249416</v>
      </c>
      <c r="AX62" s="171">
        <f t="shared" si="251"/>
        <v>702.44794693262259</v>
      </c>
      <c r="AY62" s="171">
        <f t="shared" si="251"/>
        <v>665.88450811996177</v>
      </c>
      <c r="AZ62" s="171">
        <f t="shared" si="251"/>
        <v>630.64132811544243</v>
      </c>
      <c r="BA62" s="171">
        <f t="shared" si="251"/>
        <v>596.68825501929734</v>
      </c>
      <c r="BB62" s="171">
        <f t="shared" si="251"/>
        <v>563.99546706022113</v>
      </c>
      <c r="BC62" s="171">
        <f t="shared" si="251"/>
        <v>532.53347260540056</v>
      </c>
      <c r="BD62" s="171">
        <f t="shared" si="251"/>
        <v>502.27311017150765</v>
      </c>
      <c r="BE62" s="171">
        <f t="shared" si="251"/>
        <v>473.18554843676884</v>
      </c>
      <c r="BF62" s="171">
        <f t="shared" si="251"/>
        <v>445.2422862542353</v>
      </c>
      <c r="BG62" s="171">
        <f t="shared" si="251"/>
        <v>418.41515266639311</v>
      </c>
      <c r="BH62" s="171">
        <f t="shared" si="251"/>
        <v>392.67630692127858</v>
      </c>
      <c r="BI62" s="171">
        <f t="shared" si="251"/>
        <v>367.99823849027666</v>
      </c>
      <c r="BJ62" s="171">
        <f t="shared" si="251"/>
        <v>344.35376708781871</v>
      </c>
      <c r="BK62" s="171">
        <f t="shared" si="251"/>
        <v>321.71604269321239</v>
      </c>
      <c r="BL62" s="171">
        <f t="shared" si="251"/>
        <v>300.05854557488419</v>
      </c>
      <c r="BM62" s="171">
        <f t="shared" si="251"/>
        <v>279.35508631734746</v>
      </c>
    </row>
    <row r="63" spans="3:65">
      <c r="D63" s="136" t="s">
        <v>64</v>
      </c>
      <c r="E63" s="171">
        <f>E49</f>
        <v>8.2405404267999991</v>
      </c>
      <c r="F63" s="171">
        <f t="shared" ref="F63:AH63" si="252">F49</f>
        <v>5.9399270934666664</v>
      </c>
      <c r="G63" s="171">
        <f t="shared" si="252"/>
        <v>5.791500426799999</v>
      </c>
      <c r="H63" s="171">
        <f t="shared" si="252"/>
        <v>6.1161837601333326</v>
      </c>
      <c r="I63" s="171">
        <f t="shared" si="252"/>
        <v>9.5837991441133337</v>
      </c>
      <c r="J63" s="171">
        <f t="shared" si="252"/>
        <v>11.732219372793335</v>
      </c>
      <c r="K63" s="171">
        <f t="shared" si="252"/>
        <v>8.7332535819466663</v>
      </c>
      <c r="L63" s="171">
        <f t="shared" si="252"/>
        <v>8.5965919865466685</v>
      </c>
      <c r="M63" s="171">
        <f t="shared" si="252"/>
        <v>12.645048345893333</v>
      </c>
      <c r="N63" s="171">
        <f t="shared" si="252"/>
        <v>9.4204108102866666</v>
      </c>
      <c r="O63" s="171">
        <f t="shared" si="252"/>
        <v>8.0730872711257611</v>
      </c>
      <c r="P63" s="171">
        <f t="shared" si="252"/>
        <v>7.3943017302333036</v>
      </c>
      <c r="Q63" s="171">
        <f t="shared" si="252"/>
        <v>6.9773226064295448</v>
      </c>
      <c r="R63" s="171">
        <f t="shared" si="252"/>
        <v>4.8807502791161888</v>
      </c>
      <c r="S63" s="171">
        <f t="shared" si="252"/>
        <v>3.8248974300191865</v>
      </c>
      <c r="T63" s="171">
        <f t="shared" si="252"/>
        <v>3.2845739778408203</v>
      </c>
      <c r="U63" s="171">
        <f t="shared" si="252"/>
        <v>3.1975650640972613</v>
      </c>
      <c r="V63" s="171">
        <f t="shared" si="252"/>
        <v>1.4963926766208411</v>
      </c>
      <c r="W63" s="171">
        <f t="shared" si="252"/>
        <v>4.9027366666666676</v>
      </c>
      <c r="X63" s="171">
        <f t="shared" si="252"/>
        <v>3.0965916666666669</v>
      </c>
      <c r="Y63" s="171">
        <f t="shared" si="252"/>
        <v>2.8487213333333341</v>
      </c>
      <c r="Z63" s="171">
        <f t="shared" si="252"/>
        <v>2.1691266666666671</v>
      </c>
      <c r="AA63" s="171">
        <f t="shared" si="252"/>
        <v>3.3521840000000003</v>
      </c>
      <c r="AB63" s="171">
        <f t="shared" si="252"/>
        <v>1.488952666666667</v>
      </c>
      <c r="AC63" s="171">
        <f t="shared" si="252"/>
        <v>1.3042186666666666</v>
      </c>
      <c r="AD63" s="171">
        <f t="shared" si="252"/>
        <v>1.0858246666666669</v>
      </c>
      <c r="AE63" s="171">
        <f t="shared" si="252"/>
        <v>1.0826126666666667</v>
      </c>
      <c r="AF63" s="171">
        <f t="shared" si="252"/>
        <v>1.1579700000000002</v>
      </c>
      <c r="AG63" s="171">
        <f t="shared" si="252"/>
        <v>1.0373733333333335</v>
      </c>
      <c r="AH63" s="171">
        <f t="shared" si="252"/>
        <v>1.0095433333333335</v>
      </c>
      <c r="AI63" s="171">
        <f t="shared" ref="AI63:BM63" si="253">AI49</f>
        <v>1.0080228960957494</v>
      </c>
      <c r="AJ63" s="171">
        <f t="shared" si="253"/>
        <v>1.0628494629042393</v>
      </c>
      <c r="AK63" s="171">
        <f t="shared" si="253"/>
        <v>1.0984874895822185</v>
      </c>
      <c r="AL63" s="171">
        <f t="shared" si="253"/>
        <v>1.1343068147018542</v>
      </c>
      <c r="AM63" s="171">
        <f t="shared" si="253"/>
        <v>1.1701210639597599</v>
      </c>
      <c r="AN63" s="171">
        <f t="shared" si="253"/>
        <v>1.2059815972234003</v>
      </c>
      <c r="AO63" s="171">
        <f t="shared" si="253"/>
        <v>1.241601230284525</v>
      </c>
      <c r="AP63" s="171">
        <f t="shared" si="253"/>
        <v>1.2762890930829907</v>
      </c>
      <c r="AQ63" s="171">
        <f t="shared" si="253"/>
        <v>1.3109724453989868</v>
      </c>
      <c r="AR63" s="171">
        <f t="shared" si="253"/>
        <v>1.3457180493928538</v>
      </c>
      <c r="AS63" s="171">
        <f t="shared" si="253"/>
        <v>1.380326520720343</v>
      </c>
      <c r="AT63" s="171">
        <f t="shared" si="253"/>
        <v>1.3529590698497531</v>
      </c>
      <c r="AU63" s="171">
        <f t="shared" si="253"/>
        <v>1.2914081196031744</v>
      </c>
      <c r="AV63" s="171">
        <f t="shared" si="253"/>
        <v>1.2304172485079368</v>
      </c>
      <c r="AW63" s="171">
        <f t="shared" si="253"/>
        <v>1.181140441189352</v>
      </c>
      <c r="AX63" s="171">
        <f t="shared" si="253"/>
        <v>1.1318636338707675</v>
      </c>
      <c r="AY63" s="171">
        <f t="shared" si="253"/>
        <v>1.082586826552183</v>
      </c>
      <c r="AZ63" s="171">
        <f t="shared" si="253"/>
        <v>1.0309217754671203</v>
      </c>
      <c r="BA63" s="171">
        <f t="shared" si="253"/>
        <v>0.97925672438205669</v>
      </c>
      <c r="BB63" s="171">
        <f t="shared" si="253"/>
        <v>0.92759167329699399</v>
      </c>
      <c r="BC63" s="171">
        <f t="shared" si="253"/>
        <v>0.87592662221193129</v>
      </c>
      <c r="BD63" s="171">
        <f t="shared" si="253"/>
        <v>0.82426157112686838</v>
      </c>
      <c r="BE63" s="171">
        <f t="shared" si="253"/>
        <v>0.77259652004180523</v>
      </c>
      <c r="BF63" s="171">
        <f t="shared" si="253"/>
        <v>0.72093146895674254</v>
      </c>
      <c r="BG63" s="171">
        <f t="shared" si="253"/>
        <v>0.66926641787167984</v>
      </c>
      <c r="BH63" s="171">
        <f t="shared" si="253"/>
        <v>0.6176013667866167</v>
      </c>
      <c r="BI63" s="171">
        <f t="shared" si="253"/>
        <v>0.56593631570155378</v>
      </c>
      <c r="BJ63" s="171">
        <f t="shared" si="253"/>
        <v>0.51427126461649042</v>
      </c>
      <c r="BK63" s="171">
        <f t="shared" si="253"/>
        <v>0.462606213531428</v>
      </c>
      <c r="BL63" s="171">
        <f t="shared" si="253"/>
        <v>0.41094116244636503</v>
      </c>
      <c r="BM63" s="171">
        <f t="shared" si="253"/>
        <v>0.35927611136130161</v>
      </c>
    </row>
    <row r="64" spans="3:65">
      <c r="D64" s="136" t="s">
        <v>70</v>
      </c>
      <c r="E64" s="171">
        <f>SUM(E56:E63)</f>
        <v>22923.184894205675</v>
      </c>
      <c r="F64" s="171">
        <f t="shared" ref="F64:AH64" si="254">SUM(F56:F63)</f>
        <v>23138.11306562171</v>
      </c>
      <c r="G64" s="171">
        <f t="shared" si="254"/>
        <v>24959.983657591965</v>
      </c>
      <c r="H64" s="171">
        <f t="shared" si="254"/>
        <v>24036.362101840132</v>
      </c>
      <c r="I64" s="171">
        <f t="shared" si="254"/>
        <v>27607.825753664449</v>
      </c>
      <c r="J64" s="171">
        <f t="shared" si="254"/>
        <v>28168.64132528675</v>
      </c>
      <c r="K64" s="171">
        <f t="shared" si="254"/>
        <v>28677.830656772749</v>
      </c>
      <c r="L64" s="171">
        <f t="shared" si="254"/>
        <v>30222.798353585637</v>
      </c>
      <c r="M64" s="171">
        <f t="shared" si="254"/>
        <v>30419.765884764485</v>
      </c>
      <c r="N64" s="171">
        <f t="shared" si="254"/>
        <v>30311.589271204681</v>
      </c>
      <c r="O64" s="171">
        <f t="shared" si="254"/>
        <v>31732.372982130219</v>
      </c>
      <c r="P64" s="171">
        <f t="shared" si="254"/>
        <v>31447.853129108051</v>
      </c>
      <c r="Q64" s="171">
        <f t="shared" si="254"/>
        <v>31858.266936679684</v>
      </c>
      <c r="R64" s="171">
        <f t="shared" si="254"/>
        <v>32825.462153123364</v>
      </c>
      <c r="S64" s="171">
        <f t="shared" si="254"/>
        <v>32186.860458175117</v>
      </c>
      <c r="T64" s="171">
        <f t="shared" si="254"/>
        <v>31494.347161055037</v>
      </c>
      <c r="U64" s="171">
        <f t="shared" si="254"/>
        <v>29942.434712303708</v>
      </c>
      <c r="V64" s="171">
        <f t="shared" si="254"/>
        <v>30551.511817976469</v>
      </c>
      <c r="W64" s="171">
        <f t="shared" si="254"/>
        <v>31744.442163741169</v>
      </c>
      <c r="X64" s="171">
        <f t="shared" si="254"/>
        <v>28257.035551737717</v>
      </c>
      <c r="Y64" s="171">
        <f t="shared" si="254"/>
        <v>28937.938545802503</v>
      </c>
      <c r="Z64" s="171">
        <f t="shared" si="254"/>
        <v>28223.259269901533</v>
      </c>
      <c r="AA64" s="171">
        <f t="shared" si="254"/>
        <v>29893.053002179047</v>
      </c>
      <c r="AB64" s="171">
        <f t="shared" si="254"/>
        <v>29306.793928050844</v>
      </c>
      <c r="AC64" s="171">
        <f t="shared" si="254"/>
        <v>28569.678342954077</v>
      </c>
      <c r="AD64" s="171">
        <f t="shared" si="254"/>
        <v>28964.090314706686</v>
      </c>
      <c r="AE64" s="171">
        <f t="shared" si="254"/>
        <v>29176.174400328768</v>
      </c>
      <c r="AF64" s="171">
        <f t="shared" si="254"/>
        <v>29382.345025605096</v>
      </c>
      <c r="AG64" s="171">
        <f t="shared" si="254"/>
        <v>30106.204316170486</v>
      </c>
      <c r="AH64" s="171">
        <f t="shared" si="254"/>
        <v>30296.793950306623</v>
      </c>
      <c r="AI64" s="171">
        <f t="shared" ref="AI64:BM64" si="255">SUM(AI56:AI63)</f>
        <v>29350.446306657272</v>
      </c>
      <c r="AJ64" s="171">
        <f t="shared" si="255"/>
        <v>28582.876812844635</v>
      </c>
      <c r="AK64" s="171">
        <f t="shared" si="255"/>
        <v>27833.610304597227</v>
      </c>
      <c r="AL64" s="171">
        <f t="shared" si="255"/>
        <v>27079.123007794296</v>
      </c>
      <c r="AM64" s="171">
        <f t="shared" si="255"/>
        <v>26350.671334594372</v>
      </c>
      <c r="AN64" s="171">
        <f t="shared" si="255"/>
        <v>25570.471773213078</v>
      </c>
      <c r="AO64" s="171">
        <f t="shared" si="255"/>
        <v>24832.511184160325</v>
      </c>
      <c r="AP64" s="171">
        <f t="shared" si="255"/>
        <v>24091.022286424897</v>
      </c>
      <c r="AQ64" s="171">
        <f t="shared" si="255"/>
        <v>23375.694412847566</v>
      </c>
      <c r="AR64" s="171">
        <f t="shared" si="255"/>
        <v>22612.174457095076</v>
      </c>
      <c r="AS64" s="171">
        <f t="shared" si="255"/>
        <v>21869.085354022642</v>
      </c>
      <c r="AT64" s="171">
        <f t="shared" si="255"/>
        <v>21053.031263975576</v>
      </c>
      <c r="AU64" s="171">
        <f t="shared" si="255"/>
        <v>20257.258537844278</v>
      </c>
      <c r="AV64" s="171">
        <f t="shared" si="255"/>
        <v>19283.227381871868</v>
      </c>
      <c r="AW64" s="171">
        <f t="shared" si="255"/>
        <v>18322.876851278153</v>
      </c>
      <c r="AX64" s="171">
        <f t="shared" si="255"/>
        <v>17358.605655846171</v>
      </c>
      <c r="AY64" s="171">
        <f t="shared" si="255"/>
        <v>16384.556943358686</v>
      </c>
      <c r="AZ64" s="171">
        <f t="shared" si="255"/>
        <v>15380.922576640114</v>
      </c>
      <c r="BA64" s="171">
        <f t="shared" si="255"/>
        <v>14398.037154534646</v>
      </c>
      <c r="BB64" s="171">
        <f t="shared" si="255"/>
        <v>13417.885426313123</v>
      </c>
      <c r="BC64" s="171">
        <f t="shared" si="255"/>
        <v>12456.811951662752</v>
      </c>
      <c r="BD64" s="171">
        <f t="shared" si="255"/>
        <v>11493.96138284428</v>
      </c>
      <c r="BE64" s="171">
        <f t="shared" si="255"/>
        <v>10542.948976889877</v>
      </c>
      <c r="BF64" s="171">
        <f t="shared" si="255"/>
        <v>9589.5893774191682</v>
      </c>
      <c r="BG64" s="171">
        <f t="shared" si="255"/>
        <v>8633.8291111441868</v>
      </c>
      <c r="BH64" s="171">
        <f t="shared" si="255"/>
        <v>7689.5671719396187</v>
      </c>
      <c r="BI64" s="171">
        <f t="shared" si="255"/>
        <v>6846.7838138451543</v>
      </c>
      <c r="BJ64" s="171">
        <f t="shared" si="255"/>
        <v>6078.4356038471215</v>
      </c>
      <c r="BK64" s="171">
        <f t="shared" si="255"/>
        <v>5343.0396519724727</v>
      </c>
      <c r="BL64" s="171">
        <f t="shared" si="255"/>
        <v>4639.2294387295242</v>
      </c>
      <c r="BM64" s="171">
        <f t="shared" si="255"/>
        <v>3921.4986680438324</v>
      </c>
    </row>
    <row r="65" spans="7:26">
      <c r="U65" s="128"/>
      <c r="Z65" s="128"/>
    </row>
    <row r="66" spans="7:26">
      <c r="U66" s="128"/>
      <c r="Z66" s="128"/>
    </row>
    <row r="67" spans="7:26">
      <c r="U67" s="128"/>
      <c r="Z67" s="128"/>
    </row>
    <row r="68" spans="7:26">
      <c r="U68" s="128"/>
      <c r="Z68" s="128"/>
    </row>
    <row r="69" spans="7:26">
      <c r="U69" s="128"/>
      <c r="Z69" s="128"/>
    </row>
    <row r="70" spans="7:26">
      <c r="U70" s="128"/>
      <c r="Z70" s="128"/>
    </row>
    <row r="71" spans="7:26">
      <c r="U71" s="128"/>
      <c r="Z71" s="128"/>
    </row>
    <row r="72" spans="7:26">
      <c r="U72" s="128"/>
      <c r="Z72" s="128"/>
    </row>
    <row r="73" spans="7:26">
      <c r="U73" s="128"/>
      <c r="Z73" s="128"/>
    </row>
    <row r="74" spans="7:26">
      <c r="G74" s="142"/>
      <c r="U74" s="128"/>
      <c r="Z74" s="128"/>
    </row>
    <row r="75" spans="7:26">
      <c r="U75" s="128"/>
      <c r="Z75" s="128"/>
    </row>
    <row r="76" spans="7:26">
      <c r="U76" s="128"/>
      <c r="Z76" s="128"/>
    </row>
    <row r="77" spans="7:26">
      <c r="U77" s="128"/>
      <c r="Z77" s="128"/>
    </row>
    <row r="78" spans="7:26">
      <c r="U78" s="128"/>
      <c r="Z78" s="128"/>
    </row>
    <row r="79" spans="7:26">
      <c r="U79" s="128"/>
      <c r="Z79" s="128"/>
    </row>
    <row r="80" spans="7:26">
      <c r="U80" s="128"/>
      <c r="Z80" s="128"/>
    </row>
    <row r="81" s="128" customFormat="1"/>
    <row r="82" s="128" customFormat="1"/>
    <row r="83" s="128" customFormat="1"/>
    <row r="84" s="128" customFormat="1"/>
    <row r="85" s="128" customFormat="1"/>
    <row r="86" s="128" customFormat="1"/>
    <row r="87" s="128" customFormat="1"/>
    <row r="88" s="128" customFormat="1"/>
    <row r="89" s="128" customFormat="1"/>
    <row r="90" s="128" customFormat="1"/>
    <row r="91" s="128" customFormat="1"/>
    <row r="92" s="128" customFormat="1"/>
    <row r="93" s="128" customFormat="1"/>
    <row r="94" s="128" customFormat="1"/>
    <row r="95" s="128" customFormat="1"/>
    <row r="96" s="128" customFormat="1"/>
    <row r="97" spans="3:65">
      <c r="U97" s="128"/>
      <c r="Z97" s="128"/>
    </row>
    <row r="98" spans="3:65">
      <c r="U98" s="128"/>
      <c r="Z98" s="128"/>
    </row>
    <row r="99" spans="3:65">
      <c r="U99" s="128"/>
      <c r="Z99" s="128"/>
    </row>
    <row r="100" spans="3:65">
      <c r="U100" s="128"/>
      <c r="Z100" s="128"/>
    </row>
    <row r="101" spans="3:65">
      <c r="U101" s="128"/>
      <c r="Z101" s="128"/>
    </row>
    <row r="102" spans="3:65">
      <c r="U102" s="128"/>
      <c r="Z102" s="128"/>
    </row>
    <row r="103" spans="3:65">
      <c r="U103" s="128"/>
      <c r="Z103" s="128"/>
    </row>
    <row r="104" spans="3:65">
      <c r="U104" s="128"/>
      <c r="Z104" s="128"/>
    </row>
    <row r="105" spans="3:65">
      <c r="U105" s="128"/>
      <c r="Z105" s="128"/>
    </row>
    <row r="106" spans="3:65">
      <c r="C106" s="128" t="s">
        <v>71</v>
      </c>
      <c r="U106" s="128"/>
      <c r="Z106" s="128"/>
    </row>
    <row r="107" spans="3:65">
      <c r="C107" s="134"/>
      <c r="D107" s="134"/>
      <c r="E107" s="134">
        <v>1990</v>
      </c>
      <c r="F107" s="135">
        <f t="shared" ref="F107" si="256">E107+1</f>
        <v>1991</v>
      </c>
      <c r="G107" s="135">
        <f t="shared" ref="G107" si="257">F107+1</f>
        <v>1992</v>
      </c>
      <c r="H107" s="135">
        <f t="shared" ref="H107" si="258">G107+1</f>
        <v>1993</v>
      </c>
      <c r="I107" s="135">
        <f t="shared" ref="I107" si="259">H107+1</f>
        <v>1994</v>
      </c>
      <c r="J107" s="135">
        <f t="shared" ref="J107" si="260">I107+1</f>
        <v>1995</v>
      </c>
      <c r="K107" s="135">
        <f t="shared" ref="K107" si="261">J107+1</f>
        <v>1996</v>
      </c>
      <c r="L107" s="135">
        <f t="shared" ref="L107" si="262">K107+1</f>
        <v>1997</v>
      </c>
      <c r="M107" s="135">
        <f t="shared" ref="M107" si="263">L107+1</f>
        <v>1998</v>
      </c>
      <c r="N107" s="135">
        <f t="shared" ref="N107" si="264">M107+1</f>
        <v>1999</v>
      </c>
      <c r="O107" s="135">
        <f t="shared" ref="O107" si="265">N107+1</f>
        <v>2000</v>
      </c>
      <c r="P107" s="135">
        <f t="shared" ref="P107" si="266">O107+1</f>
        <v>2001</v>
      </c>
      <c r="Q107" s="135">
        <f t="shared" ref="Q107" si="267">P107+1</f>
        <v>2002</v>
      </c>
      <c r="R107" s="135">
        <f t="shared" ref="R107" si="268">Q107+1</f>
        <v>2003</v>
      </c>
      <c r="S107" s="135">
        <f t="shared" ref="S107" si="269">R107+1</f>
        <v>2004</v>
      </c>
      <c r="T107" s="135">
        <f t="shared" ref="T107" si="270">S107+1</f>
        <v>2005</v>
      </c>
      <c r="U107" s="135">
        <f t="shared" ref="U107" si="271">T107+1</f>
        <v>2006</v>
      </c>
      <c r="V107" s="135">
        <f t="shared" ref="V107" si="272">U107+1</f>
        <v>2007</v>
      </c>
      <c r="W107" s="135">
        <f t="shared" ref="W107" si="273">V107+1</f>
        <v>2008</v>
      </c>
      <c r="X107" s="135">
        <f t="shared" ref="X107" si="274">W107+1</f>
        <v>2009</v>
      </c>
      <c r="Y107" s="135">
        <f t="shared" ref="Y107" si="275">X107+1</f>
        <v>2010</v>
      </c>
      <c r="Z107" s="135">
        <f t="shared" ref="Z107" si="276">Y107+1</f>
        <v>2011</v>
      </c>
      <c r="AA107" s="135">
        <f t="shared" ref="AA107" si="277">Z107+1</f>
        <v>2012</v>
      </c>
      <c r="AB107" s="135">
        <f t="shared" ref="AB107" si="278">AA107+1</f>
        <v>2013</v>
      </c>
      <c r="AC107" s="135">
        <f t="shared" ref="AC107" si="279">AB107+1</f>
        <v>2014</v>
      </c>
      <c r="AD107" s="135">
        <f t="shared" ref="AD107" si="280">AC107+1</f>
        <v>2015</v>
      </c>
      <c r="AE107" s="135">
        <f t="shared" ref="AE107" si="281">AD107+1</f>
        <v>2016</v>
      </c>
      <c r="AF107" s="135">
        <f t="shared" ref="AF107" si="282">AE107+1</f>
        <v>2017</v>
      </c>
      <c r="AG107" s="135">
        <f t="shared" ref="AG107" si="283">AF107+1</f>
        <v>2018</v>
      </c>
      <c r="AH107" s="135">
        <f t="shared" ref="AH107" si="284">AG107+1</f>
        <v>2019</v>
      </c>
      <c r="AI107" s="135">
        <f t="shared" ref="AI107" si="285">AH107+1</f>
        <v>2020</v>
      </c>
      <c r="AJ107" s="135">
        <f t="shared" ref="AJ107" si="286">AI107+1</f>
        <v>2021</v>
      </c>
      <c r="AK107" s="135">
        <f t="shared" ref="AK107" si="287">AJ107+1</f>
        <v>2022</v>
      </c>
      <c r="AL107" s="135">
        <f t="shared" ref="AL107" si="288">AK107+1</f>
        <v>2023</v>
      </c>
      <c r="AM107" s="135">
        <f t="shared" ref="AM107" si="289">AL107+1</f>
        <v>2024</v>
      </c>
      <c r="AN107" s="135">
        <f t="shared" ref="AN107" si="290">AM107+1</f>
        <v>2025</v>
      </c>
      <c r="AO107" s="135">
        <f t="shared" ref="AO107" si="291">AN107+1</f>
        <v>2026</v>
      </c>
      <c r="AP107" s="135">
        <f t="shared" ref="AP107" si="292">AO107+1</f>
        <v>2027</v>
      </c>
      <c r="AQ107" s="135">
        <f t="shared" ref="AQ107" si="293">AP107+1</f>
        <v>2028</v>
      </c>
      <c r="AR107" s="135">
        <f t="shared" ref="AR107" si="294">AQ107+1</f>
        <v>2029</v>
      </c>
      <c r="AS107" s="135">
        <f t="shared" ref="AS107" si="295">AR107+1</f>
        <v>2030</v>
      </c>
      <c r="AT107" s="135">
        <f t="shared" ref="AT107" si="296">AS107+1</f>
        <v>2031</v>
      </c>
      <c r="AU107" s="135">
        <f t="shared" ref="AU107" si="297">AT107+1</f>
        <v>2032</v>
      </c>
      <c r="AV107" s="135">
        <f t="shared" ref="AV107" si="298">AU107+1</f>
        <v>2033</v>
      </c>
      <c r="AW107" s="135">
        <f t="shared" ref="AW107" si="299">AV107+1</f>
        <v>2034</v>
      </c>
      <c r="AX107" s="135">
        <f t="shared" ref="AX107" si="300">AW107+1</f>
        <v>2035</v>
      </c>
      <c r="AY107" s="135">
        <f t="shared" ref="AY107" si="301">AX107+1</f>
        <v>2036</v>
      </c>
      <c r="AZ107" s="135">
        <f t="shared" ref="AZ107" si="302">AY107+1</f>
        <v>2037</v>
      </c>
      <c r="BA107" s="135">
        <f t="shared" ref="BA107" si="303">AZ107+1</f>
        <v>2038</v>
      </c>
      <c r="BB107" s="135">
        <f t="shared" ref="BB107" si="304">BA107+1</f>
        <v>2039</v>
      </c>
      <c r="BC107" s="135">
        <f t="shared" ref="BC107" si="305">BB107+1</f>
        <v>2040</v>
      </c>
      <c r="BD107" s="135">
        <f t="shared" ref="BD107" si="306">BC107+1</f>
        <v>2041</v>
      </c>
      <c r="BE107" s="135">
        <f t="shared" ref="BE107" si="307">BD107+1</f>
        <v>2042</v>
      </c>
      <c r="BF107" s="135">
        <f t="shared" ref="BF107" si="308">BE107+1</f>
        <v>2043</v>
      </c>
      <c r="BG107" s="135">
        <f t="shared" ref="BG107" si="309">BF107+1</f>
        <v>2044</v>
      </c>
      <c r="BH107" s="135">
        <f t="shared" ref="BH107" si="310">BG107+1</f>
        <v>2045</v>
      </c>
      <c r="BI107" s="135">
        <f t="shared" ref="BI107" si="311">BH107+1</f>
        <v>2046</v>
      </c>
      <c r="BJ107" s="135">
        <f t="shared" ref="BJ107" si="312">BI107+1</f>
        <v>2047</v>
      </c>
      <c r="BK107" s="135">
        <f t="shared" ref="BK107" si="313">BJ107+1</f>
        <v>2048</v>
      </c>
      <c r="BL107" s="135">
        <f t="shared" ref="BL107" si="314">BK107+1</f>
        <v>2049</v>
      </c>
      <c r="BM107" s="135">
        <f t="shared" ref="BM107" si="315">BL107+1</f>
        <v>2050</v>
      </c>
    </row>
    <row r="108" spans="3:65">
      <c r="C108" s="201" t="s">
        <v>53</v>
      </c>
      <c r="D108" s="136" t="s">
        <v>121</v>
      </c>
      <c r="E108" s="171">
        <f>E3+E4</f>
        <v>9232.1616462689362</v>
      </c>
      <c r="F108" s="171">
        <f t="shared" ref="F108:AH108" si="316">F3+F4</f>
        <v>9333.7777085370144</v>
      </c>
      <c r="G108" s="171">
        <f t="shared" si="316"/>
        <v>9296.8264131668038</v>
      </c>
      <c r="H108" s="171">
        <f t="shared" si="316"/>
        <v>9280.4373342071049</v>
      </c>
      <c r="I108" s="171">
        <f t="shared" si="316"/>
        <v>9419.0046918453972</v>
      </c>
      <c r="J108" s="171">
        <f t="shared" si="316"/>
        <v>9607.336796255031</v>
      </c>
      <c r="K108" s="171">
        <f t="shared" si="316"/>
        <v>9982.5119462411276</v>
      </c>
      <c r="L108" s="171">
        <f t="shared" si="316"/>
        <v>10172.631864430043</v>
      </c>
      <c r="M108" s="171">
        <f t="shared" si="316"/>
        <v>10577.308299723085</v>
      </c>
      <c r="N108" s="171">
        <f t="shared" si="316"/>
        <v>10746.940774072991</v>
      </c>
      <c r="O108" s="171">
        <f t="shared" si="316"/>
        <v>11381.15139623162</v>
      </c>
      <c r="P108" s="171">
        <f t="shared" si="316"/>
        <v>11431.517438272494</v>
      </c>
      <c r="Q108" s="171">
        <f t="shared" si="316"/>
        <v>11389.547238044899</v>
      </c>
      <c r="R108" s="171">
        <f t="shared" si="316"/>
        <v>11236.12485005561</v>
      </c>
      <c r="S108" s="171">
        <f t="shared" si="316"/>
        <v>10351.877021514705</v>
      </c>
      <c r="T108" s="171">
        <f t="shared" si="316"/>
        <v>8195.4501112101752</v>
      </c>
      <c r="U108" s="171">
        <f t="shared" si="316"/>
        <v>6664.1770665897602</v>
      </c>
      <c r="V108" s="171">
        <f t="shared" si="316"/>
        <v>6298.2680091317006</v>
      </c>
      <c r="W108" s="171">
        <f t="shared" si="316"/>
        <v>6802.7637514434855</v>
      </c>
      <c r="X108" s="171">
        <f t="shared" si="316"/>
        <v>5946.3959306622046</v>
      </c>
      <c r="Y108" s="171">
        <f t="shared" si="316"/>
        <v>5367.4065015316573</v>
      </c>
      <c r="Z108" s="171">
        <f t="shared" si="316"/>
        <v>5872.2061652905059</v>
      </c>
      <c r="AA108" s="171">
        <f t="shared" si="316"/>
        <v>6773.7206497767083</v>
      </c>
      <c r="AB108" s="171">
        <f t="shared" si="316"/>
        <v>6819.1337016921316</v>
      </c>
      <c r="AC108" s="171">
        <f t="shared" si="316"/>
        <v>6010.2600227376533</v>
      </c>
      <c r="AD108" s="171">
        <f t="shared" si="316"/>
        <v>6048.4351799235419</v>
      </c>
      <c r="AE108" s="171">
        <f t="shared" si="316"/>
        <v>5999.6721062950601</v>
      </c>
      <c r="AF108" s="171">
        <f t="shared" si="316"/>
        <v>6385.1034817004956</v>
      </c>
      <c r="AG108" s="171">
        <f t="shared" si="316"/>
        <v>6370.2502573918855</v>
      </c>
      <c r="AH108" s="171">
        <f t="shared" si="316"/>
        <v>6561.6021670524606</v>
      </c>
      <c r="AI108" s="171">
        <f t="shared" ref="AI108:BM108" si="317">AI3+AI4</f>
        <v>6273.2465844867638</v>
      </c>
      <c r="AJ108" s="171">
        <f t="shared" si="317"/>
        <v>6034.5346890392575</v>
      </c>
      <c r="AK108" s="171">
        <f t="shared" si="317"/>
        <v>5808.8678793828349</v>
      </c>
      <c r="AL108" s="171">
        <f t="shared" si="317"/>
        <v>5581.1309537876223</v>
      </c>
      <c r="AM108" s="171">
        <f t="shared" si="317"/>
        <v>5368.0355690550368</v>
      </c>
      <c r="AN108" s="171">
        <f t="shared" si="317"/>
        <v>5121.6836952759222</v>
      </c>
      <c r="AO108" s="171">
        <f t="shared" si="317"/>
        <v>4895.6839191909421</v>
      </c>
      <c r="AP108" s="171">
        <f t="shared" si="317"/>
        <v>4668.5647769847219</v>
      </c>
      <c r="AQ108" s="171">
        <f t="shared" si="317"/>
        <v>4455.6696460877647</v>
      </c>
      <c r="AR108" s="171">
        <f t="shared" si="317"/>
        <v>4211.3974235666092</v>
      </c>
      <c r="AS108" s="171">
        <f t="shared" si="317"/>
        <v>3981.258587553375</v>
      </c>
      <c r="AT108" s="171">
        <f t="shared" si="317"/>
        <v>3835.5765440837299</v>
      </c>
      <c r="AU108" s="171">
        <f t="shared" si="317"/>
        <v>3701.2464335809514</v>
      </c>
      <c r="AV108" s="171">
        <f t="shared" si="317"/>
        <v>3475.20650508789</v>
      </c>
      <c r="AW108" s="171">
        <f t="shared" si="317"/>
        <v>3260.0871402563362</v>
      </c>
      <c r="AX108" s="171">
        <f t="shared" si="317"/>
        <v>3042.6354367218946</v>
      </c>
      <c r="AY108" s="171">
        <f t="shared" si="317"/>
        <v>2845.3225813372615</v>
      </c>
      <c r="AZ108" s="171">
        <f t="shared" si="317"/>
        <v>2623.6134342440778</v>
      </c>
      <c r="BA108" s="171">
        <f t="shared" si="317"/>
        <v>2413.5965302197724</v>
      </c>
      <c r="BB108" s="171">
        <f t="shared" si="317"/>
        <v>2203.0776560693357</v>
      </c>
      <c r="BC108" s="171">
        <f t="shared" si="317"/>
        <v>2002.7795202594796</v>
      </c>
      <c r="BD108" s="171">
        <f t="shared" si="317"/>
        <v>1781.1431578921813</v>
      </c>
      <c r="BE108" s="171">
        <f t="shared" si="317"/>
        <v>1569.079056820156</v>
      </c>
      <c r="BF108" s="171">
        <f t="shared" si="317"/>
        <v>1357.2675733062049</v>
      </c>
      <c r="BG108" s="171">
        <f t="shared" si="317"/>
        <v>1145.9196021150308</v>
      </c>
      <c r="BH108" s="171">
        <f t="shared" si="317"/>
        <v>943.05822103322112</v>
      </c>
      <c r="BI108" s="171">
        <f t="shared" si="317"/>
        <v>775.41045657982431</v>
      </c>
      <c r="BJ108" s="171">
        <f t="shared" si="317"/>
        <v>638.90043975020933</v>
      </c>
      <c r="BK108" s="171">
        <f t="shared" si="317"/>
        <v>515.68124354585257</v>
      </c>
      <c r="BL108" s="171">
        <f t="shared" si="317"/>
        <v>405.80086452396813</v>
      </c>
      <c r="BM108" s="171">
        <f t="shared" si="317"/>
        <v>290.44450038272697</v>
      </c>
    </row>
    <row r="109" spans="3:65">
      <c r="C109" s="201"/>
      <c r="D109" s="136" t="s">
        <v>122</v>
      </c>
      <c r="E109" s="171">
        <f t="shared" ref="E109:T112" si="318">E15</f>
        <v>0</v>
      </c>
      <c r="F109" s="171">
        <f t="shared" si="318"/>
        <v>0</v>
      </c>
      <c r="G109" s="171">
        <f t="shared" si="318"/>
        <v>0</v>
      </c>
      <c r="H109" s="171">
        <f t="shared" si="318"/>
        <v>0</v>
      </c>
      <c r="I109" s="171">
        <f t="shared" si="318"/>
        <v>0</v>
      </c>
      <c r="J109" s="171">
        <f t="shared" si="318"/>
        <v>0</v>
      </c>
      <c r="K109" s="171">
        <f t="shared" si="318"/>
        <v>0</v>
      </c>
      <c r="L109" s="171">
        <f t="shared" si="318"/>
        <v>0</v>
      </c>
      <c r="M109" s="171">
        <f t="shared" si="318"/>
        <v>0</v>
      </c>
      <c r="N109" s="171">
        <f t="shared" si="318"/>
        <v>0</v>
      </c>
      <c r="O109" s="171">
        <f t="shared" si="318"/>
        <v>9.0863208326333265</v>
      </c>
      <c r="P109" s="171">
        <f t="shared" si="318"/>
        <v>21.576294723370005</v>
      </c>
      <c r="Q109" s="171">
        <f t="shared" si="318"/>
        <v>18.467318538446371</v>
      </c>
      <c r="R109" s="171">
        <f t="shared" si="318"/>
        <v>15.807116307172587</v>
      </c>
      <c r="S109" s="171">
        <f t="shared" si="318"/>
        <v>17.372418229842832</v>
      </c>
      <c r="T109" s="171">
        <f t="shared" si="318"/>
        <v>18.885942269267979</v>
      </c>
      <c r="U109" s="171">
        <f t="shared" ref="F109:AH112" si="319">U15</f>
        <v>11.852023645960028</v>
      </c>
      <c r="V109" s="171">
        <f t="shared" si="319"/>
        <v>11.496411673648247</v>
      </c>
      <c r="W109" s="171">
        <f t="shared" si="319"/>
        <v>7.3712139344837944</v>
      </c>
      <c r="X109" s="171">
        <f t="shared" si="319"/>
        <v>18.165275955290365</v>
      </c>
      <c r="Y109" s="171">
        <f t="shared" si="319"/>
        <v>2.8529222774491374</v>
      </c>
      <c r="Z109" s="171">
        <f t="shared" si="319"/>
        <v>0</v>
      </c>
      <c r="AA109" s="171">
        <f t="shared" si="319"/>
        <v>0</v>
      </c>
      <c r="AB109" s="171">
        <f t="shared" si="319"/>
        <v>0</v>
      </c>
      <c r="AC109" s="171">
        <f t="shared" si="319"/>
        <v>0</v>
      </c>
      <c r="AD109" s="171">
        <f t="shared" si="319"/>
        <v>0</v>
      </c>
      <c r="AE109" s="171">
        <f t="shared" si="319"/>
        <v>0</v>
      </c>
      <c r="AF109" s="171">
        <f t="shared" si="319"/>
        <v>0</v>
      </c>
      <c r="AG109" s="171">
        <f t="shared" si="319"/>
        <v>0</v>
      </c>
      <c r="AH109" s="171">
        <f t="shared" si="319"/>
        <v>0</v>
      </c>
      <c r="AI109" s="171">
        <f t="shared" ref="AI109:BM109" si="320">AI15</f>
        <v>0</v>
      </c>
      <c r="AJ109" s="171">
        <f t="shared" si="320"/>
        <v>0</v>
      </c>
      <c r="AK109" s="171">
        <f t="shared" si="320"/>
        <v>0</v>
      </c>
      <c r="AL109" s="171">
        <f t="shared" si="320"/>
        <v>0</v>
      </c>
      <c r="AM109" s="171">
        <f t="shared" si="320"/>
        <v>0</v>
      </c>
      <c r="AN109" s="171">
        <f t="shared" si="320"/>
        <v>0</v>
      </c>
      <c r="AO109" s="171">
        <f t="shared" si="320"/>
        <v>0</v>
      </c>
      <c r="AP109" s="171">
        <f t="shared" si="320"/>
        <v>0</v>
      </c>
      <c r="AQ109" s="171">
        <f t="shared" si="320"/>
        <v>0</v>
      </c>
      <c r="AR109" s="171">
        <f t="shared" si="320"/>
        <v>0</v>
      </c>
      <c r="AS109" s="171">
        <f t="shared" si="320"/>
        <v>0</v>
      </c>
      <c r="AT109" s="171">
        <f t="shared" si="320"/>
        <v>0</v>
      </c>
      <c r="AU109" s="171">
        <f t="shared" si="320"/>
        <v>0</v>
      </c>
      <c r="AV109" s="171">
        <f t="shared" si="320"/>
        <v>0</v>
      </c>
      <c r="AW109" s="171">
        <f t="shared" si="320"/>
        <v>0</v>
      </c>
      <c r="AX109" s="171">
        <f t="shared" si="320"/>
        <v>0</v>
      </c>
      <c r="AY109" s="171">
        <f t="shared" si="320"/>
        <v>0</v>
      </c>
      <c r="AZ109" s="171">
        <f t="shared" si="320"/>
        <v>0</v>
      </c>
      <c r="BA109" s="171">
        <f t="shared" si="320"/>
        <v>0</v>
      </c>
      <c r="BB109" s="171">
        <f t="shared" si="320"/>
        <v>0</v>
      </c>
      <c r="BC109" s="171">
        <f t="shared" si="320"/>
        <v>0</v>
      </c>
      <c r="BD109" s="171">
        <f t="shared" si="320"/>
        <v>0</v>
      </c>
      <c r="BE109" s="171">
        <f t="shared" si="320"/>
        <v>0</v>
      </c>
      <c r="BF109" s="171">
        <f t="shared" si="320"/>
        <v>0</v>
      </c>
      <c r="BG109" s="171">
        <f t="shared" si="320"/>
        <v>0</v>
      </c>
      <c r="BH109" s="171">
        <f t="shared" si="320"/>
        <v>0</v>
      </c>
      <c r="BI109" s="171">
        <f t="shared" si="320"/>
        <v>0</v>
      </c>
      <c r="BJ109" s="171">
        <f t="shared" si="320"/>
        <v>0</v>
      </c>
      <c r="BK109" s="171">
        <f t="shared" si="320"/>
        <v>0</v>
      </c>
      <c r="BL109" s="171">
        <f t="shared" si="320"/>
        <v>0</v>
      </c>
      <c r="BM109" s="171">
        <f t="shared" si="320"/>
        <v>0</v>
      </c>
    </row>
    <row r="110" spans="3:65">
      <c r="C110" s="201"/>
      <c r="D110" s="136" t="s">
        <v>123</v>
      </c>
      <c r="E110" s="171">
        <f t="shared" si="318"/>
        <v>0</v>
      </c>
      <c r="F110" s="171">
        <f t="shared" si="319"/>
        <v>0</v>
      </c>
      <c r="G110" s="171">
        <f t="shared" si="319"/>
        <v>0</v>
      </c>
      <c r="H110" s="171">
        <f t="shared" si="319"/>
        <v>0</v>
      </c>
      <c r="I110" s="171">
        <f t="shared" si="319"/>
        <v>0</v>
      </c>
      <c r="J110" s="171">
        <f t="shared" si="319"/>
        <v>0</v>
      </c>
      <c r="K110" s="171">
        <f t="shared" si="319"/>
        <v>0</v>
      </c>
      <c r="L110" s="171">
        <f t="shared" si="319"/>
        <v>0</v>
      </c>
      <c r="M110" s="171">
        <f t="shared" si="319"/>
        <v>0</v>
      </c>
      <c r="N110" s="171">
        <f t="shared" si="319"/>
        <v>0</v>
      </c>
      <c r="O110" s="171">
        <f t="shared" si="319"/>
        <v>67.917912151522813</v>
      </c>
      <c r="P110" s="171">
        <f t="shared" si="319"/>
        <v>115.78854700472804</v>
      </c>
      <c r="Q110" s="171">
        <f t="shared" si="319"/>
        <v>127.12994893032962</v>
      </c>
      <c r="R110" s="171">
        <f t="shared" si="319"/>
        <v>161.00499819963846</v>
      </c>
      <c r="S110" s="171">
        <f t="shared" si="319"/>
        <v>151.96454626506656</v>
      </c>
      <c r="T110" s="171">
        <f t="shared" si="319"/>
        <v>99.395980460609465</v>
      </c>
      <c r="U110" s="171">
        <f t="shared" si="319"/>
        <v>105.0985476412267</v>
      </c>
      <c r="V110" s="171">
        <f t="shared" si="319"/>
        <v>88.67108090281441</v>
      </c>
      <c r="W110" s="171">
        <f t="shared" si="319"/>
        <v>46.840645579757322</v>
      </c>
      <c r="X110" s="171">
        <f t="shared" si="319"/>
        <v>74.502608458961404</v>
      </c>
      <c r="Y110" s="171">
        <f t="shared" si="319"/>
        <v>72.081108647060347</v>
      </c>
      <c r="Z110" s="171">
        <f t="shared" si="319"/>
        <v>69.703275528150613</v>
      </c>
      <c r="AA110" s="171">
        <f t="shared" si="319"/>
        <v>70.272632553265424</v>
      </c>
      <c r="AB110" s="171">
        <f t="shared" si="319"/>
        <v>82.073945079986942</v>
      </c>
      <c r="AC110" s="171">
        <f t="shared" si="319"/>
        <v>72.424998308314485</v>
      </c>
      <c r="AD110" s="171">
        <f t="shared" si="319"/>
        <v>82.251766889631568</v>
      </c>
      <c r="AE110" s="171">
        <f t="shared" si="319"/>
        <v>78.958099525896486</v>
      </c>
      <c r="AF110" s="171">
        <f t="shared" si="319"/>
        <v>75.877752669644835</v>
      </c>
      <c r="AG110" s="171">
        <f t="shared" si="319"/>
        <v>76.609674656842827</v>
      </c>
      <c r="AH110" s="171">
        <f t="shared" si="319"/>
        <v>74.293421862456995</v>
      </c>
      <c r="AI110" s="171">
        <f t="shared" ref="AI110:BM110" si="321">AI16</f>
        <v>71.422034582214607</v>
      </c>
      <c r="AJ110" s="171">
        <f t="shared" si="321"/>
        <v>69.283832175458045</v>
      </c>
      <c r="AK110" s="171">
        <f t="shared" si="321"/>
        <v>67.315870765771251</v>
      </c>
      <c r="AL110" s="171">
        <f t="shared" si="321"/>
        <v>65.305879309391429</v>
      </c>
      <c r="AM110" s="171">
        <f t="shared" si="321"/>
        <v>63.482278332516508</v>
      </c>
      <c r="AN110" s="171">
        <f t="shared" si="321"/>
        <v>61.183643895021255</v>
      </c>
      <c r="AO110" s="171">
        <f t="shared" si="321"/>
        <v>59.146534025284701</v>
      </c>
      <c r="AP110" s="171">
        <f t="shared" si="321"/>
        <v>57.073401271189176</v>
      </c>
      <c r="AQ110" s="171">
        <f t="shared" si="321"/>
        <v>55.173259121558807</v>
      </c>
      <c r="AR110" s="171">
        <f t="shared" si="321"/>
        <v>52.816243984632379</v>
      </c>
      <c r="AS110" s="171">
        <f t="shared" si="321"/>
        <v>50.626122292225084</v>
      </c>
      <c r="AT110" s="171">
        <f t="shared" si="321"/>
        <v>49.587872626618633</v>
      </c>
      <c r="AU110" s="171">
        <f t="shared" si="321"/>
        <v>48.660134476845109</v>
      </c>
      <c r="AV110" s="171">
        <f t="shared" si="321"/>
        <v>46.424674062774741</v>
      </c>
      <c r="AW110" s="171">
        <f t="shared" si="321"/>
        <v>44.287550174564124</v>
      </c>
      <c r="AX110" s="171">
        <f t="shared" si="321"/>
        <v>42.059931652675239</v>
      </c>
      <c r="AY110" s="171">
        <f t="shared" si="321"/>
        <v>39.332373460355917</v>
      </c>
      <c r="AZ110" s="171">
        <f t="shared" si="321"/>
        <v>36.267572642956999</v>
      </c>
      <c r="BA110" s="171">
        <f t="shared" si="321"/>
        <v>33.364399780852409</v>
      </c>
      <c r="BB110" s="171">
        <f t="shared" si="321"/>
        <v>30.454287924696153</v>
      </c>
      <c r="BC110" s="171">
        <f t="shared" si="321"/>
        <v>27.685462648869716</v>
      </c>
      <c r="BD110" s="171">
        <f t="shared" si="321"/>
        <v>24.62166797258093</v>
      </c>
      <c r="BE110" s="171">
        <f t="shared" si="321"/>
        <v>21.690195641250614</v>
      </c>
      <c r="BF110" s="171">
        <f t="shared" si="321"/>
        <v>18.76221537377344</v>
      </c>
      <c r="BG110" s="171">
        <f t="shared" si="321"/>
        <v>15.840642478136095</v>
      </c>
      <c r="BH110" s="171">
        <f t="shared" si="321"/>
        <v>13.036384130162311</v>
      </c>
      <c r="BI110" s="171">
        <f t="shared" si="321"/>
        <v>10.718901914077096</v>
      </c>
      <c r="BJ110" s="171">
        <f t="shared" si="321"/>
        <v>8.8318529733912854</v>
      </c>
      <c r="BK110" s="171">
        <f t="shared" si="321"/>
        <v>7.1285299567381673</v>
      </c>
      <c r="BL110" s="171">
        <f t="shared" si="321"/>
        <v>5.6095963454837916</v>
      </c>
      <c r="BM110" s="171">
        <f t="shared" si="321"/>
        <v>4.0149653446994558</v>
      </c>
    </row>
    <row r="111" spans="3:65">
      <c r="C111" s="201"/>
      <c r="D111" s="136" t="s">
        <v>124</v>
      </c>
      <c r="E111" s="171">
        <f t="shared" si="318"/>
        <v>0</v>
      </c>
      <c r="F111" s="171">
        <f t="shared" si="319"/>
        <v>0</v>
      </c>
      <c r="G111" s="171">
        <f t="shared" si="319"/>
        <v>0</v>
      </c>
      <c r="H111" s="171">
        <f t="shared" si="319"/>
        <v>0</v>
      </c>
      <c r="I111" s="171">
        <f t="shared" si="319"/>
        <v>0</v>
      </c>
      <c r="J111" s="171">
        <f t="shared" si="319"/>
        <v>0</v>
      </c>
      <c r="K111" s="171">
        <f t="shared" si="319"/>
        <v>0</v>
      </c>
      <c r="L111" s="171">
        <f t="shared" si="319"/>
        <v>0</v>
      </c>
      <c r="M111" s="171">
        <f t="shared" si="319"/>
        <v>0</v>
      </c>
      <c r="N111" s="171">
        <f t="shared" si="319"/>
        <v>0</v>
      </c>
      <c r="O111" s="171">
        <f t="shared" si="319"/>
        <v>15.352505510605495</v>
      </c>
      <c r="P111" s="171">
        <f t="shared" si="319"/>
        <v>73.07930074339356</v>
      </c>
      <c r="Q111" s="171">
        <f t="shared" si="319"/>
        <v>129.75535641931052</v>
      </c>
      <c r="R111" s="171">
        <f t="shared" si="319"/>
        <v>172.58472269059203</v>
      </c>
      <c r="S111" s="171">
        <f t="shared" si="319"/>
        <v>195.60100536566299</v>
      </c>
      <c r="T111" s="171">
        <f t="shared" si="319"/>
        <v>246.45435486475876</v>
      </c>
      <c r="U111" s="171">
        <f t="shared" si="319"/>
        <v>219.37239826047875</v>
      </c>
      <c r="V111" s="171">
        <f t="shared" si="319"/>
        <v>200.45102811344975</v>
      </c>
      <c r="W111" s="171">
        <f t="shared" si="319"/>
        <v>199.09147904494503</v>
      </c>
      <c r="X111" s="171">
        <f t="shared" si="319"/>
        <v>210.64054890472443</v>
      </c>
      <c r="Y111" s="171">
        <f t="shared" si="319"/>
        <v>248.57854967925618</v>
      </c>
      <c r="Z111" s="171">
        <f t="shared" si="319"/>
        <v>237.85696889614147</v>
      </c>
      <c r="AA111" s="171">
        <f t="shared" si="319"/>
        <v>240.67101064475966</v>
      </c>
      <c r="AB111" s="171">
        <f t="shared" si="319"/>
        <v>0</v>
      </c>
      <c r="AC111" s="171">
        <f t="shared" si="319"/>
        <v>24.344015460299961</v>
      </c>
      <c r="AD111" s="171">
        <f t="shared" si="319"/>
        <v>40.647884477090777</v>
      </c>
      <c r="AE111" s="171">
        <f t="shared" si="319"/>
        <v>34.623625441492074</v>
      </c>
      <c r="AF111" s="171">
        <f t="shared" si="319"/>
        <v>44.997210966086456</v>
      </c>
      <c r="AG111" s="171">
        <f t="shared" si="319"/>
        <v>23.959892158273892</v>
      </c>
      <c r="AH111" s="171">
        <f t="shared" si="319"/>
        <v>33.715880092300502</v>
      </c>
      <c r="AI111" s="171">
        <f t="shared" ref="AI111:BM111" si="322">AI17</f>
        <v>32.412785594668662</v>
      </c>
      <c r="AJ111" s="171">
        <f t="shared" si="322"/>
        <v>31.442425444980856</v>
      </c>
      <c r="AK111" s="171">
        <f t="shared" si="322"/>
        <v>30.549324154827406</v>
      </c>
      <c r="AL111" s="171">
        <f t="shared" si="322"/>
        <v>29.637148766603751</v>
      </c>
      <c r="AM111" s="171">
        <f t="shared" si="322"/>
        <v>28.809561204593958</v>
      </c>
      <c r="AN111" s="171">
        <f t="shared" si="322"/>
        <v>27.766393705671867</v>
      </c>
      <c r="AO111" s="171">
        <f t="shared" si="322"/>
        <v>26.841911424723286</v>
      </c>
      <c r="AP111" s="171">
        <f t="shared" si="322"/>
        <v>25.901081219299304</v>
      </c>
      <c r="AQ111" s="171">
        <f t="shared" si="322"/>
        <v>25.038757701695413</v>
      </c>
      <c r="AR111" s="171">
        <f t="shared" si="322"/>
        <v>23.969095842810081</v>
      </c>
      <c r="AS111" s="171">
        <f t="shared" si="322"/>
        <v>22.97517365538603</v>
      </c>
      <c r="AT111" s="171">
        <f t="shared" si="322"/>
        <v>22.503994641768038</v>
      </c>
      <c r="AU111" s="171">
        <f t="shared" si="322"/>
        <v>22.082968022847101</v>
      </c>
      <c r="AV111" s="171">
        <f t="shared" si="322"/>
        <v>21.068470192724021</v>
      </c>
      <c r="AW111" s="171">
        <f t="shared" si="322"/>
        <v>20.098599496894462</v>
      </c>
      <c r="AX111" s="171">
        <f t="shared" si="322"/>
        <v>19.087660478438146</v>
      </c>
      <c r="AY111" s="171">
        <f t="shared" si="322"/>
        <v>17.849838573730839</v>
      </c>
      <c r="AZ111" s="171">
        <f t="shared" si="322"/>
        <v>16.458969042138779</v>
      </c>
      <c r="BA111" s="171">
        <f t="shared" si="322"/>
        <v>15.141449594896804</v>
      </c>
      <c r="BB111" s="171">
        <f t="shared" si="322"/>
        <v>13.820781089695974</v>
      </c>
      <c r="BC111" s="171">
        <f t="shared" si="322"/>
        <v>12.564231335275924</v>
      </c>
      <c r="BD111" s="171">
        <f t="shared" si="322"/>
        <v>11.173818411175825</v>
      </c>
      <c r="BE111" s="171">
        <f t="shared" si="322"/>
        <v>9.8434560838083804</v>
      </c>
      <c r="BF111" s="171">
        <f t="shared" si="322"/>
        <v>8.5146785267099006</v>
      </c>
      <c r="BG111" s="171">
        <f t="shared" si="322"/>
        <v>7.1888087664962965</v>
      </c>
      <c r="BH111" s="171">
        <f t="shared" si="322"/>
        <v>5.9161787564913988</v>
      </c>
      <c r="BI111" s="171">
        <f t="shared" si="322"/>
        <v>4.8644577486984772</v>
      </c>
      <c r="BJ111" s="171">
        <f t="shared" si="322"/>
        <v>4.00807619811847</v>
      </c>
      <c r="BK111" s="171">
        <f t="shared" si="322"/>
        <v>3.2350732437754424</v>
      </c>
      <c r="BL111" s="171">
        <f t="shared" si="322"/>
        <v>2.5457499871346445</v>
      </c>
      <c r="BM111" s="171">
        <f t="shared" si="322"/>
        <v>1.8220737010504422</v>
      </c>
    </row>
    <row r="112" spans="3:65">
      <c r="C112" s="201"/>
      <c r="D112" s="136" t="s">
        <v>125</v>
      </c>
      <c r="E112" s="171">
        <f t="shared" si="318"/>
        <v>0</v>
      </c>
      <c r="F112" s="171">
        <f t="shared" si="319"/>
        <v>0</v>
      </c>
      <c r="G112" s="171">
        <f t="shared" si="319"/>
        <v>0</v>
      </c>
      <c r="H112" s="171">
        <f t="shared" si="319"/>
        <v>0</v>
      </c>
      <c r="I112" s="171">
        <f t="shared" si="319"/>
        <v>0</v>
      </c>
      <c r="J112" s="171">
        <f t="shared" si="319"/>
        <v>0</v>
      </c>
      <c r="K112" s="171">
        <f t="shared" si="319"/>
        <v>0</v>
      </c>
      <c r="L112" s="171">
        <f t="shared" si="319"/>
        <v>0</v>
      </c>
      <c r="M112" s="171">
        <f t="shared" si="319"/>
        <v>0</v>
      </c>
      <c r="N112" s="171">
        <f t="shared" si="319"/>
        <v>0</v>
      </c>
      <c r="O112" s="171">
        <f t="shared" si="319"/>
        <v>1.7248059182445887</v>
      </c>
      <c r="P112" s="171">
        <f t="shared" si="319"/>
        <v>20.354331909817411</v>
      </c>
      <c r="Q112" s="171">
        <f t="shared" si="319"/>
        <v>30.246283092978775</v>
      </c>
      <c r="R112" s="171">
        <f t="shared" si="319"/>
        <v>75.902274232970328</v>
      </c>
      <c r="S112" s="171">
        <f t="shared" si="319"/>
        <v>141.12859459266812</v>
      </c>
      <c r="T112" s="171">
        <f t="shared" si="319"/>
        <v>158.37130567884219</v>
      </c>
      <c r="U112" s="171">
        <f t="shared" si="319"/>
        <v>147.33072638412693</v>
      </c>
      <c r="V112" s="171">
        <f t="shared" si="319"/>
        <v>152.63119970009606</v>
      </c>
      <c r="W112" s="171">
        <f t="shared" si="319"/>
        <v>126.04505820130862</v>
      </c>
      <c r="X112" s="171">
        <f t="shared" si="319"/>
        <v>120.35406418705755</v>
      </c>
      <c r="Y112" s="171">
        <f t="shared" si="319"/>
        <v>143.01858622277663</v>
      </c>
      <c r="Z112" s="171">
        <f t="shared" si="319"/>
        <v>138.56702769301802</v>
      </c>
      <c r="AA112" s="171">
        <f t="shared" si="319"/>
        <v>166.07201359998294</v>
      </c>
      <c r="AB112" s="171">
        <f t="shared" si="319"/>
        <v>157.41310014224433</v>
      </c>
      <c r="AC112" s="171">
        <f t="shared" si="319"/>
        <v>136.36108820549768</v>
      </c>
      <c r="AD112" s="171">
        <f t="shared" si="319"/>
        <v>147.87381234705725</v>
      </c>
      <c r="AE112" s="171">
        <f t="shared" si="319"/>
        <v>146.51068290625358</v>
      </c>
      <c r="AF112" s="171">
        <f t="shared" si="319"/>
        <v>153.42675035250201</v>
      </c>
      <c r="AG112" s="171">
        <f t="shared" si="319"/>
        <v>124.35529638842503</v>
      </c>
      <c r="AH112" s="171">
        <f t="shared" si="319"/>
        <v>119.7973506044946</v>
      </c>
      <c r="AI112" s="171">
        <f t="shared" ref="AI112:BM112" si="323">AI18</f>
        <v>115.16726923108146</v>
      </c>
      <c r="AJ112" s="171">
        <f t="shared" si="323"/>
        <v>111.71944064862883</v>
      </c>
      <c r="AK112" s="171">
        <f t="shared" si="323"/>
        <v>108.54612385876779</v>
      </c>
      <c r="AL112" s="171">
        <f t="shared" si="323"/>
        <v>105.30503406675687</v>
      </c>
      <c r="AM112" s="171">
        <f t="shared" si="323"/>
        <v>102.36449693557137</v>
      </c>
      <c r="AN112" s="171">
        <f t="shared" si="323"/>
        <v>98.657973414148572</v>
      </c>
      <c r="AO112" s="171">
        <f t="shared" si="323"/>
        <v>95.373155469748212</v>
      </c>
      <c r="AP112" s="171">
        <f t="shared" si="323"/>
        <v>92.030251008410573</v>
      </c>
      <c r="AQ112" s="171">
        <f t="shared" si="323"/>
        <v>88.966292052272152</v>
      </c>
      <c r="AR112" s="171">
        <f t="shared" si="323"/>
        <v>85.165630275496937</v>
      </c>
      <c r="AS112" s="171">
        <f t="shared" si="323"/>
        <v>81.634082398518473</v>
      </c>
      <c r="AT112" s="171">
        <f t="shared" si="323"/>
        <v>79.959915882996754</v>
      </c>
      <c r="AU112" s="171">
        <f t="shared" si="323"/>
        <v>78.463948008433846</v>
      </c>
      <c r="AV112" s="171">
        <f t="shared" si="323"/>
        <v>74.859291926194814</v>
      </c>
      <c r="AW112" s="171">
        <f t="shared" si="323"/>
        <v>71.413202443397878</v>
      </c>
      <c r="AX112" s="171">
        <f t="shared" si="323"/>
        <v>67.821191328687831</v>
      </c>
      <c r="AY112" s="171">
        <f t="shared" si="323"/>
        <v>63.42303282598251</v>
      </c>
      <c r="AZ112" s="171">
        <f t="shared" si="323"/>
        <v>58.481074186163582</v>
      </c>
      <c r="BA112" s="171">
        <f t="shared" si="323"/>
        <v>53.799738900909354</v>
      </c>
      <c r="BB112" s="171">
        <f t="shared" si="323"/>
        <v>49.107214561733407</v>
      </c>
      <c r="BC112" s="171">
        <f t="shared" si="323"/>
        <v>44.642513326880412</v>
      </c>
      <c r="BD112" s="171">
        <f t="shared" si="323"/>
        <v>39.702177078873682</v>
      </c>
      <c r="BE112" s="171">
        <f t="shared" si="323"/>
        <v>34.975209201234208</v>
      </c>
      <c r="BF112" s="171">
        <f t="shared" si="323"/>
        <v>30.253872239324011</v>
      </c>
      <c r="BG112" s="171">
        <f t="shared" si="323"/>
        <v>25.542867096187354</v>
      </c>
      <c r="BH112" s="171">
        <f t="shared" si="323"/>
        <v>21.021030410299577</v>
      </c>
      <c r="BI112" s="171">
        <f t="shared" si="323"/>
        <v>17.284115046863651</v>
      </c>
      <c r="BJ112" s="171">
        <f t="shared" si="323"/>
        <v>14.241268750542821</v>
      </c>
      <c r="BK112" s="171">
        <f t="shared" si="323"/>
        <v>11.494678547759147</v>
      </c>
      <c r="BL112" s="171">
        <f t="shared" si="323"/>
        <v>9.0454142951410521</v>
      </c>
      <c r="BM112" s="171">
        <f t="shared" si="323"/>
        <v>6.4740888090243294</v>
      </c>
    </row>
    <row r="113" spans="3:66">
      <c r="C113" s="201" t="s">
        <v>59</v>
      </c>
      <c r="D113" s="136" t="s">
        <v>126</v>
      </c>
      <c r="E113" s="171">
        <f>E9</f>
        <v>2161.9190413333336</v>
      </c>
      <c r="F113" s="171">
        <f t="shared" ref="F113:AH113" si="324">F9</f>
        <v>2056.4290413333333</v>
      </c>
      <c r="G113" s="171">
        <f t="shared" si="324"/>
        <v>2448.8723746666665</v>
      </c>
      <c r="H113" s="171">
        <f t="shared" si="324"/>
        <v>2790.4957080000004</v>
      </c>
      <c r="I113" s="171">
        <f t="shared" si="324"/>
        <v>4055.2393984666669</v>
      </c>
      <c r="J113" s="171">
        <f t="shared" si="324"/>
        <v>4604.1672959333346</v>
      </c>
      <c r="K113" s="171">
        <f t="shared" si="324"/>
        <v>4369.8140434666666</v>
      </c>
      <c r="L113" s="171">
        <f t="shared" si="324"/>
        <v>5298.031436133333</v>
      </c>
      <c r="M113" s="171">
        <f t="shared" si="324"/>
        <v>5717.1055069333333</v>
      </c>
      <c r="N113" s="171">
        <f t="shared" si="324"/>
        <v>5090.1403322000006</v>
      </c>
      <c r="O113" s="171">
        <f t="shared" si="324"/>
        <v>4568.1589862141564</v>
      </c>
      <c r="P113" s="171">
        <f t="shared" si="324"/>
        <v>4306.3197370156749</v>
      </c>
      <c r="Q113" s="171">
        <f t="shared" si="324"/>
        <v>4139.6991913327811</v>
      </c>
      <c r="R113" s="171">
        <f t="shared" si="324"/>
        <v>4609.0528411437526</v>
      </c>
      <c r="S113" s="171">
        <f t="shared" si="324"/>
        <v>4679.4558886153991</v>
      </c>
      <c r="T113" s="171">
        <f t="shared" si="324"/>
        <v>4639.5602050123498</v>
      </c>
      <c r="U113" s="171">
        <f t="shared" si="324"/>
        <v>4477.6332169084581</v>
      </c>
      <c r="V113" s="171">
        <f t="shared" si="324"/>
        <v>4926.1683893695972</v>
      </c>
      <c r="W113" s="171">
        <f t="shared" si="324"/>
        <v>5436.1992975271942</v>
      </c>
      <c r="X113" s="171">
        <f t="shared" si="324"/>
        <v>3825.6160998178193</v>
      </c>
      <c r="Y113" s="171">
        <f t="shared" si="324"/>
        <v>4366.4978077903816</v>
      </c>
      <c r="Z113" s="171">
        <f t="shared" si="324"/>
        <v>3872.8772382768079</v>
      </c>
      <c r="AA113" s="171">
        <f t="shared" si="324"/>
        <v>4181.9148739896436</v>
      </c>
      <c r="AB113" s="171">
        <f t="shared" si="324"/>
        <v>4555.4634556748351</v>
      </c>
      <c r="AC113" s="171">
        <f t="shared" si="324"/>
        <v>4075.8560304649332</v>
      </c>
      <c r="AD113" s="171">
        <f t="shared" si="324"/>
        <v>4677.2575740707853</v>
      </c>
      <c r="AE113" s="171">
        <f t="shared" si="324"/>
        <v>4553.0262795521494</v>
      </c>
      <c r="AF113" s="171">
        <f t="shared" si="324"/>
        <v>4713.8997952961327</v>
      </c>
      <c r="AG113" s="171">
        <f t="shared" si="324"/>
        <v>4777.4416026331292</v>
      </c>
      <c r="AH113" s="171">
        <f t="shared" si="324"/>
        <v>4816.9644535295974</v>
      </c>
      <c r="AI113" s="171">
        <f t="shared" ref="AI113:BM113" si="325">AI9</f>
        <v>4518.7395656457074</v>
      </c>
      <c r="AJ113" s="171">
        <f t="shared" si="325"/>
        <v>4333.6399730849753</v>
      </c>
      <c r="AK113" s="171">
        <f t="shared" si="325"/>
        <v>4139.8906805385477</v>
      </c>
      <c r="AL113" s="171">
        <f t="shared" si="325"/>
        <v>3946.6380399991685</v>
      </c>
      <c r="AM113" s="171">
        <f t="shared" si="325"/>
        <v>3754.0722305534327</v>
      </c>
      <c r="AN113" s="171">
        <f t="shared" si="325"/>
        <v>3562.7163932318203</v>
      </c>
      <c r="AO113" s="171">
        <f t="shared" si="325"/>
        <v>3376.3434620899243</v>
      </c>
      <c r="AP113" s="171">
        <f t="shared" si="325"/>
        <v>3190.4856977136019</v>
      </c>
      <c r="AQ113" s="171">
        <f t="shared" si="325"/>
        <v>3005.7744696357104</v>
      </c>
      <c r="AR113" s="171">
        <f t="shared" si="325"/>
        <v>2821.7726885880297</v>
      </c>
      <c r="AS113" s="171">
        <f t="shared" si="325"/>
        <v>2638.9281116281695</v>
      </c>
      <c r="AT113" s="171">
        <f t="shared" si="325"/>
        <v>2573.3275179696138</v>
      </c>
      <c r="AU113" s="171">
        <f t="shared" si="325"/>
        <v>2493.8998029520544</v>
      </c>
      <c r="AV113" s="171">
        <f t="shared" si="325"/>
        <v>2363.4138833294624</v>
      </c>
      <c r="AW113" s="171">
        <f t="shared" si="325"/>
        <v>2234.3957250445246</v>
      </c>
      <c r="AX113" s="171">
        <f t="shared" si="325"/>
        <v>2102.8197038406424</v>
      </c>
      <c r="AY113" s="171">
        <f t="shared" si="325"/>
        <v>1977.25381563581</v>
      </c>
      <c r="AZ113" s="171">
        <f t="shared" si="325"/>
        <v>1847.927557073094</v>
      </c>
      <c r="BA113" s="171">
        <f t="shared" si="325"/>
        <v>1717.4546686313734</v>
      </c>
      <c r="BB113" s="171">
        <f t="shared" si="325"/>
        <v>1584.7487621846797</v>
      </c>
      <c r="BC113" s="171">
        <f t="shared" si="325"/>
        <v>1451.2239452549347</v>
      </c>
      <c r="BD113" s="171">
        <f t="shared" si="325"/>
        <v>1311.9510520405959</v>
      </c>
      <c r="BE113" s="171">
        <f t="shared" si="325"/>
        <v>1170.7510159177707</v>
      </c>
      <c r="BF113" s="171">
        <f t="shared" si="325"/>
        <v>1026.6125012480638</v>
      </c>
      <c r="BG113" s="171">
        <f t="shared" si="325"/>
        <v>879.32790993362994</v>
      </c>
      <c r="BH113" s="171">
        <f t="shared" si="325"/>
        <v>731.27492569608341</v>
      </c>
      <c r="BI113" s="171">
        <f t="shared" si="325"/>
        <v>613.92303238096781</v>
      </c>
      <c r="BJ113" s="171">
        <f t="shared" si="325"/>
        <v>514.50880918293558</v>
      </c>
      <c r="BK113" s="171">
        <f t="shared" si="325"/>
        <v>422.8142054578114</v>
      </c>
      <c r="BL113" s="171">
        <f t="shared" si="325"/>
        <v>337.31924832169454</v>
      </c>
      <c r="BM113" s="171">
        <f t="shared" si="325"/>
        <v>247.69342510739455</v>
      </c>
    </row>
    <row r="114" spans="3:66">
      <c r="C114" s="201"/>
      <c r="D114" s="173" t="s">
        <v>127</v>
      </c>
      <c r="E114" s="171">
        <f t="shared" ref="E114:T120" si="326">E20</f>
        <v>0</v>
      </c>
      <c r="F114" s="171">
        <f t="shared" si="326"/>
        <v>0</v>
      </c>
      <c r="G114" s="171">
        <f t="shared" si="326"/>
        <v>0</v>
      </c>
      <c r="H114" s="171">
        <f t="shared" si="326"/>
        <v>0</v>
      </c>
      <c r="I114" s="171">
        <f t="shared" si="326"/>
        <v>0</v>
      </c>
      <c r="J114" s="171">
        <f t="shared" si="326"/>
        <v>0</v>
      </c>
      <c r="K114" s="171">
        <f t="shared" si="326"/>
        <v>0</v>
      </c>
      <c r="L114" s="171">
        <f t="shared" si="326"/>
        <v>77.000000000000014</v>
      </c>
      <c r="M114" s="171">
        <f t="shared" si="326"/>
        <v>77.000000000000014</v>
      </c>
      <c r="N114" s="171">
        <f t="shared" si="326"/>
        <v>94.966666666666669</v>
      </c>
      <c r="O114" s="171">
        <f t="shared" si="326"/>
        <v>146.2302626786099</v>
      </c>
      <c r="P114" s="171">
        <f t="shared" si="326"/>
        <v>218.84303534609651</v>
      </c>
      <c r="Q114" s="171">
        <f t="shared" si="326"/>
        <v>245.91893303802195</v>
      </c>
      <c r="R114" s="171">
        <f t="shared" si="326"/>
        <v>358.97787823641352</v>
      </c>
      <c r="S114" s="171">
        <f t="shared" si="326"/>
        <v>423.13441981054478</v>
      </c>
      <c r="T114" s="171">
        <f t="shared" si="326"/>
        <v>410.57826161275204</v>
      </c>
      <c r="U114" s="171">
        <f t="shared" ref="F114:AH120" si="327">U20</f>
        <v>262.0254739262777</v>
      </c>
      <c r="V114" s="171">
        <f t="shared" si="327"/>
        <v>289.00032258813656</v>
      </c>
      <c r="W114" s="171">
        <f t="shared" si="327"/>
        <v>190.09931632316531</v>
      </c>
      <c r="X114" s="171">
        <f t="shared" si="327"/>
        <v>247.8675764268659</v>
      </c>
      <c r="Y114" s="171">
        <f t="shared" si="327"/>
        <v>344.84148609617688</v>
      </c>
      <c r="Z114" s="171">
        <f t="shared" si="327"/>
        <v>292.98522831912612</v>
      </c>
      <c r="AA114" s="171">
        <f t="shared" si="327"/>
        <v>344.03307731124943</v>
      </c>
      <c r="AB114" s="171">
        <f t="shared" si="327"/>
        <v>275.34952155626547</v>
      </c>
      <c r="AC114" s="171">
        <f t="shared" si="327"/>
        <v>381.6726669686754</v>
      </c>
      <c r="AD114" s="171">
        <f t="shared" si="327"/>
        <v>369.79813036991408</v>
      </c>
      <c r="AE114" s="171">
        <f t="shared" si="327"/>
        <v>400.51157929331663</v>
      </c>
      <c r="AF114" s="171">
        <f t="shared" si="327"/>
        <v>431.46787972610866</v>
      </c>
      <c r="AG114" s="171">
        <f t="shared" si="327"/>
        <v>336.89063807941346</v>
      </c>
      <c r="AH114" s="171">
        <f t="shared" si="327"/>
        <v>382.19461125224484</v>
      </c>
      <c r="AI114" s="171">
        <f t="shared" ref="AI114:BM114" si="328">AI20</f>
        <v>337.43641190767374</v>
      </c>
      <c r="AJ114" s="171">
        <f t="shared" si="328"/>
        <v>315.95994916552405</v>
      </c>
      <c r="AK114" s="171">
        <f t="shared" si="328"/>
        <v>293.0254557721961</v>
      </c>
      <c r="AL114" s="171">
        <f t="shared" si="328"/>
        <v>270.48298526523143</v>
      </c>
      <c r="AM114" s="171">
        <f t="shared" si="328"/>
        <v>246.80539256053331</v>
      </c>
      <c r="AN114" s="171">
        <f t="shared" si="328"/>
        <v>226.7579768717074</v>
      </c>
      <c r="AO114" s="171">
        <f t="shared" si="328"/>
        <v>206.59197261141875</v>
      </c>
      <c r="AP114" s="171">
        <f t="shared" si="328"/>
        <v>186.83929289364244</v>
      </c>
      <c r="AQ114" s="171">
        <f t="shared" si="328"/>
        <v>166.09672689852709</v>
      </c>
      <c r="AR114" s="171">
        <f t="shared" si="328"/>
        <v>148.66805740195724</v>
      </c>
      <c r="AS114" s="171">
        <f t="shared" si="328"/>
        <v>130.30348635840102</v>
      </c>
      <c r="AT114" s="171">
        <f t="shared" si="328"/>
        <v>133.27130246808349</v>
      </c>
      <c r="AU114" s="171">
        <f t="shared" si="328"/>
        <v>134.61218014671925</v>
      </c>
      <c r="AV114" s="171">
        <f t="shared" si="328"/>
        <v>138.23867629824937</v>
      </c>
      <c r="AW114" s="171">
        <f t="shared" si="328"/>
        <v>139.78375371370282</v>
      </c>
      <c r="AX114" s="171">
        <f t="shared" si="328"/>
        <v>140.45096525060299</v>
      </c>
      <c r="AY114" s="171">
        <f t="shared" si="328"/>
        <v>131.46366593302383</v>
      </c>
      <c r="AZ114" s="171">
        <f t="shared" si="328"/>
        <v>124.36535427842881</v>
      </c>
      <c r="BA114" s="171">
        <f t="shared" si="328"/>
        <v>116.05307107060453</v>
      </c>
      <c r="BB114" s="171">
        <f t="shared" si="328"/>
        <v>107.52153611395404</v>
      </c>
      <c r="BC114" s="171">
        <f t="shared" si="328"/>
        <v>98.039966499248933</v>
      </c>
      <c r="BD114" s="171">
        <f t="shared" si="328"/>
        <v>89.728123434790461</v>
      </c>
      <c r="BE114" s="171">
        <f t="shared" si="328"/>
        <v>80.379386522434132</v>
      </c>
      <c r="BF114" s="171">
        <f t="shared" si="328"/>
        <v>70.741969719268653</v>
      </c>
      <c r="BG114" s="171">
        <f t="shared" si="328"/>
        <v>60.800538005256932</v>
      </c>
      <c r="BH114" s="171">
        <f t="shared" si="328"/>
        <v>50.285473907128434</v>
      </c>
      <c r="BI114" s="171">
        <f t="shared" si="328"/>
        <v>42.700513798473352</v>
      </c>
      <c r="BJ114" s="171">
        <f t="shared" si="328"/>
        <v>35.871371747577989</v>
      </c>
      <c r="BK114" s="171">
        <f t="shared" si="328"/>
        <v>29.536305355440007</v>
      </c>
      <c r="BL114" s="171">
        <f t="shared" si="328"/>
        <v>23.388312111000108</v>
      </c>
      <c r="BM114" s="171">
        <f t="shared" si="328"/>
        <v>17.347436228997818</v>
      </c>
    </row>
    <row r="115" spans="3:66">
      <c r="C115" s="201"/>
      <c r="D115" s="173" t="s">
        <v>128</v>
      </c>
      <c r="E115" s="171">
        <f t="shared" si="326"/>
        <v>13.695733333333335</v>
      </c>
      <c r="F115" s="171">
        <f t="shared" si="327"/>
        <v>11.490966666666669</v>
      </c>
      <c r="G115" s="171">
        <f t="shared" si="327"/>
        <v>6.9454000000000002</v>
      </c>
      <c r="H115" s="171">
        <f t="shared" si="327"/>
        <v>14.270666666666667</v>
      </c>
      <c r="I115" s="171">
        <f t="shared" si="327"/>
        <v>11.580800000000002</v>
      </c>
      <c r="J115" s="171">
        <f t="shared" si="327"/>
        <v>9.9714999999999989</v>
      </c>
      <c r="K115" s="171">
        <f t="shared" si="327"/>
        <v>9.6635000000000009</v>
      </c>
      <c r="L115" s="171">
        <f t="shared" si="327"/>
        <v>16.311166666666669</v>
      </c>
      <c r="M115" s="171">
        <f t="shared" si="327"/>
        <v>14.30146666666667</v>
      </c>
      <c r="N115" s="171">
        <f t="shared" si="327"/>
        <v>12.240433333333334</v>
      </c>
      <c r="O115" s="171">
        <f t="shared" si="327"/>
        <v>12.240433333333334</v>
      </c>
      <c r="P115" s="171">
        <f t="shared" si="327"/>
        <v>9.2007300000000019</v>
      </c>
      <c r="Q115" s="171">
        <f t="shared" si="327"/>
        <v>13.635159999999999</v>
      </c>
      <c r="R115" s="171">
        <f t="shared" si="327"/>
        <v>15.461856666666669</v>
      </c>
      <c r="S115" s="171">
        <f t="shared" si="327"/>
        <v>10.777946666666665</v>
      </c>
      <c r="T115" s="171">
        <f t="shared" si="327"/>
        <v>5.5901992489034704</v>
      </c>
      <c r="U115" s="171">
        <f t="shared" si="327"/>
        <v>5.1358993091681437</v>
      </c>
      <c r="V115" s="171">
        <f t="shared" si="327"/>
        <v>2.9003329605183366</v>
      </c>
      <c r="W115" s="171">
        <f t="shared" si="327"/>
        <v>4.2221661210728199</v>
      </c>
      <c r="X115" s="171">
        <f t="shared" si="327"/>
        <v>3.5291661437433759</v>
      </c>
      <c r="Y115" s="171">
        <f t="shared" si="327"/>
        <v>3.3742284879930375</v>
      </c>
      <c r="Z115" s="171">
        <f t="shared" si="327"/>
        <v>2.9424639771950858</v>
      </c>
      <c r="AA115" s="171">
        <f t="shared" si="327"/>
        <v>2.8930036107440609</v>
      </c>
      <c r="AB115" s="171">
        <f t="shared" si="327"/>
        <v>1.6833180485817585</v>
      </c>
      <c r="AC115" s="171">
        <f t="shared" si="327"/>
        <v>0.93204656990308776</v>
      </c>
      <c r="AD115" s="171">
        <f t="shared" si="327"/>
        <v>1.1475418363547161</v>
      </c>
      <c r="AE115" s="171">
        <f t="shared" si="327"/>
        <v>0.56032713397594802</v>
      </c>
      <c r="AF115" s="171">
        <f t="shared" si="327"/>
        <v>7.7300219698627348</v>
      </c>
      <c r="AG115" s="171">
        <f t="shared" si="327"/>
        <v>8.8987615754651443</v>
      </c>
      <c r="AH115" s="171">
        <f t="shared" si="327"/>
        <v>9.8898022647341506</v>
      </c>
      <c r="AI115" s="171">
        <f t="shared" ref="AI115:BM115" si="329">AI21</f>
        <v>9.353295412724286</v>
      </c>
      <c r="AJ115" s="171">
        <f t="shared" si="329"/>
        <v>9.0188076769361594</v>
      </c>
      <c r="AK115" s="171">
        <f t="shared" si="329"/>
        <v>8.6805982950194096</v>
      </c>
      <c r="AL115" s="171">
        <f t="shared" si="329"/>
        <v>8.3417692080948562</v>
      </c>
      <c r="AM115" s="171">
        <f t="shared" si="329"/>
        <v>8.0027029536791261</v>
      </c>
      <c r="AN115" s="171">
        <f t="shared" si="329"/>
        <v>7.664454499933588</v>
      </c>
      <c r="AO115" s="171">
        <f t="shared" si="329"/>
        <v>7.3354516126144338</v>
      </c>
      <c r="AP115" s="171">
        <f t="shared" si="329"/>
        <v>7.0060293704940815</v>
      </c>
      <c r="AQ115" s="171">
        <f t="shared" si="329"/>
        <v>6.6765767335444295</v>
      </c>
      <c r="AR115" s="171">
        <f t="shared" si="329"/>
        <v>6.345824149853871</v>
      </c>
      <c r="AS115" s="171">
        <f t="shared" si="329"/>
        <v>6.0145794484750095</v>
      </c>
      <c r="AT115" s="171">
        <f t="shared" si="329"/>
        <v>5.9429136423927451</v>
      </c>
      <c r="AU115" s="171">
        <f t="shared" si="329"/>
        <v>5.8607153068189648</v>
      </c>
      <c r="AV115" s="171">
        <f t="shared" si="329"/>
        <v>5.6559957191013144</v>
      </c>
      <c r="AW115" s="171">
        <f t="shared" si="329"/>
        <v>5.439066749913164</v>
      </c>
      <c r="AX115" s="171">
        <f t="shared" si="329"/>
        <v>5.2086543945472048</v>
      </c>
      <c r="AY115" s="171">
        <f t="shared" si="329"/>
        <v>4.8961544716871206</v>
      </c>
      <c r="AZ115" s="171">
        <f t="shared" si="329"/>
        <v>4.5760425259195863</v>
      </c>
      <c r="BA115" s="171">
        <f t="shared" si="329"/>
        <v>4.2530770273270591</v>
      </c>
      <c r="BB115" s="171">
        <f t="shared" si="329"/>
        <v>3.9245665669035481</v>
      </c>
      <c r="BC115" s="171">
        <f t="shared" si="329"/>
        <v>3.5940118939218868</v>
      </c>
      <c r="BD115" s="171">
        <f t="shared" si="329"/>
        <v>3.249204242163434</v>
      </c>
      <c r="BE115" s="171">
        <f t="shared" si="329"/>
        <v>2.8996045054561179</v>
      </c>
      <c r="BF115" s="171">
        <f t="shared" si="329"/>
        <v>2.5427062065779946</v>
      </c>
      <c r="BG115" s="171">
        <f t="shared" si="329"/>
        <v>2.1779931375477997</v>
      </c>
      <c r="BH115" s="171">
        <f t="shared" si="329"/>
        <v>1.8113525394330183</v>
      </c>
      <c r="BI115" s="171">
        <f t="shared" si="329"/>
        <v>1.5207350614324053</v>
      </c>
      <c r="BJ115" s="171">
        <f t="shared" si="329"/>
        <v>1.2745312739038523</v>
      </c>
      <c r="BK115" s="171">
        <f t="shared" si="329"/>
        <v>1.047432550999015</v>
      </c>
      <c r="BL115" s="171">
        <f t="shared" si="329"/>
        <v>0.83567469176041398</v>
      </c>
      <c r="BM115" s="171">
        <f t="shared" si="329"/>
        <v>0.61366464541340171</v>
      </c>
    </row>
    <row r="116" spans="3:66">
      <c r="C116" s="201"/>
      <c r="D116" s="173" t="s">
        <v>129</v>
      </c>
      <c r="E116" s="171">
        <f t="shared" si="326"/>
        <v>0</v>
      </c>
      <c r="F116" s="171">
        <f t="shared" si="327"/>
        <v>0</v>
      </c>
      <c r="G116" s="171">
        <f t="shared" si="327"/>
        <v>0</v>
      </c>
      <c r="H116" s="171">
        <f t="shared" si="327"/>
        <v>0</v>
      </c>
      <c r="I116" s="171">
        <f t="shared" si="327"/>
        <v>0</v>
      </c>
      <c r="J116" s="171">
        <f t="shared" si="327"/>
        <v>0</v>
      </c>
      <c r="K116" s="171">
        <f t="shared" si="327"/>
        <v>0</v>
      </c>
      <c r="L116" s="171">
        <f t="shared" si="327"/>
        <v>0</v>
      </c>
      <c r="M116" s="171">
        <f t="shared" si="327"/>
        <v>0</v>
      </c>
      <c r="N116" s="171">
        <f t="shared" si="327"/>
        <v>3.2725</v>
      </c>
      <c r="O116" s="171">
        <f t="shared" si="327"/>
        <v>7.2713666666666672</v>
      </c>
      <c r="P116" s="171">
        <f t="shared" si="327"/>
        <v>4.3967000000000009</v>
      </c>
      <c r="Q116" s="171">
        <f t="shared" si="327"/>
        <v>4.6148666666666678</v>
      </c>
      <c r="R116" s="171">
        <f t="shared" si="327"/>
        <v>3.6472333333333338</v>
      </c>
      <c r="S116" s="171">
        <f t="shared" si="327"/>
        <v>3.6241333333333334</v>
      </c>
      <c r="T116" s="171">
        <f t="shared" si="327"/>
        <v>7.0814323818754259</v>
      </c>
      <c r="U116" s="171">
        <f t="shared" si="327"/>
        <v>22.18113034974068</v>
      </c>
      <c r="V116" s="171">
        <f t="shared" si="327"/>
        <v>36.207962012417852</v>
      </c>
      <c r="W116" s="171">
        <f t="shared" si="327"/>
        <v>41.787894600113411</v>
      </c>
      <c r="X116" s="171">
        <f t="shared" si="327"/>
        <v>44.873026684411236</v>
      </c>
      <c r="Y116" s="171">
        <f t="shared" si="327"/>
        <v>45.662336734550159</v>
      </c>
      <c r="Z116" s="171">
        <f t="shared" si="327"/>
        <v>41.202185046525265</v>
      </c>
      <c r="AA116" s="171">
        <f t="shared" si="327"/>
        <v>39.584694223892164</v>
      </c>
      <c r="AB116" s="171">
        <f t="shared" si="327"/>
        <v>36.428847303417292</v>
      </c>
      <c r="AC116" s="171">
        <f t="shared" si="327"/>
        <v>44.890776380790079</v>
      </c>
      <c r="AD116" s="171">
        <f t="shared" si="327"/>
        <v>40.814579509991169</v>
      </c>
      <c r="AE116" s="171">
        <f t="shared" si="327"/>
        <v>43.7013656889687</v>
      </c>
      <c r="AF116" s="171">
        <f t="shared" si="327"/>
        <v>46.992969535389669</v>
      </c>
      <c r="AG116" s="171">
        <f t="shared" si="327"/>
        <v>47.369461212374183</v>
      </c>
      <c r="AH116" s="171">
        <f t="shared" si="327"/>
        <v>46.372575838156934</v>
      </c>
      <c r="AI116" s="171">
        <f t="shared" ref="AI116:BM116" si="330">AI22</f>
        <v>43.856933561745144</v>
      </c>
      <c r="AJ116" s="171">
        <f t="shared" si="330"/>
        <v>42.288544479783518</v>
      </c>
      <c r="AK116" s="171">
        <f t="shared" si="330"/>
        <v>40.702704865169935</v>
      </c>
      <c r="AL116" s="171">
        <f t="shared" si="330"/>
        <v>39.113959498074905</v>
      </c>
      <c r="AM116" s="171">
        <f t="shared" si="330"/>
        <v>37.524102069567874</v>
      </c>
      <c r="AN116" s="171">
        <f t="shared" si="330"/>
        <v>35.938079249942177</v>
      </c>
      <c r="AO116" s="171">
        <f t="shared" si="330"/>
        <v>34.395408230362364</v>
      </c>
      <c r="AP116" s="171">
        <f t="shared" si="330"/>
        <v>32.850770886097692</v>
      </c>
      <c r="AQ116" s="171">
        <f t="shared" si="330"/>
        <v>31.305991022651227</v>
      </c>
      <c r="AR116" s="171">
        <f t="shared" si="330"/>
        <v>29.755115801864488</v>
      </c>
      <c r="AS116" s="171">
        <f t="shared" si="330"/>
        <v>28.201933076416772</v>
      </c>
      <c r="AT116" s="171">
        <f t="shared" si="330"/>
        <v>27.865897234789969</v>
      </c>
      <c r="AU116" s="171">
        <f t="shared" si="330"/>
        <v>27.480475115304564</v>
      </c>
      <c r="AV116" s="171">
        <f t="shared" si="330"/>
        <v>26.520559603055638</v>
      </c>
      <c r="AW116" s="171">
        <f t="shared" si="330"/>
        <v>25.50339517388986</v>
      </c>
      <c r="AX116" s="171">
        <f t="shared" si="330"/>
        <v>24.423008110808016</v>
      </c>
      <c r="AY116" s="171">
        <f t="shared" si="330"/>
        <v>22.95771831184792</v>
      </c>
      <c r="AZ116" s="171">
        <f t="shared" si="330"/>
        <v>21.45673628162691</v>
      </c>
      <c r="BA116" s="171">
        <f t="shared" si="330"/>
        <v>19.942374146198233</v>
      </c>
      <c r="BB116" s="171">
        <f t="shared" si="330"/>
        <v>18.402012081130536</v>
      </c>
      <c r="BC116" s="171">
        <f t="shared" si="330"/>
        <v>16.852064849509993</v>
      </c>
      <c r="BD116" s="171">
        <f t="shared" si="330"/>
        <v>15.235286419291759</v>
      </c>
      <c r="BE116" s="171">
        <f t="shared" si="330"/>
        <v>13.59603824531469</v>
      </c>
      <c r="BF116" s="171">
        <f t="shared" si="330"/>
        <v>11.922567635062826</v>
      </c>
      <c r="BG116" s="171">
        <f t="shared" si="330"/>
        <v>10.212454126213581</v>
      </c>
      <c r="BH116" s="171">
        <f t="shared" si="330"/>
        <v>8.4933025712778214</v>
      </c>
      <c r="BI116" s="171">
        <f t="shared" si="330"/>
        <v>7.1306179919780366</v>
      </c>
      <c r="BJ116" s="171">
        <f t="shared" si="330"/>
        <v>5.9761860323501557</v>
      </c>
      <c r="BK116" s="171">
        <f t="shared" si="330"/>
        <v>4.911336355000592</v>
      </c>
      <c r="BL116" s="171">
        <f t="shared" si="330"/>
        <v>3.9184188907269251</v>
      </c>
      <c r="BM116" s="171">
        <f t="shared" si="330"/>
        <v>2.8774296539884991</v>
      </c>
    </row>
    <row r="117" spans="3:66">
      <c r="C117" s="201"/>
      <c r="D117" s="173" t="s">
        <v>130</v>
      </c>
      <c r="E117" s="171">
        <f t="shared" si="326"/>
        <v>0</v>
      </c>
      <c r="F117" s="171">
        <f t="shared" si="327"/>
        <v>0</v>
      </c>
      <c r="G117" s="171">
        <f t="shared" si="327"/>
        <v>0</v>
      </c>
      <c r="H117" s="171">
        <f t="shared" si="327"/>
        <v>0</v>
      </c>
      <c r="I117" s="171">
        <f t="shared" si="327"/>
        <v>0</v>
      </c>
      <c r="J117" s="171">
        <f t="shared" si="327"/>
        <v>23.1</v>
      </c>
      <c r="K117" s="171">
        <f t="shared" si="327"/>
        <v>33.366666666666667</v>
      </c>
      <c r="L117" s="171">
        <f t="shared" si="327"/>
        <v>56.466666666666669</v>
      </c>
      <c r="M117" s="171">
        <f t="shared" si="327"/>
        <v>74.433333333333337</v>
      </c>
      <c r="N117" s="171">
        <f t="shared" si="327"/>
        <v>154.00000000000003</v>
      </c>
      <c r="O117" s="171">
        <f t="shared" si="327"/>
        <v>261.8</v>
      </c>
      <c r="P117" s="171">
        <f t="shared" si="327"/>
        <v>438.90000000000003</v>
      </c>
      <c r="Q117" s="171">
        <f t="shared" si="327"/>
        <v>541.56666666666672</v>
      </c>
      <c r="R117" s="171">
        <f t="shared" si="327"/>
        <v>654.50000000000011</v>
      </c>
      <c r="S117" s="171">
        <f t="shared" si="327"/>
        <v>726.36666666666667</v>
      </c>
      <c r="T117" s="171">
        <f t="shared" si="327"/>
        <v>775.1332291867991</v>
      </c>
      <c r="U117" s="171">
        <f t="shared" si="327"/>
        <v>936.83320731952642</v>
      </c>
      <c r="V117" s="171">
        <f t="shared" si="327"/>
        <v>1047.1998653906915</v>
      </c>
      <c r="W117" s="171">
        <f t="shared" si="327"/>
        <v>1116.4998557244237</v>
      </c>
      <c r="X117" s="171">
        <f t="shared" si="327"/>
        <v>1172.9664928659802</v>
      </c>
      <c r="Y117" s="171">
        <f t="shared" si="327"/>
        <v>1140.9815175964297</v>
      </c>
      <c r="Z117" s="171">
        <f t="shared" si="327"/>
        <v>1202.1041858053095</v>
      </c>
      <c r="AA117" s="171">
        <f t="shared" si="327"/>
        <v>1227.4125150986761</v>
      </c>
      <c r="AB117" s="171">
        <f t="shared" si="327"/>
        <v>1327.1822666139283</v>
      </c>
      <c r="AC117" s="171">
        <f t="shared" si="327"/>
        <v>1524.2830535051132</v>
      </c>
      <c r="AD117" s="171">
        <f t="shared" si="327"/>
        <v>1475.4109324560634</v>
      </c>
      <c r="AE117" s="171">
        <f t="shared" si="327"/>
        <v>1596.2495059994312</v>
      </c>
      <c r="AF117" s="171">
        <f t="shared" si="327"/>
        <v>1647.3030262909861</v>
      </c>
      <c r="AG117" s="171">
        <f t="shared" si="327"/>
        <v>1840.2376988683404</v>
      </c>
      <c r="AH117" s="171">
        <f t="shared" si="327"/>
        <v>1912.4297404646513</v>
      </c>
      <c r="AI117" s="171">
        <f t="shared" ref="AI117:BM117" si="331">AI23</f>
        <v>1815.75871101642</v>
      </c>
      <c r="AJ117" s="171">
        <f t="shared" si="331"/>
        <v>1758.0122760369006</v>
      </c>
      <c r="AK117" s="171">
        <f t="shared" si="331"/>
        <v>1699.3892386108789</v>
      </c>
      <c r="AL117" s="171">
        <f t="shared" si="331"/>
        <v>1640.4753901519762</v>
      </c>
      <c r="AM117" s="171">
        <f t="shared" si="331"/>
        <v>1581.3316350700886</v>
      </c>
      <c r="AN117" s="171">
        <f t="shared" si="331"/>
        <v>1522.137187119064</v>
      </c>
      <c r="AO117" s="171">
        <f t="shared" si="331"/>
        <v>1464.511848960396</v>
      </c>
      <c r="AP117" s="171">
        <f t="shared" si="331"/>
        <v>1406.5613083384937</v>
      </c>
      <c r="AQ117" s="171">
        <f t="shared" si="331"/>
        <v>1348.3447954605674</v>
      </c>
      <c r="AR117" s="171">
        <f t="shared" si="331"/>
        <v>1289.562929493715</v>
      </c>
      <c r="AS117" s="171">
        <f t="shared" si="331"/>
        <v>1230.3614744810261</v>
      </c>
      <c r="AT117" s="171">
        <f t="shared" si="331"/>
        <v>1198.1167107079177</v>
      </c>
      <c r="AU117" s="171">
        <f t="shared" si="331"/>
        <v>1165.5200604887154</v>
      </c>
      <c r="AV117" s="171">
        <f t="shared" si="331"/>
        <v>1128.0313298241142</v>
      </c>
      <c r="AW117" s="171">
        <f t="shared" si="331"/>
        <v>1087.7921099356897</v>
      </c>
      <c r="AX117" s="171">
        <f t="shared" si="331"/>
        <v>1044.6259334956737</v>
      </c>
      <c r="AY117" s="171">
        <f t="shared" si="331"/>
        <v>985.17385194319002</v>
      </c>
      <c r="AZ117" s="171">
        <f t="shared" si="331"/>
        <v>924.04234519376473</v>
      </c>
      <c r="BA117" s="171">
        <f t="shared" si="331"/>
        <v>861.90724804879801</v>
      </c>
      <c r="BB117" s="171">
        <f t="shared" si="331"/>
        <v>798.28023832068754</v>
      </c>
      <c r="BC117" s="171">
        <f t="shared" si="331"/>
        <v>733.77761087912711</v>
      </c>
      <c r="BD117" s="171">
        <f t="shared" si="331"/>
        <v>666.06322946584953</v>
      </c>
      <c r="BE117" s="171">
        <f t="shared" si="331"/>
        <v>596.8298345506081</v>
      </c>
      <c r="BF117" s="171">
        <f t="shared" si="331"/>
        <v>525.58394945667192</v>
      </c>
      <c r="BG117" s="171">
        <f t="shared" si="331"/>
        <v>452.16851963467559</v>
      </c>
      <c r="BH117" s="171">
        <f t="shared" si="331"/>
        <v>377.72178239221364</v>
      </c>
      <c r="BI117" s="171">
        <f t="shared" si="331"/>
        <v>318.63783038475992</v>
      </c>
      <c r="BJ117" s="171">
        <f t="shared" si="331"/>
        <v>268.35117624376022</v>
      </c>
      <c r="BK117" s="171">
        <f t="shared" si="331"/>
        <v>221.64935165510769</v>
      </c>
      <c r="BL117" s="171">
        <f t="shared" si="331"/>
        <v>177.74890387131322</v>
      </c>
      <c r="BM117" s="171">
        <f t="shared" si="331"/>
        <v>131.24991896624684</v>
      </c>
    </row>
    <row r="118" spans="3:66">
      <c r="C118" s="201"/>
      <c r="D118" s="173" t="s">
        <v>131</v>
      </c>
      <c r="E118" s="171">
        <f t="shared" si="326"/>
        <v>40.895778000000007</v>
      </c>
      <c r="F118" s="171">
        <f t="shared" si="327"/>
        <v>42.116484666666679</v>
      </c>
      <c r="G118" s="171">
        <f t="shared" si="327"/>
        <v>36.915853333333338</v>
      </c>
      <c r="H118" s="171">
        <f t="shared" si="327"/>
        <v>29.484275333333333</v>
      </c>
      <c r="I118" s="171">
        <f t="shared" si="327"/>
        <v>25.796899333333336</v>
      </c>
      <c r="J118" s="171">
        <f t="shared" si="327"/>
        <v>26.09997133333334</v>
      </c>
      <c r="K118" s="171">
        <f t="shared" si="327"/>
        <v>26.346217333333335</v>
      </c>
      <c r="L118" s="171">
        <f t="shared" si="327"/>
        <v>26.666126666666671</v>
      </c>
      <c r="M118" s="171">
        <f t="shared" si="327"/>
        <v>27.030234000000004</v>
      </c>
      <c r="N118" s="171">
        <f t="shared" si="327"/>
        <v>24.419266666666665</v>
      </c>
      <c r="O118" s="171">
        <f t="shared" si="327"/>
        <v>20.280568000000002</v>
      </c>
      <c r="P118" s="171">
        <f t="shared" si="327"/>
        <v>16.678664566666626</v>
      </c>
      <c r="Q118" s="171">
        <f t="shared" si="327"/>
        <v>15.787120066666665</v>
      </c>
      <c r="R118" s="171">
        <f t="shared" si="327"/>
        <v>13.799968233333249</v>
      </c>
      <c r="S118" s="171">
        <f t="shared" si="327"/>
        <v>12.703059600000005</v>
      </c>
      <c r="T118" s="171">
        <f t="shared" si="327"/>
        <v>10.262353287821751</v>
      </c>
      <c r="U118" s="171">
        <f t="shared" si="327"/>
        <v>9.92025516562253</v>
      </c>
      <c r="V118" s="171">
        <f t="shared" si="327"/>
        <v>0</v>
      </c>
      <c r="W118" s="171">
        <f t="shared" si="327"/>
        <v>0</v>
      </c>
      <c r="X118" s="171">
        <f t="shared" si="327"/>
        <v>0</v>
      </c>
      <c r="Y118" s="171">
        <f t="shared" si="327"/>
        <v>0</v>
      </c>
      <c r="Z118" s="171">
        <f t="shared" si="327"/>
        <v>0</v>
      </c>
      <c r="AA118" s="171">
        <f t="shared" si="327"/>
        <v>0</v>
      </c>
      <c r="AB118" s="171">
        <f t="shared" si="327"/>
        <v>0</v>
      </c>
      <c r="AC118" s="171">
        <f t="shared" si="327"/>
        <v>0</v>
      </c>
      <c r="AD118" s="171">
        <f t="shared" si="327"/>
        <v>0</v>
      </c>
      <c r="AE118" s="171">
        <f t="shared" si="327"/>
        <v>0</v>
      </c>
      <c r="AF118" s="171">
        <f t="shared" si="327"/>
        <v>0</v>
      </c>
      <c r="AG118" s="171">
        <f t="shared" si="327"/>
        <v>0</v>
      </c>
      <c r="AH118" s="171">
        <f t="shared" si="327"/>
        <v>0</v>
      </c>
      <c r="AI118" s="171">
        <f t="shared" ref="AI118:BM118" si="332">AI24</f>
        <v>0</v>
      </c>
      <c r="AJ118" s="171">
        <f t="shared" si="332"/>
        <v>0</v>
      </c>
      <c r="AK118" s="171">
        <f t="shared" si="332"/>
        <v>0</v>
      </c>
      <c r="AL118" s="171">
        <f t="shared" si="332"/>
        <v>0</v>
      </c>
      <c r="AM118" s="171">
        <f t="shared" si="332"/>
        <v>0</v>
      </c>
      <c r="AN118" s="171">
        <f t="shared" si="332"/>
        <v>0</v>
      </c>
      <c r="AO118" s="171">
        <f t="shared" si="332"/>
        <v>0</v>
      </c>
      <c r="AP118" s="171">
        <f t="shared" si="332"/>
        <v>0</v>
      </c>
      <c r="AQ118" s="171">
        <f t="shared" si="332"/>
        <v>0</v>
      </c>
      <c r="AR118" s="171">
        <f t="shared" si="332"/>
        <v>0</v>
      </c>
      <c r="AS118" s="171">
        <f t="shared" si="332"/>
        <v>0</v>
      </c>
      <c r="AT118" s="171">
        <f t="shared" si="332"/>
        <v>0</v>
      </c>
      <c r="AU118" s="171">
        <f t="shared" si="332"/>
        <v>0</v>
      </c>
      <c r="AV118" s="171">
        <f t="shared" si="332"/>
        <v>0</v>
      </c>
      <c r="AW118" s="171">
        <f t="shared" si="332"/>
        <v>0</v>
      </c>
      <c r="AX118" s="171">
        <f t="shared" si="332"/>
        <v>0</v>
      </c>
      <c r="AY118" s="171">
        <f t="shared" si="332"/>
        <v>0</v>
      </c>
      <c r="AZ118" s="171">
        <f t="shared" si="332"/>
        <v>0</v>
      </c>
      <c r="BA118" s="171">
        <f t="shared" si="332"/>
        <v>0</v>
      </c>
      <c r="BB118" s="171">
        <f t="shared" si="332"/>
        <v>0</v>
      </c>
      <c r="BC118" s="171">
        <f t="shared" si="332"/>
        <v>0</v>
      </c>
      <c r="BD118" s="171">
        <f t="shared" si="332"/>
        <v>0</v>
      </c>
      <c r="BE118" s="171">
        <f t="shared" si="332"/>
        <v>0</v>
      </c>
      <c r="BF118" s="171">
        <f t="shared" si="332"/>
        <v>0</v>
      </c>
      <c r="BG118" s="171">
        <f t="shared" si="332"/>
        <v>0</v>
      </c>
      <c r="BH118" s="171">
        <f t="shared" si="332"/>
        <v>0</v>
      </c>
      <c r="BI118" s="171">
        <f t="shared" si="332"/>
        <v>0</v>
      </c>
      <c r="BJ118" s="171">
        <f t="shared" si="332"/>
        <v>0</v>
      </c>
      <c r="BK118" s="171">
        <f t="shared" si="332"/>
        <v>0</v>
      </c>
      <c r="BL118" s="171">
        <f t="shared" si="332"/>
        <v>0</v>
      </c>
      <c r="BM118" s="171">
        <f t="shared" si="332"/>
        <v>0</v>
      </c>
    </row>
    <row r="119" spans="3:66">
      <c r="C119" s="201"/>
      <c r="D119" s="173" t="s">
        <v>132</v>
      </c>
      <c r="E119" s="171">
        <f t="shared" si="326"/>
        <v>0</v>
      </c>
      <c r="F119" s="171">
        <f t="shared" si="327"/>
        <v>0</v>
      </c>
      <c r="G119" s="171">
        <f t="shared" si="327"/>
        <v>0</v>
      </c>
      <c r="H119" s="171">
        <f t="shared" si="327"/>
        <v>0</v>
      </c>
      <c r="I119" s="171">
        <f t="shared" si="327"/>
        <v>0</v>
      </c>
      <c r="J119" s="171">
        <f t="shared" si="327"/>
        <v>0</v>
      </c>
      <c r="K119" s="171">
        <f t="shared" si="327"/>
        <v>0</v>
      </c>
      <c r="L119" s="171">
        <f t="shared" si="327"/>
        <v>0</v>
      </c>
      <c r="M119" s="171">
        <f t="shared" si="327"/>
        <v>0</v>
      </c>
      <c r="N119" s="171">
        <f t="shared" si="327"/>
        <v>0</v>
      </c>
      <c r="O119" s="171">
        <f t="shared" si="327"/>
        <v>1.9018999999999999</v>
      </c>
      <c r="P119" s="171">
        <f t="shared" si="327"/>
        <v>4.1425999999999998</v>
      </c>
      <c r="Q119" s="171">
        <f t="shared" si="327"/>
        <v>6.0445000000000011</v>
      </c>
      <c r="R119" s="171">
        <f t="shared" si="327"/>
        <v>3.1210666666666667</v>
      </c>
      <c r="S119" s="171">
        <f t="shared" si="327"/>
        <v>2.1611333333333334</v>
      </c>
      <c r="T119" s="171">
        <f t="shared" si="327"/>
        <v>1.8864997465307858</v>
      </c>
      <c r="U119" s="171">
        <f t="shared" si="327"/>
        <v>5.7647325579168678</v>
      </c>
      <c r="V119" s="171">
        <f t="shared" si="327"/>
        <v>3.6292662001530331</v>
      </c>
      <c r="W119" s="171">
        <f t="shared" si="327"/>
        <v>7.6820323406510331</v>
      </c>
      <c r="X119" s="171">
        <f t="shared" si="327"/>
        <v>2.7232329298267066</v>
      </c>
      <c r="Y119" s="171">
        <f t="shared" si="327"/>
        <v>1.5717340905317112</v>
      </c>
      <c r="Z119" s="171">
        <f t="shared" si="327"/>
        <v>2.4170239812673922</v>
      </c>
      <c r="AA119" s="171">
        <f t="shared" si="327"/>
        <v>2.6367588267986166</v>
      </c>
      <c r="AB119" s="171">
        <f t="shared" si="327"/>
        <v>2.4519564269295939</v>
      </c>
      <c r="AC119" s="171">
        <f t="shared" si="327"/>
        <v>2.7232149342452692</v>
      </c>
      <c r="AD119" s="171">
        <f t="shared" si="327"/>
        <v>2.7971332261146209</v>
      </c>
      <c r="AE119" s="171">
        <f t="shared" si="327"/>
        <v>0.28696620332574047</v>
      </c>
      <c r="AF119" s="171">
        <f t="shared" si="327"/>
        <v>0</v>
      </c>
      <c r="AG119" s="171">
        <f t="shared" si="327"/>
        <v>2.0017070234208552</v>
      </c>
      <c r="AH119" s="171">
        <f t="shared" si="327"/>
        <v>2.0021549963845744</v>
      </c>
      <c r="AI119" s="171">
        <f t="shared" ref="AI119:BM119" si="333">AI25</f>
        <v>1.8935411085036737</v>
      </c>
      <c r="AJ119" s="171">
        <f t="shared" si="333"/>
        <v>1.8258252661126062</v>
      </c>
      <c r="AK119" s="171">
        <f t="shared" si="333"/>
        <v>1.7573559898113613</v>
      </c>
      <c r="AL119" s="171">
        <f t="shared" si="333"/>
        <v>1.6887612564540049</v>
      </c>
      <c r="AM119" s="171">
        <f t="shared" si="333"/>
        <v>1.6201185093887174</v>
      </c>
      <c r="AN119" s="171">
        <f t="shared" si="333"/>
        <v>1.5516413231358746</v>
      </c>
      <c r="AO119" s="171">
        <f t="shared" si="333"/>
        <v>1.4850358686446465</v>
      </c>
      <c r="AP119" s="171">
        <f t="shared" si="333"/>
        <v>1.418345517278031</v>
      </c>
      <c r="AQ119" s="171">
        <f t="shared" si="333"/>
        <v>1.3516490125872416</v>
      </c>
      <c r="AR119" s="171">
        <f t="shared" si="333"/>
        <v>1.2846893383413216</v>
      </c>
      <c r="AS119" s="171">
        <f t="shared" si="333"/>
        <v>1.2176300366345016</v>
      </c>
      <c r="AT119" s="171">
        <f t="shared" si="333"/>
        <v>1.2031215512394802</v>
      </c>
      <c r="AU119" s="171">
        <f t="shared" si="333"/>
        <v>1.1864807930263075</v>
      </c>
      <c r="AV119" s="171">
        <f t="shared" si="333"/>
        <v>1.1450360467680052</v>
      </c>
      <c r="AW119" s="171">
        <f t="shared" si="333"/>
        <v>1.101119555022831</v>
      </c>
      <c r="AX119" s="171">
        <f t="shared" si="333"/>
        <v>1.0544734001073059</v>
      </c>
      <c r="AY119" s="171">
        <f t="shared" si="333"/>
        <v>0.99120891157903834</v>
      </c>
      <c r="AZ119" s="171">
        <f t="shared" si="333"/>
        <v>0.92640339631547441</v>
      </c>
      <c r="BA119" s="171">
        <f t="shared" si="333"/>
        <v>0.86102018951743209</v>
      </c>
      <c r="BB119" s="171">
        <f t="shared" si="333"/>
        <v>0.79451442508502124</v>
      </c>
      <c r="BC119" s="171">
        <f t="shared" si="333"/>
        <v>0.72759481715226437</v>
      </c>
      <c r="BD119" s="171">
        <f t="shared" si="333"/>
        <v>0.65778974478781926</v>
      </c>
      <c r="BE119" s="171">
        <f t="shared" si="333"/>
        <v>0.58701453201342069</v>
      </c>
      <c r="BF119" s="171">
        <f t="shared" si="333"/>
        <v>0.51476175150555947</v>
      </c>
      <c r="BG119" s="171">
        <f t="shared" si="333"/>
        <v>0.4409268988099293</v>
      </c>
      <c r="BH119" s="171">
        <f t="shared" si="333"/>
        <v>0.36670182476466223</v>
      </c>
      <c r="BI119" s="171">
        <f t="shared" si="333"/>
        <v>0.30786735871163923</v>
      </c>
      <c r="BJ119" s="171">
        <f t="shared" si="333"/>
        <v>0.25802428499449787</v>
      </c>
      <c r="BK119" s="171">
        <f t="shared" si="333"/>
        <v>0.21204896308560237</v>
      </c>
      <c r="BL119" s="171">
        <f t="shared" si="333"/>
        <v>0.16917934400230678</v>
      </c>
      <c r="BM119" s="171">
        <f t="shared" si="333"/>
        <v>0.12423420641080311</v>
      </c>
    </row>
    <row r="120" spans="3:66">
      <c r="C120" s="201"/>
      <c r="D120" s="136" t="s">
        <v>133</v>
      </c>
      <c r="E120" s="171">
        <f t="shared" si="326"/>
        <v>0</v>
      </c>
      <c r="F120" s="171">
        <f t="shared" si="327"/>
        <v>0</v>
      </c>
      <c r="G120" s="171">
        <f t="shared" si="327"/>
        <v>0</v>
      </c>
      <c r="H120" s="171">
        <f t="shared" si="327"/>
        <v>0</v>
      </c>
      <c r="I120" s="171">
        <f t="shared" si="327"/>
        <v>0</v>
      </c>
      <c r="J120" s="171">
        <f t="shared" si="327"/>
        <v>0</v>
      </c>
      <c r="K120" s="171">
        <f t="shared" si="327"/>
        <v>0</v>
      </c>
      <c r="L120" s="171">
        <f t="shared" si="327"/>
        <v>0</v>
      </c>
      <c r="M120" s="171">
        <f t="shared" si="327"/>
        <v>0</v>
      </c>
      <c r="N120" s="171">
        <f t="shared" si="327"/>
        <v>0</v>
      </c>
      <c r="O120" s="171">
        <f t="shared" si="327"/>
        <v>0</v>
      </c>
      <c r="P120" s="171">
        <f t="shared" si="327"/>
        <v>47.901854</v>
      </c>
      <c r="Q120" s="171">
        <f t="shared" si="327"/>
        <v>35.899966666666671</v>
      </c>
      <c r="R120" s="171">
        <f t="shared" si="327"/>
        <v>33.117263666666673</v>
      </c>
      <c r="S120" s="171">
        <f t="shared" si="327"/>
        <v>35.163744000000008</v>
      </c>
      <c r="T120" s="171">
        <f t="shared" si="327"/>
        <v>27.858005923678153</v>
      </c>
      <c r="U120" s="171">
        <f t="shared" si="327"/>
        <v>66.088731777045084</v>
      </c>
      <c r="V120" s="171">
        <f t="shared" si="327"/>
        <v>74.15073380183955</v>
      </c>
      <c r="W120" s="171">
        <f t="shared" si="327"/>
        <v>99.151321520869445</v>
      </c>
      <c r="X120" s="171">
        <f t="shared" si="327"/>
        <v>235.47276677621687</v>
      </c>
      <c r="Y120" s="171">
        <f t="shared" si="327"/>
        <v>299.09140805543001</v>
      </c>
      <c r="Z120" s="171">
        <f t="shared" si="327"/>
        <v>199.84679640625365</v>
      </c>
      <c r="AA120" s="171">
        <f t="shared" si="327"/>
        <v>203.22914749344324</v>
      </c>
      <c r="AB120" s="171">
        <f t="shared" si="327"/>
        <v>249.56927192959634</v>
      </c>
      <c r="AC120" s="171">
        <f t="shared" si="327"/>
        <v>229.56968324994457</v>
      </c>
      <c r="AD120" s="171">
        <f t="shared" si="327"/>
        <v>208.02979085920958</v>
      </c>
      <c r="AE120" s="171">
        <f t="shared" si="327"/>
        <v>202.54717742490001</v>
      </c>
      <c r="AF120" s="171">
        <f t="shared" si="327"/>
        <v>232.39013610397407</v>
      </c>
      <c r="AG120" s="171">
        <f t="shared" si="327"/>
        <v>249.73409596425262</v>
      </c>
      <c r="AH120" s="171">
        <f t="shared" si="327"/>
        <v>220.30882980703913</v>
      </c>
      <c r="AI120" s="171">
        <f t="shared" ref="AI120:BM120" si="334">AI26</f>
        <v>208.35740817232872</v>
      </c>
      <c r="AJ120" s="171">
        <f t="shared" si="334"/>
        <v>200.90623779665188</v>
      </c>
      <c r="AK120" s="171">
        <f t="shared" si="334"/>
        <v>193.37216267914053</v>
      </c>
      <c r="AL120" s="171">
        <f t="shared" si="334"/>
        <v>185.82428278763672</v>
      </c>
      <c r="AM120" s="171">
        <f t="shared" si="334"/>
        <v>178.27111966689833</v>
      </c>
      <c r="AN120" s="171">
        <f t="shared" si="334"/>
        <v>170.73617417112777</v>
      </c>
      <c r="AO120" s="171">
        <f t="shared" si="334"/>
        <v>163.40718627347454</v>
      </c>
      <c r="AP120" s="171">
        <f t="shared" si="334"/>
        <v>156.06885667585075</v>
      </c>
      <c r="AQ120" s="171">
        <f t="shared" si="334"/>
        <v>148.729849991962</v>
      </c>
      <c r="AR120" s="171">
        <f t="shared" si="334"/>
        <v>141.36188522199296</v>
      </c>
      <c r="AS120" s="171">
        <f t="shared" si="334"/>
        <v>133.98295785953366</v>
      </c>
      <c r="AT120" s="171">
        <f t="shared" si="334"/>
        <v>132.38650431551662</v>
      </c>
      <c r="AU120" s="171">
        <f t="shared" si="334"/>
        <v>130.55542431638258</v>
      </c>
      <c r="AV120" s="171">
        <f t="shared" si="334"/>
        <v>125.99501637278978</v>
      </c>
      <c r="AW120" s="171">
        <f t="shared" si="334"/>
        <v>121.16262780992581</v>
      </c>
      <c r="AX120" s="171">
        <f t="shared" si="334"/>
        <v>116.02987843587918</v>
      </c>
      <c r="AY120" s="171">
        <f t="shared" si="334"/>
        <v>109.06851657270089</v>
      </c>
      <c r="AZ120" s="171">
        <f t="shared" si="334"/>
        <v>101.93758652056241</v>
      </c>
      <c r="BA120" s="171">
        <f t="shared" si="334"/>
        <v>94.743089688539129</v>
      </c>
      <c r="BB120" s="171">
        <f t="shared" si="334"/>
        <v>87.425071271391232</v>
      </c>
      <c r="BC120" s="171">
        <f t="shared" si="334"/>
        <v>80.061515232306405</v>
      </c>
      <c r="BD120" s="171">
        <f t="shared" si="334"/>
        <v>72.380454657587222</v>
      </c>
      <c r="BE120" s="171">
        <f t="shared" si="334"/>
        <v>64.592643856810952</v>
      </c>
      <c r="BF120" s="171">
        <f t="shared" si="334"/>
        <v>56.642247632374847</v>
      </c>
      <c r="BG120" s="171">
        <f t="shared" si="334"/>
        <v>48.517766747666698</v>
      </c>
      <c r="BH120" s="171">
        <f t="shared" si="334"/>
        <v>40.350347524488527</v>
      </c>
      <c r="BI120" s="171">
        <f t="shared" si="334"/>
        <v>33.876446956415947</v>
      </c>
      <c r="BJ120" s="171">
        <f t="shared" si="334"/>
        <v>28.391921899945142</v>
      </c>
      <c r="BK120" s="171">
        <f t="shared" si="334"/>
        <v>23.332988206978868</v>
      </c>
      <c r="BL120" s="171">
        <f t="shared" si="334"/>
        <v>18.61579316884794</v>
      </c>
      <c r="BM120" s="171">
        <f t="shared" si="334"/>
        <v>13.670216684419461</v>
      </c>
    </row>
    <row r="121" spans="3:66">
      <c r="C121" s="201"/>
      <c r="D121" s="136" t="s">
        <v>72</v>
      </c>
      <c r="E121" s="171">
        <f t="shared" ref="E121:AH121" si="335">E13</f>
        <v>199.41429200000002</v>
      </c>
      <c r="F121" s="171">
        <f t="shared" si="335"/>
        <v>199.41429200000002</v>
      </c>
      <c r="G121" s="171">
        <f t="shared" si="335"/>
        <v>199.41429200000002</v>
      </c>
      <c r="H121" s="171">
        <f t="shared" si="335"/>
        <v>199.41429200000002</v>
      </c>
      <c r="I121" s="171">
        <f t="shared" si="335"/>
        <v>176.93726820000001</v>
      </c>
      <c r="J121" s="171">
        <f t="shared" si="335"/>
        <v>328.19603740000002</v>
      </c>
      <c r="K121" s="171">
        <f t="shared" si="335"/>
        <v>997.34262320000005</v>
      </c>
      <c r="L121" s="171">
        <f t="shared" si="335"/>
        <v>319.55489719999997</v>
      </c>
      <c r="M121" s="171">
        <f t="shared" si="335"/>
        <v>309.42782640000001</v>
      </c>
      <c r="N121" s="171">
        <f t="shared" si="335"/>
        <v>476.95966780000003</v>
      </c>
      <c r="O121" s="171">
        <f t="shared" si="335"/>
        <v>428.0486293745426</v>
      </c>
      <c r="P121" s="171">
        <f t="shared" si="335"/>
        <v>403.51359631765786</v>
      </c>
      <c r="Q121" s="171">
        <f t="shared" si="335"/>
        <v>387.90080866721991</v>
      </c>
      <c r="R121" s="171">
        <f t="shared" si="335"/>
        <v>431.88049218958048</v>
      </c>
      <c r="S121" s="171">
        <f t="shared" si="335"/>
        <v>438.47744471793459</v>
      </c>
      <c r="T121" s="171">
        <f t="shared" si="335"/>
        <v>434.73917161853387</v>
      </c>
      <c r="U121" s="171">
        <f t="shared" si="335"/>
        <v>419.56618080331958</v>
      </c>
      <c r="V121" s="171">
        <f t="shared" si="335"/>
        <v>461.5951206055604</v>
      </c>
      <c r="W121" s="171">
        <f t="shared" si="335"/>
        <v>336.23333333333335</v>
      </c>
      <c r="X121" s="171">
        <f t="shared" si="335"/>
        <v>365.75000000000006</v>
      </c>
      <c r="Y121" s="171">
        <f t="shared" si="335"/>
        <v>395.26666666666665</v>
      </c>
      <c r="Z121" s="171">
        <f t="shared" si="335"/>
        <v>451.73333333333335</v>
      </c>
      <c r="AA121" s="171">
        <f t="shared" si="335"/>
        <v>336.23333333333335</v>
      </c>
      <c r="AB121" s="171">
        <f t="shared" si="335"/>
        <v>341.36666666666667</v>
      </c>
      <c r="AC121" s="171">
        <f t="shared" si="335"/>
        <v>451.73333333333335</v>
      </c>
      <c r="AD121" s="171">
        <f t="shared" si="335"/>
        <v>426.06666666666672</v>
      </c>
      <c r="AE121" s="171">
        <f t="shared" si="335"/>
        <v>410.66666666666674</v>
      </c>
      <c r="AF121" s="171">
        <f t="shared" si="335"/>
        <v>395.26666666666665</v>
      </c>
      <c r="AG121" s="171">
        <f t="shared" si="335"/>
        <v>479.9666666666667</v>
      </c>
      <c r="AH121" s="171">
        <f t="shared" si="335"/>
        <v>474.83333333333337</v>
      </c>
      <c r="AI121" s="171">
        <f t="shared" ref="AI121:BM121" si="336">AI13</f>
        <v>474.83333333333337</v>
      </c>
      <c r="AJ121" s="171">
        <f t="shared" si="336"/>
        <v>452.30079558640091</v>
      </c>
      <c r="AK121" s="171">
        <f t="shared" si="336"/>
        <v>437.44154077826886</v>
      </c>
      <c r="AL121" s="171">
        <f t="shared" si="336"/>
        <v>422.50978674769834</v>
      </c>
      <c r="AM121" s="171">
        <f t="shared" si="336"/>
        <v>407.58006249755641</v>
      </c>
      <c r="AN121" s="171">
        <f t="shared" si="336"/>
        <v>392.63182979032871</v>
      </c>
      <c r="AO121" s="171">
        <f t="shared" si="336"/>
        <v>377.77993038419351</v>
      </c>
      <c r="AP121" s="171">
        <f t="shared" si="336"/>
        <v>363.30063550194166</v>
      </c>
      <c r="AQ121" s="171">
        <f t="shared" si="336"/>
        <v>348.82314431126514</v>
      </c>
      <c r="AR121" s="171">
        <f t="shared" si="336"/>
        <v>334.32075936971097</v>
      </c>
      <c r="AS121" s="171">
        <f t="shared" si="336"/>
        <v>319.8732122502168</v>
      </c>
      <c r="AT121" s="171">
        <f t="shared" si="336"/>
        <v>305.4006836070061</v>
      </c>
      <c r="AU121" s="171">
        <f t="shared" si="336"/>
        <v>304.59775467102918</v>
      </c>
      <c r="AV121" s="171">
        <f t="shared" si="336"/>
        <v>303.57085633627929</v>
      </c>
      <c r="AW121" s="171">
        <f t="shared" si="336"/>
        <v>297.85963469657452</v>
      </c>
      <c r="AX121" s="171">
        <f t="shared" si="336"/>
        <v>292.14841305686974</v>
      </c>
      <c r="AY121" s="171">
        <f t="shared" si="336"/>
        <v>286.43719141716497</v>
      </c>
      <c r="AZ121" s="171">
        <f t="shared" si="336"/>
        <v>281.68100179252599</v>
      </c>
      <c r="BA121" s="171">
        <f t="shared" si="336"/>
        <v>276.9248121678873</v>
      </c>
      <c r="BB121" s="171">
        <f t="shared" si="336"/>
        <v>272.16862254324849</v>
      </c>
      <c r="BC121" s="171">
        <f t="shared" si="336"/>
        <v>267.41243291860945</v>
      </c>
      <c r="BD121" s="171">
        <f t="shared" si="336"/>
        <v>262.65624329397065</v>
      </c>
      <c r="BE121" s="171">
        <f t="shared" si="336"/>
        <v>257.90005366933184</v>
      </c>
      <c r="BF121" s="171">
        <f t="shared" si="336"/>
        <v>253.14386404469289</v>
      </c>
      <c r="BG121" s="171">
        <f t="shared" si="336"/>
        <v>248.38767442005397</v>
      </c>
      <c r="BH121" s="171">
        <f t="shared" si="336"/>
        <v>243.63148479541519</v>
      </c>
      <c r="BI121" s="171">
        <f t="shared" si="336"/>
        <v>238.87529517077627</v>
      </c>
      <c r="BJ121" s="171">
        <f t="shared" si="336"/>
        <v>234.11910554613752</v>
      </c>
      <c r="BK121" s="171">
        <f t="shared" si="336"/>
        <v>229.36291592149854</v>
      </c>
      <c r="BL121" s="171">
        <f t="shared" si="336"/>
        <v>224.60672629685965</v>
      </c>
      <c r="BM121" s="171">
        <f t="shared" si="336"/>
        <v>219.85053667222101</v>
      </c>
    </row>
    <row r="122" spans="3:66">
      <c r="C122" s="136" t="s">
        <v>70</v>
      </c>
      <c r="D122" s="136"/>
      <c r="E122" s="171">
        <f t="shared" ref="E122:AH122" si="337">SUM(E108:E121)</f>
        <v>11648.086490935602</v>
      </c>
      <c r="F122" s="171">
        <f t="shared" si="337"/>
        <v>11643.22849320368</v>
      </c>
      <c r="G122" s="171">
        <f t="shared" si="337"/>
        <v>11988.974333166803</v>
      </c>
      <c r="H122" s="171">
        <f t="shared" si="337"/>
        <v>12314.102276207106</v>
      </c>
      <c r="I122" s="171">
        <f t="shared" si="337"/>
        <v>13688.559057845396</v>
      </c>
      <c r="J122" s="171">
        <f t="shared" si="337"/>
        <v>14598.871600921699</v>
      </c>
      <c r="K122" s="171">
        <f t="shared" si="337"/>
        <v>15419.044996907796</v>
      </c>
      <c r="L122" s="171">
        <f t="shared" si="337"/>
        <v>15966.662157763376</v>
      </c>
      <c r="M122" s="171">
        <f t="shared" si="337"/>
        <v>16796.606667056421</v>
      </c>
      <c r="N122" s="171">
        <f t="shared" si="337"/>
        <v>16602.939640739656</v>
      </c>
      <c r="O122" s="171">
        <f t="shared" si="337"/>
        <v>16921.165086911929</v>
      </c>
      <c r="P122" s="171">
        <f t="shared" si="337"/>
        <v>17112.212829899898</v>
      </c>
      <c r="Q122" s="171">
        <f t="shared" si="337"/>
        <v>17086.213358130655</v>
      </c>
      <c r="R122" s="171">
        <f t="shared" si="337"/>
        <v>17784.98256162239</v>
      </c>
      <c r="S122" s="171">
        <f t="shared" si="337"/>
        <v>17189.808022711826</v>
      </c>
      <c r="T122" s="171">
        <f t="shared" si="337"/>
        <v>15031.247052502898</v>
      </c>
      <c r="U122" s="171">
        <f t="shared" si="337"/>
        <v>13352.97959063863</v>
      </c>
      <c r="V122" s="171">
        <f t="shared" si="337"/>
        <v>13592.369722450625</v>
      </c>
      <c r="W122" s="171">
        <f t="shared" si="337"/>
        <v>14413.987365694804</v>
      </c>
      <c r="X122" s="171">
        <f t="shared" si="337"/>
        <v>12268.856789813102</v>
      </c>
      <c r="Y122" s="171">
        <f t="shared" si="337"/>
        <v>12431.224853876362</v>
      </c>
      <c r="Z122" s="171">
        <f t="shared" si="337"/>
        <v>12384.441892553632</v>
      </c>
      <c r="AA122" s="171">
        <f t="shared" si="337"/>
        <v>13588.673710462497</v>
      </c>
      <c r="AB122" s="171">
        <f t="shared" si="337"/>
        <v>13848.116051134584</v>
      </c>
      <c r="AC122" s="171">
        <f t="shared" si="337"/>
        <v>12955.050930118705</v>
      </c>
      <c r="AD122" s="171">
        <f t="shared" si="337"/>
        <v>13520.530992632424</v>
      </c>
      <c r="AE122" s="171">
        <f t="shared" si="337"/>
        <v>13467.314382131435</v>
      </c>
      <c r="AF122" s="171">
        <f t="shared" si="337"/>
        <v>14134.455691277848</v>
      </c>
      <c r="AG122" s="171">
        <f t="shared" si="337"/>
        <v>14337.715752618491</v>
      </c>
      <c r="AH122" s="171">
        <f t="shared" si="337"/>
        <v>14654.404321097856</v>
      </c>
      <c r="AI122" s="171">
        <f t="shared" ref="AI122" si="338">SUM(AI108:AI121)</f>
        <v>13902.477874053167</v>
      </c>
      <c r="AJ122" s="171">
        <f t="shared" ref="AJ122" si="339">SUM(AJ108:AJ121)</f>
        <v>13360.932796401608</v>
      </c>
      <c r="AK122" s="171">
        <f t="shared" ref="AK122" si="340">SUM(AK108:AK121)</f>
        <v>12829.538935691235</v>
      </c>
      <c r="AL122" s="171">
        <f t="shared" ref="AL122" si="341">SUM(AL108:AL121)</f>
        <v>12296.453990844708</v>
      </c>
      <c r="AM122" s="171">
        <f t="shared" ref="AM122" si="342">SUM(AM108:AM121)</f>
        <v>11777.899269408863</v>
      </c>
      <c r="AN122" s="171">
        <f t="shared" ref="AN122" si="343">SUM(AN108:AN121)</f>
        <v>11229.425442547827</v>
      </c>
      <c r="AO122" s="171">
        <f t="shared" ref="AO122" si="344">SUM(AO108:AO121)</f>
        <v>10708.895816141727</v>
      </c>
      <c r="AP122" s="171">
        <f t="shared" ref="AP122" si="345">SUM(AP108:AP121)</f>
        <v>10188.100447381023</v>
      </c>
      <c r="AQ122" s="171">
        <f t="shared" ref="AQ122" si="346">SUM(AQ108:AQ121)</f>
        <v>9681.9511580301059</v>
      </c>
      <c r="AR122" s="171">
        <f t="shared" ref="AR122" si="347">SUM(AR108:AR121)</f>
        <v>9146.4203430350153</v>
      </c>
      <c r="AS122" s="171">
        <f t="shared" ref="AS122" si="348">SUM(AS108:AS121)</f>
        <v>8625.377351038378</v>
      </c>
      <c r="AT122" s="171">
        <f t="shared" ref="AT122" si="349">SUM(AT108:AT121)</f>
        <v>8365.1429787316738</v>
      </c>
      <c r="AU122" s="171">
        <f t="shared" ref="AU122" si="350">SUM(AU108:AU121)</f>
        <v>8114.1663778791271</v>
      </c>
      <c r="AV122" s="171">
        <f t="shared" ref="AV122" si="351">SUM(AV108:AV121)</f>
        <v>7710.1302947994036</v>
      </c>
      <c r="AW122" s="171">
        <f t="shared" ref="AW122" si="352">SUM(AW108:AW121)</f>
        <v>7308.9239250504352</v>
      </c>
      <c r="AX122" s="171">
        <f t="shared" ref="AX122" si="353">SUM(AX108:AX121)</f>
        <v>6898.3652501668257</v>
      </c>
      <c r="AY122" s="171">
        <f t="shared" ref="AY122" si="354">SUM(AY108:AY121)</f>
        <v>6484.1699493943333</v>
      </c>
      <c r="AZ122" s="171">
        <f t="shared" ref="AZ122" si="355">SUM(AZ108:AZ121)</f>
        <v>6041.7340771775753</v>
      </c>
      <c r="BA122" s="171">
        <f t="shared" ref="BA122" si="356">SUM(BA108:BA121)</f>
        <v>5608.0414794666758</v>
      </c>
      <c r="BB122" s="171">
        <f t="shared" ref="BB122" si="357">SUM(BB108:BB121)</f>
        <v>5169.7252631525416</v>
      </c>
      <c r="BC122" s="171">
        <f t="shared" ref="BC122" si="358">SUM(BC108:BC121)</f>
        <v>4739.3608699153165</v>
      </c>
      <c r="BD122" s="171">
        <f t="shared" ref="BD122" si="359">SUM(BD108:BD121)</f>
        <v>4278.5622046538483</v>
      </c>
      <c r="BE122" s="171">
        <f t="shared" ref="BE122" si="360">SUM(BE108:BE121)</f>
        <v>3823.1235095461889</v>
      </c>
      <c r="BF122" s="171">
        <f t="shared" ref="BF122" si="361">SUM(BF108:BF121)</f>
        <v>3362.50290714023</v>
      </c>
      <c r="BG122" s="171">
        <f t="shared" ref="BG122" si="362">SUM(BG108:BG121)</f>
        <v>2896.5257033597049</v>
      </c>
      <c r="BH122" s="171">
        <f t="shared" ref="BH122" si="363">SUM(BH108:BH121)</f>
        <v>2436.9671855809793</v>
      </c>
      <c r="BI122" s="171">
        <f t="shared" ref="BI122" si="364">SUM(BI108:BI121)</f>
        <v>2065.250270392979</v>
      </c>
      <c r="BJ122" s="171">
        <f t="shared" ref="BJ122" si="365">SUM(BJ108:BJ121)</f>
        <v>1754.7327638838669</v>
      </c>
      <c r="BK122" s="171">
        <f t="shared" ref="BK122" si="366">SUM(BK108:BK121)</f>
        <v>1470.406109760047</v>
      </c>
      <c r="BL122" s="171">
        <f t="shared" ref="BL122" si="367">SUM(BL108:BL121)</f>
        <v>1209.6038818479328</v>
      </c>
      <c r="BM122" s="171">
        <f t="shared" ref="BM122" si="368">SUM(BM108:BM121)</f>
        <v>936.18249040259366</v>
      </c>
    </row>
    <row r="123" spans="3:66">
      <c r="U123" s="128"/>
      <c r="Z123" s="128"/>
      <c r="BM123" s="128">
        <f>BM122/AB122</f>
        <v>6.7603599431555292E-2</v>
      </c>
      <c r="BN123" s="128">
        <f>BM123-1</f>
        <v>-0.93239640056844475</v>
      </c>
    </row>
    <row r="124" spans="3:66">
      <c r="U124" s="128"/>
      <c r="Z124" s="128"/>
    </row>
    <row r="125" spans="3:66">
      <c r="U125" s="128"/>
      <c r="Z125" s="128"/>
      <c r="AG125" s="128" t="s">
        <v>34</v>
      </c>
      <c r="AH125" s="132">
        <f>SUM(AH108:AH112)</f>
        <v>6789.4088196117127</v>
      </c>
      <c r="AI125" s="140">
        <f>AH125/$AH$122</f>
        <v>0.46330158980512381</v>
      </c>
    </row>
    <row r="126" spans="3:66">
      <c r="U126" s="128"/>
      <c r="Z126" s="128"/>
      <c r="AG126" s="128" t="s">
        <v>35</v>
      </c>
      <c r="AH126" s="132">
        <f>SUM(AH113:AH120)</f>
        <v>7390.1621681528086</v>
      </c>
      <c r="AI126" s="140">
        <f t="shared" ref="AI126:AI127" si="369">AH126/$AH$122</f>
        <v>0.50429631981105072</v>
      </c>
    </row>
    <row r="127" spans="3:66">
      <c r="U127" s="128"/>
      <c r="Z127" s="128"/>
      <c r="AG127" s="128" t="s">
        <v>39</v>
      </c>
      <c r="AH127" s="141">
        <f>AH121</f>
        <v>474.83333333333337</v>
      </c>
      <c r="AI127" s="140">
        <f t="shared" si="369"/>
        <v>3.2402090383825341E-2</v>
      </c>
    </row>
    <row r="128" spans="3:66">
      <c r="U128" s="128"/>
      <c r="Z128" s="128"/>
    </row>
    <row r="129" spans="21:35">
      <c r="U129" s="128"/>
      <c r="Z129" s="128"/>
    </row>
    <row r="130" spans="21:35">
      <c r="U130" s="128"/>
      <c r="Z130" s="128"/>
      <c r="AH130" s="132">
        <f>SUM(AH114:AH120)</f>
        <v>2573.1977146232111</v>
      </c>
      <c r="AI130" s="128">
        <f>AH130/AH126</f>
        <v>0.34819232055720761</v>
      </c>
    </row>
    <row r="131" spans="21:35">
      <c r="U131" s="128"/>
      <c r="Z131" s="128"/>
    </row>
    <row r="132" spans="21:35">
      <c r="U132" s="128"/>
      <c r="Z132" s="128"/>
    </row>
    <row r="133" spans="21:35">
      <c r="U133" s="128"/>
      <c r="Z133" s="128"/>
    </row>
    <row r="134" spans="21:35">
      <c r="U134" s="128"/>
      <c r="Z134" s="128"/>
    </row>
    <row r="135" spans="21:35">
      <c r="U135" s="128"/>
      <c r="Z135" s="128"/>
    </row>
    <row r="136" spans="21:35">
      <c r="U136" s="128"/>
      <c r="Z136" s="128"/>
    </row>
    <row r="137" spans="21:35">
      <c r="U137" s="128"/>
      <c r="Z137" s="128"/>
    </row>
    <row r="138" spans="21:35">
      <c r="U138" s="128"/>
      <c r="Z138" s="128"/>
    </row>
    <row r="139" spans="21:35">
      <c r="U139" s="128"/>
      <c r="Z139" s="128"/>
    </row>
    <row r="140" spans="21:35">
      <c r="U140" s="128"/>
      <c r="Z140" s="128"/>
    </row>
    <row r="141" spans="21:35">
      <c r="U141" s="128"/>
      <c r="Z141" s="128"/>
    </row>
    <row r="142" spans="21:35">
      <c r="U142" s="128"/>
      <c r="Z142" s="128"/>
    </row>
    <row r="143" spans="21:35">
      <c r="U143" s="128"/>
      <c r="Z143" s="128"/>
    </row>
    <row r="144" spans="21:35">
      <c r="U144" s="128"/>
      <c r="Z144" s="128"/>
    </row>
    <row r="145" spans="4:65">
      <c r="U145" s="128"/>
      <c r="Z145" s="128"/>
    </row>
    <row r="146" spans="4:65">
      <c r="U146" s="128"/>
      <c r="Z146" s="128"/>
    </row>
    <row r="147" spans="4:65">
      <c r="U147" s="128"/>
      <c r="Z147" s="128"/>
    </row>
    <row r="148" spans="4:65">
      <c r="U148" s="128"/>
      <c r="Z148" s="128"/>
    </row>
    <row r="149" spans="4:65">
      <c r="U149" s="128"/>
      <c r="Z149" s="128"/>
    </row>
    <row r="150" spans="4:65">
      <c r="U150" s="128"/>
      <c r="Z150" s="128"/>
    </row>
    <row r="151" spans="4:65">
      <c r="U151" s="128"/>
      <c r="Z151" s="128"/>
    </row>
    <row r="152" spans="4:65">
      <c r="U152" s="128"/>
      <c r="Z152" s="128"/>
    </row>
    <row r="153" spans="4:65">
      <c r="U153" s="128"/>
      <c r="Z153" s="128"/>
    </row>
    <row r="154" spans="4:65">
      <c r="U154" s="128"/>
      <c r="Z154" s="128"/>
    </row>
    <row r="155" spans="4:65">
      <c r="U155" s="128"/>
      <c r="Z155" s="128"/>
    </row>
    <row r="156" spans="4:65">
      <c r="U156" s="128"/>
      <c r="Z156" s="128"/>
    </row>
    <row r="157" spans="4:65">
      <c r="U157" s="128"/>
      <c r="Z157" s="128"/>
    </row>
    <row r="158" spans="4:65">
      <c r="U158" s="128"/>
      <c r="Z158" s="128"/>
    </row>
    <row r="159" spans="4:65">
      <c r="D159" s="134"/>
      <c r="E159" s="134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</row>
    <row r="160" spans="4:65">
      <c r="D160" s="136" t="s">
        <v>134</v>
      </c>
      <c r="E160" s="171">
        <f>E8</f>
        <v>3690.9309284014475</v>
      </c>
      <c r="F160" s="171">
        <f t="shared" ref="F160:AH160" si="370">F8</f>
        <v>3853.5528053482735</v>
      </c>
      <c r="G160" s="171">
        <f t="shared" si="370"/>
        <v>4510.0973267548034</v>
      </c>
      <c r="H160" s="171">
        <f t="shared" si="370"/>
        <v>3943.9540543455619</v>
      </c>
      <c r="I160" s="171">
        <f t="shared" si="370"/>
        <v>5016.0189807512788</v>
      </c>
      <c r="J160" s="171">
        <f t="shared" si="370"/>
        <v>4395.4734018813588</v>
      </c>
      <c r="K160" s="171">
        <f t="shared" si="370"/>
        <v>4139.1610085863567</v>
      </c>
      <c r="L160" s="171">
        <f t="shared" si="370"/>
        <v>4221.3535533565228</v>
      </c>
      <c r="M160" s="171">
        <f t="shared" si="370"/>
        <v>4212.296701569403</v>
      </c>
      <c r="N160" s="171">
        <f t="shared" si="370"/>
        <v>4210.3345604782335</v>
      </c>
      <c r="O160" s="171">
        <f t="shared" si="370"/>
        <v>4827.0167775622567</v>
      </c>
      <c r="P160" s="171">
        <f t="shared" si="370"/>
        <v>4367.4037966866154</v>
      </c>
      <c r="Q160" s="171">
        <f t="shared" si="370"/>
        <v>4391.1673170067206</v>
      </c>
      <c r="R160" s="171">
        <f t="shared" si="370"/>
        <v>4213.6014624875788</v>
      </c>
      <c r="S160" s="171">
        <f t="shared" si="370"/>
        <v>4171.3462881769028</v>
      </c>
      <c r="T160" s="171">
        <f t="shared" si="370"/>
        <v>4378.8274426138969</v>
      </c>
      <c r="U160" s="171">
        <f t="shared" si="370"/>
        <v>4208.6987098499803</v>
      </c>
      <c r="V160" s="171">
        <f t="shared" si="370"/>
        <v>4237.3185078170518</v>
      </c>
      <c r="W160" s="171">
        <f t="shared" si="370"/>
        <v>3762.9886883796098</v>
      </c>
      <c r="X160" s="171">
        <f t="shared" si="370"/>
        <v>3239.0838231858866</v>
      </c>
      <c r="Y160" s="171">
        <f t="shared" si="370"/>
        <v>4303.647897564917</v>
      </c>
      <c r="Z160" s="171">
        <f t="shared" si="370"/>
        <v>4135.4335377663929</v>
      </c>
      <c r="AA160" s="171">
        <f t="shared" si="370"/>
        <v>4534.8846820568342</v>
      </c>
      <c r="AB160" s="171">
        <f t="shared" si="370"/>
        <v>3803.8002096579908</v>
      </c>
      <c r="AC160" s="171">
        <f t="shared" si="370"/>
        <v>4165.0364076361257</v>
      </c>
      <c r="AD160" s="171">
        <f t="shared" si="370"/>
        <v>3493.3723384820255</v>
      </c>
      <c r="AE160" s="171">
        <f t="shared" si="370"/>
        <v>4032.2614089423582</v>
      </c>
      <c r="AF160" s="171">
        <f t="shared" si="370"/>
        <v>3816.586991537441</v>
      </c>
      <c r="AG160" s="171">
        <f t="shared" si="370"/>
        <v>3863.4901494391329</v>
      </c>
      <c r="AH160" s="171">
        <f t="shared" si="370"/>
        <v>3855.0412989545057</v>
      </c>
      <c r="AI160" s="171">
        <f t="shared" ref="AI160:BM160" si="371">AI8</f>
        <v>3821.9911749372886</v>
      </c>
      <c r="AJ160" s="171">
        <f t="shared" si="371"/>
        <v>3736.543637982777</v>
      </c>
      <c r="AK160" s="171">
        <f t="shared" si="371"/>
        <v>3651.0961010282658</v>
      </c>
      <c r="AL160" s="171">
        <f t="shared" si="371"/>
        <v>3562.8908054981052</v>
      </c>
      <c r="AM160" s="171">
        <f t="shared" si="371"/>
        <v>3477.4432685435918</v>
      </c>
      <c r="AN160" s="171">
        <f t="shared" si="371"/>
        <v>3389.2379730134326</v>
      </c>
      <c r="AO160" s="171">
        <f t="shared" si="371"/>
        <v>3303.7904360589214</v>
      </c>
      <c r="AP160" s="171">
        <f t="shared" si="371"/>
        <v>3215.5851405287608</v>
      </c>
      <c r="AQ160" s="171">
        <f t="shared" si="371"/>
        <v>3130.1376035742487</v>
      </c>
      <c r="AR160" s="171">
        <f t="shared" si="371"/>
        <v>3044.6900666197366</v>
      </c>
      <c r="AS160" s="171">
        <f t="shared" si="371"/>
        <v>2956.4847710895765</v>
      </c>
      <c r="AT160" s="171">
        <f t="shared" si="371"/>
        <v>2841.3182306714361</v>
      </c>
      <c r="AU160" s="171">
        <f t="shared" si="371"/>
        <v>2727.7650861093539</v>
      </c>
      <c r="AV160" s="171">
        <f t="shared" si="371"/>
        <v>2615.825337403327</v>
      </c>
      <c r="AW160" s="171">
        <f t="shared" si="371"/>
        <v>2505.4989845533596</v>
      </c>
      <c r="AX160" s="171">
        <f t="shared" si="371"/>
        <v>2396.7860275594476</v>
      </c>
      <c r="AY160" s="171">
        <f t="shared" si="371"/>
        <v>2289.6864664215932</v>
      </c>
      <c r="AZ160" s="171">
        <f t="shared" si="371"/>
        <v>2184.2003011397956</v>
      </c>
      <c r="BA160" s="171">
        <f t="shared" si="371"/>
        <v>2080.3275317140565</v>
      </c>
      <c r="BB160" s="171">
        <f t="shared" si="371"/>
        <v>1978.0681581443735</v>
      </c>
      <c r="BC160" s="171">
        <f t="shared" si="371"/>
        <v>1877.4221804307483</v>
      </c>
      <c r="BD160" s="171">
        <f t="shared" si="371"/>
        <v>1783.0764013616292</v>
      </c>
      <c r="BE160" s="171">
        <f t="shared" si="371"/>
        <v>1688.8744906981628</v>
      </c>
      <c r="BF160" s="171">
        <f t="shared" si="371"/>
        <v>1594.8164484403508</v>
      </c>
      <c r="BG160" s="171">
        <f t="shared" si="371"/>
        <v>1500.90227458819</v>
      </c>
      <c r="BH160" s="171">
        <f t="shared" si="371"/>
        <v>1407.1319691416838</v>
      </c>
      <c r="BI160" s="171">
        <f t="shared" si="371"/>
        <v>1313.5055321008306</v>
      </c>
      <c r="BJ160" s="171">
        <f t="shared" si="371"/>
        <v>1220.0229634656296</v>
      </c>
      <c r="BK160" s="171">
        <f t="shared" si="371"/>
        <v>1126.6842632360822</v>
      </c>
      <c r="BL160" s="171">
        <f t="shared" si="371"/>
        <v>1033.489431412188</v>
      </c>
      <c r="BM160" s="171">
        <f t="shared" si="371"/>
        <v>940.43846799394714</v>
      </c>
    </row>
    <row r="161" spans="4:65">
      <c r="D161" s="136" t="s">
        <v>73</v>
      </c>
      <c r="E161" s="171">
        <f>E19</f>
        <v>3591.6814770981309</v>
      </c>
      <c r="F161" s="171">
        <f t="shared" ref="F161:AH161" si="372">F19</f>
        <v>3524.5149436355719</v>
      </c>
      <c r="G161" s="171">
        <f t="shared" si="372"/>
        <v>4215.1279492818085</v>
      </c>
      <c r="H161" s="171">
        <f t="shared" si="372"/>
        <v>3457.4291751801547</v>
      </c>
      <c r="I161" s="171">
        <f t="shared" si="372"/>
        <v>4373.1492628790693</v>
      </c>
      <c r="J161" s="171">
        <f t="shared" si="372"/>
        <v>4193.1280097006365</v>
      </c>
      <c r="K161" s="171">
        <f t="shared" si="372"/>
        <v>3935.9066007669671</v>
      </c>
      <c r="L161" s="171">
        <f t="shared" si="372"/>
        <v>4352.0822031928619</v>
      </c>
      <c r="M161" s="171">
        <f t="shared" si="372"/>
        <v>4064.1829719088801</v>
      </c>
      <c r="N161" s="171">
        <f t="shared" si="372"/>
        <v>3843.8765905420287</v>
      </c>
      <c r="O161" s="171">
        <f t="shared" si="372"/>
        <v>4149.8325705634352</v>
      </c>
      <c r="P161" s="171">
        <f t="shared" si="372"/>
        <v>4137.3929412045209</v>
      </c>
      <c r="Q161" s="171">
        <f t="shared" si="372"/>
        <v>4369.803858410598</v>
      </c>
      <c r="R161" s="171">
        <f t="shared" si="372"/>
        <v>4745.6092183731507</v>
      </c>
      <c r="S161" s="171">
        <f t="shared" si="372"/>
        <v>4991.0734008433992</v>
      </c>
      <c r="T161" s="171">
        <f t="shared" si="372"/>
        <v>5214.6077635347574</v>
      </c>
      <c r="U161" s="171">
        <f t="shared" si="372"/>
        <v>5071.8226251253609</v>
      </c>
      <c r="V161" s="171">
        <f t="shared" si="372"/>
        <v>5448.5283939503297</v>
      </c>
      <c r="W161" s="171">
        <f t="shared" si="372"/>
        <v>4804.8474421123356</v>
      </c>
      <c r="X161" s="171">
        <f t="shared" si="372"/>
        <v>4559.3331985451923</v>
      </c>
      <c r="Y161" s="171">
        <f t="shared" si="372"/>
        <v>4778.3382906183024</v>
      </c>
      <c r="Z161" s="171">
        <f t="shared" si="372"/>
        <v>4732.9815944124957</v>
      </c>
      <c r="AA161" s="171">
        <f t="shared" si="372"/>
        <v>4952.4218412536829</v>
      </c>
      <c r="AB161" s="171">
        <f t="shared" si="372"/>
        <v>4796.3063326449446</v>
      </c>
      <c r="AC161" s="171">
        <f t="shared" si="372"/>
        <v>4591.6869302012001</v>
      </c>
      <c r="AD161" s="171">
        <f t="shared" si="372"/>
        <v>5014.9116503255927</v>
      </c>
      <c r="AE161" s="171">
        <f t="shared" si="372"/>
        <v>4677.8424558417073</v>
      </c>
      <c r="AF161" s="171">
        <f t="shared" si="372"/>
        <v>4679.7821962968046</v>
      </c>
      <c r="AG161" s="171">
        <f t="shared" si="372"/>
        <v>5079.1073807053663</v>
      </c>
      <c r="AH161" s="171">
        <f t="shared" si="372"/>
        <v>5047.156706916935</v>
      </c>
      <c r="AI161" s="171">
        <f t="shared" ref="AI161:BM161" si="373">AI19</f>
        <v>5001.0724656827188</v>
      </c>
      <c r="AJ161" s="171">
        <f t="shared" si="373"/>
        <v>4955.0368891379867</v>
      </c>
      <c r="AK161" s="171">
        <f t="shared" si="373"/>
        <v>4909.0499772827352</v>
      </c>
      <c r="AL161" s="171">
        <f t="shared" si="373"/>
        <v>4863.1117301169643</v>
      </c>
      <c r="AM161" s="171">
        <f t="shared" si="373"/>
        <v>4817.2221476406712</v>
      </c>
      <c r="AN161" s="171">
        <f t="shared" si="373"/>
        <v>4771.3812298538642</v>
      </c>
      <c r="AO161" s="171">
        <f t="shared" si="373"/>
        <v>4725.5889767565386</v>
      </c>
      <c r="AP161" s="171">
        <f t="shared" si="373"/>
        <v>4679.8453883486909</v>
      </c>
      <c r="AQ161" s="171">
        <f t="shared" si="373"/>
        <v>4634.1504646303274</v>
      </c>
      <c r="AR161" s="171">
        <f t="shared" si="373"/>
        <v>4588.5042056014427</v>
      </c>
      <c r="AS161" s="171">
        <f t="shared" si="373"/>
        <v>4542.9066112620412</v>
      </c>
      <c r="AT161" s="171">
        <f t="shared" si="373"/>
        <v>4321.164910731176</v>
      </c>
      <c r="AU161" s="171">
        <f t="shared" si="373"/>
        <v>4102.7767821539301</v>
      </c>
      <c r="AV161" s="171">
        <f t="shared" si="373"/>
        <v>3887.7422255303013</v>
      </c>
      <c r="AW161" s="171">
        <f t="shared" si="373"/>
        <v>3676.0612408602929</v>
      </c>
      <c r="AX161" s="171">
        <f t="shared" si="373"/>
        <v>3467.7338281439002</v>
      </c>
      <c r="AY161" s="171">
        <f t="shared" si="373"/>
        <v>3262.7599873811278</v>
      </c>
      <c r="AZ161" s="171">
        <f t="shared" si="373"/>
        <v>3061.1397185719734</v>
      </c>
      <c r="BA161" s="171">
        <f t="shared" si="373"/>
        <v>2862.8730217164371</v>
      </c>
      <c r="BB161" s="171">
        <f t="shared" si="373"/>
        <v>2667.9598968145201</v>
      </c>
      <c r="BC161" s="171">
        <f t="shared" si="373"/>
        <v>2476.4003438662203</v>
      </c>
      <c r="BD161" s="171">
        <f t="shared" si="373"/>
        <v>2309.6355775638517</v>
      </c>
      <c r="BE161" s="171">
        <f t="shared" si="373"/>
        <v>2143.1698532160021</v>
      </c>
      <c r="BF161" s="171">
        <f t="shared" si="373"/>
        <v>1977.0031708226729</v>
      </c>
      <c r="BG161" s="171">
        <f t="shared" si="373"/>
        <v>1811.1355303838627</v>
      </c>
      <c r="BH161" s="171">
        <f t="shared" si="373"/>
        <v>1645.5669318995745</v>
      </c>
      <c r="BI161" s="171">
        <f t="shared" si="373"/>
        <v>1480.2973753698047</v>
      </c>
      <c r="BJ161" s="171">
        <f t="shared" si="373"/>
        <v>1315.3268607945565</v>
      </c>
      <c r="BK161" s="171">
        <f t="shared" si="373"/>
        <v>1150.6553881738278</v>
      </c>
      <c r="BL161" s="171">
        <f t="shared" si="373"/>
        <v>986.2829575076197</v>
      </c>
      <c r="BM161" s="171">
        <f t="shared" si="373"/>
        <v>822.20956879593109</v>
      </c>
    </row>
    <row r="162" spans="4:65">
      <c r="D162" s="136" t="s">
        <v>74</v>
      </c>
      <c r="E162" s="171">
        <f>E11+E12</f>
        <v>716.92843334224381</v>
      </c>
      <c r="F162" s="171">
        <f t="shared" ref="F162:AH162" si="374">F11+F12</f>
        <v>716.92843334224381</v>
      </c>
      <c r="G162" s="171">
        <f t="shared" si="374"/>
        <v>716.92843334224381</v>
      </c>
      <c r="H162" s="171">
        <f t="shared" si="374"/>
        <v>716.92843334224381</v>
      </c>
      <c r="I162" s="171">
        <f t="shared" si="374"/>
        <v>771.90750475558264</v>
      </c>
      <c r="J162" s="171">
        <f t="shared" si="374"/>
        <v>1063.6603516026264</v>
      </c>
      <c r="K162" s="171">
        <f t="shared" si="374"/>
        <v>1136.897742515996</v>
      </c>
      <c r="L162" s="171">
        <f t="shared" si="374"/>
        <v>1483.0340984404656</v>
      </c>
      <c r="M162" s="171">
        <f t="shared" si="374"/>
        <v>1184.0646018798573</v>
      </c>
      <c r="N162" s="171">
        <f t="shared" si="374"/>
        <v>1363.0464621916431</v>
      </c>
      <c r="O162" s="171">
        <f t="shared" si="374"/>
        <v>1566.8232856116786</v>
      </c>
      <c r="P162" s="171">
        <f t="shared" si="374"/>
        <v>1421.394892131156</v>
      </c>
      <c r="Q162" s="171">
        <f t="shared" si="374"/>
        <v>1432.9288840959434</v>
      </c>
      <c r="R162" s="171">
        <f t="shared" si="374"/>
        <v>1378.6512748498847</v>
      </c>
      <c r="S162" s="171">
        <f t="shared" si="374"/>
        <v>1368.4742231162488</v>
      </c>
      <c r="T162" s="171">
        <f t="shared" si="374"/>
        <v>1440.3920553672763</v>
      </c>
      <c r="U162" s="171">
        <f t="shared" si="374"/>
        <v>1388.149856467945</v>
      </c>
      <c r="V162" s="171">
        <f t="shared" si="374"/>
        <v>1401.3557253288748</v>
      </c>
      <c r="W162" s="171">
        <f t="shared" si="374"/>
        <v>2582.5591131242286</v>
      </c>
      <c r="X162" s="171">
        <f t="shared" si="374"/>
        <v>1884.0716059306244</v>
      </c>
      <c r="Y162" s="171">
        <f t="shared" si="374"/>
        <v>1185.5840987370202</v>
      </c>
      <c r="Z162" s="171">
        <f t="shared" si="374"/>
        <v>858.98330367387121</v>
      </c>
      <c r="AA162" s="171">
        <f t="shared" si="374"/>
        <v>809.32379257554533</v>
      </c>
      <c r="AB162" s="171">
        <f t="shared" si="374"/>
        <v>851.04599502479277</v>
      </c>
      <c r="AC162" s="171">
        <f t="shared" si="374"/>
        <v>906.01975794087593</v>
      </c>
      <c r="AD162" s="171">
        <f t="shared" si="374"/>
        <v>840.2439480479959</v>
      </c>
      <c r="AE162" s="171">
        <f t="shared" si="374"/>
        <v>947.01737275142898</v>
      </c>
      <c r="AF162" s="171">
        <f t="shared" si="374"/>
        <v>687.95229621106023</v>
      </c>
      <c r="AG162" s="171">
        <f t="shared" si="374"/>
        <v>856.21207180475119</v>
      </c>
      <c r="AH162" s="171">
        <f t="shared" si="374"/>
        <v>859.14540513808458</v>
      </c>
      <c r="AI162" s="171">
        <f t="shared" ref="AI162:BM162" si="375">AI11+AI12</f>
        <v>851.7797610407473</v>
      </c>
      <c r="AJ162" s="171">
        <f t="shared" si="375"/>
        <v>844.41411694341025</v>
      </c>
      <c r="AK162" s="171">
        <f t="shared" si="375"/>
        <v>837.04847284607308</v>
      </c>
      <c r="AL162" s="171">
        <f t="shared" si="375"/>
        <v>829.6828287487358</v>
      </c>
      <c r="AM162" s="171">
        <f t="shared" si="375"/>
        <v>822.31718465139807</v>
      </c>
      <c r="AN162" s="171">
        <f t="shared" si="375"/>
        <v>814.95154055406101</v>
      </c>
      <c r="AO162" s="171">
        <f t="shared" si="375"/>
        <v>807.58589645672407</v>
      </c>
      <c r="AP162" s="171">
        <f t="shared" si="375"/>
        <v>800.22025235938656</v>
      </c>
      <c r="AQ162" s="171">
        <f t="shared" si="375"/>
        <v>792.8546082620494</v>
      </c>
      <c r="AR162" s="171">
        <f t="shared" si="375"/>
        <v>785.488964164712</v>
      </c>
      <c r="AS162" s="171">
        <f t="shared" si="375"/>
        <v>778.12332006737495</v>
      </c>
      <c r="AT162" s="171">
        <f t="shared" si="375"/>
        <v>751.658700790544</v>
      </c>
      <c r="AU162" s="171">
        <f t="shared" si="375"/>
        <v>725.55364747654141</v>
      </c>
      <c r="AV162" s="171">
        <f t="shared" si="375"/>
        <v>699.8081601253665</v>
      </c>
      <c r="AW162" s="171">
        <f t="shared" si="375"/>
        <v>674.42223873702005</v>
      </c>
      <c r="AX162" s="171">
        <f t="shared" si="375"/>
        <v>649.39588331150117</v>
      </c>
      <c r="AY162" s="171">
        <f t="shared" si="375"/>
        <v>624.72909384881029</v>
      </c>
      <c r="AZ162" s="171">
        <f t="shared" si="375"/>
        <v>600.42187034894789</v>
      </c>
      <c r="BA162" s="171">
        <f t="shared" si="375"/>
        <v>576.47421281191328</v>
      </c>
      <c r="BB162" s="171">
        <f t="shared" si="375"/>
        <v>552.88612123770667</v>
      </c>
      <c r="BC162" s="171">
        <f t="shared" si="375"/>
        <v>529.65759562632786</v>
      </c>
      <c r="BD162" s="171">
        <f t="shared" si="375"/>
        <v>511.53743010293493</v>
      </c>
      <c r="BE162" s="171">
        <f t="shared" si="375"/>
        <v>493.44932749925562</v>
      </c>
      <c r="BF162" s="171">
        <f t="shared" si="375"/>
        <v>475.39328781529019</v>
      </c>
      <c r="BG162" s="171">
        <f t="shared" si="375"/>
        <v>457.3693110510381</v>
      </c>
      <c r="BH162" s="171">
        <f t="shared" si="375"/>
        <v>439.37739720649989</v>
      </c>
      <c r="BI162" s="171">
        <f t="shared" si="375"/>
        <v>421.41754628167541</v>
      </c>
      <c r="BJ162" s="171">
        <f t="shared" si="375"/>
        <v>403.4897582765646</v>
      </c>
      <c r="BK162" s="171">
        <f t="shared" si="375"/>
        <v>385.59403319116774</v>
      </c>
      <c r="BL162" s="171">
        <f t="shared" si="375"/>
        <v>367.73037102548426</v>
      </c>
      <c r="BM162" s="171">
        <f t="shared" si="375"/>
        <v>349.89877177951468</v>
      </c>
    </row>
  </sheetData>
  <mergeCells count="15">
    <mergeCell ref="C113:C121"/>
    <mergeCell ref="C38:C41"/>
    <mergeCell ref="C42:C43"/>
    <mergeCell ref="C44:C48"/>
    <mergeCell ref="C49:D49"/>
    <mergeCell ref="C50:D50"/>
    <mergeCell ref="C108:C112"/>
    <mergeCell ref="B15:B32"/>
    <mergeCell ref="C15:C18"/>
    <mergeCell ref="C27:D27"/>
    <mergeCell ref="B2:D2"/>
    <mergeCell ref="B3:C7"/>
    <mergeCell ref="B8:C10"/>
    <mergeCell ref="B11:C13"/>
    <mergeCell ref="B14:C14"/>
  </mergeCells>
  <phoneticPr fontId="4"/>
  <pageMargins left="0.42" right="0.43" top="0.98399999999999999" bottom="0.98399999999999999" header="0.51200000000000001" footer="0.51200000000000001"/>
  <pageSetup paperSize="9" scale="60" orientation="landscape" horizontalDpi="4294967293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P64"/>
  <sheetViews>
    <sheetView zoomScale="70" zoomScaleNormal="70" workbookViewId="0">
      <selection activeCell="J35" sqref="J35"/>
    </sheetView>
  </sheetViews>
  <sheetFormatPr defaultColWidth="9" defaultRowHeight="15.75"/>
  <cols>
    <col min="1" max="4" width="1.625" style="47" customWidth="1"/>
    <col min="5" max="5" width="13.625" style="47" customWidth="1"/>
    <col min="6" max="6" width="6.125" style="47" bestFit="1" customWidth="1"/>
    <col min="7" max="7" width="10.5" style="47" bestFit="1" customWidth="1"/>
    <col min="8" max="16" width="7.875" style="47" bestFit="1" customWidth="1"/>
    <col min="17" max="18" width="7.875" style="39" bestFit="1" customWidth="1"/>
    <col min="19" max="19" width="9" style="39"/>
    <col min="20" max="20" width="9" style="36" customWidth="1"/>
    <col min="21" max="21" width="9" style="32"/>
    <col min="22" max="22" width="9" style="36" customWidth="1"/>
    <col min="23" max="23" width="9" style="32"/>
    <col min="24" max="24" width="9.375" style="32" customWidth="1"/>
    <col min="25" max="25" width="9.375" style="47" bestFit="1" customWidth="1"/>
    <col min="26" max="48" width="9.125" style="47" bestFit="1" customWidth="1"/>
    <col min="49" max="85" width="9" style="47" customWidth="1"/>
    <col min="86" max="16384" width="9" style="47"/>
  </cols>
  <sheetData>
    <row r="1" spans="1:68" ht="18.75">
      <c r="B1" s="3" t="s">
        <v>31</v>
      </c>
      <c r="C1" s="4"/>
      <c r="D1" s="5"/>
      <c r="E1" s="36"/>
      <c r="F1" s="32"/>
      <c r="G1" s="32"/>
      <c r="Q1" s="47"/>
      <c r="R1" s="47"/>
      <c r="S1" s="47"/>
      <c r="T1" s="47"/>
      <c r="U1" s="47"/>
      <c r="V1" s="47"/>
      <c r="W1" s="47"/>
      <c r="X1" s="47"/>
    </row>
    <row r="2" spans="1:68">
      <c r="B2" s="7"/>
      <c r="C2" s="7"/>
      <c r="D2" s="7"/>
      <c r="E2" s="36"/>
      <c r="F2" s="32"/>
      <c r="G2" s="32"/>
      <c r="Q2" s="47"/>
      <c r="R2" s="47"/>
      <c r="S2" s="47"/>
      <c r="T2" s="47"/>
      <c r="U2" s="47"/>
      <c r="V2" s="47"/>
      <c r="W2" s="47"/>
      <c r="X2" s="47"/>
    </row>
    <row r="3" spans="1:68">
      <c r="B3" s="7"/>
      <c r="C3" s="28" t="s">
        <v>30</v>
      </c>
      <c r="D3" s="7"/>
      <c r="E3" s="36"/>
      <c r="F3" s="32"/>
      <c r="G3" s="32"/>
      <c r="Q3" s="47"/>
      <c r="R3" s="47"/>
      <c r="S3" s="47"/>
      <c r="T3" s="47"/>
      <c r="U3" s="47"/>
      <c r="V3" s="47"/>
      <c r="W3" s="47"/>
      <c r="X3" s="47"/>
    </row>
    <row r="4" spans="1:68">
      <c r="B4" s="7"/>
      <c r="C4" s="7"/>
      <c r="D4" s="7"/>
      <c r="E4" s="36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V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</row>
    <row r="5" spans="1:68" ht="16.5" thickBot="1">
      <c r="B5" s="39"/>
      <c r="C5" s="47" t="s">
        <v>32</v>
      </c>
      <c r="E5" s="36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V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</row>
    <row r="6" spans="1:68" s="5" customFormat="1" ht="14.25">
      <c r="A6" s="5" t="s">
        <v>9</v>
      </c>
      <c r="D6" s="6"/>
      <c r="E6" s="43" t="s">
        <v>11</v>
      </c>
      <c r="F6" s="38"/>
      <c r="G6" s="38" t="s">
        <v>10</v>
      </c>
      <c r="H6" s="8">
        <v>1990</v>
      </c>
      <c r="I6" s="8">
        <v>1991</v>
      </c>
      <c r="J6" s="8">
        <v>1992</v>
      </c>
      <c r="K6" s="8">
        <v>1993</v>
      </c>
      <c r="L6" s="8">
        <v>1994</v>
      </c>
      <c r="M6" s="8">
        <v>1995</v>
      </c>
      <c r="N6" s="8">
        <v>1996</v>
      </c>
      <c r="O6" s="8">
        <v>1997</v>
      </c>
      <c r="P6" s="8">
        <v>1998</v>
      </c>
      <c r="Q6" s="8">
        <v>1999</v>
      </c>
      <c r="R6" s="8">
        <v>2000</v>
      </c>
      <c r="S6" s="8">
        <v>2001</v>
      </c>
      <c r="T6" s="8">
        <v>2002</v>
      </c>
      <c r="U6" s="8">
        <v>2003</v>
      </c>
      <c r="V6" s="8">
        <v>2004</v>
      </c>
      <c r="W6" s="8">
        <v>2005</v>
      </c>
      <c r="X6" s="8">
        <v>2006</v>
      </c>
      <c r="Y6" s="8">
        <v>2007</v>
      </c>
      <c r="Z6" s="8">
        <v>2008</v>
      </c>
      <c r="AA6" s="8">
        <v>2009</v>
      </c>
      <c r="AB6" s="8">
        <v>2010</v>
      </c>
      <c r="AC6" s="8">
        <v>2011</v>
      </c>
      <c r="AD6" s="8">
        <v>2012</v>
      </c>
      <c r="AE6" s="8">
        <v>2013</v>
      </c>
      <c r="AF6" s="8">
        <v>2014</v>
      </c>
      <c r="AG6" s="8">
        <v>2015</v>
      </c>
      <c r="AH6" s="8">
        <v>2016</v>
      </c>
      <c r="AI6" s="8">
        <v>2017</v>
      </c>
      <c r="AJ6" s="8">
        <v>2018</v>
      </c>
      <c r="AK6" s="8">
        <v>2019</v>
      </c>
      <c r="AL6" s="8">
        <v>2020</v>
      </c>
      <c r="AM6" s="8">
        <v>2021</v>
      </c>
      <c r="AN6" s="8">
        <v>2022</v>
      </c>
      <c r="AO6" s="8">
        <v>2023</v>
      </c>
      <c r="AP6" s="8">
        <v>2024</v>
      </c>
      <c r="AQ6" s="8">
        <v>2025</v>
      </c>
      <c r="AR6" s="8">
        <v>2026</v>
      </c>
      <c r="AS6" s="8">
        <v>2027</v>
      </c>
      <c r="AT6" s="8">
        <v>2028</v>
      </c>
      <c r="AU6" s="8">
        <v>2029</v>
      </c>
      <c r="AV6" s="8">
        <v>2030</v>
      </c>
      <c r="AW6" s="8">
        <v>2031</v>
      </c>
      <c r="AX6" s="8">
        <v>2032</v>
      </c>
      <c r="AY6" s="8">
        <v>2033</v>
      </c>
      <c r="AZ6" s="8">
        <v>2034</v>
      </c>
      <c r="BA6" s="8">
        <v>2035</v>
      </c>
      <c r="BB6" s="8">
        <v>2036</v>
      </c>
      <c r="BC6" s="8">
        <v>2037</v>
      </c>
      <c r="BD6" s="8">
        <v>2038</v>
      </c>
      <c r="BE6" s="8">
        <v>2039</v>
      </c>
      <c r="BF6" s="8">
        <v>2040</v>
      </c>
      <c r="BG6" s="8">
        <v>2041</v>
      </c>
      <c r="BH6" s="8">
        <v>2042</v>
      </c>
      <c r="BI6" s="8">
        <v>2043</v>
      </c>
      <c r="BJ6" s="8">
        <v>2044</v>
      </c>
      <c r="BK6" s="8">
        <v>2045</v>
      </c>
      <c r="BL6" s="8">
        <v>2046</v>
      </c>
      <c r="BM6" s="8">
        <v>2047</v>
      </c>
      <c r="BN6" s="8">
        <v>2048</v>
      </c>
      <c r="BO6" s="8">
        <v>2049</v>
      </c>
      <c r="BP6" s="8">
        <v>2050</v>
      </c>
    </row>
    <row r="7" spans="1:68" s="6" customFormat="1" ht="43.5" thickBot="1">
      <c r="E7" s="65" t="s">
        <v>24</v>
      </c>
      <c r="F7" s="66" t="s">
        <v>4</v>
      </c>
      <c r="G7" s="66" t="s">
        <v>25</v>
      </c>
      <c r="H7" s="57">
        <v>40700.087275602156</v>
      </c>
      <c r="I7" s="57">
        <v>40877.212027083078</v>
      </c>
      <c r="J7" s="57">
        <v>42824.091107845801</v>
      </c>
      <c r="K7" s="57">
        <v>41682.764828791529</v>
      </c>
      <c r="L7" s="57">
        <v>45244.851251671607</v>
      </c>
      <c r="M7" s="57">
        <v>45699.630897311567</v>
      </c>
      <c r="N7" s="57">
        <v>46021.376669257465</v>
      </c>
      <c r="O7" s="57">
        <v>47376.91183733174</v>
      </c>
      <c r="P7" s="57">
        <v>47155.037795874574</v>
      </c>
      <c r="Q7" s="57">
        <v>46759.313987786896</v>
      </c>
      <c r="R7" s="57">
        <v>47837.758385288143</v>
      </c>
      <c r="S7" s="57">
        <v>47096.036184943012</v>
      </c>
      <c r="T7" s="57">
        <v>46869.196045551616</v>
      </c>
      <c r="U7" s="57">
        <v>47513.013643152764</v>
      </c>
      <c r="V7" s="57">
        <v>46510.360463869678</v>
      </c>
      <c r="W7" s="57">
        <v>45550.465894174711</v>
      </c>
      <c r="X7" s="57">
        <v>43486.074862931026</v>
      </c>
      <c r="Y7" s="57">
        <v>43578.298416137484</v>
      </c>
      <c r="Z7" s="57">
        <v>44339.461985422909</v>
      </c>
      <c r="AA7" s="57">
        <v>40230.425935102197</v>
      </c>
      <c r="AB7" s="57">
        <v>40466.011188827862</v>
      </c>
      <c r="AC7" s="57">
        <v>39509.801446414567</v>
      </c>
      <c r="AD7" s="57">
        <v>40878.166567820095</v>
      </c>
      <c r="AE7" s="57">
        <v>40135.107883584686</v>
      </c>
      <c r="AF7" s="57">
        <v>39016.53946993158</v>
      </c>
      <c r="AG7" s="57">
        <v>39239.665625672977</v>
      </c>
      <c r="AH7" s="57">
        <v>39065.880238082929</v>
      </c>
      <c r="AI7" s="57">
        <v>39100.049038844416</v>
      </c>
      <c r="AJ7" s="57">
        <v>39683.541134873667</v>
      </c>
      <c r="AK7" s="57">
        <v>39665.604120494689</v>
      </c>
      <c r="AL7" s="57">
        <v>38439.291111102917</v>
      </c>
      <c r="AM7" s="57">
        <v>37417.995577691137</v>
      </c>
      <c r="AN7" s="57">
        <v>36437.280815505888</v>
      </c>
      <c r="AO7" s="57">
        <v>35460.156873505213</v>
      </c>
      <c r="AP7" s="57">
        <v>34519.770288972664</v>
      </c>
      <c r="AQ7" s="57">
        <v>33525.812277861653</v>
      </c>
      <c r="AR7" s="57">
        <v>32646.301367901062</v>
      </c>
      <c r="AS7" s="57">
        <v>31768.744255558111</v>
      </c>
      <c r="AT7" s="57">
        <v>30926.168442514281</v>
      </c>
      <c r="AU7" s="57">
        <v>30031.597263865486</v>
      </c>
      <c r="AV7" s="57">
        <v>29165.058766085334</v>
      </c>
      <c r="AW7" s="57">
        <v>28240.810852522132</v>
      </c>
      <c r="AX7" s="57">
        <v>27343.14235786254</v>
      </c>
      <c r="AY7" s="57">
        <v>26261.833786837491</v>
      </c>
      <c r="AZ7" s="57">
        <v>25199.9880217315</v>
      </c>
      <c r="BA7" s="57">
        <v>24136.415440288147</v>
      </c>
      <c r="BB7" s="57">
        <v>23068.373899522026</v>
      </c>
      <c r="BC7" s="57">
        <v>21968.215601897413</v>
      </c>
      <c r="BD7" s="57">
        <v>20896.128647430702</v>
      </c>
      <c r="BE7" s="57">
        <v>19830.17054349056</v>
      </c>
      <c r="BF7" s="57">
        <v>18789.657800069708</v>
      </c>
      <c r="BG7" s="57">
        <v>17743.437817757749</v>
      </c>
      <c r="BH7" s="57">
        <v>16714.835921513419</v>
      </c>
      <c r="BI7" s="57">
        <v>15686.098189523304</v>
      </c>
      <c r="BJ7" s="57">
        <v>14658.252538525652</v>
      </c>
      <c r="BK7" s="57">
        <v>13643.226175300566</v>
      </c>
      <c r="BL7" s="57">
        <v>12728.739648777255</v>
      </c>
      <c r="BM7" s="57">
        <v>11892.257118388763</v>
      </c>
      <c r="BN7" s="57">
        <v>11091.420654581318</v>
      </c>
      <c r="BO7" s="57">
        <v>10322.991677384765</v>
      </c>
      <c r="BP7" s="57">
        <v>9539.2948005574181</v>
      </c>
    </row>
    <row r="8" spans="1:68" s="5" customFormat="1" ht="30" thickTop="1" thickBot="1">
      <c r="B8" s="39"/>
      <c r="C8" s="39"/>
      <c r="D8" s="39"/>
      <c r="E8" s="44" t="s">
        <v>22</v>
      </c>
      <c r="F8" s="16" t="s">
        <v>4</v>
      </c>
      <c r="G8" s="16" t="s">
        <v>25</v>
      </c>
      <c r="H8" s="64">
        <v>11115.229834195532</v>
      </c>
      <c r="I8" s="64">
        <v>11302.123305741196</v>
      </c>
      <c r="J8" s="64">
        <v>12076.719436838996</v>
      </c>
      <c r="K8" s="64">
        <v>11368.491244540061</v>
      </c>
      <c r="L8" s="64">
        <v>12449.121606126428</v>
      </c>
      <c r="M8" s="64">
        <v>12744.046923300348</v>
      </c>
      <c r="N8" s="64">
        <v>12829.132337546116</v>
      </c>
      <c r="O8" s="64">
        <v>13820.884129623993</v>
      </c>
      <c r="P8" s="64">
        <v>14033.88785573872</v>
      </c>
      <c r="Q8" s="64">
        <v>14176.537242139271</v>
      </c>
      <c r="R8" s="64">
        <v>15511.266241789312</v>
      </c>
      <c r="S8" s="64">
        <v>16434.778061819827</v>
      </c>
      <c r="T8" s="64">
        <v>17256.55169960147</v>
      </c>
      <c r="U8" s="64">
        <v>18191.346203483645</v>
      </c>
      <c r="V8" s="64">
        <v>18040.796246631704</v>
      </c>
      <c r="W8" s="64">
        <v>17792.63094689131</v>
      </c>
      <c r="X8" s="64">
        <v>17027.148528985097</v>
      </c>
      <c r="Y8" s="64">
        <v>17419.832368080755</v>
      </c>
      <c r="Z8" s="64">
        <v>17605.350812025077</v>
      </c>
      <c r="AA8" s="64">
        <v>16515.867091083936</v>
      </c>
      <c r="AB8" s="64">
        <v>16902.807836667715</v>
      </c>
      <c r="AC8" s="64">
        <v>16943.002336851561</v>
      </c>
      <c r="AD8" s="64">
        <v>18056.054332160536</v>
      </c>
      <c r="AE8" s="64">
        <v>17581.455275792319</v>
      </c>
      <c r="AF8" s="64">
        <v>17329.843865827046</v>
      </c>
      <c r="AG8" s="64">
        <v>17766.374791949249</v>
      </c>
      <c r="AH8" s="64">
        <v>18577.892598358772</v>
      </c>
      <c r="AI8" s="64">
        <v>19139.456888102326</v>
      </c>
      <c r="AJ8" s="64">
        <v>18985.890182879226</v>
      </c>
      <c r="AK8" s="64">
        <v>19298.475423999724</v>
      </c>
      <c r="AL8" s="64">
        <v>19093.819494027219</v>
      </c>
      <c r="AM8" s="64">
        <v>19014.395821191192</v>
      </c>
      <c r="AN8" s="64">
        <v>18919.871728904436</v>
      </c>
      <c r="AO8" s="64">
        <v>18795.509680151899</v>
      </c>
      <c r="AP8" s="64">
        <v>18663.183424851683</v>
      </c>
      <c r="AQ8" s="64">
        <v>18461.25584062604</v>
      </c>
      <c r="AR8" s="64">
        <v>18264.675976643368</v>
      </c>
      <c r="AS8" s="64">
        <v>18039.962215335749</v>
      </c>
      <c r="AT8" s="64">
        <v>17809.747444606539</v>
      </c>
      <c r="AU8" s="64">
        <v>17508.237743439789</v>
      </c>
      <c r="AV8" s="64">
        <v>17200.917847045221</v>
      </c>
      <c r="AW8" s="64">
        <v>16816.049597320864</v>
      </c>
      <c r="AX8" s="64">
        <v>16421.288487435002</v>
      </c>
      <c r="AY8" s="64">
        <v>15835.970015884624</v>
      </c>
      <c r="AZ8" s="64">
        <v>15241.824185584868</v>
      </c>
      <c r="BA8" s="64">
        <v>14616.972621759061</v>
      </c>
      <c r="BB8" s="64">
        <v>13768.575909459694</v>
      </c>
      <c r="BC8" s="64">
        <v>12886.464825602792</v>
      </c>
      <c r="BD8" s="64">
        <v>12023.794519883648</v>
      </c>
      <c r="BE8" s="64">
        <v>11161.933747384681</v>
      </c>
      <c r="BF8" s="64">
        <v>10317.824541875596</v>
      </c>
      <c r="BG8" s="64">
        <v>9459.6313648808045</v>
      </c>
      <c r="BH8" s="64">
        <v>8613.6994685209138</v>
      </c>
      <c r="BI8" s="64">
        <v>7765.2533626343175</v>
      </c>
      <c r="BJ8" s="64">
        <v>6914.2316121087597</v>
      </c>
      <c r="BK8" s="64">
        <v>6075.146971611186</v>
      </c>
      <c r="BL8" s="64">
        <v>5336.2125128962789</v>
      </c>
      <c r="BM8" s="64">
        <v>4672.1317296379666</v>
      </c>
      <c r="BN8" s="64">
        <v>4040.8325719034419</v>
      </c>
      <c r="BO8" s="64">
        <v>3441.5470750105196</v>
      </c>
      <c r="BP8" s="64">
        <v>2827.0617959220804</v>
      </c>
    </row>
    <row r="9" spans="1:68" s="5" customFormat="1" ht="19.5" thickBot="1">
      <c r="B9" s="39"/>
      <c r="C9" s="39"/>
      <c r="D9" s="39"/>
      <c r="E9" s="83" t="s">
        <v>23</v>
      </c>
      <c r="F9" s="84" t="s">
        <v>4</v>
      </c>
      <c r="G9" s="84" t="s">
        <v>25</v>
      </c>
      <c r="H9" s="100">
        <v>29584.857441406621</v>
      </c>
      <c r="I9" s="100">
        <v>29575.088721341883</v>
      </c>
      <c r="J9" s="100">
        <v>30747.371671006807</v>
      </c>
      <c r="K9" s="100">
        <v>30314.27358425147</v>
      </c>
      <c r="L9" s="100">
        <v>32795.72964554518</v>
      </c>
      <c r="M9" s="100">
        <v>32955.583974011221</v>
      </c>
      <c r="N9" s="100">
        <v>33192.24433171135</v>
      </c>
      <c r="O9" s="100">
        <v>33556.027707707748</v>
      </c>
      <c r="P9" s="100">
        <v>33121.149940135852</v>
      </c>
      <c r="Q9" s="100">
        <v>32582.776745647621</v>
      </c>
      <c r="R9" s="100">
        <v>32326.492143498832</v>
      </c>
      <c r="S9" s="100">
        <v>30661.258123123185</v>
      </c>
      <c r="T9" s="100">
        <v>29612.644345950146</v>
      </c>
      <c r="U9" s="100">
        <v>29321.667439669116</v>
      </c>
      <c r="V9" s="100">
        <v>28469.564217237974</v>
      </c>
      <c r="W9" s="100">
        <v>27757.834947283402</v>
      </c>
      <c r="X9" s="100">
        <v>26458.926333945928</v>
      </c>
      <c r="Y9" s="100">
        <v>26158.466048056729</v>
      </c>
      <c r="Z9" s="100">
        <v>26734.111173397832</v>
      </c>
      <c r="AA9" s="100">
        <v>23714.558844018262</v>
      </c>
      <c r="AB9" s="100">
        <v>23563.203352160144</v>
      </c>
      <c r="AC9" s="100">
        <v>22566.799109563002</v>
      </c>
      <c r="AD9" s="100">
        <v>22822.112235659559</v>
      </c>
      <c r="AE9" s="100">
        <v>22553.65260779237</v>
      </c>
      <c r="AF9" s="100">
        <v>21686.695604104534</v>
      </c>
      <c r="AG9" s="100">
        <v>21473.290833723731</v>
      </c>
      <c r="AH9" s="100">
        <v>20487.987639724153</v>
      </c>
      <c r="AI9" s="100">
        <v>19960.59215074209</v>
      </c>
      <c r="AJ9" s="100">
        <v>20697.650951994437</v>
      </c>
      <c r="AK9" s="100">
        <v>20367.128696494965</v>
      </c>
      <c r="AL9" s="100">
        <v>19345.471617075698</v>
      </c>
      <c r="AM9" s="100">
        <v>18403.599756499949</v>
      </c>
      <c r="AN9" s="100">
        <v>17517.409086601456</v>
      </c>
      <c r="AO9" s="100">
        <v>16664.64719335331</v>
      </c>
      <c r="AP9" s="100">
        <v>15856.58686412098</v>
      </c>
      <c r="AQ9" s="100">
        <v>15064.556437235615</v>
      </c>
      <c r="AR9" s="100">
        <v>14381.625391257694</v>
      </c>
      <c r="AS9" s="100">
        <v>13728.782040222362</v>
      </c>
      <c r="AT9" s="100">
        <v>13116.42099790774</v>
      </c>
      <c r="AU9" s="100">
        <v>12523.359520425696</v>
      </c>
      <c r="AV9" s="100">
        <v>11964.140919040112</v>
      </c>
      <c r="AW9" s="100">
        <v>11424.761255201269</v>
      </c>
      <c r="AX9" s="100">
        <v>10921.853870427538</v>
      </c>
      <c r="AY9" s="100">
        <v>10425.863770952867</v>
      </c>
      <c r="AZ9" s="100">
        <v>9958.1638361466339</v>
      </c>
      <c r="BA9" s="100">
        <v>9519.4428185290835</v>
      </c>
      <c r="BB9" s="100">
        <v>9299.7979900623341</v>
      </c>
      <c r="BC9" s="100">
        <v>9081.7507762946188</v>
      </c>
      <c r="BD9" s="100">
        <v>8872.3341275470539</v>
      </c>
      <c r="BE9" s="100">
        <v>8668.2367961058808</v>
      </c>
      <c r="BF9" s="100">
        <v>8471.8332581941122</v>
      </c>
      <c r="BG9" s="100">
        <v>8283.8064528769446</v>
      </c>
      <c r="BH9" s="100">
        <v>8101.1364529925031</v>
      </c>
      <c r="BI9" s="100">
        <v>7920.8448268889861</v>
      </c>
      <c r="BJ9" s="100">
        <v>7744.0209264168934</v>
      </c>
      <c r="BK9" s="100">
        <v>7568.079203689379</v>
      </c>
      <c r="BL9" s="100">
        <v>7392.5271358809759</v>
      </c>
      <c r="BM9" s="100">
        <v>7220.1253887507955</v>
      </c>
      <c r="BN9" s="100">
        <v>7050.5880826778757</v>
      </c>
      <c r="BO9" s="100">
        <v>6881.4446023742466</v>
      </c>
      <c r="BP9" s="100">
        <v>6712.2330046353381</v>
      </c>
    </row>
    <row r="10" spans="1:68" s="5" customFormat="1" ht="43.5" thickTop="1">
      <c r="B10" s="39"/>
      <c r="C10" s="39"/>
      <c r="D10" s="39"/>
      <c r="E10" s="102" t="s">
        <v>0</v>
      </c>
      <c r="F10" s="103" t="s">
        <v>4</v>
      </c>
      <c r="G10" s="104" t="s">
        <v>25</v>
      </c>
      <c r="H10" s="105">
        <v>9604.7720791993888</v>
      </c>
      <c r="I10" s="105">
        <v>9534.844402285391</v>
      </c>
      <c r="J10" s="105">
        <v>9527.057036475966</v>
      </c>
      <c r="K10" s="105">
        <v>9378.8150631009539</v>
      </c>
      <c r="L10" s="105">
        <v>9266.6666476054943</v>
      </c>
      <c r="M10" s="105">
        <v>9024.4157430735577</v>
      </c>
      <c r="N10" s="105">
        <v>8789.8988961558025</v>
      </c>
      <c r="O10" s="105">
        <v>8516.8034721320619</v>
      </c>
      <c r="P10" s="105">
        <v>8199.5555572067715</v>
      </c>
      <c r="Q10" s="105">
        <v>7896.5482841501162</v>
      </c>
      <c r="R10" s="105">
        <v>7612.4918466535773</v>
      </c>
      <c r="S10" s="105">
        <v>7334.4916678005247</v>
      </c>
      <c r="T10" s="105">
        <v>7049.567574534195</v>
      </c>
      <c r="U10" s="105">
        <v>6754.2563657692908</v>
      </c>
      <c r="V10" s="105">
        <v>6435.6821005250167</v>
      </c>
      <c r="W10" s="105">
        <v>6129.9564142466188</v>
      </c>
      <c r="X10" s="105">
        <v>5814.5180359211754</v>
      </c>
      <c r="Y10" s="105">
        <v>5519.1981593818145</v>
      </c>
      <c r="Z10" s="105">
        <v>5177.0843761734341</v>
      </c>
      <c r="AA10" s="105">
        <v>4869.7682424834275</v>
      </c>
      <c r="AB10" s="105">
        <v>4553.2032353216582</v>
      </c>
      <c r="AC10" s="105">
        <v>4301.9881216681433</v>
      </c>
      <c r="AD10" s="105">
        <v>4086.5809495368057</v>
      </c>
      <c r="AE10" s="105">
        <v>3881.3593357092527</v>
      </c>
      <c r="AF10" s="105">
        <v>3658.8292597524564</v>
      </c>
      <c r="AG10" s="105">
        <v>3466.5847795778345</v>
      </c>
      <c r="AH10" s="105">
        <v>3267.1100536426443</v>
      </c>
      <c r="AI10" s="105">
        <v>3111.9548228011986</v>
      </c>
      <c r="AJ10" s="105">
        <v>2949.4347207888704</v>
      </c>
      <c r="AK10" s="105">
        <v>2810.7982676196652</v>
      </c>
      <c r="AL10" s="105">
        <v>2681.8378503483978</v>
      </c>
      <c r="AM10" s="105">
        <v>2559.5049579312622</v>
      </c>
      <c r="AN10" s="105">
        <v>2443.5888789821806</v>
      </c>
      <c r="AO10" s="105">
        <v>2333.0350711233123</v>
      </c>
      <c r="AP10" s="105">
        <v>2227.2288425455645</v>
      </c>
      <c r="AQ10" s="105">
        <v>2125.6349950269205</v>
      </c>
      <c r="AR10" s="105">
        <v>2027.7863142205695</v>
      </c>
      <c r="AS10" s="105">
        <v>1936.3179217673621</v>
      </c>
      <c r="AT10" s="105">
        <v>1850.4859882694582</v>
      </c>
      <c r="AU10" s="105">
        <v>1769.6448685780229</v>
      </c>
      <c r="AV10" s="105">
        <v>1693.2322447874508</v>
      </c>
      <c r="AW10" s="105">
        <v>1620.7567960154636</v>
      </c>
      <c r="AX10" s="105">
        <v>1551.8000260368483</v>
      </c>
      <c r="AY10" s="105">
        <v>1485.9822407909542</v>
      </c>
      <c r="AZ10" s="105">
        <v>1422.9688741395646</v>
      </c>
      <c r="BA10" s="105">
        <v>1362.7275976250357</v>
      </c>
      <c r="BB10" s="105">
        <v>1305.6421569510446</v>
      </c>
      <c r="BC10" s="105">
        <v>1253.4702322644073</v>
      </c>
      <c r="BD10" s="105">
        <v>1205.6080991817182</v>
      </c>
      <c r="BE10" s="105">
        <v>1161.5389803139528</v>
      </c>
      <c r="BF10" s="105">
        <v>1120.8192201165443</v>
      </c>
      <c r="BG10" s="105">
        <v>1083.066814245414</v>
      </c>
      <c r="BH10" s="105">
        <v>1047.9518734519143</v>
      </c>
      <c r="BI10" s="105">
        <v>1015.1886792830636</v>
      </c>
      <c r="BJ10" s="105">
        <v>984.52905158740089</v>
      </c>
      <c r="BK10" s="105">
        <v>955.75679883051362</v>
      </c>
      <c r="BL10" s="105">
        <v>928.68306372239294</v>
      </c>
      <c r="BM10" s="105">
        <v>903.14241043805043</v>
      </c>
      <c r="BN10" s="105">
        <v>878.9895272515663</v>
      </c>
      <c r="BO10" s="105">
        <v>856.09644084500155</v>
      </c>
      <c r="BP10" s="105">
        <v>834.35015689108195</v>
      </c>
    </row>
    <row r="11" spans="1:68" s="5" customFormat="1" ht="42.75">
      <c r="B11" s="39"/>
      <c r="C11" s="39"/>
      <c r="D11" s="39"/>
      <c r="E11" s="107" t="s">
        <v>13</v>
      </c>
      <c r="F11" s="48" t="s">
        <v>4</v>
      </c>
      <c r="G11" s="14" t="s">
        <v>25</v>
      </c>
      <c r="H11" s="40">
        <v>234.76538274806074</v>
      </c>
      <c r="I11" s="40">
        <v>232.19233191997688</v>
      </c>
      <c r="J11" s="40">
        <v>232.69274798340837</v>
      </c>
      <c r="K11" s="40">
        <v>233.24461147207893</v>
      </c>
      <c r="L11" s="40">
        <v>232.08943706949879</v>
      </c>
      <c r="M11" s="40">
        <v>232.61544935502752</v>
      </c>
      <c r="N11" s="40">
        <v>233.19913890565715</v>
      </c>
      <c r="O11" s="40">
        <v>234.29378591065716</v>
      </c>
      <c r="P11" s="40">
        <v>233.07134267761717</v>
      </c>
      <c r="Q11" s="40">
        <v>234.02743015579716</v>
      </c>
      <c r="R11" s="40">
        <v>235.25246679241718</v>
      </c>
      <c r="S11" s="40">
        <v>237.40731662245716</v>
      </c>
      <c r="T11" s="40">
        <v>301.18840716783427</v>
      </c>
      <c r="U11" s="40">
        <v>354.07485131001999</v>
      </c>
      <c r="V11" s="40">
        <v>365.53318013136112</v>
      </c>
      <c r="W11" s="40">
        <v>414.40765615059684</v>
      </c>
      <c r="X11" s="40">
        <v>427.8147606939981</v>
      </c>
      <c r="Y11" s="40">
        <v>413.16087510841487</v>
      </c>
      <c r="Z11" s="40">
        <v>464.43040128705104</v>
      </c>
      <c r="AA11" s="40">
        <v>460.35674647204843</v>
      </c>
      <c r="AB11" s="40">
        <v>401.80332770500269</v>
      </c>
      <c r="AC11" s="40">
        <v>444.244158783633</v>
      </c>
      <c r="AD11" s="40">
        <v>439.75779134601999</v>
      </c>
      <c r="AE11" s="40">
        <v>434.87904965755519</v>
      </c>
      <c r="AF11" s="40">
        <v>433.03472180024426</v>
      </c>
      <c r="AG11" s="40">
        <v>441.32156168033725</v>
      </c>
      <c r="AH11" s="40">
        <v>446.38590074031367</v>
      </c>
      <c r="AI11" s="40">
        <v>387.82733833594841</v>
      </c>
      <c r="AJ11" s="40">
        <v>384.50400485071049</v>
      </c>
      <c r="AK11" s="40">
        <v>383.47998165871053</v>
      </c>
      <c r="AL11" s="40">
        <v>383.58140356123317</v>
      </c>
      <c r="AM11" s="40">
        <v>383.38253824147512</v>
      </c>
      <c r="AN11" s="40">
        <v>383.15877221736605</v>
      </c>
      <c r="AO11" s="40">
        <v>382.91755976642548</v>
      </c>
      <c r="AP11" s="40">
        <v>382.71498219819597</v>
      </c>
      <c r="AQ11" s="40">
        <v>382.41658917151034</v>
      </c>
      <c r="AR11" s="40">
        <v>382.15800927002306</v>
      </c>
      <c r="AS11" s="40">
        <v>381.89459978314022</v>
      </c>
      <c r="AT11" s="40">
        <v>381.67071409357175</v>
      </c>
      <c r="AU11" s="40">
        <v>381.35429335693942</v>
      </c>
      <c r="AV11" s="40">
        <v>381.07770938130642</v>
      </c>
      <c r="AW11" s="40">
        <v>380.87454489490364</v>
      </c>
      <c r="AX11" s="40">
        <v>380.70845872669634</v>
      </c>
      <c r="AY11" s="40">
        <v>380.45609074909237</v>
      </c>
      <c r="AZ11" s="40">
        <v>380.24114710649263</v>
      </c>
      <c r="BA11" s="40">
        <v>380.02270292365614</v>
      </c>
      <c r="BB11" s="40">
        <v>379.84091332279081</v>
      </c>
      <c r="BC11" s="40">
        <v>379.57595297325088</v>
      </c>
      <c r="BD11" s="40">
        <v>379.34823376441403</v>
      </c>
      <c r="BE11" s="40">
        <v>379.11804804968858</v>
      </c>
      <c r="BF11" s="40">
        <v>378.92457074241611</v>
      </c>
      <c r="BG11" s="40">
        <v>378.65170957411181</v>
      </c>
      <c r="BH11" s="40">
        <v>378.41635051705822</v>
      </c>
      <c r="BI11" s="40">
        <v>378.18009439504686</v>
      </c>
      <c r="BJ11" s="40">
        <v>377.94334746605347</v>
      </c>
      <c r="BK11" s="40">
        <v>377.74371763041279</v>
      </c>
      <c r="BL11" s="40">
        <v>377.46973798730033</v>
      </c>
      <c r="BM11" s="40">
        <v>377.23336243981737</v>
      </c>
      <c r="BN11" s="40">
        <v>376.99745656206494</v>
      </c>
      <c r="BO11" s="40">
        <v>376.79802945873251</v>
      </c>
      <c r="BP11" s="40">
        <v>376.5270388083029</v>
      </c>
    </row>
    <row r="12" spans="1:68" s="5" customFormat="1" ht="71.25">
      <c r="B12" s="39"/>
      <c r="C12" s="39"/>
      <c r="D12" s="39"/>
      <c r="E12" s="77" t="s">
        <v>29</v>
      </c>
      <c r="F12" s="14" t="s">
        <v>4</v>
      </c>
      <c r="G12" s="14" t="s">
        <v>25</v>
      </c>
      <c r="H12" s="40">
        <v>13713.829333594516</v>
      </c>
      <c r="I12" s="40">
        <v>13794.046158696616</v>
      </c>
      <c r="J12" s="40">
        <v>14975.575424064171</v>
      </c>
      <c r="K12" s="40">
        <v>14763.327173345646</v>
      </c>
      <c r="L12" s="40">
        <v>17420.169660147156</v>
      </c>
      <c r="M12" s="40">
        <v>17842.021226353034</v>
      </c>
      <c r="N12" s="40">
        <v>18395.017472713687</v>
      </c>
      <c r="O12" s="40">
        <v>19033.508541170515</v>
      </c>
      <c r="P12" s="40">
        <v>19032.363084790584</v>
      </c>
      <c r="Q12" s="40">
        <v>18861.820494925887</v>
      </c>
      <c r="R12" s="40">
        <v>18965.913547657397</v>
      </c>
      <c r="S12" s="40">
        <v>17681.406557795653</v>
      </c>
      <c r="T12" s="40">
        <v>16992.656383037011</v>
      </c>
      <c r="U12" s="40">
        <v>17034.692049542846</v>
      </c>
      <c r="V12" s="40">
        <v>16527.252841695259</v>
      </c>
      <c r="W12" s="40">
        <v>16146.902360234091</v>
      </c>
      <c r="X12" s="40">
        <v>15242.268927714502</v>
      </c>
      <c r="Y12" s="40">
        <v>15297.810830051805</v>
      </c>
      <c r="Z12" s="40">
        <v>16259.141411711953</v>
      </c>
      <c r="AA12" s="40">
        <v>13779.288296305043</v>
      </c>
      <c r="AB12" s="40">
        <v>14012.452811639094</v>
      </c>
      <c r="AC12" s="40">
        <v>13259.583732174564</v>
      </c>
      <c r="AD12" s="40">
        <v>13842.762187799295</v>
      </c>
      <c r="AE12" s="40">
        <v>13739.478452188714</v>
      </c>
      <c r="AF12" s="40">
        <v>13152.997724302455</v>
      </c>
      <c r="AG12" s="40">
        <v>13163.663998216347</v>
      </c>
      <c r="AH12" s="40">
        <v>12413.855391735533</v>
      </c>
      <c r="AI12" s="40">
        <v>12183.807847111579</v>
      </c>
      <c r="AJ12" s="40">
        <v>13065.595237918571</v>
      </c>
      <c r="AK12" s="40">
        <v>12976.16573873887</v>
      </c>
      <c r="AL12" s="40">
        <v>12116.375133224943</v>
      </c>
      <c r="AM12" s="40">
        <v>11340.319565807275</v>
      </c>
      <c r="AN12" s="40">
        <v>10594.196266349614</v>
      </c>
      <c r="AO12" s="40">
        <v>9874.3277611676458</v>
      </c>
      <c r="AP12" s="40">
        <v>9192.3207504560596</v>
      </c>
      <c r="AQ12" s="40">
        <v>8528.9883957746006</v>
      </c>
      <c r="AR12" s="40">
        <v>7968.6643463432447</v>
      </c>
      <c r="AS12" s="40">
        <v>7432.7161949925476</v>
      </c>
      <c r="AT12" s="40">
        <v>6929.2583027187038</v>
      </c>
      <c r="AU12" s="40">
        <v>6446.7018947897013</v>
      </c>
      <c r="AV12" s="40">
        <v>5991.1933170224274</v>
      </c>
      <c r="AW12" s="40">
        <v>5547.5609904838284</v>
      </c>
      <c r="AX12" s="40">
        <v>5134.491167821061</v>
      </c>
      <c r="AY12" s="40">
        <v>4731.5753761902652</v>
      </c>
      <c r="AZ12" s="40">
        <v>4351.7087554310838</v>
      </c>
      <c r="BA12" s="40">
        <v>3998.5090102800282</v>
      </c>
      <c r="BB12" s="40">
        <v>3858.6372541566875</v>
      </c>
      <c r="BC12" s="40">
        <v>3721.5529619850499</v>
      </c>
      <c r="BD12" s="40">
        <v>3586.3087460517177</v>
      </c>
      <c r="BE12" s="40">
        <v>3452.9150190326968</v>
      </c>
      <c r="BF12" s="40">
        <v>3321.3819392958408</v>
      </c>
      <c r="BG12" s="40">
        <v>3201.1037065017399</v>
      </c>
      <c r="BH12" s="40">
        <v>3080.9567058272883</v>
      </c>
      <c r="BI12" s="40">
        <v>2960.9542382678201</v>
      </c>
      <c r="BJ12" s="40">
        <v>2841.1085896260674</v>
      </c>
      <c r="BK12" s="40">
        <v>2721.4301534408255</v>
      </c>
      <c r="BL12" s="40">
        <v>2601.9287806086004</v>
      </c>
      <c r="BM12" s="40">
        <v>2482.6093478548937</v>
      </c>
      <c r="BN12" s="40">
        <v>2363.4757801623127</v>
      </c>
      <c r="BO12" s="40">
        <v>2244.5282706265898</v>
      </c>
      <c r="BP12" s="40">
        <v>2125.7657861145399</v>
      </c>
    </row>
    <row r="13" spans="1:68" ht="57">
      <c r="B13" s="39"/>
      <c r="C13" s="39"/>
      <c r="D13" s="39"/>
      <c r="E13" s="108" t="s">
        <v>18</v>
      </c>
      <c r="F13" s="49" t="s">
        <v>4</v>
      </c>
      <c r="G13" s="14" t="s">
        <v>25</v>
      </c>
      <c r="H13" s="101">
        <v>5328.6603758717374</v>
      </c>
      <c r="I13" s="101">
        <v>5327.5596281975941</v>
      </c>
      <c r="J13" s="101">
        <v>5313.1488167700927</v>
      </c>
      <c r="K13" s="101">
        <v>5258.1412600029516</v>
      </c>
      <c r="L13" s="101">
        <v>5174.8904067911644</v>
      </c>
      <c r="M13" s="101">
        <v>5188.7028204969538</v>
      </c>
      <c r="N13" s="101">
        <v>5133.6609745390779</v>
      </c>
      <c r="O13" s="101">
        <v>5116.1913368158403</v>
      </c>
      <c r="P13" s="101">
        <v>5047.0412317856399</v>
      </c>
      <c r="Q13" s="101">
        <v>4937.8055093647581</v>
      </c>
      <c r="R13" s="101">
        <v>4856.919849736345</v>
      </c>
      <c r="S13" s="101">
        <v>4777.4227698812447</v>
      </c>
      <c r="T13" s="101">
        <v>4692.1855489016189</v>
      </c>
      <c r="U13" s="101">
        <v>4662.1173557250904</v>
      </c>
      <c r="V13" s="101">
        <v>4634.3968264705863</v>
      </c>
      <c r="W13" s="101">
        <v>4559.7541344622714</v>
      </c>
      <c r="X13" s="101">
        <v>4451.9647381276227</v>
      </c>
      <c r="Y13" s="101">
        <v>4367.0978210866688</v>
      </c>
      <c r="Z13" s="101">
        <v>4303.0433088021682</v>
      </c>
      <c r="AA13" s="101">
        <v>4091.4576703428438</v>
      </c>
      <c r="AB13" s="101">
        <v>4068.8298865777506</v>
      </c>
      <c r="AC13" s="101">
        <v>4036.8577423349479</v>
      </c>
      <c r="AD13" s="101">
        <v>3924.9080968085946</v>
      </c>
      <c r="AE13" s="101">
        <v>3893.2454378409161</v>
      </c>
      <c r="AF13" s="101">
        <v>3824.8056511018876</v>
      </c>
      <c r="AG13" s="101">
        <v>3776.7891098457285</v>
      </c>
      <c r="AH13" s="101">
        <v>3741.8047830880632</v>
      </c>
      <c r="AI13" s="101">
        <v>3640.3799682427434</v>
      </c>
      <c r="AJ13" s="101">
        <v>3624.7421776988604</v>
      </c>
      <c r="AK13" s="101">
        <v>3614.8032376136057</v>
      </c>
      <c r="AL13" s="101">
        <v>3583.9741495067547</v>
      </c>
      <c r="AM13" s="101">
        <v>3544.5276417911382</v>
      </c>
      <c r="AN13" s="101">
        <v>3523.0263056113054</v>
      </c>
      <c r="AO13" s="101">
        <v>3503.5095840854201</v>
      </c>
      <c r="AP13" s="101">
        <v>3484.6291911427188</v>
      </c>
      <c r="AQ13" s="101">
        <v>3462.2247231498641</v>
      </c>
      <c r="AR13" s="101">
        <v>3440.6819213627241</v>
      </c>
      <c r="AS13" s="101">
        <v>3418.5787834875387</v>
      </c>
      <c r="AT13" s="101">
        <v>3397.3656554090812</v>
      </c>
      <c r="AU13" s="101">
        <v>3372.7937546151488</v>
      </c>
      <c r="AV13" s="101">
        <v>3349.117481867007</v>
      </c>
      <c r="AW13" s="101">
        <v>3329.4845500027973</v>
      </c>
      <c r="AX13" s="101">
        <v>3310.8084424605477</v>
      </c>
      <c r="AY13" s="101">
        <v>3288.9018919355694</v>
      </c>
      <c r="AZ13" s="101">
        <v>3267.989747097371</v>
      </c>
      <c r="BA13" s="101">
        <v>3246.6974495673689</v>
      </c>
      <c r="BB13" s="101">
        <v>3226.5890811891486</v>
      </c>
      <c r="BC13" s="101">
        <v>3203.4192973299441</v>
      </c>
      <c r="BD13" s="101">
        <v>3181.3083879794367</v>
      </c>
      <c r="BE13" s="101">
        <v>3158.9295880082364</v>
      </c>
      <c r="BF13" s="101">
        <v>3137.6422298510547</v>
      </c>
      <c r="BG13" s="101">
        <v>3113.4302856118188</v>
      </c>
      <c r="BH13" s="101">
        <v>3090.3959884553233</v>
      </c>
      <c r="BI13" s="101">
        <v>3067.2642598313296</v>
      </c>
      <c r="BJ13" s="101">
        <v>3045.3510735610957</v>
      </c>
      <c r="BK13" s="101">
        <v>3020.8862879012686</v>
      </c>
      <c r="BL13" s="101">
        <v>2997.6965945495222</v>
      </c>
      <c r="BM13" s="101">
        <v>2974.5518949596635</v>
      </c>
      <c r="BN13" s="101">
        <v>2952.6872815886591</v>
      </c>
      <c r="BO13" s="101">
        <v>2928.424029017704</v>
      </c>
      <c r="BP13" s="101">
        <v>2905.4222350898212</v>
      </c>
    </row>
    <row r="14" spans="1:68" ht="86.25" thickBot="1">
      <c r="B14" s="39"/>
      <c r="C14" s="39"/>
      <c r="D14" s="39"/>
      <c r="E14" s="89" t="s">
        <v>33</v>
      </c>
      <c r="F14" s="16" t="s">
        <v>4</v>
      </c>
      <c r="G14" s="16" t="s">
        <v>25</v>
      </c>
      <c r="H14" s="106">
        <v>702.83026999291678</v>
      </c>
      <c r="I14" s="106">
        <v>686.44620024230187</v>
      </c>
      <c r="J14" s="106">
        <v>698.89764571316766</v>
      </c>
      <c r="K14" s="106">
        <v>680.74547632983922</v>
      </c>
      <c r="L14" s="106">
        <v>701.91349393186852</v>
      </c>
      <c r="M14" s="106">
        <v>667.82873473264453</v>
      </c>
      <c r="N14" s="106">
        <v>640.46784939712438</v>
      </c>
      <c r="O14" s="106">
        <v>655.23057167867137</v>
      </c>
      <c r="P14" s="106">
        <v>609.1187236752379</v>
      </c>
      <c r="Q14" s="106">
        <v>652.57502705106276</v>
      </c>
      <c r="R14" s="106">
        <v>655.91443265909516</v>
      </c>
      <c r="S14" s="106">
        <v>630.52981102330273</v>
      </c>
      <c r="T14" s="106">
        <v>577.04643230948568</v>
      </c>
      <c r="U14" s="106">
        <v>516.5268173218675</v>
      </c>
      <c r="V14" s="106">
        <v>506.69926841574829</v>
      </c>
      <c r="W14" s="106">
        <v>506.81438218982044</v>
      </c>
      <c r="X14" s="106">
        <v>522.35987148863205</v>
      </c>
      <c r="Y14" s="106">
        <v>561.19836242802796</v>
      </c>
      <c r="Z14" s="106">
        <v>530.41167542322773</v>
      </c>
      <c r="AA14" s="106">
        <v>513.68788841490209</v>
      </c>
      <c r="AB14" s="106">
        <v>526.91409091663695</v>
      </c>
      <c r="AC14" s="106">
        <v>524.12535460171284</v>
      </c>
      <c r="AD14" s="106">
        <v>528.10321016884393</v>
      </c>
      <c r="AE14" s="106">
        <v>604.69033239592966</v>
      </c>
      <c r="AF14" s="106">
        <v>617.02824714749113</v>
      </c>
      <c r="AG14" s="106">
        <v>624.93138440348548</v>
      </c>
      <c r="AH14" s="106">
        <v>618.83151051759683</v>
      </c>
      <c r="AI14" s="106">
        <v>636.62217425062067</v>
      </c>
      <c r="AJ14" s="106">
        <v>673.37481073742629</v>
      </c>
      <c r="AK14" s="106">
        <v>581.88147086411584</v>
      </c>
      <c r="AL14" s="106">
        <v>579.70308043437046</v>
      </c>
      <c r="AM14" s="106">
        <v>575.86505272879856</v>
      </c>
      <c r="AN14" s="106">
        <v>573.43886344098939</v>
      </c>
      <c r="AO14" s="106">
        <v>570.85721721050686</v>
      </c>
      <c r="AP14" s="106">
        <v>569.69309777844148</v>
      </c>
      <c r="AQ14" s="106">
        <v>565.29173411271995</v>
      </c>
      <c r="AR14" s="106">
        <v>562.33480006113325</v>
      </c>
      <c r="AS14" s="106">
        <v>559.27454019177367</v>
      </c>
      <c r="AT14" s="106">
        <v>557.64033741692595</v>
      </c>
      <c r="AU14" s="106">
        <v>552.86470908588342</v>
      </c>
      <c r="AV14" s="106">
        <v>549.52016598192006</v>
      </c>
      <c r="AW14" s="106">
        <v>546.08437380427642</v>
      </c>
      <c r="AX14" s="106">
        <v>544.0457753823847</v>
      </c>
      <c r="AY14" s="106">
        <v>538.94817128698537</v>
      </c>
      <c r="AZ14" s="106">
        <v>535.25531237212022</v>
      </c>
      <c r="BA14" s="106">
        <v>531.48605813299321</v>
      </c>
      <c r="BB14" s="106">
        <v>529.0885844426607</v>
      </c>
      <c r="BC14" s="106">
        <v>523.73233174196673</v>
      </c>
      <c r="BD14" s="106">
        <v>519.76066056976811</v>
      </c>
      <c r="BE14" s="106">
        <v>515.73516070130665</v>
      </c>
      <c r="BF14" s="106">
        <v>513.06529818825607</v>
      </c>
      <c r="BG14" s="106">
        <v>507.55393694385918</v>
      </c>
      <c r="BH14" s="106">
        <v>503.41553474091887</v>
      </c>
      <c r="BI14" s="106">
        <v>499.25755511172616</v>
      </c>
      <c r="BJ14" s="106">
        <v>495.08886417627571</v>
      </c>
      <c r="BK14" s="106">
        <v>492.26224588635773</v>
      </c>
      <c r="BL14" s="106">
        <v>486.74895901315966</v>
      </c>
      <c r="BM14" s="106">
        <v>482.58837305837028</v>
      </c>
      <c r="BN14" s="106">
        <v>478.4380371132728</v>
      </c>
      <c r="BO14" s="106">
        <v>475.59783242621904</v>
      </c>
      <c r="BP14" s="106">
        <v>470.16778773159217</v>
      </c>
    </row>
    <row r="15" spans="1:68">
      <c r="B15" s="39"/>
      <c r="C15" s="39"/>
      <c r="D15" s="39"/>
      <c r="E15" s="99"/>
      <c r="F15" s="13"/>
      <c r="G15" s="13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V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</row>
    <row r="16" spans="1:68">
      <c r="B16" s="39"/>
      <c r="C16" s="39"/>
      <c r="D16" s="39"/>
      <c r="E16" s="99"/>
      <c r="F16" s="13"/>
      <c r="G16" s="13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V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</row>
    <row r="17" spans="1:68">
      <c r="B17" s="39"/>
      <c r="C17" s="39" t="s">
        <v>26</v>
      </c>
      <c r="E17" s="36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V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</row>
    <row r="18" spans="1:68" ht="16.5" thickBot="1">
      <c r="B18" s="39"/>
      <c r="C18" s="39"/>
      <c r="D18" s="39" t="s">
        <v>21</v>
      </c>
      <c r="E18" s="36"/>
      <c r="F18" s="32"/>
      <c r="G18" s="32"/>
      <c r="Q18" s="47"/>
      <c r="R18" s="47"/>
      <c r="S18" s="47"/>
      <c r="T18" s="47"/>
      <c r="U18" s="47"/>
      <c r="V18" s="47"/>
      <c r="W18" s="47"/>
      <c r="X18" s="47"/>
    </row>
    <row r="19" spans="1:68" s="5" customFormat="1" ht="14.25">
      <c r="A19" s="5" t="s">
        <v>9</v>
      </c>
      <c r="D19" s="6"/>
      <c r="E19" s="72" t="s">
        <v>1</v>
      </c>
      <c r="F19" s="38"/>
      <c r="G19" s="38" t="s">
        <v>10</v>
      </c>
      <c r="H19" s="8">
        <v>1990</v>
      </c>
      <c r="I19" s="8">
        <v>1991</v>
      </c>
      <c r="J19" s="8">
        <v>1992</v>
      </c>
      <c r="K19" s="8">
        <v>1993</v>
      </c>
      <c r="L19" s="8">
        <v>1994</v>
      </c>
      <c r="M19" s="8">
        <v>1995</v>
      </c>
      <c r="N19" s="8">
        <v>1996</v>
      </c>
      <c r="O19" s="8">
        <v>1997</v>
      </c>
      <c r="P19" s="8">
        <v>1998</v>
      </c>
      <c r="Q19" s="8">
        <v>1999</v>
      </c>
      <c r="R19" s="8">
        <v>2000</v>
      </c>
      <c r="S19" s="8">
        <v>2001</v>
      </c>
      <c r="T19" s="8">
        <v>2002</v>
      </c>
      <c r="U19" s="8">
        <v>2003</v>
      </c>
      <c r="V19" s="8">
        <v>2004</v>
      </c>
      <c r="W19" s="8">
        <v>2005</v>
      </c>
      <c r="X19" s="8">
        <v>2006</v>
      </c>
      <c r="Y19" s="8">
        <v>2007</v>
      </c>
      <c r="Z19" s="8">
        <v>2008</v>
      </c>
      <c r="AA19" s="8">
        <v>2009</v>
      </c>
      <c r="AB19" s="8">
        <v>2010</v>
      </c>
      <c r="AC19" s="8">
        <v>2011</v>
      </c>
      <c r="AD19" s="8">
        <v>2012</v>
      </c>
      <c r="AE19" s="8">
        <v>2013</v>
      </c>
      <c r="AF19" s="8">
        <v>2014</v>
      </c>
      <c r="AG19" s="8">
        <v>2015</v>
      </c>
      <c r="AH19" s="8">
        <v>2016</v>
      </c>
      <c r="AI19" s="8">
        <v>2017</v>
      </c>
      <c r="AJ19" s="8">
        <v>2018</v>
      </c>
      <c r="AK19" s="8">
        <v>2019</v>
      </c>
      <c r="AL19" s="8">
        <v>2020</v>
      </c>
      <c r="AM19" s="8">
        <v>2021</v>
      </c>
      <c r="AN19" s="8">
        <v>2022</v>
      </c>
      <c r="AO19" s="8">
        <v>2023</v>
      </c>
      <c r="AP19" s="8">
        <v>2024</v>
      </c>
      <c r="AQ19" s="8">
        <v>2025</v>
      </c>
      <c r="AR19" s="8">
        <v>2026</v>
      </c>
      <c r="AS19" s="8">
        <v>2027</v>
      </c>
      <c r="AT19" s="8">
        <v>2028</v>
      </c>
      <c r="AU19" s="8">
        <v>2029</v>
      </c>
      <c r="AV19" s="8">
        <v>2030</v>
      </c>
      <c r="AW19" s="8">
        <v>2031</v>
      </c>
      <c r="AX19" s="8">
        <v>2032</v>
      </c>
      <c r="AY19" s="8">
        <v>2033</v>
      </c>
      <c r="AZ19" s="8">
        <v>2034</v>
      </c>
      <c r="BA19" s="8">
        <v>2035</v>
      </c>
      <c r="BB19" s="8">
        <v>2036</v>
      </c>
      <c r="BC19" s="8">
        <v>2037</v>
      </c>
      <c r="BD19" s="8">
        <v>2038</v>
      </c>
      <c r="BE19" s="8">
        <v>2039</v>
      </c>
      <c r="BF19" s="8">
        <v>2040</v>
      </c>
      <c r="BG19" s="8">
        <v>2041</v>
      </c>
      <c r="BH19" s="8">
        <v>2042</v>
      </c>
      <c r="BI19" s="8">
        <v>2043</v>
      </c>
      <c r="BJ19" s="8">
        <v>2044</v>
      </c>
      <c r="BK19" s="8">
        <v>2045</v>
      </c>
      <c r="BL19" s="8">
        <v>2046</v>
      </c>
      <c r="BM19" s="8">
        <v>2047</v>
      </c>
      <c r="BN19" s="8">
        <v>2048</v>
      </c>
      <c r="BO19" s="8">
        <v>2049</v>
      </c>
      <c r="BP19" s="8">
        <v>2050</v>
      </c>
    </row>
    <row r="20" spans="1:68" s="6" customFormat="1" ht="43.5" thickBot="1">
      <c r="E20" s="65" t="s">
        <v>24</v>
      </c>
      <c r="F20" s="66" t="s">
        <v>4</v>
      </c>
      <c r="G20" s="66" t="s">
        <v>25</v>
      </c>
      <c r="H20" s="57">
        <v>23626.01516419859</v>
      </c>
      <c r="I20" s="57">
        <v>23824.55926586402</v>
      </c>
      <c r="J20" s="57">
        <v>25658.881303305134</v>
      </c>
      <c r="K20" s="57">
        <v>24717.107578169969</v>
      </c>
      <c r="L20" s="57">
        <v>28309.739247596313</v>
      </c>
      <c r="M20" s="57">
        <v>28836.470060019394</v>
      </c>
      <c r="N20" s="57">
        <v>29318.298506169878</v>
      </c>
      <c r="O20" s="57">
        <v>30878.028925264305</v>
      </c>
      <c r="P20" s="57">
        <v>31028.884608439723</v>
      </c>
      <c r="Q20" s="57">
        <v>30964.164298255742</v>
      </c>
      <c r="R20" s="57">
        <v>32388.287414789324</v>
      </c>
      <c r="S20" s="57">
        <v>32078.382940131341</v>
      </c>
      <c r="T20" s="57">
        <v>32435.313368989169</v>
      </c>
      <c r="U20" s="57">
        <v>33341.988970445229</v>
      </c>
      <c r="V20" s="57">
        <v>32693.559726590865</v>
      </c>
      <c r="W20" s="57">
        <v>32001.161543244853</v>
      </c>
      <c r="X20" s="57">
        <v>30464.79458379234</v>
      </c>
      <c r="Y20" s="57">
        <v>31112.710180404494</v>
      </c>
      <c r="Z20" s="57">
        <v>32274.853839164396</v>
      </c>
      <c r="AA20" s="57">
        <v>28770.723440152622</v>
      </c>
      <c r="AB20" s="57">
        <v>29464.852636719137</v>
      </c>
      <c r="AC20" s="57">
        <v>28747.384624503247</v>
      </c>
      <c r="AD20" s="57">
        <v>30421.156212347891</v>
      </c>
      <c r="AE20" s="57">
        <v>29911.484260446778</v>
      </c>
      <c r="AF20" s="57">
        <v>29186.706590101559</v>
      </c>
      <c r="AG20" s="57">
        <v>29589.021699110177</v>
      </c>
      <c r="AH20" s="57">
        <v>29795.005910846361</v>
      </c>
      <c r="AI20" s="57">
        <v>30018.967199855717</v>
      </c>
      <c r="AJ20" s="57">
        <v>30779.579126907913</v>
      </c>
      <c r="AK20" s="57">
        <v>30878.675421170745</v>
      </c>
      <c r="AL20" s="57">
        <v>29930.149387091638</v>
      </c>
      <c r="AM20" s="57">
        <v>29158.741865573429</v>
      </c>
      <c r="AN20" s="57">
        <v>28407.049168038211</v>
      </c>
      <c r="AO20" s="57">
        <v>27649.980225004801</v>
      </c>
      <c r="AP20" s="57">
        <v>26920.364432372815</v>
      </c>
      <c r="AQ20" s="57">
        <v>26135.763507325799</v>
      </c>
      <c r="AR20" s="57">
        <v>25394.845984221462</v>
      </c>
      <c r="AS20" s="57">
        <v>24650.296826616664</v>
      </c>
      <c r="AT20" s="57">
        <v>23933.33475026449</v>
      </c>
      <c r="AU20" s="57">
        <v>23165.039166180963</v>
      </c>
      <c r="AV20" s="57">
        <v>22418.605520004563</v>
      </c>
      <c r="AW20" s="57">
        <v>21599.115637779854</v>
      </c>
      <c r="AX20" s="57">
        <v>20801.304313226665</v>
      </c>
      <c r="AY20" s="57">
        <v>19822.175553158853</v>
      </c>
      <c r="AZ20" s="57">
        <v>18858.132163650276</v>
      </c>
      <c r="BA20" s="57">
        <v>17890.091713979167</v>
      </c>
      <c r="BB20" s="57">
        <v>16913.645527801345</v>
      </c>
      <c r="BC20" s="57">
        <v>15904.654908382081</v>
      </c>
      <c r="BD20" s="57">
        <v>14917.797815104412</v>
      </c>
      <c r="BE20" s="57">
        <v>13933.620587014429</v>
      </c>
      <c r="BF20" s="57">
        <v>12969.877249851008</v>
      </c>
      <c r="BG20" s="57">
        <v>12001.515319788143</v>
      </c>
      <c r="BH20" s="57">
        <v>11046.364511630793</v>
      </c>
      <c r="BI20" s="57">
        <v>10088.846932530892</v>
      </c>
      <c r="BJ20" s="57">
        <v>9128.9179753204626</v>
      </c>
      <c r="BK20" s="57">
        <v>8181.8294178259775</v>
      </c>
      <c r="BL20" s="57">
        <v>7333.5327728583125</v>
      </c>
      <c r="BM20" s="57">
        <v>6561.0239769054915</v>
      </c>
      <c r="BN20" s="57">
        <v>5821.4776890857456</v>
      </c>
      <c r="BO20" s="57">
        <v>5114.827271155742</v>
      </c>
      <c r="BP20" s="57">
        <v>4391.6664557754248</v>
      </c>
    </row>
    <row r="21" spans="1:68" s="5" customFormat="1" ht="30" thickTop="1" thickBot="1">
      <c r="B21" s="39"/>
      <c r="C21" s="39"/>
      <c r="D21" s="39"/>
      <c r="E21" s="44" t="s">
        <v>22</v>
      </c>
      <c r="F21" s="16" t="s">
        <v>4</v>
      </c>
      <c r="G21" s="16" t="s">
        <v>25</v>
      </c>
      <c r="H21" s="122">
        <v>10675.178009767282</v>
      </c>
      <c r="I21" s="122">
        <v>10849.559826090495</v>
      </c>
      <c r="J21" s="122">
        <v>11623.314852033203</v>
      </c>
      <c r="K21" s="122">
        <v>10912.822246068321</v>
      </c>
      <c r="L21" s="122">
        <v>11986.661444715812</v>
      </c>
      <c r="M21" s="122">
        <v>12263.591186269929</v>
      </c>
      <c r="N21" s="122">
        <v>12341.262464353924</v>
      </c>
      <c r="O21" s="122">
        <v>13314.057996226456</v>
      </c>
      <c r="P21" s="122">
        <v>13515.225543404438</v>
      </c>
      <c r="Q21" s="122">
        <v>13648.574364940978</v>
      </c>
      <c r="R21" s="122">
        <v>14942.912807064458</v>
      </c>
      <c r="S21" s="122">
        <v>15869.136621724167</v>
      </c>
      <c r="T21" s="122">
        <v>16800.527657574563</v>
      </c>
      <c r="U21" s="122">
        <v>17719.790366192443</v>
      </c>
      <c r="V21" s="122">
        <v>17577.050797135416</v>
      </c>
      <c r="W21" s="122">
        <v>17328.448501477465</v>
      </c>
      <c r="X21" s="122">
        <v>16559.759437306708</v>
      </c>
      <c r="Y21" s="122">
        <v>16963.950921481646</v>
      </c>
      <c r="Z21" s="122">
        <v>17127.217864018276</v>
      </c>
      <c r="AA21" s="122">
        <v>16060.09897259701</v>
      </c>
      <c r="AB21" s="122">
        <v>16451.61646822765</v>
      </c>
      <c r="AC21" s="122">
        <v>16492.582697768357</v>
      </c>
      <c r="AD21" s="122">
        <v>17584.798145921915</v>
      </c>
      <c r="AE21" s="122">
        <v>17114.340328939004</v>
      </c>
      <c r="AF21" s="122">
        <v>16849.831359386048</v>
      </c>
      <c r="AG21" s="122">
        <v>17308.681401817495</v>
      </c>
      <c r="AH21" s="122">
        <v>18083.343646405192</v>
      </c>
      <c r="AI21" s="122">
        <v>18632.009345065213</v>
      </c>
      <c r="AJ21" s="122">
        <v>18504.048062928188</v>
      </c>
      <c r="AK21" s="122">
        <v>18811.706135549255</v>
      </c>
      <c r="AL21" s="122">
        <v>18604.55480492326</v>
      </c>
      <c r="AM21" s="122">
        <v>18522.300302950287</v>
      </c>
      <c r="AN21" s="122">
        <v>18424.446680018278</v>
      </c>
      <c r="AO21" s="122">
        <v>18296.975101703221</v>
      </c>
      <c r="AP21" s="122">
        <v>18160.91680012548</v>
      </c>
      <c r="AQ21" s="122">
        <v>17957.137305735545</v>
      </c>
      <c r="AR21" s="122">
        <v>17758.010735070729</v>
      </c>
      <c r="AS21" s="122">
        <v>17530.960334841933</v>
      </c>
      <c r="AT21" s="122">
        <v>17297.727677991432</v>
      </c>
      <c r="AU21" s="122">
        <v>16995.182636400714</v>
      </c>
      <c r="AV21" s="122">
        <v>16686.151405180855</v>
      </c>
      <c r="AW21" s="122">
        <v>16301.857803880783</v>
      </c>
      <c r="AX21" s="122">
        <v>15907.465445081541</v>
      </c>
      <c r="AY21" s="122">
        <v>15324.705808841671</v>
      </c>
      <c r="AZ21" s="122">
        <v>14732.761971065684</v>
      </c>
      <c r="BA21" s="122">
        <v>14110.401948242254</v>
      </c>
      <c r="BB21" s="122">
        <v>13269.802044342177</v>
      </c>
      <c r="BC21" s="122">
        <v>12396.752066367271</v>
      </c>
      <c r="BD21" s="122">
        <v>11542.539445886649</v>
      </c>
      <c r="BE21" s="122">
        <v>10689.14893217116</v>
      </c>
      <c r="BF21" s="122">
        <v>9852.9250849080054</v>
      </c>
      <c r="BG21" s="122">
        <v>9003.7552486808763</v>
      </c>
      <c r="BH21" s="122">
        <v>8166.2531168466157</v>
      </c>
      <c r="BI21" s="122">
        <v>7326.2333330248648</v>
      </c>
      <c r="BJ21" s="122">
        <v>6483.6424239276503</v>
      </c>
      <c r="BK21" s="122">
        <v>5652.3793834296557</v>
      </c>
      <c r="BL21" s="122">
        <v>4922.4244655705697</v>
      </c>
      <c r="BM21" s="122">
        <v>4266.7342373367273</v>
      </c>
      <c r="BN21" s="122">
        <v>3643.8258087550753</v>
      </c>
      <c r="BO21" s="122">
        <v>3052.3326603339301</v>
      </c>
      <c r="BP21" s="122">
        <v>2446.7484959988515</v>
      </c>
    </row>
    <row r="22" spans="1:68" s="5" customFormat="1" ht="19.5" thickBot="1">
      <c r="B22" s="39"/>
      <c r="C22" s="39"/>
      <c r="D22" s="39"/>
      <c r="E22" s="67" t="s">
        <v>23</v>
      </c>
      <c r="F22" s="68" t="s">
        <v>4</v>
      </c>
      <c r="G22" s="68" t="s">
        <v>25</v>
      </c>
      <c r="H22" s="62">
        <v>12950.837154431309</v>
      </c>
      <c r="I22" s="62">
        <v>12974.999439773525</v>
      </c>
      <c r="J22" s="62">
        <v>14035.566451271929</v>
      </c>
      <c r="K22" s="62">
        <v>13804.285332101646</v>
      </c>
      <c r="L22" s="62">
        <v>16323.077802880503</v>
      </c>
      <c r="M22" s="62">
        <v>16572.878873749465</v>
      </c>
      <c r="N22" s="62">
        <v>16977.036041815954</v>
      </c>
      <c r="O22" s="62">
        <v>17563.970929037849</v>
      </c>
      <c r="P22" s="62">
        <v>17513.659065035285</v>
      </c>
      <c r="Q22" s="62">
        <v>17315.589933314764</v>
      </c>
      <c r="R22" s="62">
        <v>17445.374607724865</v>
      </c>
      <c r="S22" s="62">
        <v>16209.246318407175</v>
      </c>
      <c r="T22" s="62">
        <v>15634.785711414606</v>
      </c>
      <c r="U22" s="62">
        <v>15622.198604252788</v>
      </c>
      <c r="V22" s="62">
        <v>15116.508929455447</v>
      </c>
      <c r="W22" s="62">
        <v>14672.713041767389</v>
      </c>
      <c r="X22" s="62">
        <v>13905.035146485634</v>
      </c>
      <c r="Y22" s="62">
        <v>14148.75925892285</v>
      </c>
      <c r="Z22" s="62">
        <v>15147.635975146122</v>
      </c>
      <c r="AA22" s="62">
        <v>12710.62446755561</v>
      </c>
      <c r="AB22" s="62">
        <v>13013.236168491485</v>
      </c>
      <c r="AC22" s="62">
        <v>12254.801926734888</v>
      </c>
      <c r="AD22" s="62">
        <v>12836.358066425975</v>
      </c>
      <c r="AE22" s="62">
        <v>12797.143931507771</v>
      </c>
      <c r="AF22" s="62">
        <v>12336.875230715514</v>
      </c>
      <c r="AG22" s="62">
        <v>12280.340297292681</v>
      </c>
      <c r="AH22" s="62">
        <v>11711.662264441171</v>
      </c>
      <c r="AI22" s="62">
        <v>11386.957854790504</v>
      </c>
      <c r="AJ22" s="62">
        <v>12275.531063979726</v>
      </c>
      <c r="AK22" s="62">
        <v>12066.969285621488</v>
      </c>
      <c r="AL22" s="62">
        <v>11325.59458216838</v>
      </c>
      <c r="AM22" s="62">
        <v>10636.441562623144</v>
      </c>
      <c r="AN22" s="62">
        <v>9982.6024880199348</v>
      </c>
      <c r="AO22" s="62">
        <v>9353.0051233015802</v>
      </c>
      <c r="AP22" s="62">
        <v>8759.4476322473347</v>
      </c>
      <c r="AQ22" s="62">
        <v>8178.6262015902539</v>
      </c>
      <c r="AR22" s="62">
        <v>7636.8352491507321</v>
      </c>
      <c r="AS22" s="62">
        <v>7119.3364917747322</v>
      </c>
      <c r="AT22" s="62">
        <v>6635.6070722730601</v>
      </c>
      <c r="AU22" s="62">
        <v>6169.856529780247</v>
      </c>
      <c r="AV22" s="62">
        <v>5732.4541148237086</v>
      </c>
      <c r="AW22" s="62">
        <v>5297.2578338990725</v>
      </c>
      <c r="AX22" s="62">
        <v>4893.8388681451224</v>
      </c>
      <c r="AY22" s="62">
        <v>4497.4697443171817</v>
      </c>
      <c r="AZ22" s="62">
        <v>4125.3701925845917</v>
      </c>
      <c r="BA22" s="62">
        <v>3779.6897657369141</v>
      </c>
      <c r="BB22" s="62">
        <v>3643.8434834591685</v>
      </c>
      <c r="BC22" s="62">
        <v>3507.9028420148102</v>
      </c>
      <c r="BD22" s="62">
        <v>3375.2583692177641</v>
      </c>
      <c r="BE22" s="62">
        <v>3244.4716548432702</v>
      </c>
      <c r="BF22" s="62">
        <v>3116.9521649430035</v>
      </c>
      <c r="BG22" s="62">
        <v>2997.7600711072664</v>
      </c>
      <c r="BH22" s="62">
        <v>2880.1113947841764</v>
      </c>
      <c r="BI22" s="62">
        <v>2762.6135995060281</v>
      </c>
      <c r="BJ22" s="62">
        <v>2645.2755513928118</v>
      </c>
      <c r="BK22" s="62">
        <v>2529.4500343963218</v>
      </c>
      <c r="BL22" s="62">
        <v>2411.1083072877432</v>
      </c>
      <c r="BM22" s="62">
        <v>2294.2897395687642</v>
      </c>
      <c r="BN22" s="62">
        <v>2177.6518803306703</v>
      </c>
      <c r="BO22" s="62">
        <v>2062.4946108218119</v>
      </c>
      <c r="BP22" s="62">
        <v>1944.9179597765731</v>
      </c>
    </row>
    <row r="23" spans="1:68" s="5" customFormat="1" ht="72.75" thickTop="1" thickBot="1">
      <c r="B23" s="39"/>
      <c r="C23" s="39"/>
      <c r="D23" s="39"/>
      <c r="E23" s="46" t="s">
        <v>28</v>
      </c>
      <c r="F23" s="10" t="s">
        <v>4</v>
      </c>
      <c r="G23" s="10" t="s">
        <v>25</v>
      </c>
      <c r="H23" s="11">
        <v>12248.006884438391</v>
      </c>
      <c r="I23" s="11">
        <v>12288.553239531222</v>
      </c>
      <c r="J23" s="11">
        <v>13336.66880555876</v>
      </c>
      <c r="K23" s="11">
        <v>13123.539855771807</v>
      </c>
      <c r="L23" s="11">
        <v>15621.164308948635</v>
      </c>
      <c r="M23" s="11">
        <v>15905.050139016821</v>
      </c>
      <c r="N23" s="11">
        <v>16336.568192418828</v>
      </c>
      <c r="O23" s="11">
        <v>16908.740357359176</v>
      </c>
      <c r="P23" s="11">
        <v>16904.540341360047</v>
      </c>
      <c r="Q23" s="11">
        <v>16663.014906263703</v>
      </c>
      <c r="R23" s="11">
        <v>16789.460175065771</v>
      </c>
      <c r="S23" s="11">
        <v>15578.716507383871</v>
      </c>
      <c r="T23" s="11">
        <v>15057.739279105121</v>
      </c>
      <c r="U23" s="11">
        <v>15105.67178693092</v>
      </c>
      <c r="V23" s="11">
        <v>14609.809661039699</v>
      </c>
      <c r="W23" s="11">
        <v>14165.898659577568</v>
      </c>
      <c r="X23" s="11">
        <v>13382.675274997002</v>
      </c>
      <c r="Y23" s="11">
        <v>13587.560896494822</v>
      </c>
      <c r="Z23" s="11">
        <v>14617.224299722895</v>
      </c>
      <c r="AA23" s="11">
        <v>12196.936579140707</v>
      </c>
      <c r="AB23" s="11">
        <v>12486.322077574849</v>
      </c>
      <c r="AC23" s="11">
        <v>11730.676572133176</v>
      </c>
      <c r="AD23" s="11">
        <v>12308.254856257132</v>
      </c>
      <c r="AE23" s="11">
        <v>12192.453599111841</v>
      </c>
      <c r="AF23" s="11">
        <v>11719.846983568023</v>
      </c>
      <c r="AG23" s="11">
        <v>11655.408912889196</v>
      </c>
      <c r="AH23" s="11">
        <v>11092.830753923574</v>
      </c>
      <c r="AI23" s="11">
        <v>10750.335680539883</v>
      </c>
      <c r="AJ23" s="11">
        <v>11602.156253242299</v>
      </c>
      <c r="AK23" s="11">
        <v>11485.087814757371</v>
      </c>
      <c r="AL23" s="11">
        <v>10745.89150173401</v>
      </c>
      <c r="AM23" s="11">
        <v>10060.576509894345</v>
      </c>
      <c r="AN23" s="11">
        <v>9409.163624578945</v>
      </c>
      <c r="AO23" s="11">
        <v>8782.1479060910733</v>
      </c>
      <c r="AP23" s="11">
        <v>8189.7545344688933</v>
      </c>
      <c r="AQ23" s="11">
        <v>7613.3344674775344</v>
      </c>
      <c r="AR23" s="11">
        <v>7074.500449089599</v>
      </c>
      <c r="AS23" s="11">
        <v>6560.0619515829585</v>
      </c>
      <c r="AT23" s="11">
        <v>6077.9667348561343</v>
      </c>
      <c r="AU23" s="11">
        <v>5616.9918206943639</v>
      </c>
      <c r="AV23" s="11">
        <v>5182.9339488417882</v>
      </c>
      <c r="AW23" s="11">
        <v>4751.1734600947957</v>
      </c>
      <c r="AX23" s="11">
        <v>4349.7930927627376</v>
      </c>
      <c r="AY23" s="11">
        <v>3958.5215730301966</v>
      </c>
      <c r="AZ23" s="11">
        <v>3590.1148802124717</v>
      </c>
      <c r="BA23" s="11">
        <v>3248.203707603921</v>
      </c>
      <c r="BB23" s="11">
        <v>3114.7548990165078</v>
      </c>
      <c r="BC23" s="11">
        <v>2984.1705102728433</v>
      </c>
      <c r="BD23" s="11">
        <v>2855.4977086479962</v>
      </c>
      <c r="BE23" s="11">
        <v>2728.7364941419637</v>
      </c>
      <c r="BF23" s="11">
        <v>2603.8868667547476</v>
      </c>
      <c r="BG23" s="11">
        <v>2490.2061341634071</v>
      </c>
      <c r="BH23" s="11">
        <v>2376.6958600432577</v>
      </c>
      <c r="BI23" s="11">
        <v>2263.356044394302</v>
      </c>
      <c r="BJ23" s="11">
        <v>2150.186687216536</v>
      </c>
      <c r="BK23" s="11">
        <v>2037.1877885099639</v>
      </c>
      <c r="BL23" s="11">
        <v>1924.3593482745835</v>
      </c>
      <c r="BM23" s="11">
        <v>1811.7013665103941</v>
      </c>
      <c r="BN23" s="11">
        <v>1699.2138432173974</v>
      </c>
      <c r="BO23" s="11">
        <v>1586.8967783955927</v>
      </c>
      <c r="BP23" s="11">
        <v>1474.7501720449809</v>
      </c>
    </row>
    <row r="24" spans="1:68" s="5" customFormat="1" ht="57.75" thickTop="1">
      <c r="D24" s="6"/>
      <c r="E24" s="94" t="s">
        <v>16</v>
      </c>
      <c r="F24" s="12"/>
      <c r="G24" s="12" t="s">
        <v>25</v>
      </c>
      <c r="H24" s="118">
        <v>12242.876939105057</v>
      </c>
      <c r="I24" s="118">
        <v>12283.423294197888</v>
      </c>
      <c r="J24" s="118">
        <v>13331.538860225426</v>
      </c>
      <c r="K24" s="118">
        <v>13118.409910438473</v>
      </c>
      <c r="L24" s="118">
        <v>15616.034363615301</v>
      </c>
      <c r="M24" s="118">
        <v>15899.920193683487</v>
      </c>
      <c r="N24" s="118">
        <v>16331.438247085494</v>
      </c>
      <c r="O24" s="118">
        <v>16906.964378025845</v>
      </c>
      <c r="P24" s="118">
        <v>16900.704047360046</v>
      </c>
      <c r="Q24" s="118">
        <v>16660.74320093037</v>
      </c>
      <c r="R24" s="118">
        <v>16788.050407732437</v>
      </c>
      <c r="S24" s="118">
        <v>15578.095733383871</v>
      </c>
      <c r="T24" s="118">
        <v>15057.32394110512</v>
      </c>
      <c r="U24" s="118">
        <v>15104.995932264253</v>
      </c>
      <c r="V24" s="118">
        <v>14609.369015706365</v>
      </c>
      <c r="W24" s="118">
        <v>14165.608369577567</v>
      </c>
      <c r="X24" s="118">
        <v>13382.462395663668</v>
      </c>
      <c r="Y24" s="118">
        <v>13587.368858494823</v>
      </c>
      <c r="Z24" s="118">
        <v>14616.904236389562</v>
      </c>
      <c r="AA24" s="118">
        <v>12196.609072474041</v>
      </c>
      <c r="AB24" s="118">
        <v>12486.182142908183</v>
      </c>
      <c r="AC24" s="118">
        <v>11730.594695466509</v>
      </c>
      <c r="AD24" s="118">
        <v>12308.140228923799</v>
      </c>
      <c r="AE24" s="118">
        <v>12192.374699778507</v>
      </c>
      <c r="AF24" s="118">
        <v>11719.748731568023</v>
      </c>
      <c r="AG24" s="118">
        <v>11655.380628222529</v>
      </c>
      <c r="AH24" s="118">
        <v>11092.759297923574</v>
      </c>
      <c r="AI24" s="118">
        <v>10750.253803873216</v>
      </c>
      <c r="AJ24" s="118">
        <v>11602.074376575632</v>
      </c>
      <c r="AK24" s="118">
        <v>11485.005938090704</v>
      </c>
      <c r="AL24" s="118">
        <v>10745.809625067342</v>
      </c>
      <c r="AM24" s="118">
        <v>10060.494633227678</v>
      </c>
      <c r="AN24" s="118">
        <v>9409.0817479122779</v>
      </c>
      <c r="AO24" s="118">
        <v>8782.0660294244062</v>
      </c>
      <c r="AP24" s="118">
        <v>8189.6726578022262</v>
      </c>
      <c r="AQ24" s="118">
        <v>7613.2525908108673</v>
      </c>
      <c r="AR24" s="118">
        <v>7074.4185724229319</v>
      </c>
      <c r="AS24" s="118">
        <v>6559.9800749162914</v>
      </c>
      <c r="AT24" s="118">
        <v>6077.8848581894672</v>
      </c>
      <c r="AU24" s="118">
        <v>5616.9099440276968</v>
      </c>
      <c r="AV24" s="118">
        <v>5182.8520721751211</v>
      </c>
      <c r="AW24" s="118">
        <v>4751.0915834281286</v>
      </c>
      <c r="AX24" s="118">
        <v>4349.7112160960705</v>
      </c>
      <c r="AY24" s="118">
        <v>3958.4396963635299</v>
      </c>
      <c r="AZ24" s="118">
        <v>3590.0330035458051</v>
      </c>
      <c r="BA24" s="118">
        <v>3248.1218309372543</v>
      </c>
      <c r="BB24" s="118">
        <v>3114.6730223498412</v>
      </c>
      <c r="BC24" s="118">
        <v>2984.0886336061767</v>
      </c>
      <c r="BD24" s="118">
        <v>2855.4158319813296</v>
      </c>
      <c r="BE24" s="118">
        <v>2728.6546174752971</v>
      </c>
      <c r="BF24" s="118">
        <v>2603.804990088081</v>
      </c>
      <c r="BG24" s="118">
        <v>2490.1242574967405</v>
      </c>
      <c r="BH24" s="118">
        <v>2376.613983376591</v>
      </c>
      <c r="BI24" s="118">
        <v>2263.2741677276354</v>
      </c>
      <c r="BJ24" s="118">
        <v>2150.1048105498694</v>
      </c>
      <c r="BK24" s="118">
        <v>2037.1059118432972</v>
      </c>
      <c r="BL24" s="118">
        <v>1924.2774716079168</v>
      </c>
      <c r="BM24" s="118">
        <v>1811.6194898437275</v>
      </c>
      <c r="BN24" s="118">
        <v>1699.1319665507308</v>
      </c>
      <c r="BO24" s="118">
        <v>1586.8149017289261</v>
      </c>
      <c r="BP24" s="118">
        <v>1474.6682953783143</v>
      </c>
    </row>
    <row r="25" spans="1:68" s="5" customFormat="1" ht="43.5" thickBot="1">
      <c r="D25" s="6"/>
      <c r="E25" s="95" t="s">
        <v>17</v>
      </c>
      <c r="F25" s="18"/>
      <c r="G25" s="18" t="s">
        <v>25</v>
      </c>
      <c r="H25" s="119">
        <v>5.1299453333333327</v>
      </c>
      <c r="I25" s="119">
        <v>5.1299453333333327</v>
      </c>
      <c r="J25" s="119">
        <v>5.1299453333333327</v>
      </c>
      <c r="K25" s="119">
        <v>5.1299453333333327</v>
      </c>
      <c r="L25" s="119">
        <v>5.1299453333333327</v>
      </c>
      <c r="M25" s="119">
        <v>5.1299453333333327</v>
      </c>
      <c r="N25" s="119">
        <v>5.1299453333333327</v>
      </c>
      <c r="O25" s="119">
        <v>1.7759793333333331</v>
      </c>
      <c r="P25" s="119">
        <v>3.8362939999999992</v>
      </c>
      <c r="Q25" s="119">
        <v>2.2717053333333328</v>
      </c>
      <c r="R25" s="119">
        <v>1.4097673333333329</v>
      </c>
      <c r="S25" s="119">
        <v>0.62077399999999983</v>
      </c>
      <c r="T25" s="119">
        <v>0.41533799999999993</v>
      </c>
      <c r="U25" s="119">
        <v>0.67585466666666649</v>
      </c>
      <c r="V25" s="119">
        <v>0.44064533333333322</v>
      </c>
      <c r="W25" s="119">
        <v>0.29028999999999999</v>
      </c>
      <c r="X25" s="119">
        <v>0.21287933333333325</v>
      </c>
      <c r="Y25" s="119">
        <v>0.19203799999999996</v>
      </c>
      <c r="Z25" s="119">
        <v>0.3200633333333332</v>
      </c>
      <c r="AA25" s="119">
        <v>0.32750666666666661</v>
      </c>
      <c r="AB25" s="119">
        <v>0.13993466666666662</v>
      </c>
      <c r="AC25" s="119">
        <v>8.1876666666666653E-2</v>
      </c>
      <c r="AD25" s="119">
        <v>0.1146273333333333</v>
      </c>
      <c r="AE25" s="119">
        <v>7.8899333333333321E-2</v>
      </c>
      <c r="AF25" s="119">
        <v>9.8251999999999978E-2</v>
      </c>
      <c r="AG25" s="119">
        <v>2.8284666666666659E-2</v>
      </c>
      <c r="AH25" s="119">
        <v>7.1455999999999992E-2</v>
      </c>
      <c r="AI25" s="119">
        <v>8.1876666666666653E-2</v>
      </c>
      <c r="AJ25" s="119">
        <v>8.1876666666666653E-2</v>
      </c>
      <c r="AK25" s="119">
        <v>8.1876666666666653E-2</v>
      </c>
      <c r="AL25" s="119">
        <v>8.1876666666666653E-2</v>
      </c>
      <c r="AM25" s="119">
        <v>8.1876666666666653E-2</v>
      </c>
      <c r="AN25" s="119">
        <v>8.1876666666666653E-2</v>
      </c>
      <c r="AO25" s="119">
        <v>8.1876666666666653E-2</v>
      </c>
      <c r="AP25" s="119">
        <v>8.1876666666666653E-2</v>
      </c>
      <c r="AQ25" s="119">
        <v>8.1876666666666653E-2</v>
      </c>
      <c r="AR25" s="119">
        <v>8.1876666666666653E-2</v>
      </c>
      <c r="AS25" s="119">
        <v>8.1876666666666653E-2</v>
      </c>
      <c r="AT25" s="119">
        <v>8.1876666666666653E-2</v>
      </c>
      <c r="AU25" s="119">
        <v>8.1876666666666653E-2</v>
      </c>
      <c r="AV25" s="119">
        <v>8.1876666666666653E-2</v>
      </c>
      <c r="AW25" s="119">
        <v>8.1876666666666653E-2</v>
      </c>
      <c r="AX25" s="119">
        <v>8.1876666666666653E-2</v>
      </c>
      <c r="AY25" s="119">
        <v>8.1876666666666653E-2</v>
      </c>
      <c r="AZ25" s="119">
        <v>8.1876666666666653E-2</v>
      </c>
      <c r="BA25" s="119">
        <v>8.1876666666666653E-2</v>
      </c>
      <c r="BB25" s="119">
        <v>8.1876666666666653E-2</v>
      </c>
      <c r="BC25" s="119">
        <v>8.1876666666666653E-2</v>
      </c>
      <c r="BD25" s="119">
        <v>8.1876666666666653E-2</v>
      </c>
      <c r="BE25" s="119">
        <v>8.1876666666666653E-2</v>
      </c>
      <c r="BF25" s="119">
        <v>8.1876666666666653E-2</v>
      </c>
      <c r="BG25" s="119">
        <v>8.1876666666666653E-2</v>
      </c>
      <c r="BH25" s="119">
        <v>8.1876666666666653E-2</v>
      </c>
      <c r="BI25" s="119">
        <v>8.1876666666666653E-2</v>
      </c>
      <c r="BJ25" s="119">
        <v>8.1876666666666653E-2</v>
      </c>
      <c r="BK25" s="119">
        <v>8.1876666666666653E-2</v>
      </c>
      <c r="BL25" s="119">
        <v>8.1876666666666653E-2</v>
      </c>
      <c r="BM25" s="119">
        <v>8.1876666666666653E-2</v>
      </c>
      <c r="BN25" s="119">
        <v>8.1876666666666653E-2</v>
      </c>
      <c r="BO25" s="119">
        <v>8.1876666666666653E-2</v>
      </c>
      <c r="BP25" s="119">
        <v>8.1876666666666653E-2</v>
      </c>
    </row>
    <row r="26" spans="1:68" s="22" customFormat="1" ht="86.25" thickBot="1">
      <c r="B26" s="37"/>
      <c r="C26" s="37"/>
      <c r="D26" s="37"/>
      <c r="E26" s="89" t="s">
        <v>33</v>
      </c>
      <c r="F26" s="16"/>
      <c r="G26" s="51" t="s">
        <v>25</v>
      </c>
      <c r="H26" s="42">
        <v>702.83026999291678</v>
      </c>
      <c r="I26" s="42">
        <v>686.44620024230187</v>
      </c>
      <c r="J26" s="42">
        <v>698.89764571316766</v>
      </c>
      <c r="K26" s="42">
        <v>680.74547632983922</v>
      </c>
      <c r="L26" s="42">
        <v>701.91349393186852</v>
      </c>
      <c r="M26" s="42">
        <v>667.82873473264453</v>
      </c>
      <c r="N26" s="42">
        <v>640.46784939712438</v>
      </c>
      <c r="O26" s="42">
        <v>655.23057167867137</v>
      </c>
      <c r="P26" s="42">
        <v>609.1187236752379</v>
      </c>
      <c r="Q26" s="42">
        <v>652.57502705106276</v>
      </c>
      <c r="R26" s="42">
        <v>655.91443265909516</v>
      </c>
      <c r="S26" s="42">
        <v>630.52981102330273</v>
      </c>
      <c r="T26" s="42">
        <v>577.04643230948568</v>
      </c>
      <c r="U26" s="42">
        <v>516.5268173218675</v>
      </c>
      <c r="V26" s="42">
        <v>506.69926841574829</v>
      </c>
      <c r="W26" s="42">
        <v>506.81438218982044</v>
      </c>
      <c r="X26" s="42">
        <v>522.35987148863205</v>
      </c>
      <c r="Y26" s="42">
        <v>561.19836242802796</v>
      </c>
      <c r="Z26" s="42">
        <v>530.41167542322773</v>
      </c>
      <c r="AA26" s="42">
        <v>513.68788841490209</v>
      </c>
      <c r="AB26" s="42">
        <v>526.91409091663695</v>
      </c>
      <c r="AC26" s="42">
        <v>524.12535460171284</v>
      </c>
      <c r="AD26" s="42">
        <v>528.10321016884393</v>
      </c>
      <c r="AE26" s="42">
        <v>604.69033239592966</v>
      </c>
      <c r="AF26" s="42">
        <v>617.02824714749113</v>
      </c>
      <c r="AG26" s="42">
        <v>624.93138440348548</v>
      </c>
      <c r="AH26" s="42">
        <v>618.83151051759683</v>
      </c>
      <c r="AI26" s="42">
        <v>636.62217425062067</v>
      </c>
      <c r="AJ26" s="42">
        <v>673.37481073742629</v>
      </c>
      <c r="AK26" s="42">
        <v>581.88147086411584</v>
      </c>
      <c r="AL26" s="42">
        <v>579.70308043437046</v>
      </c>
      <c r="AM26" s="42">
        <v>575.86505272879856</v>
      </c>
      <c r="AN26" s="42">
        <v>573.43886344098939</v>
      </c>
      <c r="AO26" s="42">
        <v>570.85721721050686</v>
      </c>
      <c r="AP26" s="42">
        <v>569.69309777844148</v>
      </c>
      <c r="AQ26" s="42">
        <v>565.29173411271995</v>
      </c>
      <c r="AR26" s="42">
        <v>562.33480006113325</v>
      </c>
      <c r="AS26" s="42">
        <v>559.27454019177367</v>
      </c>
      <c r="AT26" s="42">
        <v>557.64033741692595</v>
      </c>
      <c r="AU26" s="42">
        <v>552.86470908588342</v>
      </c>
      <c r="AV26" s="42">
        <v>549.52016598192006</v>
      </c>
      <c r="AW26" s="42">
        <v>546.08437380427642</v>
      </c>
      <c r="AX26" s="42">
        <v>544.0457753823847</v>
      </c>
      <c r="AY26" s="42">
        <v>538.94817128698537</v>
      </c>
      <c r="AZ26" s="42">
        <v>535.25531237212022</v>
      </c>
      <c r="BA26" s="42">
        <v>531.48605813299321</v>
      </c>
      <c r="BB26" s="42">
        <v>529.0885844426607</v>
      </c>
      <c r="BC26" s="42">
        <v>523.73233174196673</v>
      </c>
      <c r="BD26" s="42">
        <v>519.76066056976811</v>
      </c>
      <c r="BE26" s="42">
        <v>515.73516070130665</v>
      </c>
      <c r="BF26" s="42">
        <v>513.06529818825607</v>
      </c>
      <c r="BG26" s="42">
        <v>507.55393694385918</v>
      </c>
      <c r="BH26" s="42">
        <v>503.41553474091887</v>
      </c>
      <c r="BI26" s="42">
        <v>499.25755511172616</v>
      </c>
      <c r="BJ26" s="42">
        <v>495.08886417627571</v>
      </c>
      <c r="BK26" s="42">
        <v>492.26224588635773</v>
      </c>
      <c r="BL26" s="42">
        <v>486.74895901315966</v>
      </c>
      <c r="BM26" s="42">
        <v>482.58837305837028</v>
      </c>
      <c r="BN26" s="42">
        <v>478.4380371132728</v>
      </c>
      <c r="BO26" s="42">
        <v>475.59783242621904</v>
      </c>
      <c r="BP26" s="42">
        <v>470.16778773159217</v>
      </c>
    </row>
    <row r="27" spans="1:68">
      <c r="B27" s="39"/>
      <c r="C27" s="39"/>
      <c r="D27" s="39"/>
      <c r="E27" s="36"/>
      <c r="F27" s="32"/>
      <c r="G27" s="32"/>
      <c r="Q27" s="47"/>
      <c r="R27" s="47"/>
      <c r="S27" s="47"/>
      <c r="T27" s="47"/>
      <c r="U27" s="47"/>
      <c r="V27" s="47"/>
      <c r="W27" s="47"/>
      <c r="X27" s="47"/>
    </row>
    <row r="28" spans="1:68">
      <c r="B28" s="39"/>
      <c r="C28" s="39"/>
      <c r="D28" s="39"/>
      <c r="E28" s="36"/>
      <c r="F28" s="32"/>
      <c r="G28" s="32"/>
      <c r="Q28" s="47"/>
      <c r="R28" s="47"/>
      <c r="S28" s="47"/>
      <c r="T28" s="47"/>
      <c r="U28" s="47"/>
      <c r="V28" s="47"/>
      <c r="W28" s="47"/>
      <c r="X28" s="47"/>
    </row>
    <row r="29" spans="1:68">
      <c r="B29" s="39"/>
      <c r="C29" s="39"/>
      <c r="D29" s="39"/>
      <c r="E29" s="36"/>
      <c r="F29" s="32"/>
      <c r="G29" s="32"/>
      <c r="Q29" s="47"/>
      <c r="R29" s="47"/>
      <c r="S29" s="47"/>
      <c r="T29" s="47"/>
      <c r="U29" s="47"/>
      <c r="V29" s="47"/>
      <c r="W29" s="47"/>
      <c r="X29" s="47"/>
    </row>
    <row r="30" spans="1:68" ht="16.5" thickBot="1">
      <c r="B30" s="39"/>
      <c r="C30" s="39"/>
      <c r="D30" s="39" t="s">
        <v>7</v>
      </c>
      <c r="E30" s="36"/>
      <c r="F30" s="32"/>
      <c r="G30" s="32"/>
      <c r="Q30" s="47"/>
      <c r="R30" s="47"/>
      <c r="S30" s="47"/>
      <c r="T30" s="47"/>
      <c r="U30" s="47"/>
      <c r="V30" s="47"/>
      <c r="W30" s="47"/>
      <c r="X30" s="47"/>
    </row>
    <row r="31" spans="1:68" s="26" customFormat="1">
      <c r="D31" s="29"/>
      <c r="E31" s="72" t="s">
        <v>1</v>
      </c>
      <c r="F31" s="38"/>
      <c r="G31" s="73" t="s">
        <v>2</v>
      </c>
      <c r="H31" s="74">
        <v>1990</v>
      </c>
      <c r="I31" s="74">
        <v>1991</v>
      </c>
      <c r="J31" s="74">
        <v>1992</v>
      </c>
      <c r="K31" s="74">
        <v>1993</v>
      </c>
      <c r="L31" s="74">
        <v>1994</v>
      </c>
      <c r="M31" s="74">
        <v>1995</v>
      </c>
      <c r="N31" s="74">
        <v>1996</v>
      </c>
      <c r="O31" s="74">
        <v>1997</v>
      </c>
      <c r="P31" s="74">
        <v>1998</v>
      </c>
      <c r="Q31" s="74">
        <v>1999</v>
      </c>
      <c r="R31" s="74">
        <v>2000</v>
      </c>
      <c r="S31" s="74">
        <v>2001</v>
      </c>
      <c r="T31" s="74">
        <v>2002</v>
      </c>
      <c r="U31" s="74">
        <v>2003</v>
      </c>
      <c r="V31" s="74">
        <v>2004</v>
      </c>
      <c r="W31" s="74">
        <v>2005</v>
      </c>
      <c r="X31" s="74">
        <v>2006</v>
      </c>
      <c r="Y31" s="74">
        <v>2007</v>
      </c>
      <c r="Z31" s="74">
        <v>2008</v>
      </c>
      <c r="AA31" s="74">
        <v>2009</v>
      </c>
      <c r="AB31" s="74">
        <v>2010</v>
      </c>
      <c r="AC31" s="74">
        <v>2011</v>
      </c>
      <c r="AD31" s="74">
        <v>2012</v>
      </c>
      <c r="AE31" s="74">
        <v>2013</v>
      </c>
      <c r="AF31" s="74">
        <v>2014</v>
      </c>
      <c r="AG31" s="74">
        <v>2015</v>
      </c>
      <c r="AH31" s="74">
        <v>2016</v>
      </c>
      <c r="AI31" s="74">
        <v>2017</v>
      </c>
      <c r="AJ31" s="74">
        <v>2018</v>
      </c>
      <c r="AK31" s="74">
        <v>2019</v>
      </c>
      <c r="AL31" s="74">
        <v>2020</v>
      </c>
      <c r="AM31" s="74">
        <v>2021</v>
      </c>
      <c r="AN31" s="74">
        <v>2022</v>
      </c>
      <c r="AO31" s="74">
        <v>2023</v>
      </c>
      <c r="AP31" s="74">
        <v>2024</v>
      </c>
      <c r="AQ31" s="74">
        <v>2025</v>
      </c>
      <c r="AR31" s="74">
        <v>2026</v>
      </c>
      <c r="AS31" s="74">
        <v>2027</v>
      </c>
      <c r="AT31" s="74">
        <v>2028</v>
      </c>
      <c r="AU31" s="74">
        <v>2029</v>
      </c>
      <c r="AV31" s="74">
        <v>2030</v>
      </c>
      <c r="AW31" s="74">
        <v>2031</v>
      </c>
      <c r="AX31" s="74">
        <v>2032</v>
      </c>
      <c r="AY31" s="74">
        <v>2033</v>
      </c>
      <c r="AZ31" s="74">
        <v>2034</v>
      </c>
      <c r="BA31" s="74">
        <v>2035</v>
      </c>
      <c r="BB31" s="74">
        <v>2036</v>
      </c>
      <c r="BC31" s="74">
        <v>2037</v>
      </c>
      <c r="BD31" s="74">
        <v>2038</v>
      </c>
      <c r="BE31" s="74">
        <v>2039</v>
      </c>
      <c r="BF31" s="74">
        <v>2040</v>
      </c>
      <c r="BG31" s="74">
        <v>2041</v>
      </c>
      <c r="BH31" s="74">
        <v>2042</v>
      </c>
      <c r="BI31" s="74">
        <v>2043</v>
      </c>
      <c r="BJ31" s="74">
        <v>2044</v>
      </c>
      <c r="BK31" s="74">
        <v>2045</v>
      </c>
      <c r="BL31" s="74">
        <v>2046</v>
      </c>
      <c r="BM31" s="74">
        <v>2047</v>
      </c>
      <c r="BN31" s="74">
        <v>2048</v>
      </c>
      <c r="BO31" s="74">
        <v>2049</v>
      </c>
      <c r="BP31" s="74">
        <v>2050</v>
      </c>
    </row>
    <row r="32" spans="1:68" s="26" customFormat="1" ht="43.5" thickBot="1">
      <c r="D32" s="29"/>
      <c r="E32" s="65" t="s">
        <v>24</v>
      </c>
      <c r="F32" s="66" t="s">
        <v>4</v>
      </c>
      <c r="G32" s="66" t="s">
        <v>25</v>
      </c>
      <c r="H32" s="60">
        <v>12686.722021822528</v>
      </c>
      <c r="I32" s="60">
        <v>12591.946243136234</v>
      </c>
      <c r="J32" s="60">
        <v>12561.058424173323</v>
      </c>
      <c r="K32" s="60">
        <v>12361.558461051072</v>
      </c>
      <c r="L32" s="60">
        <v>12191.024795107558</v>
      </c>
      <c r="M32" s="60">
        <v>11917.308056451351</v>
      </c>
      <c r="N32" s="60">
        <v>11644.671173103337</v>
      </c>
      <c r="O32" s="60">
        <v>11332.382232032092</v>
      </c>
      <c r="P32" s="60">
        <v>10958.461150717812</v>
      </c>
      <c r="Q32" s="60">
        <v>10626.278443500416</v>
      </c>
      <c r="R32" s="60">
        <v>10317.643947865077</v>
      </c>
      <c r="S32" s="60">
        <v>9954.5352700854382</v>
      </c>
      <c r="T32" s="60">
        <v>9612.9676755687851</v>
      </c>
      <c r="U32" s="60">
        <v>9295.6329554308086</v>
      </c>
      <c r="V32" s="60">
        <v>8936.2819573781744</v>
      </c>
      <c r="W32" s="60">
        <v>8603.9824240673315</v>
      </c>
      <c r="X32" s="60">
        <v>8225.9431457941664</v>
      </c>
      <c r="Y32" s="60">
        <v>7870.7057856743586</v>
      </c>
      <c r="Z32" s="60">
        <v>7508.4559519072627</v>
      </c>
      <c r="AA32" s="60">
        <v>7101.2174609250887</v>
      </c>
      <c r="AB32" s="60">
        <v>6725.5084215788638</v>
      </c>
      <c r="AC32" s="60">
        <v>6442.7684307080553</v>
      </c>
      <c r="AD32" s="60">
        <v>6176.6610259631634</v>
      </c>
      <c r="AE32" s="60">
        <v>5933.9705972005459</v>
      </c>
      <c r="AF32" s="60">
        <v>5690.3646432127662</v>
      </c>
      <c r="AG32" s="60">
        <v>5463.0611375914104</v>
      </c>
      <c r="AH32" s="60">
        <v>5227.4765341308712</v>
      </c>
      <c r="AI32" s="60">
        <v>5001.5577425463862</v>
      </c>
      <c r="AJ32" s="60">
        <v>4815.5019088236531</v>
      </c>
      <c r="AK32" s="60">
        <v>4658.8873591898218</v>
      </c>
      <c r="AL32" s="60">
        <v>4526.7230459406319</v>
      </c>
      <c r="AM32" s="60">
        <v>4381.7022317786823</v>
      </c>
      <c r="AN32" s="60">
        <v>4259.3837888451935</v>
      </c>
      <c r="AO32" s="60">
        <v>4144.5681577555024</v>
      </c>
      <c r="AP32" s="60">
        <v>4035.0913657699743</v>
      </c>
      <c r="AQ32" s="60">
        <v>3927.514764652657</v>
      </c>
      <c r="AR32" s="60">
        <v>3824.4193515338425</v>
      </c>
      <c r="AS32" s="60">
        <v>3727.4299217106382</v>
      </c>
      <c r="AT32" s="60">
        <v>3636.8074416086688</v>
      </c>
      <c r="AU32" s="60">
        <v>3548.9383587864409</v>
      </c>
      <c r="AV32" s="60">
        <v>3466.2218584197922</v>
      </c>
      <c r="AW32" s="60">
        <v>3384.2300666541551</v>
      </c>
      <c r="AX32" s="60">
        <v>3306.5025094391049</v>
      </c>
      <c r="AY32" s="60">
        <v>3229.7322507045656</v>
      </c>
      <c r="AZ32" s="60">
        <v>3156.5319281749057</v>
      </c>
      <c r="BA32" s="60">
        <v>3085.9080377650066</v>
      </c>
      <c r="BB32" s="60">
        <v>3019.2731070504828</v>
      </c>
      <c r="BC32" s="60">
        <v>2955.4826835813788</v>
      </c>
      <c r="BD32" s="60">
        <v>2896.7939410783915</v>
      </c>
      <c r="BE32" s="60">
        <v>2841.7605811883636</v>
      </c>
      <c r="BF32" s="60">
        <v>2790.8778482652292</v>
      </c>
      <c r="BG32" s="60">
        <v>2740.9902672490216</v>
      </c>
      <c r="BH32" s="60">
        <v>2694.5856270651611</v>
      </c>
      <c r="BI32" s="60">
        <v>2650.4828457055273</v>
      </c>
      <c r="BJ32" s="60">
        <v>2609.3255625208167</v>
      </c>
      <c r="BK32" s="60">
        <v>2568.3307963481184</v>
      </c>
      <c r="BL32" s="60">
        <v>2529.8719954401749</v>
      </c>
      <c r="BM32" s="60">
        <v>2492.9867739263873</v>
      </c>
      <c r="BN32" s="60">
        <v>2458.3558766042979</v>
      </c>
      <c r="BO32" s="60">
        <v>2423.3526630524816</v>
      </c>
      <c r="BP32" s="60">
        <v>2390.3207307860948</v>
      </c>
    </row>
    <row r="33" spans="1:68" s="5" customFormat="1" ht="30" thickTop="1" thickBot="1">
      <c r="B33" s="6"/>
      <c r="C33" s="39"/>
      <c r="D33" s="39"/>
      <c r="E33" s="58" t="s">
        <v>22</v>
      </c>
      <c r="F33" s="59"/>
      <c r="G33" s="59" t="s">
        <v>25</v>
      </c>
      <c r="H33" s="123">
        <v>58.626934084596428</v>
      </c>
      <c r="I33" s="123">
        <v>59.162528287756629</v>
      </c>
      <c r="J33" s="123">
        <v>59.155883417755874</v>
      </c>
      <c r="K33" s="123">
        <v>59.259026903271064</v>
      </c>
      <c r="L33" s="123">
        <v>59.417687334279677</v>
      </c>
      <c r="M33" s="123">
        <v>59.953577751354956</v>
      </c>
      <c r="N33" s="123">
        <v>60.017997486444173</v>
      </c>
      <c r="O33" s="123">
        <v>60.281112445105457</v>
      </c>
      <c r="P33" s="123">
        <v>56.91357500136376</v>
      </c>
      <c r="Q33" s="123">
        <v>60.800772177715089</v>
      </c>
      <c r="R33" s="123">
        <v>74.367638641955239</v>
      </c>
      <c r="S33" s="123">
        <v>58.428472824508134</v>
      </c>
      <c r="T33" s="123">
        <v>50.45922517209894</v>
      </c>
      <c r="U33" s="123">
        <v>72.55884007704131</v>
      </c>
      <c r="V33" s="123">
        <v>76.73931090438893</v>
      </c>
      <c r="W33" s="123">
        <v>81.464620746794381</v>
      </c>
      <c r="X33" s="123">
        <v>86.161925162864748</v>
      </c>
      <c r="Y33" s="123">
        <v>91.969161376375268</v>
      </c>
      <c r="Z33" s="123">
        <v>110.4621625448536</v>
      </c>
      <c r="AA33" s="123">
        <v>115.29431646005852</v>
      </c>
      <c r="AB33" s="123">
        <v>114.48162139787176</v>
      </c>
      <c r="AC33" s="123">
        <v>119.6611256378678</v>
      </c>
      <c r="AD33" s="123">
        <v>122.02883941483557</v>
      </c>
      <c r="AE33" s="123">
        <v>129.23595095979957</v>
      </c>
      <c r="AF33" s="123">
        <v>142.00885261805112</v>
      </c>
      <c r="AG33" s="123">
        <v>135.00295510913358</v>
      </c>
      <c r="AH33" s="123">
        <v>133.76118795311612</v>
      </c>
      <c r="AI33" s="123">
        <v>141.51127797764906</v>
      </c>
      <c r="AJ33" s="123">
        <v>138.05490049922312</v>
      </c>
      <c r="AK33" s="123">
        <v>139.28557742849932</v>
      </c>
      <c r="AL33" s="123">
        <v>139.02127628774647</v>
      </c>
      <c r="AM33" s="123">
        <v>138.90005969759324</v>
      </c>
      <c r="AN33" s="123">
        <v>138.78098169996036</v>
      </c>
      <c r="AO33" s="123">
        <v>138.65888361986788</v>
      </c>
      <c r="AP33" s="123">
        <v>138.54167843573188</v>
      </c>
      <c r="AQ33" s="123">
        <v>138.40682031249355</v>
      </c>
      <c r="AR33" s="123">
        <v>138.28473722317682</v>
      </c>
      <c r="AS33" s="123">
        <v>138.15971740431564</v>
      </c>
      <c r="AT33" s="123">
        <v>138.04007544387568</v>
      </c>
      <c r="AU33" s="123">
        <v>137.90104655738776</v>
      </c>
      <c r="AV33" s="123">
        <v>137.76734363426232</v>
      </c>
      <c r="AW33" s="123">
        <v>137.73173022684097</v>
      </c>
      <c r="AX33" s="123">
        <v>137.69674073648116</v>
      </c>
      <c r="AY33" s="123">
        <v>137.63779017432245</v>
      </c>
      <c r="AZ33" s="123">
        <v>137.58274416018173</v>
      </c>
      <c r="BA33" s="123">
        <v>137.52517567017969</v>
      </c>
      <c r="BB33" s="123">
        <v>137.33422871039335</v>
      </c>
      <c r="BC33" s="123">
        <v>137.13226411403971</v>
      </c>
      <c r="BD33" s="123">
        <v>136.9364578823056</v>
      </c>
      <c r="BE33" s="123">
        <v>136.74118010368116</v>
      </c>
      <c r="BF33" s="123">
        <v>136.55188118045982</v>
      </c>
      <c r="BG33" s="123">
        <v>136.35480570453296</v>
      </c>
      <c r="BH33" s="123">
        <v>136.16350028012951</v>
      </c>
      <c r="BI33" s="123">
        <v>135.97257556222394</v>
      </c>
      <c r="BJ33" s="123">
        <v>135.78194758099758</v>
      </c>
      <c r="BK33" s="123">
        <v>135.59724384215423</v>
      </c>
      <c r="BL33" s="123">
        <v>135.40228949189162</v>
      </c>
      <c r="BM33" s="123">
        <v>135.21305097278395</v>
      </c>
      <c r="BN33" s="123">
        <v>135.02413353410938</v>
      </c>
      <c r="BO33" s="123">
        <v>134.84103098361075</v>
      </c>
      <c r="BP33" s="123">
        <v>134.64812028386854</v>
      </c>
    </row>
    <row r="34" spans="1:68" s="5" customFormat="1" ht="19.5" thickBot="1">
      <c r="B34" s="6"/>
      <c r="C34" s="39"/>
      <c r="D34" s="39"/>
      <c r="E34" s="69" t="s">
        <v>23</v>
      </c>
      <c r="F34" s="70" t="s">
        <v>4</v>
      </c>
      <c r="G34" s="70" t="s">
        <v>25</v>
      </c>
      <c r="H34" s="34">
        <v>12628.095087737933</v>
      </c>
      <c r="I34" s="34">
        <v>12532.783714848478</v>
      </c>
      <c r="J34" s="34">
        <v>12501.902540755567</v>
      </c>
      <c r="K34" s="34">
        <v>12302.299434147801</v>
      </c>
      <c r="L34" s="34">
        <v>12131.607107773278</v>
      </c>
      <c r="M34" s="34">
        <v>11857.354478699996</v>
      </c>
      <c r="N34" s="34">
        <v>11584.653175616893</v>
      </c>
      <c r="O34" s="34">
        <v>11272.101119586987</v>
      </c>
      <c r="P34" s="34">
        <v>10901.54757571645</v>
      </c>
      <c r="Q34" s="34">
        <v>10565.4776713227</v>
      </c>
      <c r="R34" s="34">
        <v>10243.276309223122</v>
      </c>
      <c r="S34" s="34">
        <v>9896.1067972609308</v>
      </c>
      <c r="T34" s="34">
        <v>9562.5084503966864</v>
      </c>
      <c r="U34" s="34">
        <v>9223.0741153537674</v>
      </c>
      <c r="V34" s="34">
        <v>8859.5426464737848</v>
      </c>
      <c r="W34" s="34">
        <v>8522.5178033205375</v>
      </c>
      <c r="X34" s="34">
        <v>8139.781220631301</v>
      </c>
      <c r="Y34" s="34">
        <v>7778.7366242979833</v>
      </c>
      <c r="Z34" s="34">
        <v>7397.9937893624092</v>
      </c>
      <c r="AA34" s="34">
        <v>6985.9231444650304</v>
      </c>
      <c r="AB34" s="34">
        <v>6611.0268001809918</v>
      </c>
      <c r="AC34" s="34">
        <v>6323.107305070188</v>
      </c>
      <c r="AD34" s="34">
        <v>6054.6321865483278</v>
      </c>
      <c r="AE34" s="34">
        <v>5804.7346462407459</v>
      </c>
      <c r="AF34" s="34">
        <v>5548.3557905947155</v>
      </c>
      <c r="AG34" s="34">
        <v>5328.0581824822766</v>
      </c>
      <c r="AH34" s="34">
        <v>5093.7153461777552</v>
      </c>
      <c r="AI34" s="34">
        <v>4860.0464645687371</v>
      </c>
      <c r="AJ34" s="34">
        <v>4677.4470083244296</v>
      </c>
      <c r="AK34" s="34">
        <v>4519.6017817613229</v>
      </c>
      <c r="AL34" s="34">
        <v>4387.7017696528856</v>
      </c>
      <c r="AM34" s="34">
        <v>4242.8021720810893</v>
      </c>
      <c r="AN34" s="34">
        <v>4120.6028071452329</v>
      </c>
      <c r="AO34" s="34">
        <v>4005.9092741356344</v>
      </c>
      <c r="AP34" s="34">
        <v>3896.5496873342427</v>
      </c>
      <c r="AQ34" s="34">
        <v>3789.1079443401636</v>
      </c>
      <c r="AR34" s="34">
        <v>3686.1346143106657</v>
      </c>
      <c r="AS34" s="34">
        <v>3589.2702043063223</v>
      </c>
      <c r="AT34" s="34">
        <v>3498.7673661647932</v>
      </c>
      <c r="AU34" s="34">
        <v>3411.037312229053</v>
      </c>
      <c r="AV34" s="34">
        <v>3328.4545147855297</v>
      </c>
      <c r="AW34" s="34">
        <v>3246.4983364273139</v>
      </c>
      <c r="AX34" s="34">
        <v>3168.8057687026239</v>
      </c>
      <c r="AY34" s="34">
        <v>3092.0944605302429</v>
      </c>
      <c r="AZ34" s="34">
        <v>3018.9491840147239</v>
      </c>
      <c r="BA34" s="34">
        <v>2948.382862094827</v>
      </c>
      <c r="BB34" s="34">
        <v>2881.9388783400896</v>
      </c>
      <c r="BC34" s="34">
        <v>2818.3504194673392</v>
      </c>
      <c r="BD34" s="34">
        <v>2759.8574831960859</v>
      </c>
      <c r="BE34" s="34">
        <v>2705.0194010846826</v>
      </c>
      <c r="BF34" s="34">
        <v>2654.3259670847692</v>
      </c>
      <c r="BG34" s="34">
        <v>2604.6354615444889</v>
      </c>
      <c r="BH34" s="34">
        <v>2558.4221267850317</v>
      </c>
      <c r="BI34" s="34">
        <v>2514.5102701433034</v>
      </c>
      <c r="BJ34" s="34">
        <v>2473.5436149398192</v>
      </c>
      <c r="BK34" s="34">
        <v>2432.7335525059643</v>
      </c>
      <c r="BL34" s="34">
        <v>2394.4697059482833</v>
      </c>
      <c r="BM34" s="34">
        <v>2357.7737229536033</v>
      </c>
      <c r="BN34" s="34">
        <v>2323.3317430701886</v>
      </c>
      <c r="BO34" s="34">
        <v>2288.5116320688708</v>
      </c>
      <c r="BP34" s="34">
        <v>2255.6726105022262</v>
      </c>
    </row>
    <row r="35" spans="1:68" s="24" customFormat="1" ht="44.25" thickTop="1" thickBot="1">
      <c r="D35" s="32"/>
      <c r="E35" s="75" t="s">
        <v>0</v>
      </c>
      <c r="F35" s="56" t="s">
        <v>4</v>
      </c>
      <c r="G35" s="9" t="s">
        <v>25</v>
      </c>
      <c r="H35" s="35">
        <v>9604.7720791993888</v>
      </c>
      <c r="I35" s="35">
        <v>9534.844402285391</v>
      </c>
      <c r="J35" s="35">
        <v>9527.057036475966</v>
      </c>
      <c r="K35" s="35">
        <v>9378.8150631009539</v>
      </c>
      <c r="L35" s="35">
        <v>9266.6666476054943</v>
      </c>
      <c r="M35" s="35">
        <v>9024.4157430735577</v>
      </c>
      <c r="N35" s="35">
        <v>8789.8988961558025</v>
      </c>
      <c r="O35" s="35">
        <v>8516.8034721320619</v>
      </c>
      <c r="P35" s="35">
        <v>8199.5555572067715</v>
      </c>
      <c r="Q35" s="35">
        <v>7896.5482841501162</v>
      </c>
      <c r="R35" s="35">
        <v>7612.4918466535773</v>
      </c>
      <c r="S35" s="35">
        <v>7334.4916678005247</v>
      </c>
      <c r="T35" s="35">
        <v>7049.567574534195</v>
      </c>
      <c r="U35" s="35">
        <v>6754.2563657692908</v>
      </c>
      <c r="V35" s="35">
        <v>6435.6821005250167</v>
      </c>
      <c r="W35" s="35">
        <v>6129.9564142466188</v>
      </c>
      <c r="X35" s="35">
        <v>5814.5180359211754</v>
      </c>
      <c r="Y35" s="35">
        <v>5519.1981593818145</v>
      </c>
      <c r="Z35" s="35">
        <v>5177.0843761734341</v>
      </c>
      <c r="AA35" s="35">
        <v>4869.7682424834275</v>
      </c>
      <c r="AB35" s="35">
        <v>4553.2032353216582</v>
      </c>
      <c r="AC35" s="35">
        <v>4301.9881216681433</v>
      </c>
      <c r="AD35" s="35">
        <v>4086.5809495368057</v>
      </c>
      <c r="AE35" s="35">
        <v>3881.3593357092527</v>
      </c>
      <c r="AF35" s="35">
        <v>3658.8292597524564</v>
      </c>
      <c r="AG35" s="35">
        <v>3466.5847795778345</v>
      </c>
      <c r="AH35" s="35">
        <v>3267.1100536426443</v>
      </c>
      <c r="AI35" s="35">
        <v>3111.9548228011986</v>
      </c>
      <c r="AJ35" s="35">
        <v>2949.4347207888704</v>
      </c>
      <c r="AK35" s="35">
        <v>2810.7982676196652</v>
      </c>
      <c r="AL35" s="35">
        <v>2681.8378503483978</v>
      </c>
      <c r="AM35" s="35">
        <v>2559.5049579312622</v>
      </c>
      <c r="AN35" s="35">
        <v>2443.5888789821806</v>
      </c>
      <c r="AO35" s="35">
        <v>2333.0350711233123</v>
      </c>
      <c r="AP35" s="35">
        <v>2227.2288425455645</v>
      </c>
      <c r="AQ35" s="35">
        <v>2125.6349950269205</v>
      </c>
      <c r="AR35" s="35">
        <v>2027.7863142205695</v>
      </c>
      <c r="AS35" s="35">
        <v>1936.3179217673621</v>
      </c>
      <c r="AT35" s="35">
        <v>1850.4859882694582</v>
      </c>
      <c r="AU35" s="35">
        <v>1769.6448685780229</v>
      </c>
      <c r="AV35" s="35">
        <v>1693.2322447874508</v>
      </c>
      <c r="AW35" s="35">
        <v>1620.7567960154636</v>
      </c>
      <c r="AX35" s="35">
        <v>1551.8000260368483</v>
      </c>
      <c r="AY35" s="35">
        <v>1485.9822407909542</v>
      </c>
      <c r="AZ35" s="35">
        <v>1422.9688741395646</v>
      </c>
      <c r="BA35" s="35">
        <v>1362.7275976250357</v>
      </c>
      <c r="BB35" s="35">
        <v>1305.6421569510446</v>
      </c>
      <c r="BC35" s="35">
        <v>1253.4702322644073</v>
      </c>
      <c r="BD35" s="35">
        <v>1205.6080991817182</v>
      </c>
      <c r="BE35" s="35">
        <v>1161.5389803139528</v>
      </c>
      <c r="BF35" s="35">
        <v>1120.8192201165443</v>
      </c>
      <c r="BG35" s="35">
        <v>1083.066814245414</v>
      </c>
      <c r="BH35" s="35">
        <v>1047.9518734519143</v>
      </c>
      <c r="BI35" s="35">
        <v>1015.1886792830636</v>
      </c>
      <c r="BJ35" s="35">
        <v>984.52905158740089</v>
      </c>
      <c r="BK35" s="35">
        <v>955.75679883051362</v>
      </c>
      <c r="BL35" s="35">
        <v>928.68306372239294</v>
      </c>
      <c r="BM35" s="35">
        <v>903.14241043805043</v>
      </c>
      <c r="BN35" s="35">
        <v>878.9895272515663</v>
      </c>
      <c r="BO35" s="35">
        <v>856.09644084500155</v>
      </c>
      <c r="BP35" s="35">
        <v>834.35015689108195</v>
      </c>
    </row>
    <row r="36" spans="1:68" s="24" customFormat="1" ht="72" thickTop="1">
      <c r="D36" s="32"/>
      <c r="E36" s="96" t="s">
        <v>3</v>
      </c>
      <c r="F36" s="31"/>
      <c r="G36" s="12" t="s">
        <v>25</v>
      </c>
      <c r="H36" s="52">
        <v>9596.0828893410944</v>
      </c>
      <c r="I36" s="52">
        <v>9522.8192717273268</v>
      </c>
      <c r="J36" s="52">
        <v>9513.6980749569047</v>
      </c>
      <c r="K36" s="52">
        <v>9364.9803336372952</v>
      </c>
      <c r="L36" s="52">
        <v>9246.2293381558957</v>
      </c>
      <c r="M36" s="52">
        <v>9003.5573277960702</v>
      </c>
      <c r="N36" s="52">
        <v>8765.7143750514424</v>
      </c>
      <c r="O36" s="52">
        <v>8488.4913739848162</v>
      </c>
      <c r="P36" s="52">
        <v>8164.1794578768186</v>
      </c>
      <c r="Q36" s="52">
        <v>7847.3116829237397</v>
      </c>
      <c r="R36" s="52">
        <v>7551.1471397244268</v>
      </c>
      <c r="S36" s="52">
        <v>7263.9199831590204</v>
      </c>
      <c r="T36" s="52">
        <v>6976.7799804597571</v>
      </c>
      <c r="U36" s="52">
        <v>6680.9053799957665</v>
      </c>
      <c r="V36" s="52">
        <v>6374.6220752036297</v>
      </c>
      <c r="W36" s="52">
        <v>6068.7320881499027</v>
      </c>
      <c r="X36" s="52">
        <v>5753.545404477095</v>
      </c>
      <c r="Y36" s="52">
        <v>5459.0833005835311</v>
      </c>
      <c r="Z36" s="52">
        <v>5119.8906673401762</v>
      </c>
      <c r="AA36" s="52">
        <v>4814.4344601347002</v>
      </c>
      <c r="AB36" s="52">
        <v>4497.88093558947</v>
      </c>
      <c r="AC36" s="52">
        <v>4247.446106173632</v>
      </c>
      <c r="AD36" s="52">
        <v>4032.1877440093986</v>
      </c>
      <c r="AE36" s="52">
        <v>3830.0283857274808</v>
      </c>
      <c r="AF36" s="52">
        <v>3610.9089937659469</v>
      </c>
      <c r="AG36" s="52">
        <v>3420.6710531327458</v>
      </c>
      <c r="AH36" s="52">
        <v>3220.7543793040886</v>
      </c>
      <c r="AI36" s="52">
        <v>3067.1523557099704</v>
      </c>
      <c r="AJ36" s="52">
        <v>2910.301187567306</v>
      </c>
      <c r="AK36" s="52">
        <v>2772.4723799377011</v>
      </c>
      <c r="AL36" s="52">
        <v>2643.5119626664336</v>
      </c>
      <c r="AM36" s="52">
        <v>2521.1790702492981</v>
      </c>
      <c r="AN36" s="52">
        <v>2405.2629913002165</v>
      </c>
      <c r="AO36" s="52">
        <v>2294.7091834413482</v>
      </c>
      <c r="AP36" s="52">
        <v>2188.9029548636004</v>
      </c>
      <c r="AQ36" s="52">
        <v>2087.3091073449564</v>
      </c>
      <c r="AR36" s="52">
        <v>1989.4604265386054</v>
      </c>
      <c r="AS36" s="52">
        <v>1897.992034085398</v>
      </c>
      <c r="AT36" s="52">
        <v>1812.1601005874941</v>
      </c>
      <c r="AU36" s="52">
        <v>1731.3189808960587</v>
      </c>
      <c r="AV36" s="52">
        <v>1654.9063571054867</v>
      </c>
      <c r="AW36" s="52">
        <v>1582.4309083334995</v>
      </c>
      <c r="AX36" s="52">
        <v>1513.4741383548842</v>
      </c>
      <c r="AY36" s="52">
        <v>1447.6563531089901</v>
      </c>
      <c r="AZ36" s="52">
        <v>1384.6429864576005</v>
      </c>
      <c r="BA36" s="52">
        <v>1324.4017099430716</v>
      </c>
      <c r="BB36" s="52">
        <v>1267.3162692690805</v>
      </c>
      <c r="BC36" s="52">
        <v>1215.1443445824432</v>
      </c>
      <c r="BD36" s="52">
        <v>1167.2822114997541</v>
      </c>
      <c r="BE36" s="52">
        <v>1123.2130926319887</v>
      </c>
      <c r="BF36" s="52">
        <v>1082.4933324345802</v>
      </c>
      <c r="BG36" s="52">
        <v>1044.7409265634499</v>
      </c>
      <c r="BH36" s="52">
        <v>1009.6259857699503</v>
      </c>
      <c r="BI36" s="52">
        <v>976.8627916010995</v>
      </c>
      <c r="BJ36" s="52">
        <v>946.20316390543678</v>
      </c>
      <c r="BK36" s="52">
        <v>917.43091114854951</v>
      </c>
      <c r="BL36" s="52">
        <v>890.35717604042884</v>
      </c>
      <c r="BM36" s="52">
        <v>864.81652275608633</v>
      </c>
      <c r="BN36" s="52">
        <v>840.6636395696022</v>
      </c>
      <c r="BO36" s="52">
        <v>817.77055316303745</v>
      </c>
      <c r="BP36" s="52">
        <v>796.02426920911785</v>
      </c>
    </row>
    <row r="37" spans="1:68" s="26" customFormat="1" ht="71.25">
      <c r="D37" s="32"/>
      <c r="E37" s="97" t="s">
        <v>5</v>
      </c>
      <c r="F37" s="27"/>
      <c r="G37" s="14" t="s">
        <v>25</v>
      </c>
      <c r="H37" s="41" t="s">
        <v>43</v>
      </c>
      <c r="I37" s="41" t="s">
        <v>43</v>
      </c>
      <c r="J37" s="41" t="s">
        <v>43</v>
      </c>
      <c r="K37" s="41" t="s">
        <v>43</v>
      </c>
      <c r="L37" s="41" t="s">
        <v>43</v>
      </c>
      <c r="M37" s="41" t="s">
        <v>43</v>
      </c>
      <c r="N37" s="41" t="s">
        <v>43</v>
      </c>
      <c r="O37" s="41" t="s">
        <v>43</v>
      </c>
      <c r="P37" s="41" t="s">
        <v>43</v>
      </c>
      <c r="Q37" s="41" t="s">
        <v>43</v>
      </c>
      <c r="R37" s="41" t="s">
        <v>43</v>
      </c>
      <c r="S37" s="41" t="s">
        <v>43</v>
      </c>
      <c r="T37" s="41" t="s">
        <v>43</v>
      </c>
      <c r="U37" s="41" t="s">
        <v>43</v>
      </c>
      <c r="V37" s="41" t="s">
        <v>43</v>
      </c>
      <c r="W37" s="41" t="s">
        <v>43</v>
      </c>
      <c r="X37" s="41" t="s">
        <v>43</v>
      </c>
      <c r="Y37" s="41" t="s">
        <v>43</v>
      </c>
      <c r="Z37" s="41" t="s">
        <v>43</v>
      </c>
      <c r="AA37" s="41" t="s">
        <v>43</v>
      </c>
      <c r="AB37" s="41" t="s">
        <v>43</v>
      </c>
      <c r="AC37" s="41" t="s">
        <v>43</v>
      </c>
      <c r="AD37" s="41" t="s">
        <v>43</v>
      </c>
      <c r="AE37" s="41" t="s">
        <v>43</v>
      </c>
      <c r="AF37" s="41" t="s">
        <v>43</v>
      </c>
      <c r="AG37" s="41" t="s">
        <v>43</v>
      </c>
      <c r="AH37" s="41" t="s">
        <v>43</v>
      </c>
      <c r="AI37" s="41" t="s">
        <v>43</v>
      </c>
      <c r="AJ37" s="41" t="s">
        <v>43</v>
      </c>
      <c r="AK37" s="41" t="s">
        <v>43</v>
      </c>
      <c r="AL37" s="41" t="s">
        <v>43</v>
      </c>
      <c r="AM37" s="41" t="s">
        <v>43</v>
      </c>
      <c r="AN37" s="41" t="s">
        <v>43</v>
      </c>
      <c r="AO37" s="41" t="s">
        <v>43</v>
      </c>
      <c r="AP37" s="41" t="s">
        <v>43</v>
      </c>
      <c r="AQ37" s="41" t="s">
        <v>43</v>
      </c>
      <c r="AR37" s="41" t="s">
        <v>43</v>
      </c>
      <c r="AS37" s="41" t="s">
        <v>43</v>
      </c>
      <c r="AT37" s="41" t="s">
        <v>43</v>
      </c>
      <c r="AU37" s="41" t="s">
        <v>43</v>
      </c>
      <c r="AV37" s="41" t="s">
        <v>43</v>
      </c>
      <c r="AW37" s="41" t="s">
        <v>43</v>
      </c>
      <c r="AX37" s="41" t="s">
        <v>43</v>
      </c>
      <c r="AY37" s="41" t="s">
        <v>43</v>
      </c>
      <c r="AZ37" s="41" t="s">
        <v>43</v>
      </c>
      <c r="BA37" s="41" t="s">
        <v>43</v>
      </c>
      <c r="BB37" s="41" t="s">
        <v>43</v>
      </c>
      <c r="BC37" s="41" t="s">
        <v>43</v>
      </c>
      <c r="BD37" s="41" t="s">
        <v>43</v>
      </c>
      <c r="BE37" s="41" t="s">
        <v>43</v>
      </c>
      <c r="BF37" s="41" t="s">
        <v>43</v>
      </c>
      <c r="BG37" s="41" t="s">
        <v>43</v>
      </c>
      <c r="BH37" s="41" t="s">
        <v>43</v>
      </c>
      <c r="BI37" s="41" t="s">
        <v>43</v>
      </c>
      <c r="BJ37" s="41" t="s">
        <v>43</v>
      </c>
      <c r="BK37" s="41" t="s">
        <v>43</v>
      </c>
      <c r="BL37" s="41" t="s">
        <v>43</v>
      </c>
      <c r="BM37" s="41" t="s">
        <v>43</v>
      </c>
      <c r="BN37" s="41" t="s">
        <v>43</v>
      </c>
      <c r="BO37" s="41" t="s">
        <v>43</v>
      </c>
      <c r="BP37" s="41" t="s">
        <v>43</v>
      </c>
    </row>
    <row r="38" spans="1:68" s="26" customFormat="1" ht="72" thickBot="1">
      <c r="D38" s="32"/>
      <c r="E38" s="98" t="s">
        <v>6</v>
      </c>
      <c r="F38" s="23"/>
      <c r="G38" s="18" t="s">
        <v>25</v>
      </c>
      <c r="H38" s="54">
        <v>8.6891898582951939</v>
      </c>
      <c r="I38" s="54">
        <v>12.025130558064397</v>
      </c>
      <c r="J38" s="54">
        <v>13.358961519061912</v>
      </c>
      <c r="K38" s="54">
        <v>13.834729463658906</v>
      </c>
      <c r="L38" s="54">
        <v>20.437309449599208</v>
      </c>
      <c r="M38" s="54">
        <v>20.858415277488309</v>
      </c>
      <c r="N38" s="54">
        <v>24.184521104360883</v>
      </c>
      <c r="O38" s="54">
        <v>28.312098147245706</v>
      </c>
      <c r="P38" s="54">
        <v>35.376099329952226</v>
      </c>
      <c r="Q38" s="54">
        <v>49.236601226376742</v>
      </c>
      <c r="R38" s="54">
        <v>61.344706929150881</v>
      </c>
      <c r="S38" s="54">
        <v>70.571684641504191</v>
      </c>
      <c r="T38" s="54">
        <v>72.787594074438118</v>
      </c>
      <c r="U38" s="54">
        <v>73.350985773524471</v>
      </c>
      <c r="V38" s="54">
        <v>61.060025321387243</v>
      </c>
      <c r="W38" s="54">
        <v>61.224326096716297</v>
      </c>
      <c r="X38" s="54">
        <v>60.972631444080349</v>
      </c>
      <c r="Y38" s="54">
        <v>60.114858798283578</v>
      </c>
      <c r="Z38" s="54">
        <v>57.193708833257986</v>
      </c>
      <c r="AA38" s="54">
        <v>55.333782348727603</v>
      </c>
      <c r="AB38" s="54">
        <v>55.322299732187766</v>
      </c>
      <c r="AC38" s="54">
        <v>54.542015494511787</v>
      </c>
      <c r="AD38" s="54">
        <v>54.393205527407119</v>
      </c>
      <c r="AE38" s="54">
        <v>51.330949981771958</v>
      </c>
      <c r="AF38" s="54">
        <v>47.920265986509719</v>
      </c>
      <c r="AG38" s="54">
        <v>45.913726445088741</v>
      </c>
      <c r="AH38" s="54">
        <v>46.355674338555517</v>
      </c>
      <c r="AI38" s="54">
        <v>44.802467091228145</v>
      </c>
      <c r="AJ38" s="54">
        <v>39.133533221564356</v>
      </c>
      <c r="AK38" s="54">
        <v>38.325887681964055</v>
      </c>
      <c r="AL38" s="54">
        <v>38.325887681964055</v>
      </c>
      <c r="AM38" s="54">
        <v>38.325887681964055</v>
      </c>
      <c r="AN38" s="54">
        <v>38.325887681964055</v>
      </c>
      <c r="AO38" s="54">
        <v>38.325887681964055</v>
      </c>
      <c r="AP38" s="54">
        <v>38.325887681964055</v>
      </c>
      <c r="AQ38" s="54">
        <v>38.325887681964055</v>
      </c>
      <c r="AR38" s="54">
        <v>38.325887681964055</v>
      </c>
      <c r="AS38" s="54">
        <v>38.325887681964055</v>
      </c>
      <c r="AT38" s="54">
        <v>38.325887681964055</v>
      </c>
      <c r="AU38" s="54">
        <v>38.325887681964055</v>
      </c>
      <c r="AV38" s="54">
        <v>38.325887681964055</v>
      </c>
      <c r="AW38" s="54">
        <v>38.325887681964055</v>
      </c>
      <c r="AX38" s="54">
        <v>38.325887681964055</v>
      </c>
      <c r="AY38" s="54">
        <v>38.325887681964055</v>
      </c>
      <c r="AZ38" s="54">
        <v>38.325887681964055</v>
      </c>
      <c r="BA38" s="54">
        <v>38.325887681964055</v>
      </c>
      <c r="BB38" s="54">
        <v>38.325887681964055</v>
      </c>
      <c r="BC38" s="54">
        <v>38.325887681964055</v>
      </c>
      <c r="BD38" s="54">
        <v>38.325887681964055</v>
      </c>
      <c r="BE38" s="54">
        <v>38.325887681964055</v>
      </c>
      <c r="BF38" s="54">
        <v>38.325887681964055</v>
      </c>
      <c r="BG38" s="54">
        <v>38.325887681964055</v>
      </c>
      <c r="BH38" s="54">
        <v>38.325887681964055</v>
      </c>
      <c r="BI38" s="54">
        <v>38.325887681964055</v>
      </c>
      <c r="BJ38" s="54">
        <v>38.325887681964055</v>
      </c>
      <c r="BK38" s="54">
        <v>38.325887681964055</v>
      </c>
      <c r="BL38" s="54">
        <v>38.325887681964055</v>
      </c>
      <c r="BM38" s="54">
        <v>38.325887681964055</v>
      </c>
      <c r="BN38" s="54">
        <v>38.325887681964055</v>
      </c>
      <c r="BO38" s="54">
        <v>38.325887681964055</v>
      </c>
      <c r="BP38" s="54">
        <v>38.325887681964055</v>
      </c>
    </row>
    <row r="39" spans="1:68" s="26" customFormat="1" ht="43.5" thickBot="1">
      <c r="D39" s="25"/>
      <c r="E39" s="76" t="s">
        <v>13</v>
      </c>
      <c r="F39" s="55" t="s">
        <v>4</v>
      </c>
      <c r="G39" s="19" t="s">
        <v>25</v>
      </c>
      <c r="H39" s="71">
        <v>53.992371516383862</v>
      </c>
      <c r="I39" s="71">
        <v>53.382070969523696</v>
      </c>
      <c r="J39" s="71">
        <v>53.497660306526903</v>
      </c>
      <c r="K39" s="71">
        <v>53.627538794303028</v>
      </c>
      <c r="L39" s="71">
        <v>53.353492667977896</v>
      </c>
      <c r="M39" s="71">
        <v>53.474962814193574</v>
      </c>
      <c r="N39" s="71">
        <v>53.609067248571428</v>
      </c>
      <c r="O39" s="71">
        <v>53.863034648571428</v>
      </c>
      <c r="P39" s="71">
        <v>53.587421147571433</v>
      </c>
      <c r="Q39" s="71">
        <v>53.798324339571437</v>
      </c>
      <c r="R39" s="71">
        <v>54.07587766757144</v>
      </c>
      <c r="S39" s="71">
        <v>54.569825993571442</v>
      </c>
      <c r="T39" s="71">
        <v>69.223799540142863</v>
      </c>
      <c r="U39" s="71">
        <v>81.381470233000002</v>
      </c>
      <c r="V39" s="71">
        <v>84.019971568571421</v>
      </c>
      <c r="W39" s="71">
        <v>95.43152347902857</v>
      </c>
      <c r="X39" s="71">
        <v>98.516890267862863</v>
      </c>
      <c r="Y39" s="71">
        <v>95.160403156011441</v>
      </c>
      <c r="Z39" s="71">
        <v>106.95070229662285</v>
      </c>
      <c r="AA39" s="71">
        <v>106.0598991570473</v>
      </c>
      <c r="AB39" s="71">
        <v>92.632009691413586</v>
      </c>
      <c r="AC39" s="71">
        <v>102.33876290744008</v>
      </c>
      <c r="AD39" s="71">
        <v>101.29903328799999</v>
      </c>
      <c r="AE39" s="71">
        <v>100.21113991977144</v>
      </c>
      <c r="AF39" s="71">
        <v>99.890578236701728</v>
      </c>
      <c r="AG39" s="71">
        <v>101.79478344057142</v>
      </c>
      <c r="AH39" s="71">
        <v>103.12246266945746</v>
      </c>
      <c r="AI39" s="71">
        <v>89.661507474514281</v>
      </c>
      <c r="AJ39" s="71">
        <v>88.894317892868585</v>
      </c>
      <c r="AK39" s="71">
        <v>88.657611892868587</v>
      </c>
      <c r="AL39" s="71">
        <v>88.67884762079234</v>
      </c>
      <c r="AM39" s="71">
        <v>88.629517244727083</v>
      </c>
      <c r="AN39" s="71">
        <v>88.575805022233965</v>
      </c>
      <c r="AO39" s="71">
        <v>88.517936975610297</v>
      </c>
      <c r="AP39" s="71">
        <v>88.470289970855447</v>
      </c>
      <c r="AQ39" s="71">
        <v>88.397558465176857</v>
      </c>
      <c r="AR39" s="71">
        <v>88.335344224152465</v>
      </c>
      <c r="AS39" s="71">
        <v>88.271922364092404</v>
      </c>
      <c r="AT39" s="71">
        <v>88.218933867919674</v>
      </c>
      <c r="AU39" s="71">
        <v>88.141705441742076</v>
      </c>
      <c r="AV39" s="71">
        <v>88.074987053116843</v>
      </c>
      <c r="AW39" s="71">
        <v>88.025050461418004</v>
      </c>
      <c r="AX39" s="71">
        <v>87.984957999776526</v>
      </c>
      <c r="AY39" s="71">
        <v>87.922140485744819</v>
      </c>
      <c r="AZ39" s="71">
        <v>87.869253762898651</v>
      </c>
      <c r="BA39" s="71">
        <v>87.815490317423794</v>
      </c>
      <c r="BB39" s="71">
        <v>87.771449542242777</v>
      </c>
      <c r="BC39" s="71">
        <v>87.705493557852435</v>
      </c>
      <c r="BD39" s="71">
        <v>87.649407149455769</v>
      </c>
      <c r="BE39" s="71">
        <v>87.592702995974008</v>
      </c>
      <c r="BF39" s="71">
        <v>87.545718567113823</v>
      </c>
      <c r="BG39" s="71">
        <v>87.477800221296661</v>
      </c>
      <c r="BH39" s="71">
        <v>87.419800386012014</v>
      </c>
      <c r="BI39" s="71">
        <v>87.361575877649884</v>
      </c>
      <c r="BJ39" s="71">
        <v>87.303228444950818</v>
      </c>
      <c r="BK39" s="71">
        <v>87.254681767210769</v>
      </c>
      <c r="BL39" s="71">
        <v>87.186504621924655</v>
      </c>
      <c r="BM39" s="71">
        <v>87.128250203032607</v>
      </c>
      <c r="BN39" s="71">
        <v>87.070113414578444</v>
      </c>
      <c r="BO39" s="71">
        <v>87.021600428146257</v>
      </c>
      <c r="BP39" s="71">
        <v>86.954188970315244</v>
      </c>
    </row>
    <row r="40" spans="1:68" s="26" customFormat="1" ht="42.6" customHeight="1" thickTop="1">
      <c r="E40" s="174" t="s">
        <v>14</v>
      </c>
      <c r="F40" s="31"/>
      <c r="G40" s="12" t="s">
        <v>25</v>
      </c>
      <c r="H40" s="113">
        <v>53.992371516383862</v>
      </c>
      <c r="I40" s="113">
        <v>53.382070969523696</v>
      </c>
      <c r="J40" s="113">
        <v>53.497660306526903</v>
      </c>
      <c r="K40" s="113">
        <v>53.627538794303028</v>
      </c>
      <c r="L40" s="113">
        <v>53.353492667977896</v>
      </c>
      <c r="M40" s="113">
        <v>53.474962814193574</v>
      </c>
      <c r="N40" s="113">
        <v>53.609067248571428</v>
      </c>
      <c r="O40" s="113">
        <v>53.863034648571428</v>
      </c>
      <c r="P40" s="113">
        <v>53.587421147571433</v>
      </c>
      <c r="Q40" s="113">
        <v>53.798324339571437</v>
      </c>
      <c r="R40" s="113">
        <v>54.07587766757144</v>
      </c>
      <c r="S40" s="113">
        <v>54.569825993571442</v>
      </c>
      <c r="T40" s="113">
        <v>69.223799540142863</v>
      </c>
      <c r="U40" s="113">
        <v>81.381470233000002</v>
      </c>
      <c r="V40" s="113">
        <v>84.019971568571421</v>
      </c>
      <c r="W40" s="113">
        <v>95.43152347902857</v>
      </c>
      <c r="X40" s="113">
        <v>98.516890267862863</v>
      </c>
      <c r="Y40" s="113">
        <v>95.160403156011441</v>
      </c>
      <c r="Z40" s="113">
        <v>106.95070229662285</v>
      </c>
      <c r="AA40" s="113">
        <v>106.0598991570473</v>
      </c>
      <c r="AB40" s="113">
        <v>92.632009691413586</v>
      </c>
      <c r="AC40" s="113">
        <v>102.33876290744008</v>
      </c>
      <c r="AD40" s="113">
        <v>101.29903328799999</v>
      </c>
      <c r="AE40" s="113">
        <v>100.21113991977144</v>
      </c>
      <c r="AF40" s="113">
        <v>99.890578236701728</v>
      </c>
      <c r="AG40" s="113">
        <v>101.79478344057142</v>
      </c>
      <c r="AH40" s="113">
        <v>103.12246266945746</v>
      </c>
      <c r="AI40" s="113">
        <v>89.661507474514281</v>
      </c>
      <c r="AJ40" s="113">
        <v>88.894317892868585</v>
      </c>
      <c r="AK40" s="113">
        <v>88.657611892868587</v>
      </c>
      <c r="AL40" s="113">
        <v>88.67884762079234</v>
      </c>
      <c r="AM40" s="113">
        <v>88.629517244727083</v>
      </c>
      <c r="AN40" s="113">
        <v>88.575805022233965</v>
      </c>
      <c r="AO40" s="113">
        <v>88.517936975610297</v>
      </c>
      <c r="AP40" s="113">
        <v>88.470289970855447</v>
      </c>
      <c r="AQ40" s="113">
        <v>88.397558465176857</v>
      </c>
      <c r="AR40" s="113">
        <v>88.335344224152465</v>
      </c>
      <c r="AS40" s="113">
        <v>88.271922364092404</v>
      </c>
      <c r="AT40" s="113">
        <v>88.218933867919674</v>
      </c>
      <c r="AU40" s="113">
        <v>88.141705441742076</v>
      </c>
      <c r="AV40" s="113">
        <v>88.074987053116843</v>
      </c>
      <c r="AW40" s="113">
        <v>88.025050461418004</v>
      </c>
      <c r="AX40" s="113">
        <v>87.984957999776526</v>
      </c>
      <c r="AY40" s="113">
        <v>87.922140485744819</v>
      </c>
      <c r="AZ40" s="113">
        <v>87.869253762898651</v>
      </c>
      <c r="BA40" s="113">
        <v>87.815490317423794</v>
      </c>
      <c r="BB40" s="113">
        <v>87.771449542242777</v>
      </c>
      <c r="BC40" s="113">
        <v>87.705493557852435</v>
      </c>
      <c r="BD40" s="113">
        <v>87.649407149455769</v>
      </c>
      <c r="BE40" s="113">
        <v>87.592702995974008</v>
      </c>
      <c r="BF40" s="113">
        <v>87.545718567113823</v>
      </c>
      <c r="BG40" s="113">
        <v>87.477800221296661</v>
      </c>
      <c r="BH40" s="113">
        <v>87.419800386012014</v>
      </c>
      <c r="BI40" s="113">
        <v>87.361575877649884</v>
      </c>
      <c r="BJ40" s="113">
        <v>87.303228444950818</v>
      </c>
      <c r="BK40" s="113">
        <v>87.254681767210769</v>
      </c>
      <c r="BL40" s="113">
        <v>87.186504621924655</v>
      </c>
      <c r="BM40" s="113">
        <v>87.128250203032607</v>
      </c>
      <c r="BN40" s="113">
        <v>87.070113414578444</v>
      </c>
      <c r="BO40" s="113">
        <v>87.021600428146257</v>
      </c>
      <c r="BP40" s="113">
        <v>86.954188970315244</v>
      </c>
    </row>
    <row r="41" spans="1:68" s="26" customFormat="1" ht="72" thickBot="1">
      <c r="E41" s="175" t="s">
        <v>15</v>
      </c>
      <c r="F41" s="23"/>
      <c r="G41" s="18" t="s">
        <v>25</v>
      </c>
      <c r="H41" s="114" t="s">
        <v>44</v>
      </c>
      <c r="I41" s="114" t="s">
        <v>44</v>
      </c>
      <c r="J41" s="114" t="s">
        <v>44</v>
      </c>
      <c r="K41" s="114" t="s">
        <v>44</v>
      </c>
      <c r="L41" s="114" t="s">
        <v>44</v>
      </c>
      <c r="M41" s="114" t="s">
        <v>44</v>
      </c>
      <c r="N41" s="114" t="s">
        <v>44</v>
      </c>
      <c r="O41" s="114" t="s">
        <v>44</v>
      </c>
      <c r="P41" s="114" t="s">
        <v>44</v>
      </c>
      <c r="Q41" s="114" t="s">
        <v>44</v>
      </c>
      <c r="R41" s="114" t="s">
        <v>44</v>
      </c>
      <c r="S41" s="114" t="s">
        <v>44</v>
      </c>
      <c r="T41" s="114" t="s">
        <v>44</v>
      </c>
      <c r="U41" s="114" t="s">
        <v>44</v>
      </c>
      <c r="V41" s="114" t="s">
        <v>44</v>
      </c>
      <c r="W41" s="114" t="s">
        <v>44</v>
      </c>
      <c r="X41" s="114" t="s">
        <v>44</v>
      </c>
      <c r="Y41" s="114" t="s">
        <v>44</v>
      </c>
      <c r="Z41" s="114" t="s">
        <v>44</v>
      </c>
      <c r="AA41" s="114" t="s">
        <v>44</v>
      </c>
      <c r="AB41" s="114" t="s">
        <v>44</v>
      </c>
      <c r="AC41" s="114" t="s">
        <v>44</v>
      </c>
      <c r="AD41" s="114" t="s">
        <v>44</v>
      </c>
      <c r="AE41" s="114" t="s">
        <v>44</v>
      </c>
      <c r="AF41" s="114" t="s">
        <v>44</v>
      </c>
      <c r="AG41" s="114" t="s">
        <v>44</v>
      </c>
      <c r="AH41" s="114" t="s">
        <v>44</v>
      </c>
      <c r="AI41" s="114" t="s">
        <v>44</v>
      </c>
      <c r="AJ41" s="114" t="s">
        <v>44</v>
      </c>
      <c r="AK41" s="114" t="s">
        <v>44</v>
      </c>
      <c r="AL41" s="114" t="s">
        <v>44</v>
      </c>
      <c r="AM41" s="114" t="s">
        <v>44</v>
      </c>
      <c r="AN41" s="114" t="s">
        <v>44</v>
      </c>
      <c r="AO41" s="114" t="s">
        <v>44</v>
      </c>
      <c r="AP41" s="114" t="s">
        <v>44</v>
      </c>
      <c r="AQ41" s="114" t="s">
        <v>44</v>
      </c>
      <c r="AR41" s="114" t="s">
        <v>44</v>
      </c>
      <c r="AS41" s="114" t="s">
        <v>44</v>
      </c>
      <c r="AT41" s="114" t="s">
        <v>44</v>
      </c>
      <c r="AU41" s="114" t="s">
        <v>44</v>
      </c>
      <c r="AV41" s="114" t="s">
        <v>44</v>
      </c>
      <c r="AW41" s="114" t="s">
        <v>44</v>
      </c>
      <c r="AX41" s="114" t="s">
        <v>44</v>
      </c>
      <c r="AY41" s="114" t="s">
        <v>44</v>
      </c>
      <c r="AZ41" s="114" t="s">
        <v>44</v>
      </c>
      <c r="BA41" s="114" t="s">
        <v>44</v>
      </c>
      <c r="BB41" s="114" t="s">
        <v>44</v>
      </c>
      <c r="BC41" s="114" t="s">
        <v>44</v>
      </c>
      <c r="BD41" s="114" t="s">
        <v>44</v>
      </c>
      <c r="BE41" s="114" t="s">
        <v>44</v>
      </c>
      <c r="BF41" s="114" t="s">
        <v>44</v>
      </c>
      <c r="BG41" s="114" t="s">
        <v>44</v>
      </c>
      <c r="BH41" s="114" t="s">
        <v>44</v>
      </c>
      <c r="BI41" s="114" t="s">
        <v>44</v>
      </c>
      <c r="BJ41" s="114" t="s">
        <v>44</v>
      </c>
      <c r="BK41" s="114" t="s">
        <v>44</v>
      </c>
      <c r="BL41" s="114" t="s">
        <v>44</v>
      </c>
      <c r="BM41" s="114" t="s">
        <v>44</v>
      </c>
      <c r="BN41" s="114" t="s">
        <v>44</v>
      </c>
      <c r="BO41" s="114" t="s">
        <v>44</v>
      </c>
      <c r="BP41" s="114" t="s">
        <v>44</v>
      </c>
    </row>
    <row r="42" spans="1:68" s="5" customFormat="1" ht="72" thickBot="1">
      <c r="B42" s="39"/>
      <c r="C42" s="39"/>
      <c r="D42" s="39"/>
      <c r="E42" s="45" t="s">
        <v>29</v>
      </c>
      <c r="F42" s="19" t="s">
        <v>4</v>
      </c>
      <c r="G42" s="19" t="s">
        <v>25</v>
      </c>
      <c r="H42" s="34">
        <v>27.784803268632118</v>
      </c>
      <c r="I42" s="34">
        <v>27.309564991198052</v>
      </c>
      <c r="J42" s="34">
        <v>27.726949702251748</v>
      </c>
      <c r="K42" s="34">
        <v>27.637429559917418</v>
      </c>
      <c r="L42" s="34">
        <v>28.985316002172702</v>
      </c>
      <c r="M42" s="34">
        <v>29.436139662832055</v>
      </c>
      <c r="N42" s="34">
        <v>29.877582887974327</v>
      </c>
      <c r="O42" s="34">
        <v>24.961150322937456</v>
      </c>
      <c r="P42" s="34">
        <v>23.796523930134267</v>
      </c>
      <c r="Q42" s="34">
        <v>23.620583364692145</v>
      </c>
      <c r="R42" s="34">
        <v>20.566847215302122</v>
      </c>
      <c r="S42" s="34">
        <v>16.631338920581943</v>
      </c>
      <c r="T42" s="34">
        <v>24.155782280904418</v>
      </c>
      <c r="U42" s="34">
        <v>20.812754172302935</v>
      </c>
      <c r="V42" s="34">
        <v>18.86443751674831</v>
      </c>
      <c r="W42" s="34">
        <v>17.548175968141489</v>
      </c>
      <c r="X42" s="34">
        <v>16.231800570359525</v>
      </c>
      <c r="Y42" s="34">
        <v>15.027229068311648</v>
      </c>
      <c r="Z42" s="34">
        <v>14.226955034858069</v>
      </c>
      <c r="AA42" s="34">
        <v>12.656106388786867</v>
      </c>
      <c r="AB42" s="34">
        <v>11.549436245229291</v>
      </c>
      <c r="AC42" s="34">
        <v>10.687751726527436</v>
      </c>
      <c r="AD42" s="34">
        <v>11.25852678958276</v>
      </c>
      <c r="AE42" s="34">
        <v>11.883124156409618</v>
      </c>
      <c r="AF42" s="34">
        <v>10.266080021122685</v>
      </c>
      <c r="AG42" s="34">
        <v>10.209089948805357</v>
      </c>
      <c r="AH42" s="34">
        <v>9.2969313886783667</v>
      </c>
      <c r="AI42" s="34">
        <v>10.243885401052609</v>
      </c>
      <c r="AJ42" s="34">
        <v>10.590352811660367</v>
      </c>
      <c r="AK42" s="34">
        <v>10.648674445001127</v>
      </c>
      <c r="AL42" s="34">
        <v>10.533705546289005</v>
      </c>
      <c r="AM42" s="34">
        <v>10.423106637620506</v>
      </c>
      <c r="AN42" s="34">
        <v>10.31704808355515</v>
      </c>
      <c r="AO42" s="34">
        <v>10.212728659720442</v>
      </c>
      <c r="AP42" s="34">
        <v>10.112472634936736</v>
      </c>
      <c r="AQ42" s="34">
        <v>10.010546621376367</v>
      </c>
      <c r="AR42" s="34">
        <v>9.9130153340199332</v>
      </c>
      <c r="AS42" s="34">
        <v>9.8176569238399516</v>
      </c>
      <c r="AT42" s="34">
        <v>9.7258120740081164</v>
      </c>
      <c r="AU42" s="34">
        <v>9.6339140648032249</v>
      </c>
      <c r="AV42" s="34">
        <v>9.5454153176397281</v>
      </c>
      <c r="AW42" s="34">
        <v>9.4259164078505471</v>
      </c>
      <c r="AX42" s="34">
        <v>9.3114595021351896</v>
      </c>
      <c r="AY42" s="34">
        <v>9.1984277711231677</v>
      </c>
      <c r="AZ42" s="34">
        <v>9.0877289182509671</v>
      </c>
      <c r="BA42" s="34">
        <v>8.9800241400958836</v>
      </c>
      <c r="BB42" s="34">
        <v>8.9365478069726496</v>
      </c>
      <c r="BC42" s="34">
        <v>8.8934953325204944</v>
      </c>
      <c r="BD42" s="34">
        <v>8.8504117798762127</v>
      </c>
      <c r="BE42" s="34">
        <v>8.8073880697798419</v>
      </c>
      <c r="BF42" s="34">
        <v>8.7643394453269376</v>
      </c>
      <c r="BG42" s="34">
        <v>8.7219723805231943</v>
      </c>
      <c r="BH42" s="34">
        <v>8.6795184977209114</v>
      </c>
      <c r="BI42" s="34">
        <v>8.6370665035346637</v>
      </c>
      <c r="BJ42" s="34">
        <v>8.5946184664502603</v>
      </c>
      <c r="BK42" s="34">
        <v>8.5520931751086255</v>
      </c>
      <c r="BL42" s="34">
        <v>8.5097411718129781</v>
      </c>
      <c r="BM42" s="34">
        <v>8.4673143938601463</v>
      </c>
      <c r="BN42" s="34">
        <v>8.4248964633314678</v>
      </c>
      <c r="BO42" s="34">
        <v>8.3824072599451274</v>
      </c>
      <c r="BP42" s="34">
        <v>8.3400870681352988</v>
      </c>
    </row>
    <row r="43" spans="1:68" s="2" customFormat="1" ht="57.75" thickTop="1">
      <c r="A43" s="5"/>
      <c r="B43" s="5"/>
      <c r="C43" s="5"/>
      <c r="D43" s="6"/>
      <c r="E43" s="90" t="s">
        <v>16</v>
      </c>
      <c r="F43" s="14"/>
      <c r="G43" s="14" t="s">
        <v>25</v>
      </c>
      <c r="H43" s="120">
        <v>16.048890768632123</v>
      </c>
      <c r="I43" s="120">
        <v>15.573652491198056</v>
      </c>
      <c r="J43" s="120">
        <v>15.991037202251752</v>
      </c>
      <c r="K43" s="120">
        <v>15.901517059917422</v>
      </c>
      <c r="L43" s="120">
        <v>17.249403502172704</v>
      </c>
      <c r="M43" s="120">
        <v>17.700227162832061</v>
      </c>
      <c r="N43" s="120">
        <v>18.141670387974333</v>
      </c>
      <c r="O43" s="120">
        <v>17.512962822937457</v>
      </c>
      <c r="P43" s="120">
        <v>17.299286430134266</v>
      </c>
      <c r="Q43" s="120">
        <v>16.709620864692145</v>
      </c>
      <c r="R43" s="120">
        <v>15.872709715302122</v>
      </c>
      <c r="S43" s="120">
        <v>15.006826420581943</v>
      </c>
      <c r="T43" s="120">
        <v>23.229532280904419</v>
      </c>
      <c r="U43" s="120">
        <v>19.993754172302936</v>
      </c>
      <c r="V43" s="120">
        <v>18.31210001674831</v>
      </c>
      <c r="W43" s="120">
        <v>16.984463468141488</v>
      </c>
      <c r="X43" s="120">
        <v>15.819375570359526</v>
      </c>
      <c r="Y43" s="120">
        <v>14.543466568311647</v>
      </c>
      <c r="Z43" s="120">
        <v>13.944692534858069</v>
      </c>
      <c r="AA43" s="120">
        <v>12.384406388786868</v>
      </c>
      <c r="AB43" s="120">
        <v>11.340786245229291</v>
      </c>
      <c r="AC43" s="120">
        <v>10.500876726527435</v>
      </c>
      <c r="AD43" s="120">
        <v>11.10935178958276</v>
      </c>
      <c r="AE43" s="120">
        <v>11.666836656409618</v>
      </c>
      <c r="AF43" s="120">
        <v>10.165330021122685</v>
      </c>
      <c r="AG43" s="120">
        <v>10.053739948805356</v>
      </c>
      <c r="AH43" s="120">
        <v>9.2104813886783674</v>
      </c>
      <c r="AI43" s="120">
        <v>10.133872901052609</v>
      </c>
      <c r="AJ43" s="120">
        <v>10.480340311660367</v>
      </c>
      <c r="AK43" s="120">
        <v>10.538661945001127</v>
      </c>
      <c r="AL43" s="120">
        <v>10.423693046289005</v>
      </c>
      <c r="AM43" s="120">
        <v>10.313094137620507</v>
      </c>
      <c r="AN43" s="120">
        <v>10.20703558355515</v>
      </c>
      <c r="AO43" s="120">
        <v>10.102716159720442</v>
      </c>
      <c r="AP43" s="120">
        <v>10.002460134936737</v>
      </c>
      <c r="AQ43" s="120">
        <v>9.9005341213763671</v>
      </c>
      <c r="AR43" s="120">
        <v>9.8030028340199333</v>
      </c>
      <c r="AS43" s="120">
        <v>9.7076444238399517</v>
      </c>
      <c r="AT43" s="120">
        <v>9.6157995740081166</v>
      </c>
      <c r="AU43" s="120">
        <v>9.523901564803225</v>
      </c>
      <c r="AV43" s="120">
        <v>9.4354028176397282</v>
      </c>
      <c r="AW43" s="120">
        <v>9.3159039078505472</v>
      </c>
      <c r="AX43" s="120">
        <v>9.2014470021351897</v>
      </c>
      <c r="AY43" s="120">
        <v>9.0884152711231678</v>
      </c>
      <c r="AZ43" s="120">
        <v>8.9777164182509672</v>
      </c>
      <c r="BA43" s="120">
        <v>8.8700116400958837</v>
      </c>
      <c r="BB43" s="120">
        <v>8.8265353069726498</v>
      </c>
      <c r="BC43" s="120">
        <v>8.7834828325204946</v>
      </c>
      <c r="BD43" s="120">
        <v>8.7403992798762129</v>
      </c>
      <c r="BE43" s="120">
        <v>8.6973755697798421</v>
      </c>
      <c r="BF43" s="120">
        <v>8.6543269453269378</v>
      </c>
      <c r="BG43" s="120">
        <v>8.6119598805231945</v>
      </c>
      <c r="BH43" s="120">
        <v>8.5695059977209116</v>
      </c>
      <c r="BI43" s="120">
        <v>8.5270540035346638</v>
      </c>
      <c r="BJ43" s="120">
        <v>8.4846059664502604</v>
      </c>
      <c r="BK43" s="120">
        <v>8.4420806751086257</v>
      </c>
      <c r="BL43" s="120">
        <v>8.3997286718129782</v>
      </c>
      <c r="BM43" s="120">
        <v>8.3573018938601464</v>
      </c>
      <c r="BN43" s="120">
        <v>8.314883963331468</v>
      </c>
      <c r="BO43" s="120">
        <v>8.2723947599451275</v>
      </c>
      <c r="BP43" s="120">
        <v>8.2300745681352989</v>
      </c>
    </row>
    <row r="44" spans="1:68" s="2" customFormat="1" ht="42.6" customHeight="1" thickBot="1">
      <c r="A44" s="5"/>
      <c r="B44" s="5"/>
      <c r="C44" s="5"/>
      <c r="D44" s="6"/>
      <c r="E44" s="91" t="s">
        <v>17</v>
      </c>
      <c r="F44" s="18"/>
      <c r="G44" s="18" t="s">
        <v>25</v>
      </c>
      <c r="H44" s="121">
        <v>11.735912499999996</v>
      </c>
      <c r="I44" s="121">
        <v>11.735912499999996</v>
      </c>
      <c r="J44" s="121">
        <v>11.735912499999996</v>
      </c>
      <c r="K44" s="121">
        <v>11.735912499999996</v>
      </c>
      <c r="L44" s="121">
        <v>11.735912499999996</v>
      </c>
      <c r="M44" s="121">
        <v>11.735912499999996</v>
      </c>
      <c r="N44" s="121">
        <v>11.735912499999996</v>
      </c>
      <c r="O44" s="121">
        <v>7.4481874999999986</v>
      </c>
      <c r="P44" s="121">
        <v>6.4972374999999998</v>
      </c>
      <c r="Q44" s="121">
        <v>6.9109624999999992</v>
      </c>
      <c r="R44" s="121">
        <v>4.694137500000001</v>
      </c>
      <c r="S44" s="121">
        <v>1.6245125000000002</v>
      </c>
      <c r="T44" s="121">
        <v>0.92625000000000002</v>
      </c>
      <c r="U44" s="121">
        <v>0.81899999999999973</v>
      </c>
      <c r="V44" s="121">
        <v>0.55233749999999993</v>
      </c>
      <c r="W44" s="121">
        <v>0.56371249999999995</v>
      </c>
      <c r="X44" s="121">
        <v>0.41242499999999993</v>
      </c>
      <c r="Y44" s="121">
        <v>0.4837625000000001</v>
      </c>
      <c r="Z44" s="121">
        <v>0.28226249999999997</v>
      </c>
      <c r="AA44" s="121">
        <v>0.2717</v>
      </c>
      <c r="AB44" s="121">
        <v>0.20864999999999997</v>
      </c>
      <c r="AC44" s="121">
        <v>0.18687499999999999</v>
      </c>
      <c r="AD44" s="121">
        <v>0.149175</v>
      </c>
      <c r="AE44" s="121">
        <v>0.21628749999999994</v>
      </c>
      <c r="AF44" s="121">
        <v>0.10074999999999999</v>
      </c>
      <c r="AG44" s="121">
        <v>0.15534999999999999</v>
      </c>
      <c r="AH44" s="121">
        <v>8.6449999999999999E-2</v>
      </c>
      <c r="AI44" s="121">
        <v>0.1100125</v>
      </c>
      <c r="AJ44" s="121">
        <v>0.1100125</v>
      </c>
      <c r="AK44" s="121">
        <v>0.1100125</v>
      </c>
      <c r="AL44" s="121">
        <v>0.1100125</v>
      </c>
      <c r="AM44" s="121">
        <v>0.1100125</v>
      </c>
      <c r="AN44" s="121">
        <v>0.1100125</v>
      </c>
      <c r="AO44" s="121">
        <v>0.1100125</v>
      </c>
      <c r="AP44" s="121">
        <v>0.1100125</v>
      </c>
      <c r="AQ44" s="121">
        <v>0.1100125</v>
      </c>
      <c r="AR44" s="121">
        <v>0.1100125</v>
      </c>
      <c r="AS44" s="121">
        <v>0.1100125</v>
      </c>
      <c r="AT44" s="121">
        <v>0.1100125</v>
      </c>
      <c r="AU44" s="121">
        <v>0.1100125</v>
      </c>
      <c r="AV44" s="121">
        <v>0.1100125</v>
      </c>
      <c r="AW44" s="121">
        <v>0.1100125</v>
      </c>
      <c r="AX44" s="121">
        <v>0.1100125</v>
      </c>
      <c r="AY44" s="121">
        <v>0.1100125</v>
      </c>
      <c r="AZ44" s="121">
        <v>0.1100125</v>
      </c>
      <c r="BA44" s="121">
        <v>0.1100125</v>
      </c>
      <c r="BB44" s="121">
        <v>0.1100125</v>
      </c>
      <c r="BC44" s="121">
        <v>0.1100125</v>
      </c>
      <c r="BD44" s="121">
        <v>0.1100125</v>
      </c>
      <c r="BE44" s="121">
        <v>0.1100125</v>
      </c>
      <c r="BF44" s="121">
        <v>0.1100125</v>
      </c>
      <c r="BG44" s="121">
        <v>0.1100125</v>
      </c>
      <c r="BH44" s="121">
        <v>0.1100125</v>
      </c>
      <c r="BI44" s="121">
        <v>0.1100125</v>
      </c>
      <c r="BJ44" s="121">
        <v>0.1100125</v>
      </c>
      <c r="BK44" s="121">
        <v>0.1100125</v>
      </c>
      <c r="BL44" s="121">
        <v>0.1100125</v>
      </c>
      <c r="BM44" s="121">
        <v>0.1100125</v>
      </c>
      <c r="BN44" s="121">
        <v>0.1100125</v>
      </c>
      <c r="BO44" s="121">
        <v>0.1100125</v>
      </c>
      <c r="BP44" s="121">
        <v>0.1100125</v>
      </c>
    </row>
    <row r="45" spans="1:68" s="20" customFormat="1" ht="57.75" thickBot="1">
      <c r="C45" s="33"/>
      <c r="D45" s="33"/>
      <c r="E45" s="88" t="s">
        <v>18</v>
      </c>
      <c r="F45" s="53" t="s">
        <v>4</v>
      </c>
      <c r="G45" s="19" t="s">
        <v>25</v>
      </c>
      <c r="H45" s="35">
        <v>2941.5458337535279</v>
      </c>
      <c r="I45" s="35">
        <v>2917.2476766023665</v>
      </c>
      <c r="J45" s="35">
        <v>2893.6208942708245</v>
      </c>
      <c r="K45" s="35">
        <v>2842.2194026926272</v>
      </c>
      <c r="L45" s="35">
        <v>2782.6016514976332</v>
      </c>
      <c r="M45" s="35">
        <v>2750.0276331494106</v>
      </c>
      <c r="N45" s="35">
        <v>2711.267629324544</v>
      </c>
      <c r="O45" s="35">
        <v>2676.4734624834155</v>
      </c>
      <c r="P45" s="35">
        <v>2624.6080734319721</v>
      </c>
      <c r="Q45" s="35">
        <v>2591.5104794683211</v>
      </c>
      <c r="R45" s="35">
        <v>2556.1417376866721</v>
      </c>
      <c r="S45" s="35">
        <v>2490.4139645462533</v>
      </c>
      <c r="T45" s="35">
        <v>2419.5612940414444</v>
      </c>
      <c r="U45" s="35">
        <v>2366.6235251791732</v>
      </c>
      <c r="V45" s="35">
        <v>2320.9761368634481</v>
      </c>
      <c r="W45" s="35">
        <v>2279.5816896267479</v>
      </c>
      <c r="X45" s="35">
        <v>2210.5144938719036</v>
      </c>
      <c r="Y45" s="35">
        <v>2149.3508326918454</v>
      </c>
      <c r="Z45" s="35">
        <v>2099.7317558574941</v>
      </c>
      <c r="AA45" s="35">
        <v>1997.438896435769</v>
      </c>
      <c r="AB45" s="35">
        <v>1953.642118922691</v>
      </c>
      <c r="AC45" s="35">
        <v>1908.0926687680765</v>
      </c>
      <c r="AD45" s="35">
        <v>1855.493676933939</v>
      </c>
      <c r="AE45" s="35">
        <v>1811.2810464553127</v>
      </c>
      <c r="AF45" s="35">
        <v>1779.3698725844342</v>
      </c>
      <c r="AG45" s="35">
        <v>1749.4695295150652</v>
      </c>
      <c r="AH45" s="35">
        <v>1714.1858984769751</v>
      </c>
      <c r="AI45" s="35">
        <v>1648.1862488919714</v>
      </c>
      <c r="AJ45" s="35">
        <v>1628.5276168310299</v>
      </c>
      <c r="AK45" s="35">
        <v>1609.4972278037881</v>
      </c>
      <c r="AL45" s="35">
        <v>1606.6513661374056</v>
      </c>
      <c r="AM45" s="35">
        <v>1584.2445902674795</v>
      </c>
      <c r="AN45" s="35">
        <v>1578.1210750572632</v>
      </c>
      <c r="AO45" s="35">
        <v>1574.1435373769912</v>
      </c>
      <c r="AP45" s="35">
        <v>1570.738082182886</v>
      </c>
      <c r="AQ45" s="35">
        <v>1565.0648442266902</v>
      </c>
      <c r="AR45" s="35">
        <v>1560.0999405319239</v>
      </c>
      <c r="AS45" s="35">
        <v>1554.8627032510278</v>
      </c>
      <c r="AT45" s="35">
        <v>1550.336631953407</v>
      </c>
      <c r="AU45" s="35">
        <v>1543.6168241444846</v>
      </c>
      <c r="AV45" s="35">
        <v>1537.6018676273222</v>
      </c>
      <c r="AW45" s="35">
        <v>1528.2905735425816</v>
      </c>
      <c r="AX45" s="35">
        <v>1519.7093251638637</v>
      </c>
      <c r="AY45" s="35">
        <v>1508.991651482421</v>
      </c>
      <c r="AZ45" s="35">
        <v>1499.0233271940099</v>
      </c>
      <c r="BA45" s="35">
        <v>1488.8597500122719</v>
      </c>
      <c r="BB45" s="35">
        <v>1479.5887240398295</v>
      </c>
      <c r="BC45" s="35">
        <v>1468.2811983125591</v>
      </c>
      <c r="BD45" s="35">
        <v>1457.7495650850356</v>
      </c>
      <c r="BE45" s="35">
        <v>1447.0803297049758</v>
      </c>
      <c r="BF45" s="35">
        <v>1437.1966889557843</v>
      </c>
      <c r="BG45" s="35">
        <v>1425.3688746972553</v>
      </c>
      <c r="BH45" s="35">
        <v>1414.3709344493845</v>
      </c>
      <c r="BI45" s="35">
        <v>1403.3229484790554</v>
      </c>
      <c r="BJ45" s="35">
        <v>1393.1167164410172</v>
      </c>
      <c r="BK45" s="35">
        <v>1381.1699787331313</v>
      </c>
      <c r="BL45" s="35">
        <v>1370.0903964321524</v>
      </c>
      <c r="BM45" s="35">
        <v>1359.0357479186598</v>
      </c>
      <c r="BN45" s="35">
        <v>1348.8472059407122</v>
      </c>
      <c r="BO45" s="35">
        <v>1337.0111835357779</v>
      </c>
      <c r="BP45" s="35">
        <v>1326.0281775726939</v>
      </c>
    </row>
    <row r="46" spans="1:68" s="20" customFormat="1" ht="57.75" thickTop="1">
      <c r="C46" s="30"/>
      <c r="D46" s="33"/>
      <c r="E46" s="92" t="s">
        <v>19</v>
      </c>
      <c r="F46" s="21"/>
      <c r="G46" s="12" t="s">
        <v>25</v>
      </c>
      <c r="H46" s="116">
        <v>2649.4597569324915</v>
      </c>
      <c r="I46" s="116">
        <v>2622.9460638481228</v>
      </c>
      <c r="J46" s="116">
        <v>2604.2410089551972</v>
      </c>
      <c r="K46" s="116">
        <v>2558.9537552917582</v>
      </c>
      <c r="L46" s="116">
        <v>2508.400450781116</v>
      </c>
      <c r="M46" s="116">
        <v>2470.7663314191377</v>
      </c>
      <c r="N46" s="116">
        <v>2435.8632381679108</v>
      </c>
      <c r="O46" s="116">
        <v>2400.9341579612687</v>
      </c>
      <c r="P46" s="116">
        <v>2349.4998284667727</v>
      </c>
      <c r="Q46" s="116">
        <v>2315.281964603601</v>
      </c>
      <c r="R46" s="116">
        <v>2279.5821727477723</v>
      </c>
      <c r="S46" s="116">
        <v>2214.3913852034034</v>
      </c>
      <c r="T46" s="116">
        <v>2157.4001107737245</v>
      </c>
      <c r="U46" s="116">
        <v>2112.3152559425685</v>
      </c>
      <c r="V46" s="116">
        <v>2067.7572196115607</v>
      </c>
      <c r="W46" s="116">
        <v>2003.6011649166128</v>
      </c>
      <c r="X46" s="116">
        <v>1963.8462655222422</v>
      </c>
      <c r="Y46" s="116">
        <v>1912.5780382107084</v>
      </c>
      <c r="Z46" s="116">
        <v>1877.6486481976779</v>
      </c>
      <c r="AA46" s="116">
        <v>1818.7136161847534</v>
      </c>
      <c r="AB46" s="116">
        <v>1778.6430072208689</v>
      </c>
      <c r="AC46" s="116">
        <v>1736.3194784490261</v>
      </c>
      <c r="AD46" s="116">
        <v>1693.0160436368531</v>
      </c>
      <c r="AE46" s="116">
        <v>1661.4730082059434</v>
      </c>
      <c r="AF46" s="116">
        <v>1622.5277854011417</v>
      </c>
      <c r="AG46" s="116">
        <v>1586.8562487085496</v>
      </c>
      <c r="AH46" s="116">
        <v>1562.9455361696255</v>
      </c>
      <c r="AI46" s="116">
        <v>1507.8306698517879</v>
      </c>
      <c r="AJ46" s="116">
        <v>1488.4447611188464</v>
      </c>
      <c r="AK46" s="116">
        <v>1469.5902588756046</v>
      </c>
      <c r="AL46" s="116">
        <v>1467.2035040030792</v>
      </c>
      <c r="AM46" s="116">
        <v>1445.2652391658016</v>
      </c>
      <c r="AN46" s="116">
        <v>1439.6028089142089</v>
      </c>
      <c r="AO46" s="116">
        <v>1436.086649839767</v>
      </c>
      <c r="AP46" s="116">
        <v>1433.1371176400833</v>
      </c>
      <c r="AQ46" s="116">
        <v>1427.93231901029</v>
      </c>
      <c r="AR46" s="116">
        <v>1423.3848357951906</v>
      </c>
      <c r="AS46" s="116">
        <v>1418.5654292903168</v>
      </c>
      <c r="AT46" s="116">
        <v>1414.4516926244205</v>
      </c>
      <c r="AU46" s="116">
        <v>1408.156361685624</v>
      </c>
      <c r="AV46" s="116">
        <v>1402.5603684060875</v>
      </c>
      <c r="AW46" s="116">
        <v>1393.7910706791665</v>
      </c>
      <c r="AX46" s="116">
        <v>1385.7463958199596</v>
      </c>
      <c r="AY46" s="116">
        <v>1375.5770806360756</v>
      </c>
      <c r="AZ46" s="116">
        <v>1366.1516620968846</v>
      </c>
      <c r="BA46" s="116">
        <v>1356.5312569843634</v>
      </c>
      <c r="BB46" s="116">
        <v>1347.6487312957827</v>
      </c>
      <c r="BC46" s="116">
        <v>1336.7411382285111</v>
      </c>
      <c r="BD46" s="116">
        <v>1326.604096992703</v>
      </c>
      <c r="BE46" s="116">
        <v>1316.3296668115297</v>
      </c>
      <c r="BF46" s="116">
        <v>1306.8356008921387</v>
      </c>
      <c r="BG46" s="116">
        <v>1295.4484309304871</v>
      </c>
      <c r="BH46" s="116">
        <v>1284.8858360018794</v>
      </c>
      <c r="BI46" s="116">
        <v>1274.2732728939814</v>
      </c>
      <c r="BJ46" s="116">
        <v>1264.5025061442077</v>
      </c>
      <c r="BK46" s="116">
        <v>1252.9860514431309</v>
      </c>
      <c r="BL46" s="116">
        <v>1242.3471267062439</v>
      </c>
      <c r="BM46" s="116">
        <v>1231.7279113784366</v>
      </c>
      <c r="BN46" s="116">
        <v>1221.9747619874654</v>
      </c>
      <c r="BO46" s="116">
        <v>1210.5690718849321</v>
      </c>
      <c r="BP46" s="116">
        <v>1200.0263982945321</v>
      </c>
    </row>
    <row r="47" spans="1:68" s="20" customFormat="1" ht="57.75" thickBot="1">
      <c r="C47" s="30"/>
      <c r="D47" s="33"/>
      <c r="E47" s="93" t="s">
        <v>20</v>
      </c>
      <c r="F47" s="78"/>
      <c r="G47" s="18" t="s">
        <v>25</v>
      </c>
      <c r="H47" s="117">
        <v>292.08607682103622</v>
      </c>
      <c r="I47" s="117">
        <v>294.30161275424382</v>
      </c>
      <c r="J47" s="117">
        <v>289.37988531562729</v>
      </c>
      <c r="K47" s="117">
        <v>283.26564740086906</v>
      </c>
      <c r="L47" s="117">
        <v>274.20120071651706</v>
      </c>
      <c r="M47" s="117">
        <v>279.26130173027309</v>
      </c>
      <c r="N47" s="117">
        <v>275.40439115663327</v>
      </c>
      <c r="O47" s="117">
        <v>275.53930452214678</v>
      </c>
      <c r="P47" s="117">
        <v>275.10824496519956</v>
      </c>
      <c r="Q47" s="117">
        <v>276.22851486472024</v>
      </c>
      <c r="R47" s="117">
        <v>276.55956493889994</v>
      </c>
      <c r="S47" s="117">
        <v>276.02257934284989</v>
      </c>
      <c r="T47" s="117">
        <v>262.16118326771988</v>
      </c>
      <c r="U47" s="117">
        <v>254.3082692366049</v>
      </c>
      <c r="V47" s="117">
        <v>253.21891725188746</v>
      </c>
      <c r="W47" s="117">
        <v>275.98052471013494</v>
      </c>
      <c r="X47" s="117">
        <v>246.66822834966132</v>
      </c>
      <c r="Y47" s="117">
        <v>236.77279448113723</v>
      </c>
      <c r="Z47" s="117">
        <v>222.08310765981619</v>
      </c>
      <c r="AA47" s="117">
        <v>178.72528025101556</v>
      </c>
      <c r="AB47" s="117">
        <v>174.99911170182213</v>
      </c>
      <c r="AC47" s="117">
        <v>171.77319031905049</v>
      </c>
      <c r="AD47" s="117">
        <v>162.4776332970859</v>
      </c>
      <c r="AE47" s="117">
        <v>149.80803824936933</v>
      </c>
      <c r="AF47" s="117">
        <v>156.84208718329245</v>
      </c>
      <c r="AG47" s="117">
        <v>162.61328080651563</v>
      </c>
      <c r="AH47" s="117">
        <v>151.24036230734953</v>
      </c>
      <c r="AI47" s="117">
        <v>140.3555790401835</v>
      </c>
      <c r="AJ47" s="117">
        <v>140.08285571218349</v>
      </c>
      <c r="AK47" s="117">
        <v>139.90696892818349</v>
      </c>
      <c r="AL47" s="117">
        <v>139.44786213432647</v>
      </c>
      <c r="AM47" s="117">
        <v>138.97935110167771</v>
      </c>
      <c r="AN47" s="117">
        <v>138.51826614305423</v>
      </c>
      <c r="AO47" s="117">
        <v>138.05688753722413</v>
      </c>
      <c r="AP47" s="117">
        <v>137.60096454280267</v>
      </c>
      <c r="AQ47" s="117">
        <v>137.13252521640018</v>
      </c>
      <c r="AR47" s="117">
        <v>136.71510473673342</v>
      </c>
      <c r="AS47" s="117">
        <v>136.29727396071095</v>
      </c>
      <c r="AT47" s="117">
        <v>135.88493932898646</v>
      </c>
      <c r="AU47" s="117">
        <v>135.4604624588606</v>
      </c>
      <c r="AV47" s="117">
        <v>135.04149922123469</v>
      </c>
      <c r="AW47" s="117">
        <v>134.49950286341513</v>
      </c>
      <c r="AX47" s="117">
        <v>133.96292934390416</v>
      </c>
      <c r="AY47" s="117">
        <v>133.4145708463455</v>
      </c>
      <c r="AZ47" s="117">
        <v>132.87166509712523</v>
      </c>
      <c r="BA47" s="117">
        <v>132.32849302790851</v>
      </c>
      <c r="BB47" s="117">
        <v>131.93999274404686</v>
      </c>
      <c r="BC47" s="117">
        <v>131.54006008404801</v>
      </c>
      <c r="BD47" s="117">
        <v>131.14546809233246</v>
      </c>
      <c r="BE47" s="117">
        <v>130.75066289344619</v>
      </c>
      <c r="BF47" s="117">
        <v>130.36108806364567</v>
      </c>
      <c r="BG47" s="117">
        <v>129.92044376676805</v>
      </c>
      <c r="BH47" s="117">
        <v>129.48509844750527</v>
      </c>
      <c r="BI47" s="117">
        <v>129.04967558507403</v>
      </c>
      <c r="BJ47" s="117">
        <v>128.6142102968094</v>
      </c>
      <c r="BK47" s="117">
        <v>128.18392729000047</v>
      </c>
      <c r="BL47" s="117">
        <v>127.74326972590848</v>
      </c>
      <c r="BM47" s="117">
        <v>127.30783654022322</v>
      </c>
      <c r="BN47" s="117">
        <v>126.87244395324677</v>
      </c>
      <c r="BO47" s="117">
        <v>126.44211165084576</v>
      </c>
      <c r="BP47" s="117">
        <v>126.00177927816189</v>
      </c>
    </row>
    <row r="48" spans="1:68">
      <c r="B48" s="39"/>
      <c r="C48" s="39"/>
      <c r="D48" s="39"/>
      <c r="E48" s="36"/>
      <c r="F48" s="32"/>
      <c r="G48" s="32"/>
      <c r="Q48" s="47"/>
      <c r="R48" s="47"/>
      <c r="S48" s="47"/>
      <c r="T48" s="47"/>
      <c r="U48" s="47"/>
      <c r="V48" s="47"/>
      <c r="W48" s="47"/>
      <c r="X48" s="47"/>
    </row>
    <row r="49" spans="1:68">
      <c r="B49" s="39"/>
      <c r="C49" s="39"/>
      <c r="D49" s="39"/>
      <c r="E49" s="36"/>
      <c r="F49" s="32"/>
      <c r="G49" s="32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</row>
    <row r="50" spans="1:68" s="109" customFormat="1">
      <c r="E50" s="36"/>
      <c r="F50" s="36"/>
      <c r="G50" s="36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</row>
    <row r="51" spans="1:68" ht="16.5" thickBot="1">
      <c r="B51" s="39"/>
      <c r="C51" s="39"/>
      <c r="D51" s="39" t="s">
        <v>8</v>
      </c>
      <c r="E51" s="36"/>
      <c r="F51" s="32"/>
      <c r="G51" s="32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</row>
    <row r="52" spans="1:68" s="26" customFormat="1" ht="14.25">
      <c r="E52" s="72" t="s">
        <v>1</v>
      </c>
      <c r="F52" s="38"/>
      <c r="G52" s="86" t="s">
        <v>2</v>
      </c>
      <c r="H52" s="74">
        <v>1990</v>
      </c>
      <c r="I52" s="74">
        <v>1991</v>
      </c>
      <c r="J52" s="74">
        <v>1992</v>
      </c>
      <c r="K52" s="74">
        <v>1993</v>
      </c>
      <c r="L52" s="74">
        <v>1994</v>
      </c>
      <c r="M52" s="74">
        <v>1995</v>
      </c>
      <c r="N52" s="74">
        <v>1996</v>
      </c>
      <c r="O52" s="74">
        <v>1997</v>
      </c>
      <c r="P52" s="74">
        <v>1998</v>
      </c>
      <c r="Q52" s="74">
        <v>1999</v>
      </c>
      <c r="R52" s="74">
        <v>2000</v>
      </c>
      <c r="S52" s="74">
        <v>2001</v>
      </c>
      <c r="T52" s="74">
        <v>2002</v>
      </c>
      <c r="U52" s="74">
        <v>2003</v>
      </c>
      <c r="V52" s="74">
        <v>2004</v>
      </c>
      <c r="W52" s="74">
        <v>2005</v>
      </c>
      <c r="X52" s="74">
        <v>2006</v>
      </c>
      <c r="Y52" s="74">
        <v>2007</v>
      </c>
      <c r="Z52" s="74">
        <v>2008</v>
      </c>
      <c r="AA52" s="74">
        <v>2009</v>
      </c>
      <c r="AB52" s="74">
        <v>2010</v>
      </c>
      <c r="AC52" s="74">
        <v>2011</v>
      </c>
      <c r="AD52" s="74">
        <v>2012</v>
      </c>
      <c r="AE52" s="74">
        <v>2013</v>
      </c>
      <c r="AF52" s="74">
        <v>2014</v>
      </c>
      <c r="AG52" s="74">
        <v>2015</v>
      </c>
      <c r="AH52" s="74">
        <v>2016</v>
      </c>
      <c r="AI52" s="74">
        <v>2017</v>
      </c>
      <c r="AJ52" s="74">
        <v>2018</v>
      </c>
      <c r="AK52" s="74">
        <v>2019</v>
      </c>
      <c r="AL52" s="74">
        <v>2020</v>
      </c>
      <c r="AM52" s="74">
        <v>2021</v>
      </c>
      <c r="AN52" s="74">
        <v>2022</v>
      </c>
      <c r="AO52" s="74">
        <v>2023</v>
      </c>
      <c r="AP52" s="74">
        <v>2024</v>
      </c>
      <c r="AQ52" s="74">
        <v>2025</v>
      </c>
      <c r="AR52" s="74">
        <v>2026</v>
      </c>
      <c r="AS52" s="74">
        <v>2027</v>
      </c>
      <c r="AT52" s="74">
        <v>2028</v>
      </c>
      <c r="AU52" s="74">
        <v>2029</v>
      </c>
      <c r="AV52" s="74">
        <v>2030</v>
      </c>
      <c r="AW52" s="74">
        <v>2031</v>
      </c>
      <c r="AX52" s="74">
        <v>2032</v>
      </c>
      <c r="AY52" s="74">
        <v>2033</v>
      </c>
      <c r="AZ52" s="74">
        <v>2034</v>
      </c>
      <c r="BA52" s="74">
        <v>2035</v>
      </c>
      <c r="BB52" s="74">
        <v>2036</v>
      </c>
      <c r="BC52" s="74">
        <v>2037</v>
      </c>
      <c r="BD52" s="74">
        <v>2038</v>
      </c>
      <c r="BE52" s="74">
        <v>2039</v>
      </c>
      <c r="BF52" s="74">
        <v>2040</v>
      </c>
      <c r="BG52" s="74">
        <v>2041</v>
      </c>
      <c r="BH52" s="74">
        <v>2042</v>
      </c>
      <c r="BI52" s="74">
        <v>2043</v>
      </c>
      <c r="BJ52" s="74">
        <v>2044</v>
      </c>
      <c r="BK52" s="74">
        <v>2045</v>
      </c>
      <c r="BL52" s="74">
        <v>2046</v>
      </c>
      <c r="BM52" s="74">
        <v>2047</v>
      </c>
      <c r="BN52" s="74">
        <v>2048</v>
      </c>
      <c r="BO52" s="74">
        <v>2049</v>
      </c>
      <c r="BP52" s="74">
        <v>2050</v>
      </c>
    </row>
    <row r="53" spans="1:68" s="26" customFormat="1" ht="43.5" thickBot="1">
      <c r="E53" s="65" t="s">
        <v>24</v>
      </c>
      <c r="F53" s="66" t="s">
        <v>4</v>
      </c>
      <c r="G53" s="82" t="s">
        <v>25</v>
      </c>
      <c r="H53" s="81">
        <v>4387.3500895810321</v>
      </c>
      <c r="I53" s="111">
        <v>4460.7065180828222</v>
      </c>
      <c r="J53" s="111">
        <v>4604.1513803673452</v>
      </c>
      <c r="K53" s="111">
        <v>4604.0987895704893</v>
      </c>
      <c r="L53" s="111">
        <v>4744.0872089677368</v>
      </c>
      <c r="M53" s="111">
        <v>4945.8527808408207</v>
      </c>
      <c r="N53" s="111">
        <v>5058.4069899842507</v>
      </c>
      <c r="O53" s="111">
        <v>5166.5006800353403</v>
      </c>
      <c r="P53" s="111">
        <v>5167.6920367170378</v>
      </c>
      <c r="Q53" s="111">
        <v>5168.8712460307315</v>
      </c>
      <c r="R53" s="111">
        <v>5131.8270226337418</v>
      </c>
      <c r="S53" s="111">
        <v>5063.1179747262304</v>
      </c>
      <c r="T53" s="111">
        <v>4820.9150009936602</v>
      </c>
      <c r="U53" s="111">
        <v>4875.3917172767187</v>
      </c>
      <c r="V53" s="111">
        <v>4880.5187799006426</v>
      </c>
      <c r="W53" s="111">
        <v>4945.3219268625235</v>
      </c>
      <c r="X53" s="111">
        <v>4795.3371333445202</v>
      </c>
      <c r="Y53" s="111">
        <v>4594.8824500586315</v>
      </c>
      <c r="Z53" s="111">
        <v>4556.1521943512525</v>
      </c>
      <c r="AA53" s="111">
        <v>4358.4850340244911</v>
      </c>
      <c r="AB53" s="111">
        <v>4275.650130529858</v>
      </c>
      <c r="AC53" s="111">
        <v>4319.64839120326</v>
      </c>
      <c r="AD53" s="111">
        <v>4280.349329509042</v>
      </c>
      <c r="AE53" s="111">
        <v>4289.6530259373676</v>
      </c>
      <c r="AF53" s="111">
        <v>4139.4682366172538</v>
      </c>
      <c r="AG53" s="111">
        <v>4187.5827889713983</v>
      </c>
      <c r="AH53" s="111">
        <v>4043.3977931056866</v>
      </c>
      <c r="AI53" s="111">
        <v>4079.5240964423119</v>
      </c>
      <c r="AJ53" s="111">
        <v>4088.4600991420962</v>
      </c>
      <c r="AK53" s="111">
        <v>4128.0413401341266</v>
      </c>
      <c r="AL53" s="111">
        <v>3982.4186780706486</v>
      </c>
      <c r="AM53" s="111">
        <v>3877.5514803390306</v>
      </c>
      <c r="AN53" s="111">
        <v>3770.8478586224842</v>
      </c>
      <c r="AO53" s="111">
        <v>3665.608490744904</v>
      </c>
      <c r="AP53" s="111">
        <v>3564.3144908298718</v>
      </c>
      <c r="AQ53" s="111">
        <v>3462.5340058831985</v>
      </c>
      <c r="AR53" s="111">
        <v>3427.0360321457574</v>
      </c>
      <c r="AS53" s="111">
        <v>3391.0175072308057</v>
      </c>
      <c r="AT53" s="111">
        <v>3356.0262506411195</v>
      </c>
      <c r="AU53" s="111">
        <v>3317.6197388980845</v>
      </c>
      <c r="AV53" s="111">
        <v>3280.2313876609742</v>
      </c>
      <c r="AW53" s="111">
        <v>3257.4651480881216</v>
      </c>
      <c r="AX53" s="111">
        <v>3235.3355351967712</v>
      </c>
      <c r="AY53" s="111">
        <v>3209.9259829740731</v>
      </c>
      <c r="AZ53" s="111">
        <v>3185.3239299063193</v>
      </c>
      <c r="BA53" s="111">
        <v>3160.4156885439679</v>
      </c>
      <c r="BB53" s="111">
        <v>3135.4552646701977</v>
      </c>
      <c r="BC53" s="111">
        <v>3108.0780099339504</v>
      </c>
      <c r="BD53" s="111">
        <v>3081.5368912478984</v>
      </c>
      <c r="BE53" s="111">
        <v>3054.7893752877681</v>
      </c>
      <c r="BF53" s="111">
        <v>3028.9027019534697</v>
      </c>
      <c r="BG53" s="111">
        <v>3000.9322307205839</v>
      </c>
      <c r="BH53" s="111">
        <v>2973.8857828174619</v>
      </c>
      <c r="BI53" s="111">
        <v>2946.7684112868833</v>
      </c>
      <c r="BJ53" s="111">
        <v>2920.0090006843739</v>
      </c>
      <c r="BK53" s="111">
        <v>2893.0659611264678</v>
      </c>
      <c r="BL53" s="111">
        <v>2865.3348804787674</v>
      </c>
      <c r="BM53" s="111">
        <v>2838.2463675568829</v>
      </c>
      <c r="BN53" s="111">
        <v>2811.5870888912746</v>
      </c>
      <c r="BO53" s="111">
        <v>2784.8117431765427</v>
      </c>
      <c r="BP53" s="111">
        <v>2757.3076139958989</v>
      </c>
    </row>
    <row r="54" spans="1:68" s="5" customFormat="1" ht="30" thickTop="1" thickBot="1">
      <c r="B54" s="6"/>
      <c r="C54" s="39"/>
      <c r="D54" s="39"/>
      <c r="E54" s="44" t="s">
        <v>22</v>
      </c>
      <c r="F54" s="16" t="s">
        <v>4</v>
      </c>
      <c r="G54" s="59" t="s">
        <v>25</v>
      </c>
      <c r="H54" s="123">
        <v>381.42489034365371</v>
      </c>
      <c r="I54" s="123">
        <v>393.4009513629448</v>
      </c>
      <c r="J54" s="123">
        <v>394.24870138803556</v>
      </c>
      <c r="K54" s="123">
        <v>396.40997156846794</v>
      </c>
      <c r="L54" s="123">
        <v>403.042474076335</v>
      </c>
      <c r="M54" s="123">
        <v>420.50215927906282</v>
      </c>
      <c r="N54" s="123">
        <v>427.85187570574772</v>
      </c>
      <c r="O54" s="123">
        <v>446.54502095243168</v>
      </c>
      <c r="P54" s="123">
        <v>461.74873733291912</v>
      </c>
      <c r="Q54" s="123">
        <v>467.162105020578</v>
      </c>
      <c r="R54" s="123">
        <v>493.98579608289674</v>
      </c>
      <c r="S54" s="123">
        <v>507.21296727115288</v>
      </c>
      <c r="T54" s="123">
        <v>405.56481685480861</v>
      </c>
      <c r="U54" s="123">
        <v>398.9969972141584</v>
      </c>
      <c r="V54" s="123">
        <v>387.00613859190037</v>
      </c>
      <c r="W54" s="123">
        <v>382.71782466704934</v>
      </c>
      <c r="X54" s="123">
        <v>381.22716651552543</v>
      </c>
      <c r="Y54" s="123">
        <v>363.91228522273286</v>
      </c>
      <c r="Z54" s="123">
        <v>367.67078546194944</v>
      </c>
      <c r="AA54" s="123">
        <v>340.47380202686668</v>
      </c>
      <c r="AB54" s="123">
        <v>336.70974704219384</v>
      </c>
      <c r="AC54" s="123">
        <v>330.7585134453351</v>
      </c>
      <c r="AD54" s="123">
        <v>349.22734682378598</v>
      </c>
      <c r="AE54" s="123">
        <v>337.87899589351701</v>
      </c>
      <c r="AF54" s="123">
        <v>338.00365382294808</v>
      </c>
      <c r="AG54" s="123">
        <v>322.69043502262264</v>
      </c>
      <c r="AH54" s="123">
        <v>360.78776400046263</v>
      </c>
      <c r="AI54" s="123">
        <v>365.93626505946224</v>
      </c>
      <c r="AJ54" s="123">
        <v>343.78721945181286</v>
      </c>
      <c r="AK54" s="123">
        <v>347.48371102197018</v>
      </c>
      <c r="AL54" s="123">
        <v>350.24341281621383</v>
      </c>
      <c r="AM54" s="123">
        <v>353.19545854331352</v>
      </c>
      <c r="AN54" s="123">
        <v>356.64406718619466</v>
      </c>
      <c r="AO54" s="123">
        <v>359.87569482880843</v>
      </c>
      <c r="AP54" s="123">
        <v>363.72494629046912</v>
      </c>
      <c r="AQ54" s="123">
        <v>365.71171457800057</v>
      </c>
      <c r="AR54" s="123">
        <v>368.38050434946138</v>
      </c>
      <c r="AS54" s="123">
        <v>370.842163089498</v>
      </c>
      <c r="AT54" s="123">
        <v>373.97969117123222</v>
      </c>
      <c r="AU54" s="123">
        <v>375.15406048168825</v>
      </c>
      <c r="AV54" s="123">
        <v>376.9990982301008</v>
      </c>
      <c r="AW54" s="123">
        <v>376.46006321323802</v>
      </c>
      <c r="AX54" s="123">
        <v>376.12630161697888</v>
      </c>
      <c r="AY54" s="123">
        <v>373.62641686863219</v>
      </c>
      <c r="AZ54" s="123">
        <v>371.4794703590029</v>
      </c>
      <c r="BA54" s="123">
        <v>369.04549784662703</v>
      </c>
      <c r="BB54" s="123">
        <v>361.43963640712298</v>
      </c>
      <c r="BC54" s="123">
        <v>352.58049512148074</v>
      </c>
      <c r="BD54" s="123">
        <v>344.31861611469378</v>
      </c>
      <c r="BE54" s="123">
        <v>336.04363510983944</v>
      </c>
      <c r="BF54" s="123">
        <v>328.34757578713101</v>
      </c>
      <c r="BG54" s="123">
        <v>319.52131049539543</v>
      </c>
      <c r="BH54" s="123">
        <v>311.28285139416738</v>
      </c>
      <c r="BI54" s="123">
        <v>303.04745404722843</v>
      </c>
      <c r="BJ54" s="123">
        <v>294.80724060011175</v>
      </c>
      <c r="BK54" s="123">
        <v>287.17034433937579</v>
      </c>
      <c r="BL54" s="123">
        <v>278.38575783381737</v>
      </c>
      <c r="BM54" s="123">
        <v>270.18444132845514</v>
      </c>
      <c r="BN54" s="123">
        <v>261.98262961425746</v>
      </c>
      <c r="BO54" s="123">
        <v>254.37338369297888</v>
      </c>
      <c r="BP54" s="123">
        <v>245.6651796393605</v>
      </c>
    </row>
    <row r="55" spans="1:68" s="26" customFormat="1" ht="19.5" thickBot="1">
      <c r="E55" s="83" t="s">
        <v>23</v>
      </c>
      <c r="F55" s="84" t="s">
        <v>4</v>
      </c>
      <c r="G55" s="85" t="s">
        <v>25</v>
      </c>
      <c r="H55" s="80">
        <v>4005.9251992373784</v>
      </c>
      <c r="I55" s="80">
        <v>4067.3055667198778</v>
      </c>
      <c r="J55" s="80">
        <v>4209.9026789793097</v>
      </c>
      <c r="K55" s="80">
        <v>4207.6888180020214</v>
      </c>
      <c r="L55" s="80">
        <v>4341.0447348914022</v>
      </c>
      <c r="M55" s="80">
        <v>4525.3506215617581</v>
      </c>
      <c r="N55" s="80">
        <v>4630.5551142785025</v>
      </c>
      <c r="O55" s="80">
        <v>4719.9556590829088</v>
      </c>
      <c r="P55" s="80">
        <v>4705.9432993841183</v>
      </c>
      <c r="Q55" s="80">
        <v>4701.7091410101539</v>
      </c>
      <c r="R55" s="80">
        <v>4637.841226550845</v>
      </c>
      <c r="S55" s="80">
        <v>4555.9050074550778</v>
      </c>
      <c r="T55" s="80">
        <v>4415.3501841388515</v>
      </c>
      <c r="U55" s="80">
        <v>4476.3947200625607</v>
      </c>
      <c r="V55" s="80">
        <v>4493.5126413087419</v>
      </c>
      <c r="W55" s="80">
        <v>4562.6041021954743</v>
      </c>
      <c r="X55" s="80">
        <v>4414.1099668289944</v>
      </c>
      <c r="Y55" s="80">
        <v>4230.9701648358987</v>
      </c>
      <c r="Z55" s="80">
        <v>4188.4814088893036</v>
      </c>
      <c r="AA55" s="80">
        <v>4018.0112319976242</v>
      </c>
      <c r="AB55" s="80">
        <v>3938.9403834876639</v>
      </c>
      <c r="AC55" s="80">
        <v>3988.8898777579252</v>
      </c>
      <c r="AD55" s="80">
        <v>3931.1219826852557</v>
      </c>
      <c r="AE55" s="80">
        <v>3951.7740300438509</v>
      </c>
      <c r="AF55" s="80">
        <v>3801.4645827943059</v>
      </c>
      <c r="AG55" s="80">
        <v>3864.892353948776</v>
      </c>
      <c r="AH55" s="80">
        <v>3682.6100291052239</v>
      </c>
      <c r="AI55" s="80">
        <v>3713.5878313828498</v>
      </c>
      <c r="AJ55" s="80">
        <v>3744.6728796902835</v>
      </c>
      <c r="AK55" s="80">
        <v>3780.5576291121565</v>
      </c>
      <c r="AL55" s="80">
        <v>3632.1752652544346</v>
      </c>
      <c r="AM55" s="80">
        <v>3524.356021795717</v>
      </c>
      <c r="AN55" s="80">
        <v>3414.2037914362895</v>
      </c>
      <c r="AO55" s="80">
        <v>3305.7327959160957</v>
      </c>
      <c r="AP55" s="80">
        <v>3200.5895445394026</v>
      </c>
      <c r="AQ55" s="80">
        <v>3096.8222913051977</v>
      </c>
      <c r="AR55" s="80">
        <v>3058.6555277962962</v>
      </c>
      <c r="AS55" s="80">
        <v>3020.1753441413075</v>
      </c>
      <c r="AT55" s="80">
        <v>2982.0465594698871</v>
      </c>
      <c r="AU55" s="80">
        <v>2942.4656784163963</v>
      </c>
      <c r="AV55" s="80">
        <v>2903.2322894308736</v>
      </c>
      <c r="AW55" s="80">
        <v>2881.0050848748838</v>
      </c>
      <c r="AX55" s="80">
        <v>2859.2092335797925</v>
      </c>
      <c r="AY55" s="80">
        <v>2836.299566105441</v>
      </c>
      <c r="AZ55" s="80">
        <v>2813.8444595473165</v>
      </c>
      <c r="BA55" s="80">
        <v>2791.3701906973411</v>
      </c>
      <c r="BB55" s="80">
        <v>2774.0156282630746</v>
      </c>
      <c r="BC55" s="80">
        <v>2755.4975148124695</v>
      </c>
      <c r="BD55" s="80">
        <v>2737.2182751332048</v>
      </c>
      <c r="BE55" s="80">
        <v>2718.7457401779284</v>
      </c>
      <c r="BF55" s="80">
        <v>2700.5551261663386</v>
      </c>
      <c r="BG55" s="80">
        <v>2681.4109202251884</v>
      </c>
      <c r="BH55" s="80">
        <v>2662.6029314232946</v>
      </c>
      <c r="BI55" s="80">
        <v>2643.720957239655</v>
      </c>
      <c r="BJ55" s="80">
        <v>2625.2017600842619</v>
      </c>
      <c r="BK55" s="80">
        <v>2605.895616787092</v>
      </c>
      <c r="BL55" s="80">
        <v>2586.94912264495</v>
      </c>
      <c r="BM55" s="80">
        <v>2568.0619262284276</v>
      </c>
      <c r="BN55" s="80">
        <v>2549.6044592770172</v>
      </c>
      <c r="BO55" s="80">
        <v>2530.438359483564</v>
      </c>
      <c r="BP55" s="80">
        <v>2511.6424343565386</v>
      </c>
    </row>
    <row r="56" spans="1:68" s="26" customFormat="1" ht="44.25" thickTop="1" thickBot="1">
      <c r="E56" s="87" t="s">
        <v>13</v>
      </c>
      <c r="F56" s="63" t="s">
        <v>4</v>
      </c>
      <c r="G56" s="10" t="s">
        <v>25</v>
      </c>
      <c r="H56" s="79">
        <v>180.77301123167689</v>
      </c>
      <c r="I56" s="79">
        <v>178.81026095045317</v>
      </c>
      <c r="J56" s="79">
        <v>179.19508767688146</v>
      </c>
      <c r="K56" s="79">
        <v>179.61707267777589</v>
      </c>
      <c r="L56" s="79">
        <v>178.7359444015209</v>
      </c>
      <c r="M56" s="79">
        <v>179.14048654083396</v>
      </c>
      <c r="N56" s="79">
        <v>179.59007165708573</v>
      </c>
      <c r="O56" s="79">
        <v>180.43075126208575</v>
      </c>
      <c r="P56" s="79">
        <v>179.48392153004573</v>
      </c>
      <c r="Q56" s="79">
        <v>180.22910581622574</v>
      </c>
      <c r="R56" s="79">
        <v>181.17658912484575</v>
      </c>
      <c r="S56" s="79">
        <v>182.83749062888572</v>
      </c>
      <c r="T56" s="79">
        <v>231.96460762769144</v>
      </c>
      <c r="U56" s="79">
        <v>272.69338107701998</v>
      </c>
      <c r="V56" s="79">
        <v>281.51320856278971</v>
      </c>
      <c r="W56" s="79">
        <v>318.97613267156828</v>
      </c>
      <c r="X56" s="79">
        <v>329.29787042613526</v>
      </c>
      <c r="Y56" s="79">
        <v>318.00047195240342</v>
      </c>
      <c r="Z56" s="79">
        <v>357.47969899042818</v>
      </c>
      <c r="AA56" s="79">
        <v>354.29684731500112</v>
      </c>
      <c r="AB56" s="79">
        <v>309.17131801358909</v>
      </c>
      <c r="AC56" s="79">
        <v>341.90539587619293</v>
      </c>
      <c r="AD56" s="79">
        <v>338.45875805802001</v>
      </c>
      <c r="AE56" s="79">
        <v>334.66790973778376</v>
      </c>
      <c r="AF56" s="79">
        <v>333.14414356354251</v>
      </c>
      <c r="AG56" s="79">
        <v>339.5267782397658</v>
      </c>
      <c r="AH56" s="79">
        <v>343.26343807085618</v>
      </c>
      <c r="AI56" s="79">
        <v>298.16583086143413</v>
      </c>
      <c r="AJ56" s="79">
        <v>295.60968695784192</v>
      </c>
      <c r="AK56" s="79">
        <v>294.82236976584193</v>
      </c>
      <c r="AL56" s="79">
        <v>294.90255594044083</v>
      </c>
      <c r="AM56" s="79">
        <v>294.75302099674803</v>
      </c>
      <c r="AN56" s="79">
        <v>294.58296719513208</v>
      </c>
      <c r="AO56" s="79">
        <v>294.39962279081516</v>
      </c>
      <c r="AP56" s="79">
        <v>294.24469222734052</v>
      </c>
      <c r="AQ56" s="79">
        <v>294.01903070633347</v>
      </c>
      <c r="AR56" s="79">
        <v>293.82266504587062</v>
      </c>
      <c r="AS56" s="79">
        <v>293.62267741904782</v>
      </c>
      <c r="AT56" s="79">
        <v>293.4517802256521</v>
      </c>
      <c r="AU56" s="79">
        <v>293.21258791519733</v>
      </c>
      <c r="AV56" s="79">
        <v>293.00272232818958</v>
      </c>
      <c r="AW56" s="79">
        <v>292.84949443348563</v>
      </c>
      <c r="AX56" s="79">
        <v>292.72350072691984</v>
      </c>
      <c r="AY56" s="79">
        <v>292.53395026334755</v>
      </c>
      <c r="AZ56" s="79">
        <v>292.37189334359397</v>
      </c>
      <c r="BA56" s="79">
        <v>292.20721260623236</v>
      </c>
      <c r="BB56" s="79">
        <v>292.06946378054801</v>
      </c>
      <c r="BC56" s="79">
        <v>291.87045941539844</v>
      </c>
      <c r="BD56" s="79">
        <v>291.69882661495825</v>
      </c>
      <c r="BE56" s="79">
        <v>291.52534505371455</v>
      </c>
      <c r="BF56" s="79">
        <v>291.37885217530231</v>
      </c>
      <c r="BG56" s="79">
        <v>291.17390935281514</v>
      </c>
      <c r="BH56" s="79">
        <v>290.99655013104621</v>
      </c>
      <c r="BI56" s="79">
        <v>290.81851851739697</v>
      </c>
      <c r="BJ56" s="79">
        <v>290.64011902110263</v>
      </c>
      <c r="BK56" s="79">
        <v>290.48903586320199</v>
      </c>
      <c r="BL56" s="79">
        <v>290.28323336537568</v>
      </c>
      <c r="BM56" s="79">
        <v>290.10511223678475</v>
      </c>
      <c r="BN56" s="79">
        <v>289.92734314748651</v>
      </c>
      <c r="BO56" s="79">
        <v>289.77642903058626</v>
      </c>
      <c r="BP56" s="79">
        <v>289.57284983798763</v>
      </c>
    </row>
    <row r="57" spans="1:68" s="26" customFormat="1" ht="42.6" customHeight="1" thickTop="1">
      <c r="E57" s="174" t="s">
        <v>14</v>
      </c>
      <c r="F57" s="31"/>
      <c r="G57" s="12" t="s">
        <v>25</v>
      </c>
      <c r="H57" s="113">
        <v>180.77301123167689</v>
      </c>
      <c r="I57" s="113">
        <v>178.81026095045317</v>
      </c>
      <c r="J57" s="113">
        <v>179.19508767688146</v>
      </c>
      <c r="K57" s="113">
        <v>179.61707267777589</v>
      </c>
      <c r="L57" s="113">
        <v>178.7359444015209</v>
      </c>
      <c r="M57" s="113">
        <v>179.14048654083396</v>
      </c>
      <c r="N57" s="113">
        <v>179.59007165708573</v>
      </c>
      <c r="O57" s="113">
        <v>180.43075126208575</v>
      </c>
      <c r="P57" s="113">
        <v>179.48392153004573</v>
      </c>
      <c r="Q57" s="113">
        <v>180.22910581622574</v>
      </c>
      <c r="R57" s="113">
        <v>181.17658912484575</v>
      </c>
      <c r="S57" s="113">
        <v>182.83749062888572</v>
      </c>
      <c r="T57" s="113">
        <v>231.96460762769144</v>
      </c>
      <c r="U57" s="113">
        <v>272.69338107701998</v>
      </c>
      <c r="V57" s="113">
        <v>281.51320856278971</v>
      </c>
      <c r="W57" s="113">
        <v>318.97613267156828</v>
      </c>
      <c r="X57" s="113">
        <v>329.29787042613526</v>
      </c>
      <c r="Y57" s="113">
        <v>318.00047195240342</v>
      </c>
      <c r="Z57" s="113">
        <v>357.47969899042818</v>
      </c>
      <c r="AA57" s="113">
        <v>354.29684731500112</v>
      </c>
      <c r="AB57" s="113">
        <v>309.17131801358909</v>
      </c>
      <c r="AC57" s="113">
        <v>341.90539587619293</v>
      </c>
      <c r="AD57" s="113">
        <v>338.45875805802001</v>
      </c>
      <c r="AE57" s="113">
        <v>334.66790973778376</v>
      </c>
      <c r="AF57" s="113">
        <v>333.14414356354251</v>
      </c>
      <c r="AG57" s="113">
        <v>339.5267782397658</v>
      </c>
      <c r="AH57" s="113">
        <v>343.26343807085618</v>
      </c>
      <c r="AI57" s="113">
        <v>298.16583086143413</v>
      </c>
      <c r="AJ57" s="113">
        <v>295.60968695784192</v>
      </c>
      <c r="AK57" s="113">
        <v>294.82236976584193</v>
      </c>
      <c r="AL57" s="113">
        <v>294.90255594044083</v>
      </c>
      <c r="AM57" s="113">
        <v>294.75302099674803</v>
      </c>
      <c r="AN57" s="113">
        <v>294.58296719513208</v>
      </c>
      <c r="AO57" s="113">
        <v>294.39962279081516</v>
      </c>
      <c r="AP57" s="113">
        <v>294.24469222734052</v>
      </c>
      <c r="AQ57" s="113">
        <v>294.01903070633347</v>
      </c>
      <c r="AR57" s="113">
        <v>293.82266504587062</v>
      </c>
      <c r="AS57" s="113">
        <v>293.62267741904782</v>
      </c>
      <c r="AT57" s="113">
        <v>293.4517802256521</v>
      </c>
      <c r="AU57" s="113">
        <v>293.21258791519733</v>
      </c>
      <c r="AV57" s="113">
        <v>293.00272232818958</v>
      </c>
      <c r="AW57" s="113">
        <v>292.84949443348563</v>
      </c>
      <c r="AX57" s="113">
        <v>292.72350072691984</v>
      </c>
      <c r="AY57" s="113">
        <v>292.53395026334755</v>
      </c>
      <c r="AZ57" s="113">
        <v>292.37189334359397</v>
      </c>
      <c r="BA57" s="113">
        <v>292.20721260623236</v>
      </c>
      <c r="BB57" s="113">
        <v>292.06946378054801</v>
      </c>
      <c r="BC57" s="113">
        <v>291.87045941539844</v>
      </c>
      <c r="BD57" s="113">
        <v>291.69882661495825</v>
      </c>
      <c r="BE57" s="113">
        <v>291.52534505371455</v>
      </c>
      <c r="BF57" s="113">
        <v>291.37885217530231</v>
      </c>
      <c r="BG57" s="113">
        <v>291.17390935281514</v>
      </c>
      <c r="BH57" s="113">
        <v>290.99655013104621</v>
      </c>
      <c r="BI57" s="113">
        <v>290.81851851739697</v>
      </c>
      <c r="BJ57" s="113">
        <v>290.64011902110263</v>
      </c>
      <c r="BK57" s="113">
        <v>290.48903586320199</v>
      </c>
      <c r="BL57" s="113">
        <v>290.28323336537568</v>
      </c>
      <c r="BM57" s="113">
        <v>290.10511223678475</v>
      </c>
      <c r="BN57" s="113">
        <v>289.92734314748651</v>
      </c>
      <c r="BO57" s="113">
        <v>289.77642903058626</v>
      </c>
      <c r="BP57" s="113">
        <v>289.57284983798763</v>
      </c>
    </row>
    <row r="58" spans="1:68" s="26" customFormat="1" ht="72" thickBot="1">
      <c r="E58" s="175" t="s">
        <v>15</v>
      </c>
      <c r="F58" s="1"/>
      <c r="G58" s="15" t="s">
        <v>25</v>
      </c>
      <c r="H58" s="115" t="s">
        <v>43</v>
      </c>
      <c r="I58" s="115" t="s">
        <v>43</v>
      </c>
      <c r="J58" s="115" t="s">
        <v>43</v>
      </c>
      <c r="K58" s="115" t="s">
        <v>43</v>
      </c>
      <c r="L58" s="115" t="s">
        <v>43</v>
      </c>
      <c r="M58" s="115" t="s">
        <v>43</v>
      </c>
      <c r="N58" s="115" t="s">
        <v>43</v>
      </c>
      <c r="O58" s="115" t="s">
        <v>43</v>
      </c>
      <c r="P58" s="115" t="s">
        <v>43</v>
      </c>
      <c r="Q58" s="115" t="s">
        <v>43</v>
      </c>
      <c r="R58" s="115" t="s">
        <v>43</v>
      </c>
      <c r="S58" s="115" t="s">
        <v>43</v>
      </c>
      <c r="T58" s="115" t="s">
        <v>43</v>
      </c>
      <c r="U58" s="115" t="s">
        <v>43</v>
      </c>
      <c r="V58" s="115" t="s">
        <v>43</v>
      </c>
      <c r="W58" s="115" t="s">
        <v>43</v>
      </c>
      <c r="X58" s="115" t="s">
        <v>43</v>
      </c>
      <c r="Y58" s="115" t="s">
        <v>43</v>
      </c>
      <c r="Z58" s="115" t="s">
        <v>43</v>
      </c>
      <c r="AA58" s="115" t="s">
        <v>43</v>
      </c>
      <c r="AB58" s="115" t="s">
        <v>43</v>
      </c>
      <c r="AC58" s="115" t="s">
        <v>43</v>
      </c>
      <c r="AD58" s="115" t="s">
        <v>43</v>
      </c>
      <c r="AE58" s="115" t="s">
        <v>43</v>
      </c>
      <c r="AF58" s="115" t="s">
        <v>43</v>
      </c>
      <c r="AG58" s="115" t="s">
        <v>43</v>
      </c>
      <c r="AH58" s="115" t="s">
        <v>43</v>
      </c>
      <c r="AI58" s="115" t="s">
        <v>43</v>
      </c>
      <c r="AJ58" s="115" t="s">
        <v>43</v>
      </c>
      <c r="AK58" s="115" t="s">
        <v>43</v>
      </c>
      <c r="AL58" s="115" t="s">
        <v>43</v>
      </c>
      <c r="AM58" s="115" t="s">
        <v>43</v>
      </c>
      <c r="AN58" s="115" t="s">
        <v>43</v>
      </c>
      <c r="AO58" s="115" t="s">
        <v>43</v>
      </c>
      <c r="AP58" s="115" t="s">
        <v>43</v>
      </c>
      <c r="AQ58" s="115" t="s">
        <v>43</v>
      </c>
      <c r="AR58" s="115" t="s">
        <v>43</v>
      </c>
      <c r="AS58" s="115" t="s">
        <v>43</v>
      </c>
      <c r="AT58" s="115" t="s">
        <v>43</v>
      </c>
      <c r="AU58" s="115" t="s">
        <v>43</v>
      </c>
      <c r="AV58" s="115" t="s">
        <v>43</v>
      </c>
      <c r="AW58" s="115" t="s">
        <v>43</v>
      </c>
      <c r="AX58" s="115" t="s">
        <v>43</v>
      </c>
      <c r="AY58" s="115" t="s">
        <v>43</v>
      </c>
      <c r="AZ58" s="115" t="s">
        <v>43</v>
      </c>
      <c r="BA58" s="115" t="s">
        <v>43</v>
      </c>
      <c r="BB58" s="115" t="s">
        <v>43</v>
      </c>
      <c r="BC58" s="115" t="s">
        <v>43</v>
      </c>
      <c r="BD58" s="115" t="s">
        <v>43</v>
      </c>
      <c r="BE58" s="115" t="s">
        <v>43</v>
      </c>
      <c r="BF58" s="115" t="s">
        <v>43</v>
      </c>
      <c r="BG58" s="115" t="s">
        <v>43</v>
      </c>
      <c r="BH58" s="115" t="s">
        <v>43</v>
      </c>
      <c r="BI58" s="115" t="s">
        <v>43</v>
      </c>
      <c r="BJ58" s="115" t="s">
        <v>43</v>
      </c>
      <c r="BK58" s="115" t="s">
        <v>43</v>
      </c>
      <c r="BL58" s="115" t="s">
        <v>43</v>
      </c>
      <c r="BM58" s="115" t="s">
        <v>43</v>
      </c>
      <c r="BN58" s="115" t="s">
        <v>43</v>
      </c>
      <c r="BO58" s="115" t="s">
        <v>43</v>
      </c>
      <c r="BP58" s="115" t="s">
        <v>43</v>
      </c>
    </row>
    <row r="59" spans="1:68" s="5" customFormat="1" ht="72" thickBot="1">
      <c r="B59" s="39"/>
      <c r="C59" s="39"/>
      <c r="D59" s="39"/>
      <c r="E59" s="45" t="s">
        <v>29</v>
      </c>
      <c r="F59" s="17" t="s">
        <v>4</v>
      </c>
      <c r="G59" s="17" t="s">
        <v>25</v>
      </c>
      <c r="H59" s="62">
        <v>1438.0376458874916</v>
      </c>
      <c r="I59" s="62">
        <v>1478.1833541741969</v>
      </c>
      <c r="J59" s="62">
        <v>1611.1796688031598</v>
      </c>
      <c r="K59" s="62">
        <v>1612.1498880139216</v>
      </c>
      <c r="L59" s="62">
        <v>1770.0200351963495</v>
      </c>
      <c r="M59" s="62">
        <v>1907.5349476733802</v>
      </c>
      <c r="N59" s="62">
        <v>2028.5716974068825</v>
      </c>
      <c r="O59" s="62">
        <v>2099.8070334883982</v>
      </c>
      <c r="P59" s="62">
        <v>2104.0262195004047</v>
      </c>
      <c r="Q59" s="62">
        <v>2175.1850052974914</v>
      </c>
      <c r="R59" s="62">
        <v>2155.8865253763265</v>
      </c>
      <c r="S59" s="62">
        <v>2086.0587114912009</v>
      </c>
      <c r="T59" s="62">
        <v>1910.7613216509862</v>
      </c>
      <c r="U59" s="62">
        <v>1908.2075084396233</v>
      </c>
      <c r="V59" s="62">
        <v>1898.5787431388135</v>
      </c>
      <c r="W59" s="62">
        <v>1963.4555246883824</v>
      </c>
      <c r="X59" s="62">
        <v>1843.3618521471399</v>
      </c>
      <c r="Y59" s="62">
        <v>1695.2227044886718</v>
      </c>
      <c r="Z59" s="62">
        <v>1627.6901569542013</v>
      </c>
      <c r="AA59" s="62">
        <v>1569.6956107755486</v>
      </c>
      <c r="AB59" s="62">
        <v>1514.5812978190152</v>
      </c>
      <c r="AC59" s="62">
        <v>1518.2194083148611</v>
      </c>
      <c r="AD59" s="62">
        <v>1523.2488047525801</v>
      </c>
      <c r="AE59" s="62">
        <v>1535.1417289204639</v>
      </c>
      <c r="AF59" s="62">
        <v>1422.88466071331</v>
      </c>
      <c r="AG59" s="62">
        <v>1498.0459953783466</v>
      </c>
      <c r="AH59" s="62">
        <v>1311.7277064232796</v>
      </c>
      <c r="AI59" s="62">
        <v>1423.2282811706434</v>
      </c>
      <c r="AJ59" s="62">
        <v>1452.8486318646117</v>
      </c>
      <c r="AK59" s="62">
        <v>1480.4292495364971</v>
      </c>
      <c r="AL59" s="62">
        <v>1359.9499259446443</v>
      </c>
      <c r="AM59" s="62">
        <v>1269.3199492753101</v>
      </c>
      <c r="AN59" s="62">
        <v>1174.7155936871152</v>
      </c>
      <c r="AO59" s="62">
        <v>1081.9671264168512</v>
      </c>
      <c r="AP59" s="62">
        <v>992.45374335222925</v>
      </c>
      <c r="AQ59" s="62">
        <v>905.64338167569008</v>
      </c>
      <c r="AR59" s="62">
        <v>884.25088191962561</v>
      </c>
      <c r="AS59" s="62">
        <v>862.83658648574897</v>
      </c>
      <c r="AT59" s="62">
        <v>841.56575578856132</v>
      </c>
      <c r="AU59" s="62">
        <v>820.0761600305342</v>
      </c>
      <c r="AV59" s="62">
        <v>798.71395286299935</v>
      </c>
      <c r="AW59" s="62">
        <v>786.96161398118238</v>
      </c>
      <c r="AX59" s="62">
        <v>775.38661555618819</v>
      </c>
      <c r="AY59" s="62">
        <v>763.85537538894505</v>
      </c>
      <c r="AZ59" s="62">
        <v>752.50614630036114</v>
      </c>
      <c r="BA59" s="62">
        <v>741.32527853601141</v>
      </c>
      <c r="BB59" s="62">
        <v>734.9458073332072</v>
      </c>
      <c r="BC59" s="62">
        <v>728.48895637968587</v>
      </c>
      <c r="BD59" s="62">
        <v>721.96062562384543</v>
      </c>
      <c r="BE59" s="62">
        <v>715.37113682095344</v>
      </c>
      <c r="BF59" s="62">
        <v>708.73073309576591</v>
      </c>
      <c r="BG59" s="62">
        <v>702.17559995780948</v>
      </c>
      <c r="BH59" s="62">
        <v>695.58132728630983</v>
      </c>
      <c r="BI59" s="62">
        <v>688.96112736998339</v>
      </c>
      <c r="BJ59" s="62">
        <v>682.32728394308094</v>
      </c>
      <c r="BK59" s="62">
        <v>675.69027175575297</v>
      </c>
      <c r="BL59" s="62">
        <v>669.05969116220422</v>
      </c>
      <c r="BM59" s="62">
        <v>662.4406669506393</v>
      </c>
      <c r="BN59" s="62">
        <v>655.83704048158415</v>
      </c>
      <c r="BO59" s="62">
        <v>649.24908497105196</v>
      </c>
      <c r="BP59" s="62">
        <v>642.6755270014238</v>
      </c>
    </row>
    <row r="60" spans="1:68" s="2" customFormat="1" ht="57.75" thickTop="1">
      <c r="A60" s="5"/>
      <c r="B60" s="5"/>
      <c r="C60" s="5"/>
      <c r="D60" s="6"/>
      <c r="E60" s="90" t="s">
        <v>27</v>
      </c>
      <c r="F60" s="14"/>
      <c r="G60" s="14" t="s">
        <v>25</v>
      </c>
      <c r="H60" s="120">
        <v>1435.2468460874916</v>
      </c>
      <c r="I60" s="120">
        <v>1475.3925543741968</v>
      </c>
      <c r="J60" s="120">
        <v>1608.3888690031597</v>
      </c>
      <c r="K60" s="120">
        <v>1609.3590882139215</v>
      </c>
      <c r="L60" s="120">
        <v>1767.2292353963494</v>
      </c>
      <c r="M60" s="120">
        <v>1904.7441478733801</v>
      </c>
      <c r="N60" s="120">
        <v>2025.7808976068825</v>
      </c>
      <c r="O60" s="120">
        <v>2097.9197950183984</v>
      </c>
      <c r="P60" s="120">
        <v>2102.4091210104048</v>
      </c>
      <c r="Q60" s="120">
        <v>2173.4247371774914</v>
      </c>
      <c r="R60" s="120">
        <v>2154.7487405163265</v>
      </c>
      <c r="S60" s="120">
        <v>2085.655624771201</v>
      </c>
      <c r="T60" s="120">
        <v>1910.5292995959862</v>
      </c>
      <c r="U60" s="120">
        <v>1908.0055784246233</v>
      </c>
      <c r="V60" s="120">
        <v>1898.4443481188134</v>
      </c>
      <c r="W60" s="120">
        <v>1963.3159154133823</v>
      </c>
      <c r="X60" s="120">
        <v>1843.26104917714</v>
      </c>
      <c r="Y60" s="120">
        <v>1695.1058519836718</v>
      </c>
      <c r="Z60" s="120">
        <v>1627.6207043292013</v>
      </c>
      <c r="AA60" s="120">
        <v>1569.6271661355486</v>
      </c>
      <c r="AB60" s="120">
        <v>1514.5302101890152</v>
      </c>
      <c r="AC60" s="120">
        <v>1518.1740109948612</v>
      </c>
      <c r="AD60" s="120">
        <v>1523.2120255925802</v>
      </c>
      <c r="AE60" s="120">
        <v>1535.090174175464</v>
      </c>
      <c r="AF60" s="120">
        <v>1422.8603573233102</v>
      </c>
      <c r="AG60" s="120">
        <v>1498.0091782233465</v>
      </c>
      <c r="AH60" s="120">
        <v>1311.7064672182796</v>
      </c>
      <c r="AI60" s="120">
        <v>1423.2012019106435</v>
      </c>
      <c r="AJ60" s="120">
        <v>1452.8215526046117</v>
      </c>
      <c r="AK60" s="120">
        <v>1480.4021702764971</v>
      </c>
      <c r="AL60" s="120">
        <v>1359.9228466846444</v>
      </c>
      <c r="AM60" s="120">
        <v>1269.2928700153102</v>
      </c>
      <c r="AN60" s="120">
        <v>1174.6885144271153</v>
      </c>
      <c r="AO60" s="120">
        <v>1081.9400471568513</v>
      </c>
      <c r="AP60" s="120">
        <v>992.4266640922292</v>
      </c>
      <c r="AQ60" s="120">
        <v>905.61630241569003</v>
      </c>
      <c r="AR60" s="120">
        <v>884.22380265962556</v>
      </c>
      <c r="AS60" s="120">
        <v>862.80950722574892</v>
      </c>
      <c r="AT60" s="120">
        <v>841.53867652856127</v>
      </c>
      <c r="AU60" s="120">
        <v>820.04908077053415</v>
      </c>
      <c r="AV60" s="120">
        <v>798.6868736029993</v>
      </c>
      <c r="AW60" s="120">
        <v>786.93453472118233</v>
      </c>
      <c r="AX60" s="120">
        <v>775.35953629618814</v>
      </c>
      <c r="AY60" s="120">
        <v>763.828296128945</v>
      </c>
      <c r="AZ60" s="120">
        <v>752.47906704036109</v>
      </c>
      <c r="BA60" s="120">
        <v>741.29819927601136</v>
      </c>
      <c r="BB60" s="120">
        <v>734.91872807320715</v>
      </c>
      <c r="BC60" s="120">
        <v>728.46187711968582</v>
      </c>
      <c r="BD60" s="120">
        <v>721.93354636384538</v>
      </c>
      <c r="BE60" s="120">
        <v>715.34405756095339</v>
      </c>
      <c r="BF60" s="120">
        <v>708.70365383576586</v>
      </c>
      <c r="BG60" s="120">
        <v>702.14852069780943</v>
      </c>
      <c r="BH60" s="120">
        <v>695.55424802630978</v>
      </c>
      <c r="BI60" s="120">
        <v>688.93404810998334</v>
      </c>
      <c r="BJ60" s="120">
        <v>682.30020468308089</v>
      </c>
      <c r="BK60" s="120">
        <v>675.66319249575292</v>
      </c>
      <c r="BL60" s="120">
        <v>669.03261190220417</v>
      </c>
      <c r="BM60" s="120">
        <v>662.41358769063925</v>
      </c>
      <c r="BN60" s="120">
        <v>655.8099612215841</v>
      </c>
      <c r="BO60" s="120">
        <v>649.22200571105191</v>
      </c>
      <c r="BP60" s="120">
        <v>642.64844774142375</v>
      </c>
    </row>
    <row r="61" spans="1:68" s="2" customFormat="1" ht="42.6" customHeight="1" thickBot="1">
      <c r="A61" s="5"/>
      <c r="B61" s="5"/>
      <c r="C61" s="5"/>
      <c r="D61" s="6"/>
      <c r="E61" s="91" t="s">
        <v>17</v>
      </c>
      <c r="F61" s="15"/>
      <c r="G61" s="18" t="s">
        <v>25</v>
      </c>
      <c r="H61" s="121">
        <v>2.7907997999999994</v>
      </c>
      <c r="I61" s="121">
        <v>2.7907997999999994</v>
      </c>
      <c r="J61" s="121">
        <v>2.7907997999999994</v>
      </c>
      <c r="K61" s="121">
        <v>2.7907997999999994</v>
      </c>
      <c r="L61" s="121">
        <v>2.7907997999999994</v>
      </c>
      <c r="M61" s="121">
        <v>2.7907997999999994</v>
      </c>
      <c r="N61" s="121">
        <v>2.7907997999999994</v>
      </c>
      <c r="O61" s="121">
        <v>1.8872384699999998</v>
      </c>
      <c r="P61" s="121">
        <v>1.6170984899999996</v>
      </c>
      <c r="Q61" s="121">
        <v>1.7602681199999999</v>
      </c>
      <c r="R61" s="121">
        <v>1.13778486</v>
      </c>
      <c r="S61" s="121">
        <v>0.40308672000000001</v>
      </c>
      <c r="T61" s="121">
        <v>0.23202205499999998</v>
      </c>
      <c r="U61" s="121">
        <v>0.20193001499999999</v>
      </c>
      <c r="V61" s="121">
        <v>0.13439501999999998</v>
      </c>
      <c r="W61" s="121">
        <v>0.13960927499999998</v>
      </c>
      <c r="X61" s="121">
        <v>0.10080296999999998</v>
      </c>
      <c r="Y61" s="121">
        <v>0.11685250500000001</v>
      </c>
      <c r="Z61" s="121">
        <v>6.9452625000000004E-2</v>
      </c>
      <c r="AA61" s="121">
        <v>6.8444640000000001E-2</v>
      </c>
      <c r="AB61" s="121">
        <v>5.1087630000000002E-2</v>
      </c>
      <c r="AC61" s="121">
        <v>4.5397319999999998E-2</v>
      </c>
      <c r="AD61" s="121">
        <v>3.6779159999999991E-2</v>
      </c>
      <c r="AE61" s="121">
        <v>5.1554744999999985E-2</v>
      </c>
      <c r="AF61" s="121">
        <v>2.4303389999999987E-2</v>
      </c>
      <c r="AG61" s="121">
        <v>3.6817154999999997E-2</v>
      </c>
      <c r="AH61" s="121">
        <v>2.1239205000000001E-2</v>
      </c>
      <c r="AI61" s="121">
        <v>2.7079259999999994E-2</v>
      </c>
      <c r="AJ61" s="121">
        <v>2.7079259999999994E-2</v>
      </c>
      <c r="AK61" s="121">
        <v>2.7079259999999994E-2</v>
      </c>
      <c r="AL61" s="121">
        <v>2.7079259999999994E-2</v>
      </c>
      <c r="AM61" s="121">
        <v>2.7079259999999994E-2</v>
      </c>
      <c r="AN61" s="121">
        <v>2.7079259999999994E-2</v>
      </c>
      <c r="AO61" s="121">
        <v>2.7079259999999994E-2</v>
      </c>
      <c r="AP61" s="121">
        <v>2.7079259999999994E-2</v>
      </c>
      <c r="AQ61" s="121">
        <v>2.7079259999999994E-2</v>
      </c>
      <c r="AR61" s="121">
        <v>2.7079259999999994E-2</v>
      </c>
      <c r="AS61" s="121">
        <v>2.7079259999999994E-2</v>
      </c>
      <c r="AT61" s="121">
        <v>2.7079259999999994E-2</v>
      </c>
      <c r="AU61" s="121">
        <v>2.7079259999999994E-2</v>
      </c>
      <c r="AV61" s="121">
        <v>2.7079259999999994E-2</v>
      </c>
      <c r="AW61" s="121">
        <v>2.7079259999999994E-2</v>
      </c>
      <c r="AX61" s="121">
        <v>2.7079259999999994E-2</v>
      </c>
      <c r="AY61" s="121">
        <v>2.7079259999999994E-2</v>
      </c>
      <c r="AZ61" s="121">
        <v>2.7079259999999994E-2</v>
      </c>
      <c r="BA61" s="121">
        <v>2.7079259999999994E-2</v>
      </c>
      <c r="BB61" s="121">
        <v>2.7079259999999994E-2</v>
      </c>
      <c r="BC61" s="121">
        <v>2.7079259999999994E-2</v>
      </c>
      <c r="BD61" s="121">
        <v>2.7079259999999994E-2</v>
      </c>
      <c r="BE61" s="121">
        <v>2.7079259999999994E-2</v>
      </c>
      <c r="BF61" s="121">
        <v>2.7079259999999994E-2</v>
      </c>
      <c r="BG61" s="121">
        <v>2.7079259999999994E-2</v>
      </c>
      <c r="BH61" s="121">
        <v>2.7079259999999994E-2</v>
      </c>
      <c r="BI61" s="121">
        <v>2.7079259999999994E-2</v>
      </c>
      <c r="BJ61" s="121">
        <v>2.7079259999999994E-2</v>
      </c>
      <c r="BK61" s="121">
        <v>2.7079259999999994E-2</v>
      </c>
      <c r="BL61" s="121">
        <v>2.7079259999999994E-2</v>
      </c>
      <c r="BM61" s="121">
        <v>2.7079259999999994E-2</v>
      </c>
      <c r="BN61" s="121">
        <v>2.7079259999999994E-2</v>
      </c>
      <c r="BO61" s="121">
        <v>2.7079259999999994E-2</v>
      </c>
      <c r="BP61" s="121">
        <v>2.7079259999999994E-2</v>
      </c>
    </row>
    <row r="62" spans="1:68" s="20" customFormat="1" ht="57.75" thickBot="1">
      <c r="C62" s="33"/>
      <c r="D62" s="33"/>
      <c r="E62" s="88" t="s">
        <v>18</v>
      </c>
      <c r="F62" s="61" t="s">
        <v>4</v>
      </c>
      <c r="G62" s="19" t="s">
        <v>25</v>
      </c>
      <c r="H62" s="35">
        <v>2387.11454211821</v>
      </c>
      <c r="I62" s="35">
        <v>2410.311951595228</v>
      </c>
      <c r="J62" s="35">
        <v>2419.5279224992682</v>
      </c>
      <c r="K62" s="35">
        <v>2415.9218573103244</v>
      </c>
      <c r="L62" s="35">
        <v>2392.2887552935317</v>
      </c>
      <c r="M62" s="35">
        <v>2438.6751873475437</v>
      </c>
      <c r="N62" s="35">
        <v>2422.3933452145343</v>
      </c>
      <c r="O62" s="35">
        <v>2439.7178743324253</v>
      </c>
      <c r="P62" s="35">
        <v>2422.4331583536677</v>
      </c>
      <c r="Q62" s="35">
        <v>2346.2950298964365</v>
      </c>
      <c r="R62" s="35">
        <v>2300.7781120496734</v>
      </c>
      <c r="S62" s="35">
        <v>2287.0088053349914</v>
      </c>
      <c r="T62" s="35">
        <v>2272.6242548601745</v>
      </c>
      <c r="U62" s="35">
        <v>2295.4938305459173</v>
      </c>
      <c r="V62" s="35">
        <v>2313.4206896071382</v>
      </c>
      <c r="W62" s="35">
        <v>2280.1724448355235</v>
      </c>
      <c r="X62" s="35">
        <v>2241.4502442557191</v>
      </c>
      <c r="Y62" s="35">
        <v>2217.7469883948233</v>
      </c>
      <c r="Z62" s="35">
        <v>2203.3115529446741</v>
      </c>
      <c r="AA62" s="35">
        <v>2094.0187739070748</v>
      </c>
      <c r="AB62" s="35">
        <v>2115.1877676550598</v>
      </c>
      <c r="AC62" s="35">
        <v>2128.7650735668713</v>
      </c>
      <c r="AD62" s="35">
        <v>2069.4144198746558</v>
      </c>
      <c r="AE62" s="35">
        <v>2081.9643913856034</v>
      </c>
      <c r="AF62" s="35">
        <v>2045.4357785174532</v>
      </c>
      <c r="AG62" s="35">
        <v>2027.3195803306635</v>
      </c>
      <c r="AH62" s="35">
        <v>2027.6188846110881</v>
      </c>
      <c r="AI62" s="35">
        <v>1992.1937193507722</v>
      </c>
      <c r="AJ62" s="35">
        <v>1996.2145608678302</v>
      </c>
      <c r="AK62" s="35">
        <v>2005.3060098098176</v>
      </c>
      <c r="AL62" s="35">
        <v>1977.3227833693493</v>
      </c>
      <c r="AM62" s="35">
        <v>1960.2830515236587</v>
      </c>
      <c r="AN62" s="35">
        <v>1944.9052305540422</v>
      </c>
      <c r="AO62" s="35">
        <v>1929.3660467084292</v>
      </c>
      <c r="AP62" s="35">
        <v>1913.8911089598325</v>
      </c>
      <c r="AQ62" s="35">
        <v>1897.1598789231741</v>
      </c>
      <c r="AR62" s="35">
        <v>1880.5819808308001</v>
      </c>
      <c r="AS62" s="35">
        <v>1863.7160802365108</v>
      </c>
      <c r="AT62" s="35">
        <v>1847.029023455674</v>
      </c>
      <c r="AU62" s="35">
        <v>1829.1769304706645</v>
      </c>
      <c r="AV62" s="35">
        <v>1811.5156142396845</v>
      </c>
      <c r="AW62" s="35">
        <v>1801.1939764602157</v>
      </c>
      <c r="AX62" s="35">
        <v>1791.0991172966842</v>
      </c>
      <c r="AY62" s="35">
        <v>1779.9102404531486</v>
      </c>
      <c r="AZ62" s="35">
        <v>1768.9664199033614</v>
      </c>
      <c r="BA62" s="35">
        <v>1757.8376995550971</v>
      </c>
      <c r="BB62" s="35">
        <v>1747.0003571493194</v>
      </c>
      <c r="BC62" s="35">
        <v>1735.138099017385</v>
      </c>
      <c r="BD62" s="35">
        <v>1723.5588228944014</v>
      </c>
      <c r="BE62" s="35">
        <v>1711.8492583032605</v>
      </c>
      <c r="BF62" s="35">
        <v>1700.4455408952704</v>
      </c>
      <c r="BG62" s="35">
        <v>1688.0614109145636</v>
      </c>
      <c r="BH62" s="35">
        <v>1676.0250540059385</v>
      </c>
      <c r="BI62" s="35">
        <v>1663.9413113522744</v>
      </c>
      <c r="BJ62" s="35">
        <v>1652.2343571200786</v>
      </c>
      <c r="BK62" s="35">
        <v>1639.7163091681373</v>
      </c>
      <c r="BL62" s="35">
        <v>1627.60619811737</v>
      </c>
      <c r="BM62" s="35">
        <v>1615.5161470410037</v>
      </c>
      <c r="BN62" s="35">
        <v>1603.8400756479466</v>
      </c>
      <c r="BO62" s="35">
        <v>1591.4128454819258</v>
      </c>
      <c r="BP62" s="35">
        <v>1579.3940575171273</v>
      </c>
    </row>
    <row r="63" spans="1:68" s="20" customFormat="1" ht="57.75" thickTop="1">
      <c r="C63" s="30"/>
      <c r="D63" s="33"/>
      <c r="E63" s="92" t="s">
        <v>19</v>
      </c>
      <c r="F63" s="21"/>
      <c r="G63" s="12" t="s">
        <v>25</v>
      </c>
      <c r="H63" s="116">
        <v>1765.7122853407236</v>
      </c>
      <c r="I63" s="116">
        <v>1811.697029505714</v>
      </c>
      <c r="J63" s="116">
        <v>1800.4719535272504</v>
      </c>
      <c r="K63" s="116">
        <v>1832.1176436481946</v>
      </c>
      <c r="L63" s="116">
        <v>1825.3424610615045</v>
      </c>
      <c r="M63" s="116">
        <v>1840.9502391086194</v>
      </c>
      <c r="N63" s="116">
        <v>1847.5913851230432</v>
      </c>
      <c r="O63" s="116">
        <v>1860.073394320232</v>
      </c>
      <c r="P63" s="116">
        <v>1851.4613554698565</v>
      </c>
      <c r="Q63" s="116">
        <v>1786.2225836985356</v>
      </c>
      <c r="R63" s="116">
        <v>1750.0661321433467</v>
      </c>
      <c r="S63" s="116">
        <v>1705.9633179654011</v>
      </c>
      <c r="T63" s="116">
        <v>1691.6036360936041</v>
      </c>
      <c r="U63" s="116">
        <v>1672.0157715689184</v>
      </c>
      <c r="V63" s="116">
        <v>1656.9511509627116</v>
      </c>
      <c r="W63" s="116">
        <v>1657.1868666901</v>
      </c>
      <c r="X63" s="116">
        <v>1652.2636245517754</v>
      </c>
      <c r="Y63" s="116">
        <v>1622.2345621834882</v>
      </c>
      <c r="Z63" s="116">
        <v>1609.4055290431854</v>
      </c>
      <c r="AA63" s="116">
        <v>1586.9815293089489</v>
      </c>
      <c r="AB63" s="116">
        <v>1589.6421808015416</v>
      </c>
      <c r="AC63" s="116">
        <v>1596.8695682280591</v>
      </c>
      <c r="AD63" s="116">
        <v>1538.1658847240385</v>
      </c>
      <c r="AE63" s="116">
        <v>1563.8007735581582</v>
      </c>
      <c r="AF63" s="116">
        <v>1539.9339125283764</v>
      </c>
      <c r="AG63" s="116">
        <v>1528.4633371833474</v>
      </c>
      <c r="AH63" s="116">
        <v>1527.0850744953561</v>
      </c>
      <c r="AI63" s="116">
        <v>1489.853660892579</v>
      </c>
      <c r="AJ63" s="116">
        <v>1493.9463972663912</v>
      </c>
      <c r="AK63" s="116">
        <v>1503.0842131812128</v>
      </c>
      <c r="AL63" s="116">
        <v>1476.942344015923</v>
      </c>
      <c r="AM63" s="116">
        <v>1461.7464485747389</v>
      </c>
      <c r="AN63" s="116">
        <v>1448.2105063607096</v>
      </c>
      <c r="AO63" s="116">
        <v>1434.5132786814575</v>
      </c>
      <c r="AP63" s="116">
        <v>1420.8788589002838</v>
      </c>
      <c r="AQ63" s="116">
        <v>1405.9914463650539</v>
      </c>
      <c r="AR63" s="116">
        <v>1391.2439162730896</v>
      </c>
      <c r="AS63" s="116">
        <v>1376.2084918408323</v>
      </c>
      <c r="AT63" s="116">
        <v>1361.3504623378788</v>
      </c>
      <c r="AU63" s="116">
        <v>1345.3305975468493</v>
      </c>
      <c r="AV63" s="116">
        <v>1329.5000560154904</v>
      </c>
      <c r="AW63" s="116">
        <v>1321.1875569018816</v>
      </c>
      <c r="AX63" s="116">
        <v>1313.1004068448608</v>
      </c>
      <c r="AY63" s="116">
        <v>1303.9223458435697</v>
      </c>
      <c r="AZ63" s="116">
        <v>1294.9879036918467</v>
      </c>
      <c r="BA63" s="116">
        <v>1285.8686319484677</v>
      </c>
      <c r="BB63" s="116">
        <v>1276.9999638363586</v>
      </c>
      <c r="BC63" s="116">
        <v>1267.1093937815147</v>
      </c>
      <c r="BD63" s="116">
        <v>1257.5003978377933</v>
      </c>
      <c r="BE63" s="116">
        <v>1247.761169631224</v>
      </c>
      <c r="BF63" s="116">
        <v>1238.326409786863</v>
      </c>
      <c r="BG63" s="116">
        <v>1227.9676513635807</v>
      </c>
      <c r="BH63" s="116">
        <v>1217.9552691049744</v>
      </c>
      <c r="BI63" s="116">
        <v>1207.8955215431265</v>
      </c>
      <c r="BJ63" s="116">
        <v>1198.2125735869727</v>
      </c>
      <c r="BK63" s="116">
        <v>1187.7171657669091</v>
      </c>
      <c r="BL63" s="116">
        <v>1177.6324297710466</v>
      </c>
      <c r="BM63" s="116">
        <v>1167.566376507895</v>
      </c>
      <c r="BN63" s="116">
        <v>1157.9142922254905</v>
      </c>
      <c r="BO63" s="116">
        <v>1147.5097151865673</v>
      </c>
      <c r="BP63" s="116">
        <v>1137.5162165502716</v>
      </c>
    </row>
    <row r="64" spans="1:68" s="20" customFormat="1" ht="57.75" thickBot="1">
      <c r="C64" s="30"/>
      <c r="D64" s="33"/>
      <c r="E64" s="93" t="s">
        <v>20</v>
      </c>
      <c r="F64" s="78"/>
      <c r="G64" s="18" t="s">
        <v>25</v>
      </c>
      <c r="H64" s="117">
        <v>621.4022567774864</v>
      </c>
      <c r="I64" s="117">
        <v>598.61492208951404</v>
      </c>
      <c r="J64" s="117">
        <v>619.05596897201804</v>
      </c>
      <c r="K64" s="117">
        <v>583.80421366212954</v>
      </c>
      <c r="L64" s="117">
        <v>566.94629423202696</v>
      </c>
      <c r="M64" s="117">
        <v>597.7249482389243</v>
      </c>
      <c r="N64" s="117">
        <v>574.8019600914912</v>
      </c>
      <c r="O64" s="117">
        <v>579.64448001219318</v>
      </c>
      <c r="P64" s="117">
        <v>570.97180288381105</v>
      </c>
      <c r="Q64" s="117">
        <v>560.07244619790106</v>
      </c>
      <c r="R64" s="117">
        <v>550.71197990632675</v>
      </c>
      <c r="S64" s="117">
        <v>581.04548736959032</v>
      </c>
      <c r="T64" s="117">
        <v>581.02061876657035</v>
      </c>
      <c r="U64" s="117">
        <v>623.47805897699902</v>
      </c>
      <c r="V64" s="117">
        <v>656.46953864442662</v>
      </c>
      <c r="W64" s="117">
        <v>622.98557814542357</v>
      </c>
      <c r="X64" s="117">
        <v>589.18661970394385</v>
      </c>
      <c r="Y64" s="117">
        <v>595.51242621133497</v>
      </c>
      <c r="Z64" s="117">
        <v>593.90602390148842</v>
      </c>
      <c r="AA64" s="117">
        <v>507.03724459812599</v>
      </c>
      <c r="AB64" s="117">
        <v>525.54558685351822</v>
      </c>
      <c r="AC64" s="117">
        <v>531.89550533881231</v>
      </c>
      <c r="AD64" s="117">
        <v>531.24853515061716</v>
      </c>
      <c r="AE64" s="117">
        <v>518.16361782744525</v>
      </c>
      <c r="AF64" s="117">
        <v>505.50186598907675</v>
      </c>
      <c r="AG64" s="117">
        <v>498.85624314731615</v>
      </c>
      <c r="AH64" s="117">
        <v>500.53381011573191</v>
      </c>
      <c r="AI64" s="117">
        <v>502.34005845819325</v>
      </c>
      <c r="AJ64" s="117">
        <v>502.26816360143903</v>
      </c>
      <c r="AK64" s="117">
        <v>502.22179662860469</v>
      </c>
      <c r="AL64" s="117">
        <v>500.38043935342625</v>
      </c>
      <c r="AM64" s="117">
        <v>498.53660294891989</v>
      </c>
      <c r="AN64" s="117">
        <v>496.69472419333272</v>
      </c>
      <c r="AO64" s="117">
        <v>494.8527680269716</v>
      </c>
      <c r="AP64" s="117">
        <v>493.01225005954876</v>
      </c>
      <c r="AQ64" s="117">
        <v>491.16843255812029</v>
      </c>
      <c r="AR64" s="117">
        <v>489.33806455771071</v>
      </c>
      <c r="AS64" s="117">
        <v>487.50758839567851</v>
      </c>
      <c r="AT64" s="117">
        <v>485.67856111779514</v>
      </c>
      <c r="AU64" s="117">
        <v>483.84633292381528</v>
      </c>
      <c r="AV64" s="117">
        <v>482.01555822419414</v>
      </c>
      <c r="AW64" s="117">
        <v>480.00641955833402</v>
      </c>
      <c r="AX64" s="117">
        <v>477.9987104518234</v>
      </c>
      <c r="AY64" s="117">
        <v>475.98789460957897</v>
      </c>
      <c r="AZ64" s="117">
        <v>473.97851621151483</v>
      </c>
      <c r="BA64" s="117">
        <v>471.96906760662927</v>
      </c>
      <c r="BB64" s="117">
        <v>470.00039331296085</v>
      </c>
      <c r="BC64" s="117">
        <v>468.0287052358704</v>
      </c>
      <c r="BD64" s="117">
        <v>466.05842505660803</v>
      </c>
      <c r="BE64" s="117">
        <v>464.08808867203646</v>
      </c>
      <c r="BF64" s="117">
        <v>462.11913110840749</v>
      </c>
      <c r="BG64" s="117">
        <v>460.09375955098301</v>
      </c>
      <c r="BH64" s="117">
        <v>458.06978490096412</v>
      </c>
      <c r="BI64" s="117">
        <v>456.04578980914789</v>
      </c>
      <c r="BJ64" s="117">
        <v>454.02178353310597</v>
      </c>
      <c r="BK64" s="117">
        <v>451.99914340122825</v>
      </c>
      <c r="BL64" s="117">
        <v>449.97376834632337</v>
      </c>
      <c r="BM64" s="117">
        <v>447.94977053310862</v>
      </c>
      <c r="BN64" s="117">
        <v>445.92578342245605</v>
      </c>
      <c r="BO64" s="117">
        <v>443.90313029535855</v>
      </c>
      <c r="BP64" s="117">
        <v>441.87784096685584</v>
      </c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CCUS_Maximum actions</vt:lpstr>
      <vt:lpstr>Figure of emission reductions</vt:lpstr>
      <vt:lpstr>Figure of GHG emissions</vt:lpstr>
      <vt:lpstr>Details of CO2 frm incineration</vt:lpstr>
      <vt:lpstr>5-Summary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2022-05-31T02:27:11Z</dcterms:created>
  <dcterms:modified xsi:type="dcterms:W3CDTF">2022-10-07T06:55:52Z</dcterms:modified>
</cp:coreProperties>
</file>