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8800" windowHeight="11400"/>
  </bookViews>
  <sheets>
    <sheet name="KDQOL raw data" sheetId="1" r:id="rId1"/>
    <sheet name="Transformed" sheetId="13" r:id="rId2"/>
    <sheet name="France-ALDVMM" sheetId="4" r:id="rId3"/>
    <sheet name="Germany-ALDVMM" sheetId="6" r:id="rId4"/>
    <sheet name="Italy-BETA" sheetId="10" r:id="rId5"/>
    <sheet name="Spain-ALDVMM" sheetId="12" r:id="rId6"/>
    <sheet name="Singapore-ALDVMM" sheetId="8" r:id="rId7"/>
    <sheet name="UK value set-ALDVMM" sheetId="14" r:id="rId8"/>
  </sheets>
  <definedNames>
    <definedName name="age">'KDQOL raw data'!$G:$G</definedName>
    <definedName name="BUR">'KDQOL raw data'!$F:$F</definedName>
    <definedName name="EFF">'KDQOL raw data'!$E:$E</definedName>
    <definedName name="id">'KDQOL raw data'!$A:$A</definedName>
    <definedName name="MCS">'KDQOL raw data'!$C:$C</definedName>
    <definedName name="PCS">'KDQOL raw data'!$B:$B</definedName>
    <definedName name="sex">'KDQOL raw data'!$H:$H</definedName>
    <definedName name="SYM">'KDQOL raw data'!$D:$D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1" i="14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2"/>
  <c r="J7" i="8" l="1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7" i="12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7" i="10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7" i="6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51" i="4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4" i="1"/>
  <c r="K4"/>
  <c r="L4"/>
  <c r="M4"/>
  <c r="P4"/>
  <c r="J5"/>
  <c r="K5"/>
  <c r="L5"/>
  <c r="M5"/>
  <c r="P5"/>
  <c r="J6"/>
  <c r="K6"/>
  <c r="L6"/>
  <c r="M6"/>
  <c r="P6"/>
  <c r="J7"/>
  <c r="J8"/>
  <c r="J9"/>
  <c r="K9"/>
  <c r="L9"/>
  <c r="M9"/>
  <c r="P9"/>
  <c r="J10"/>
  <c r="K10"/>
  <c r="L10"/>
  <c r="M10"/>
  <c r="P10"/>
  <c r="J11"/>
  <c r="K11"/>
  <c r="L11"/>
  <c r="M11"/>
  <c r="P11"/>
  <c r="J12"/>
  <c r="K12"/>
  <c r="L12"/>
  <c r="M12"/>
  <c r="P12"/>
  <c r="J13"/>
  <c r="K13"/>
  <c r="L13"/>
  <c r="M13"/>
  <c r="P13"/>
  <c r="J14"/>
  <c r="K14"/>
  <c r="L14"/>
  <c r="M14"/>
  <c r="P14"/>
  <c r="J15"/>
  <c r="K15"/>
  <c r="L15"/>
  <c r="M15"/>
  <c r="P15"/>
  <c r="J16"/>
  <c r="K16"/>
  <c r="L16"/>
  <c r="M16"/>
  <c r="P16"/>
  <c r="J17"/>
  <c r="K17"/>
  <c r="L17"/>
  <c r="M17"/>
  <c r="P17"/>
  <c r="J18"/>
  <c r="K18"/>
  <c r="L18"/>
  <c r="M18"/>
  <c r="P18"/>
  <c r="J19"/>
  <c r="K19"/>
  <c r="L19"/>
  <c r="M19"/>
  <c r="P19"/>
  <c r="J20"/>
  <c r="K20"/>
  <c r="L20"/>
  <c r="M20"/>
  <c r="P20"/>
  <c r="J21"/>
  <c r="K21"/>
  <c r="L21"/>
  <c r="M21"/>
  <c r="P21"/>
  <c r="J22"/>
  <c r="K22"/>
  <c r="L22"/>
  <c r="M22"/>
  <c r="P22"/>
  <c r="J7" i="4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A7" i="13"/>
  <c r="B7"/>
  <c r="C7"/>
  <c r="D7"/>
  <c r="E7"/>
  <c r="F7"/>
  <c r="H7"/>
  <c r="V7"/>
  <c r="W7"/>
  <c r="Y7"/>
  <c r="A8"/>
  <c r="B8"/>
  <c r="C8"/>
  <c r="D8"/>
  <c r="E8"/>
  <c r="J8" s="1"/>
  <c r="F8"/>
  <c r="H8"/>
  <c r="V8"/>
  <c r="W8"/>
  <c r="Y8"/>
  <c r="A9"/>
  <c r="B9"/>
  <c r="C9"/>
  <c r="D9"/>
  <c r="E9"/>
  <c r="F9"/>
  <c r="H9"/>
  <c r="V9"/>
  <c r="W9"/>
  <c r="Y9"/>
  <c r="A10"/>
  <c r="B10"/>
  <c r="C10"/>
  <c r="D10"/>
  <c r="E10"/>
  <c r="F10"/>
  <c r="H10"/>
  <c r="V10"/>
  <c r="W10"/>
  <c r="Y10"/>
  <c r="A11"/>
  <c r="B11"/>
  <c r="C11"/>
  <c r="H11" s="1"/>
  <c r="D11"/>
  <c r="E11"/>
  <c r="J11" s="1"/>
  <c r="F11"/>
  <c r="V11"/>
  <c r="W11"/>
  <c r="Y11"/>
  <c r="A12"/>
  <c r="B12"/>
  <c r="C12"/>
  <c r="H12" s="1"/>
  <c r="D12"/>
  <c r="E12"/>
  <c r="J12" s="1"/>
  <c r="F12"/>
  <c r="V12"/>
  <c r="W12"/>
  <c r="Y12"/>
  <c r="A13"/>
  <c r="B13"/>
  <c r="C13"/>
  <c r="D13"/>
  <c r="E13"/>
  <c r="F13"/>
  <c r="H13"/>
  <c r="V13"/>
  <c r="W13"/>
  <c r="Y13"/>
  <c r="A14"/>
  <c r="B14"/>
  <c r="C14"/>
  <c r="H14" s="1"/>
  <c r="D14"/>
  <c r="E14"/>
  <c r="J14" s="1"/>
  <c r="F14"/>
  <c r="V14"/>
  <c r="W14"/>
  <c r="Y14"/>
  <c r="A15"/>
  <c r="B15"/>
  <c r="C15"/>
  <c r="D15"/>
  <c r="E15"/>
  <c r="F15"/>
  <c r="H15"/>
  <c r="V15"/>
  <c r="W15"/>
  <c r="Y15"/>
  <c r="A16"/>
  <c r="B16"/>
  <c r="C16"/>
  <c r="H16" s="1"/>
  <c r="D16"/>
  <c r="E16"/>
  <c r="J16" s="1"/>
  <c r="F16"/>
  <c r="V16"/>
  <c r="W16"/>
  <c r="Y16"/>
  <c r="A17"/>
  <c r="B17"/>
  <c r="C17"/>
  <c r="H17" s="1"/>
  <c r="D17"/>
  <c r="E17"/>
  <c r="J17" s="1"/>
  <c r="F17"/>
  <c r="V17"/>
  <c r="W17"/>
  <c r="Y17"/>
  <c r="A18"/>
  <c r="B18"/>
  <c r="C18"/>
  <c r="D18"/>
  <c r="E18"/>
  <c r="F18"/>
  <c r="H18"/>
  <c r="V18"/>
  <c r="W18"/>
  <c r="Y18"/>
  <c r="A19"/>
  <c r="B19"/>
  <c r="C19"/>
  <c r="H19" s="1"/>
  <c r="D19"/>
  <c r="E19"/>
  <c r="J19" s="1"/>
  <c r="F19"/>
  <c r="V19"/>
  <c r="W19"/>
  <c r="Y19"/>
  <c r="A20"/>
  <c r="B20"/>
  <c r="C20"/>
  <c r="H20" s="1"/>
  <c r="D20"/>
  <c r="E20"/>
  <c r="F20"/>
  <c r="V20"/>
  <c r="W20"/>
  <c r="Y20"/>
  <c r="A21"/>
  <c r="B21"/>
  <c r="C21"/>
  <c r="D21"/>
  <c r="E21"/>
  <c r="F21"/>
  <c r="H21"/>
  <c r="V21"/>
  <c r="W21"/>
  <c r="Y21"/>
  <c r="A22"/>
  <c r="B22"/>
  <c r="C22"/>
  <c r="D22"/>
  <c r="E22"/>
  <c r="F22"/>
  <c r="H22"/>
  <c r="V22"/>
  <c r="W22"/>
  <c r="Y22"/>
  <c r="A23"/>
  <c r="B23"/>
  <c r="C23"/>
  <c r="D23"/>
  <c r="E23"/>
  <c r="J23" s="1"/>
  <c r="F23"/>
  <c r="V23"/>
  <c r="W23"/>
  <c r="Y23"/>
  <c r="A24"/>
  <c r="B24"/>
  <c r="C24"/>
  <c r="H24" s="1"/>
  <c r="D24"/>
  <c r="E24"/>
  <c r="F24"/>
  <c r="V24"/>
  <c r="W24"/>
  <c r="Y24"/>
  <c r="A25"/>
  <c r="B25"/>
  <c r="C25"/>
  <c r="D25"/>
  <c r="E25"/>
  <c r="F25"/>
  <c r="V25"/>
  <c r="W25"/>
  <c r="Y25"/>
  <c r="A26"/>
  <c r="B26"/>
  <c r="C26"/>
  <c r="D26"/>
  <c r="E26"/>
  <c r="J26" s="1"/>
  <c r="F26"/>
  <c r="K26" s="1"/>
  <c r="H26"/>
  <c r="V26"/>
  <c r="W26"/>
  <c r="Y26"/>
  <c r="A27"/>
  <c r="B27"/>
  <c r="C27"/>
  <c r="H27" s="1"/>
  <c r="D27"/>
  <c r="I27" s="1"/>
  <c r="E27"/>
  <c r="J27" s="1"/>
  <c r="F27"/>
  <c r="V27"/>
  <c r="W27"/>
  <c r="Y27"/>
  <c r="A28"/>
  <c r="B28"/>
  <c r="C28"/>
  <c r="H28" s="1"/>
  <c r="D28"/>
  <c r="I28" s="1"/>
  <c r="E28"/>
  <c r="J28" s="1"/>
  <c r="F28"/>
  <c r="K28" s="1"/>
  <c r="V28"/>
  <c r="W28"/>
  <c r="Y28"/>
  <c r="A29"/>
  <c r="B29"/>
  <c r="C29"/>
  <c r="D29"/>
  <c r="E29"/>
  <c r="F29"/>
  <c r="K29" s="1"/>
  <c r="H29"/>
  <c r="V29"/>
  <c r="W29"/>
  <c r="Y29"/>
  <c r="A30"/>
  <c r="B30"/>
  <c r="C30"/>
  <c r="D30"/>
  <c r="E30"/>
  <c r="J30" s="1"/>
  <c r="F30"/>
  <c r="K30" s="1"/>
  <c r="V30"/>
  <c r="W30"/>
  <c r="Y30"/>
  <c r="A31"/>
  <c r="B31"/>
  <c r="C31"/>
  <c r="H31" s="1"/>
  <c r="D31"/>
  <c r="E31"/>
  <c r="F31"/>
  <c r="K31" s="1"/>
  <c r="V31"/>
  <c r="W31"/>
  <c r="Y31"/>
  <c r="A32"/>
  <c r="B32"/>
  <c r="C32"/>
  <c r="D32"/>
  <c r="E32"/>
  <c r="J32" s="1"/>
  <c r="F32"/>
  <c r="H32"/>
  <c r="V32"/>
  <c r="W32"/>
  <c r="Y32"/>
  <c r="A33"/>
  <c r="B33"/>
  <c r="C33"/>
  <c r="H33" s="1"/>
  <c r="D33"/>
  <c r="E33"/>
  <c r="J33" s="1"/>
  <c r="F33"/>
  <c r="K33" s="1"/>
  <c r="V33"/>
  <c r="W33"/>
  <c r="Y33"/>
  <c r="A34"/>
  <c r="B34"/>
  <c r="C34"/>
  <c r="D34"/>
  <c r="E34"/>
  <c r="F34"/>
  <c r="H34"/>
  <c r="V34"/>
  <c r="W34"/>
  <c r="Y34"/>
  <c r="A35"/>
  <c r="B35"/>
  <c r="C35"/>
  <c r="D35"/>
  <c r="E35"/>
  <c r="J35" s="1"/>
  <c r="F35"/>
  <c r="V35"/>
  <c r="W35"/>
  <c r="Y35"/>
  <c r="A36"/>
  <c r="B36"/>
  <c r="C36"/>
  <c r="H36" s="1"/>
  <c r="D36"/>
  <c r="E36"/>
  <c r="F36"/>
  <c r="K36" s="1"/>
  <c r="V36"/>
  <c r="W36"/>
  <c r="Y36"/>
  <c r="A37"/>
  <c r="B37"/>
  <c r="C37"/>
  <c r="D37"/>
  <c r="E37"/>
  <c r="F37"/>
  <c r="K37" s="1"/>
  <c r="H37"/>
  <c r="V37"/>
  <c r="W37"/>
  <c r="Y37"/>
  <c r="A38"/>
  <c r="B38"/>
  <c r="C38"/>
  <c r="H38" s="1"/>
  <c r="D38"/>
  <c r="E38"/>
  <c r="J38" s="1"/>
  <c r="F38"/>
  <c r="K38" s="1"/>
  <c r="V38"/>
  <c r="W38"/>
  <c r="Y38"/>
  <c r="A39"/>
  <c r="B39"/>
  <c r="C39"/>
  <c r="D39"/>
  <c r="E39"/>
  <c r="F39"/>
  <c r="K39" s="1"/>
  <c r="V39"/>
  <c r="W39"/>
  <c r="Y39"/>
  <c r="A40"/>
  <c r="B40"/>
  <c r="C40"/>
  <c r="H40" s="1"/>
  <c r="D40"/>
  <c r="E40"/>
  <c r="J40" s="1"/>
  <c r="F40"/>
  <c r="K40" s="1"/>
  <c r="V40"/>
  <c r="W40"/>
  <c r="Y40"/>
  <c r="A41"/>
  <c r="B41"/>
  <c r="C41"/>
  <c r="D41"/>
  <c r="E41"/>
  <c r="J41" s="1"/>
  <c r="F41"/>
  <c r="K41" s="1"/>
  <c r="H41"/>
  <c r="V41"/>
  <c r="W41"/>
  <c r="Y41"/>
  <c r="A42"/>
  <c r="B42"/>
  <c r="C42"/>
  <c r="D42"/>
  <c r="E42"/>
  <c r="F42"/>
  <c r="K42" s="1"/>
  <c r="V42"/>
  <c r="W42"/>
  <c r="Y42"/>
  <c r="A43"/>
  <c r="B43"/>
  <c r="C43"/>
  <c r="D43"/>
  <c r="E43"/>
  <c r="J43" s="1"/>
  <c r="F43"/>
  <c r="H43"/>
  <c r="V43"/>
  <c r="W43"/>
  <c r="Y43"/>
  <c r="A44"/>
  <c r="B44"/>
  <c r="C44"/>
  <c r="H44" s="1"/>
  <c r="D44"/>
  <c r="E44"/>
  <c r="F44"/>
  <c r="K44" s="1"/>
  <c r="V44"/>
  <c r="W44"/>
  <c r="Y44"/>
  <c r="A45"/>
  <c r="B45"/>
  <c r="C45"/>
  <c r="H45" s="1"/>
  <c r="D45"/>
  <c r="E45"/>
  <c r="F45"/>
  <c r="K45" s="1"/>
  <c r="V45"/>
  <c r="W45"/>
  <c r="Y45"/>
  <c r="A46"/>
  <c r="B46"/>
  <c r="C46"/>
  <c r="D46"/>
  <c r="E46"/>
  <c r="J46" s="1"/>
  <c r="F46"/>
  <c r="K46" s="1"/>
  <c r="V46"/>
  <c r="W46"/>
  <c r="Y46"/>
  <c r="A47"/>
  <c r="B47"/>
  <c r="C47"/>
  <c r="D47"/>
  <c r="E47"/>
  <c r="J47" s="1"/>
  <c r="F47"/>
  <c r="K47" s="1"/>
  <c r="H47"/>
  <c r="V47"/>
  <c r="W47"/>
  <c r="Y47"/>
  <c r="A48"/>
  <c r="B48"/>
  <c r="C48"/>
  <c r="D48"/>
  <c r="E48"/>
  <c r="F48"/>
  <c r="K48" s="1"/>
  <c r="H48"/>
  <c r="V48"/>
  <c r="W48"/>
  <c r="Y48"/>
  <c r="A49"/>
  <c r="B49"/>
  <c r="C49"/>
  <c r="H49" s="1"/>
  <c r="D49"/>
  <c r="E49"/>
  <c r="J49" s="1"/>
  <c r="F49"/>
  <c r="K49" s="1"/>
  <c r="V49"/>
  <c r="W49"/>
  <c r="Y49"/>
  <c r="A50"/>
  <c r="B50"/>
  <c r="C50"/>
  <c r="D50"/>
  <c r="E50"/>
  <c r="F50"/>
  <c r="K50" s="1"/>
  <c r="H50"/>
  <c r="V50"/>
  <c r="W50"/>
  <c r="Y50"/>
  <c r="A51"/>
  <c r="B51"/>
  <c r="C51"/>
  <c r="H51" s="1"/>
  <c r="D51"/>
  <c r="E51"/>
  <c r="F51"/>
  <c r="K51" s="1"/>
  <c r="V51"/>
  <c r="W51"/>
  <c r="Y51"/>
  <c r="A52"/>
  <c r="B52"/>
  <c r="C52"/>
  <c r="H52" s="1"/>
  <c r="D52"/>
  <c r="E52"/>
  <c r="J52" s="1"/>
  <c r="F52"/>
  <c r="K52" s="1"/>
  <c r="V52"/>
  <c r="W52"/>
  <c r="Y52"/>
  <c r="A53"/>
  <c r="B53"/>
  <c r="C53"/>
  <c r="D53"/>
  <c r="E53"/>
  <c r="F53"/>
  <c r="K53" s="1"/>
  <c r="H53"/>
  <c r="V53"/>
  <c r="W53"/>
  <c r="Y53"/>
  <c r="A54"/>
  <c r="B54"/>
  <c r="C54"/>
  <c r="H54" s="1"/>
  <c r="D54"/>
  <c r="E54"/>
  <c r="J54" s="1"/>
  <c r="F54"/>
  <c r="V54"/>
  <c r="W54"/>
  <c r="Y54"/>
  <c r="A55"/>
  <c r="B55"/>
  <c r="C55"/>
  <c r="H55" s="1"/>
  <c r="D55"/>
  <c r="E55"/>
  <c r="J55" s="1"/>
  <c r="F55"/>
  <c r="V55"/>
  <c r="W55"/>
  <c r="Y55"/>
  <c r="A56"/>
  <c r="B56"/>
  <c r="C56"/>
  <c r="H56" s="1"/>
  <c r="D56"/>
  <c r="E56"/>
  <c r="F56"/>
  <c r="K56" s="1"/>
  <c r="V56"/>
  <c r="W56"/>
  <c r="Y56"/>
  <c r="A57"/>
  <c r="B57"/>
  <c r="C57"/>
  <c r="D57"/>
  <c r="E57"/>
  <c r="J57" s="1"/>
  <c r="F57"/>
  <c r="K57" s="1"/>
  <c r="H57"/>
  <c r="V57"/>
  <c r="W57"/>
  <c r="Y57"/>
  <c r="A58"/>
  <c r="B58"/>
  <c r="C58"/>
  <c r="H58" s="1"/>
  <c r="D58"/>
  <c r="E58"/>
  <c r="F58"/>
  <c r="V58"/>
  <c r="W58"/>
  <c r="Y58"/>
  <c r="A59"/>
  <c r="B59"/>
  <c r="C59"/>
  <c r="D59"/>
  <c r="I59" s="1"/>
  <c r="E59"/>
  <c r="F59"/>
  <c r="K59" s="1"/>
  <c r="V59"/>
  <c r="W59"/>
  <c r="Y59"/>
  <c r="A60"/>
  <c r="B60"/>
  <c r="C60"/>
  <c r="H60" s="1"/>
  <c r="D60"/>
  <c r="I60" s="1"/>
  <c r="E60"/>
  <c r="F60"/>
  <c r="K60" s="1"/>
  <c r="V60"/>
  <c r="W60"/>
  <c r="Y60"/>
  <c r="A61"/>
  <c r="B61"/>
  <c r="C61"/>
  <c r="D61"/>
  <c r="I61" s="1"/>
  <c r="E61"/>
  <c r="J61" s="1"/>
  <c r="F61"/>
  <c r="V61"/>
  <c r="W61"/>
  <c r="Y61"/>
  <c r="A62"/>
  <c r="B62"/>
  <c r="C62"/>
  <c r="D62"/>
  <c r="E62"/>
  <c r="J62" s="1"/>
  <c r="F62"/>
  <c r="H62"/>
  <c r="I62"/>
  <c r="V62"/>
  <c r="W62"/>
  <c r="Y62"/>
  <c r="A63"/>
  <c r="B63"/>
  <c r="C63"/>
  <c r="D63"/>
  <c r="I63" s="1"/>
  <c r="E63"/>
  <c r="J63" s="1"/>
  <c r="F63"/>
  <c r="V63"/>
  <c r="W63"/>
  <c r="Y63"/>
  <c r="A64"/>
  <c r="B64"/>
  <c r="C64"/>
  <c r="H64" s="1"/>
  <c r="D64"/>
  <c r="I64" s="1"/>
  <c r="E64"/>
  <c r="J64" s="1"/>
  <c r="F64"/>
  <c r="V64"/>
  <c r="W64"/>
  <c r="Y64"/>
  <c r="A65"/>
  <c r="B65"/>
  <c r="C65"/>
  <c r="D65"/>
  <c r="E65"/>
  <c r="F65"/>
  <c r="H65"/>
  <c r="I65"/>
  <c r="J65"/>
  <c r="V65"/>
  <c r="W65"/>
  <c r="Y65"/>
  <c r="A66"/>
  <c r="B66"/>
  <c r="C66"/>
  <c r="D66"/>
  <c r="E66"/>
  <c r="J66" s="1"/>
  <c r="F66"/>
  <c r="V66"/>
  <c r="W66"/>
  <c r="Y66"/>
  <c r="A67"/>
  <c r="B67"/>
  <c r="C67"/>
  <c r="H67" s="1"/>
  <c r="D67"/>
  <c r="E67"/>
  <c r="J67" s="1"/>
  <c r="F67"/>
  <c r="K67" s="1"/>
  <c r="V67"/>
  <c r="W67"/>
  <c r="Y67"/>
  <c r="A68"/>
  <c r="B68"/>
  <c r="C68"/>
  <c r="D68"/>
  <c r="E68"/>
  <c r="J68" s="1"/>
  <c r="F68"/>
  <c r="K68" s="1"/>
  <c r="V68"/>
  <c r="W68"/>
  <c r="Y68"/>
  <c r="A69"/>
  <c r="B69"/>
  <c r="C69"/>
  <c r="D69"/>
  <c r="E69"/>
  <c r="F69"/>
  <c r="H69"/>
  <c r="V69"/>
  <c r="W69"/>
  <c r="Y69"/>
  <c r="A70"/>
  <c r="B70"/>
  <c r="C70"/>
  <c r="D70"/>
  <c r="E70"/>
  <c r="J70" s="1"/>
  <c r="F70"/>
  <c r="V70"/>
  <c r="W70"/>
  <c r="Y70"/>
  <c r="A71"/>
  <c r="B71"/>
  <c r="C71"/>
  <c r="D71"/>
  <c r="E71"/>
  <c r="J71" s="1"/>
  <c r="F71"/>
  <c r="V71"/>
  <c r="W71"/>
  <c r="Y71"/>
  <c r="A72"/>
  <c r="B72"/>
  <c r="C72"/>
  <c r="D72"/>
  <c r="E72"/>
  <c r="F72"/>
  <c r="K72" s="1"/>
  <c r="H72"/>
  <c r="V72"/>
  <c r="W72"/>
  <c r="Y72"/>
  <c r="A73"/>
  <c r="B73"/>
  <c r="C73"/>
  <c r="D73"/>
  <c r="E73"/>
  <c r="J73" s="1"/>
  <c r="F73"/>
  <c r="H73"/>
  <c r="V73"/>
  <c r="W73"/>
  <c r="Y73"/>
  <c r="A74"/>
  <c r="B74"/>
  <c r="C74"/>
  <c r="D74"/>
  <c r="E74"/>
  <c r="J74" s="1"/>
  <c r="F74"/>
  <c r="K74" s="1"/>
  <c r="V74"/>
  <c r="W74"/>
  <c r="Y74"/>
  <c r="A75"/>
  <c r="B75"/>
  <c r="C75"/>
  <c r="D75"/>
  <c r="E75"/>
  <c r="F75"/>
  <c r="K75" s="1"/>
  <c r="H75"/>
  <c r="V75"/>
  <c r="W75"/>
  <c r="Y75"/>
  <c r="A76"/>
  <c r="B76"/>
  <c r="C76"/>
  <c r="H76" s="1"/>
  <c r="D76"/>
  <c r="E76"/>
  <c r="J76" s="1"/>
  <c r="F76"/>
  <c r="K76" s="1"/>
  <c r="V76"/>
  <c r="W76"/>
  <c r="Y76"/>
  <c r="A77"/>
  <c r="B77"/>
  <c r="C77"/>
  <c r="D77"/>
  <c r="E77"/>
  <c r="J77" s="1"/>
  <c r="F77"/>
  <c r="V77"/>
  <c r="W77"/>
  <c r="Y77"/>
  <c r="A78"/>
  <c r="B78"/>
  <c r="C78"/>
  <c r="H78" s="1"/>
  <c r="D78"/>
  <c r="E78"/>
  <c r="J78" s="1"/>
  <c r="F78"/>
  <c r="K78" s="1"/>
  <c r="V78"/>
  <c r="W78"/>
  <c r="Y78"/>
  <c r="A79"/>
  <c r="B79"/>
  <c r="C79"/>
  <c r="H79" s="1"/>
  <c r="D79"/>
  <c r="E79"/>
  <c r="J79" s="1"/>
  <c r="F79"/>
  <c r="K79" s="1"/>
  <c r="V79"/>
  <c r="W79"/>
  <c r="Y79"/>
  <c r="A80"/>
  <c r="B80"/>
  <c r="C80"/>
  <c r="D80"/>
  <c r="E80"/>
  <c r="F80"/>
  <c r="K80" s="1"/>
  <c r="H80"/>
  <c r="V80"/>
  <c r="W80"/>
  <c r="Y80"/>
  <c r="A81"/>
  <c r="B81"/>
  <c r="C81"/>
  <c r="H81" s="1"/>
  <c r="D81"/>
  <c r="E81"/>
  <c r="J81" s="1"/>
  <c r="F81"/>
  <c r="V81"/>
  <c r="W81"/>
  <c r="Y81"/>
  <c r="A82"/>
  <c r="B82"/>
  <c r="C82"/>
  <c r="D82"/>
  <c r="E82"/>
  <c r="J82" s="1"/>
  <c r="F82"/>
  <c r="V82"/>
  <c r="W82"/>
  <c r="Y82"/>
  <c r="A83"/>
  <c r="B83"/>
  <c r="C83"/>
  <c r="D83"/>
  <c r="E83"/>
  <c r="J83" s="1"/>
  <c r="F83"/>
  <c r="V83"/>
  <c r="W83"/>
  <c r="Y83"/>
  <c r="A84"/>
  <c r="B84"/>
  <c r="C84"/>
  <c r="H84" s="1"/>
  <c r="D84"/>
  <c r="E84"/>
  <c r="J84" s="1"/>
  <c r="F84"/>
  <c r="V84"/>
  <c r="W84"/>
  <c r="Y84"/>
  <c r="A85"/>
  <c r="B85"/>
  <c r="C85"/>
  <c r="D85"/>
  <c r="E85"/>
  <c r="J85" s="1"/>
  <c r="F85"/>
  <c r="V85"/>
  <c r="W85"/>
  <c r="Y85"/>
  <c r="A86"/>
  <c r="B86"/>
  <c r="C86"/>
  <c r="H86" s="1"/>
  <c r="D86"/>
  <c r="E86"/>
  <c r="J86" s="1"/>
  <c r="F86"/>
  <c r="V86"/>
  <c r="W86"/>
  <c r="Y86"/>
  <c r="A87"/>
  <c r="B87"/>
  <c r="C87"/>
  <c r="D87"/>
  <c r="E87"/>
  <c r="F87"/>
  <c r="K87" s="1"/>
  <c r="V87"/>
  <c r="W87"/>
  <c r="Y87"/>
  <c r="A88"/>
  <c r="B88"/>
  <c r="C88"/>
  <c r="D88"/>
  <c r="I88" s="1"/>
  <c r="E88"/>
  <c r="J88" s="1"/>
  <c r="F88"/>
  <c r="H88"/>
  <c r="V88"/>
  <c r="W88"/>
  <c r="Y88"/>
  <c r="A89"/>
  <c r="B89"/>
  <c r="C89"/>
  <c r="D89"/>
  <c r="I89" s="1"/>
  <c r="E89"/>
  <c r="J89" s="1"/>
  <c r="F89"/>
  <c r="V89"/>
  <c r="W89"/>
  <c r="Y89"/>
  <c r="A90"/>
  <c r="B90"/>
  <c r="C90"/>
  <c r="D90"/>
  <c r="E90"/>
  <c r="J90" s="1"/>
  <c r="F90"/>
  <c r="H90"/>
  <c r="I90"/>
  <c r="V90"/>
  <c r="W90"/>
  <c r="Y90"/>
  <c r="A91"/>
  <c r="B91"/>
  <c r="C91"/>
  <c r="D91"/>
  <c r="I91" s="1"/>
  <c r="E91"/>
  <c r="J91" s="1"/>
  <c r="F91"/>
  <c r="V91"/>
  <c r="W91"/>
  <c r="Y91"/>
  <c r="A92"/>
  <c r="B92"/>
  <c r="C92"/>
  <c r="D92"/>
  <c r="E92"/>
  <c r="F92"/>
  <c r="H92"/>
  <c r="V92"/>
  <c r="W92"/>
  <c r="Y92"/>
  <c r="A93"/>
  <c r="B93"/>
  <c r="C93"/>
  <c r="D93"/>
  <c r="E93"/>
  <c r="J93" s="1"/>
  <c r="F93"/>
  <c r="H93"/>
  <c r="V93"/>
  <c r="W93"/>
  <c r="Y93"/>
  <c r="A94"/>
  <c r="B94"/>
  <c r="C94"/>
  <c r="H94" s="1"/>
  <c r="D94"/>
  <c r="E94"/>
  <c r="F94"/>
  <c r="V94"/>
  <c r="W94"/>
  <c r="Y94"/>
  <c r="A95"/>
  <c r="B95"/>
  <c r="C95"/>
  <c r="D95"/>
  <c r="I95" s="1"/>
  <c r="E95"/>
  <c r="J95" s="1"/>
  <c r="F95"/>
  <c r="V95"/>
  <c r="W95"/>
  <c r="Y95"/>
  <c r="A96"/>
  <c r="B96"/>
  <c r="C96"/>
  <c r="D96"/>
  <c r="I96" s="1"/>
  <c r="E96"/>
  <c r="J96" s="1"/>
  <c r="F96"/>
  <c r="V96"/>
  <c r="W96"/>
  <c r="Y96"/>
  <c r="A97"/>
  <c r="B97"/>
  <c r="C97"/>
  <c r="D97"/>
  <c r="I97" s="1"/>
  <c r="E97"/>
  <c r="J97" s="1"/>
  <c r="F97"/>
  <c r="V97"/>
  <c r="W97"/>
  <c r="Y97"/>
  <c r="A98"/>
  <c r="B98"/>
  <c r="C98"/>
  <c r="H98" s="1"/>
  <c r="D98"/>
  <c r="I98" s="1"/>
  <c r="E98"/>
  <c r="J98" s="1"/>
  <c r="F98"/>
  <c r="V98"/>
  <c r="W98"/>
  <c r="Y98"/>
  <c r="A99"/>
  <c r="B99"/>
  <c r="C99"/>
  <c r="H99" s="1"/>
  <c r="D99"/>
  <c r="I99" s="1"/>
  <c r="E99"/>
  <c r="J99" s="1"/>
  <c r="F99"/>
  <c r="V99"/>
  <c r="W99"/>
  <c r="Y99"/>
  <c r="A100"/>
  <c r="B100"/>
  <c r="C100"/>
  <c r="H100" s="1"/>
  <c r="D100"/>
  <c r="E100"/>
  <c r="F100"/>
  <c r="V100"/>
  <c r="W100"/>
  <c r="Y100"/>
  <c r="A101"/>
  <c r="B101"/>
  <c r="C101"/>
  <c r="H101" s="1"/>
  <c r="D101"/>
  <c r="E101"/>
  <c r="J101" s="1"/>
  <c r="F101"/>
  <c r="V101"/>
  <c r="W101"/>
  <c r="Y101"/>
  <c r="A3"/>
  <c r="A4"/>
  <c r="A5"/>
  <c r="A6"/>
  <c r="L9" i="8" l="1"/>
  <c r="K84" i="14"/>
  <c r="L84" s="1"/>
  <c r="K73"/>
  <c r="L73" s="1"/>
  <c r="K64"/>
  <c r="L64" s="1"/>
  <c r="K97"/>
  <c r="L97" s="1"/>
  <c r="K91"/>
  <c r="L91" s="1"/>
  <c r="K89"/>
  <c r="L89" s="1"/>
  <c r="K84" i="4"/>
  <c r="L84" s="1"/>
  <c r="M84" s="1"/>
  <c r="K80" i="14"/>
  <c r="L80" s="1"/>
  <c r="K77"/>
  <c r="L77" s="1"/>
  <c r="K72"/>
  <c r="L72" s="1"/>
  <c r="K65"/>
  <c r="L65" s="1"/>
  <c r="K63" i="4"/>
  <c r="L63" s="1"/>
  <c r="K58" i="14"/>
  <c r="L58" s="1"/>
  <c r="K55"/>
  <c r="L55" s="1"/>
  <c r="K38"/>
  <c r="L38" s="1"/>
  <c r="K27"/>
  <c r="L27" s="1"/>
  <c r="K19"/>
  <c r="L19" s="1"/>
  <c r="O36" i="6"/>
  <c r="R36" s="1"/>
  <c r="K88" i="14"/>
  <c r="L88" s="1"/>
  <c r="K81"/>
  <c r="L81" s="1"/>
  <c r="K70"/>
  <c r="L70" s="1"/>
  <c r="K57"/>
  <c r="L57" s="1"/>
  <c r="K86"/>
  <c r="L86" s="1"/>
  <c r="K82"/>
  <c r="L82" s="1"/>
  <c r="K74"/>
  <c r="L74" s="1"/>
  <c r="K69"/>
  <c r="L69" s="1"/>
  <c r="K66"/>
  <c r="L66" s="1"/>
  <c r="H63" i="13"/>
  <c r="K62" i="14"/>
  <c r="L62" s="1"/>
  <c r="K52"/>
  <c r="L52" s="1"/>
  <c r="K49"/>
  <c r="L49" s="1"/>
  <c r="K47"/>
  <c r="L47" s="1"/>
  <c r="K41"/>
  <c r="L41" s="1"/>
  <c r="K35"/>
  <c r="L35" s="1"/>
  <c r="K30"/>
  <c r="L30" s="1"/>
  <c r="N24" i="6"/>
  <c r="Q24" s="1"/>
  <c r="K24" i="14"/>
  <c r="L24" s="1"/>
  <c r="O16" i="6"/>
  <c r="R16" s="1"/>
  <c r="K16" i="14"/>
  <c r="L16" s="1"/>
  <c r="N101" i="6"/>
  <c r="P101" s="1"/>
  <c r="K100" i="14"/>
  <c r="L100" s="1"/>
  <c r="K99"/>
  <c r="L99" s="1"/>
  <c r="K96"/>
  <c r="L96" s="1"/>
  <c r="K95" i="4"/>
  <c r="L95" s="1"/>
  <c r="M95" s="1"/>
  <c r="K93" i="14"/>
  <c r="L93" s="1"/>
  <c r="K92" i="4"/>
  <c r="L92" s="1"/>
  <c r="M92" s="1"/>
  <c r="K88"/>
  <c r="L88" s="1"/>
  <c r="M88" s="1"/>
  <c r="K85" i="14"/>
  <c r="L85" s="1"/>
  <c r="K79"/>
  <c r="L79" s="1"/>
  <c r="K76"/>
  <c r="L76" s="1"/>
  <c r="K71"/>
  <c r="L71" s="1"/>
  <c r="K68"/>
  <c r="L68" s="1"/>
  <c r="K63"/>
  <c r="L63" s="1"/>
  <c r="K61"/>
  <c r="L61" s="1"/>
  <c r="K54"/>
  <c r="L54" s="1"/>
  <c r="K51"/>
  <c r="L51" s="1"/>
  <c r="K46"/>
  <c r="L46" s="1"/>
  <c r="K43"/>
  <c r="L43" s="1"/>
  <c r="K40"/>
  <c r="L40" s="1"/>
  <c r="R37" i="13"/>
  <c r="K32" i="14"/>
  <c r="L32" s="1"/>
  <c r="K23"/>
  <c r="L23" s="1"/>
  <c r="K21"/>
  <c r="L21" s="1"/>
  <c r="K13"/>
  <c r="L13" s="1"/>
  <c r="K10"/>
  <c r="L10" s="1"/>
  <c r="K8"/>
  <c r="L8" s="1"/>
  <c r="K95"/>
  <c r="L95" s="1"/>
  <c r="K60"/>
  <c r="L60" s="1"/>
  <c r="K48"/>
  <c r="L48" s="1"/>
  <c r="K45"/>
  <c r="L45" s="1"/>
  <c r="O42" i="6"/>
  <c r="R42" s="1"/>
  <c r="K42" i="14"/>
  <c r="L42" s="1"/>
  <c r="K39" i="6"/>
  <c r="L39" s="1"/>
  <c r="M39" s="1"/>
  <c r="K39" i="14"/>
  <c r="L39" s="1"/>
  <c r="K37"/>
  <c r="L37" s="1"/>
  <c r="K34"/>
  <c r="L34" s="1"/>
  <c r="K29"/>
  <c r="L29" s="1"/>
  <c r="K26"/>
  <c r="L26" s="1"/>
  <c r="K18"/>
  <c r="L18" s="1"/>
  <c r="K15"/>
  <c r="L15" s="1"/>
  <c r="K12"/>
  <c r="L12" s="1"/>
  <c r="K101"/>
  <c r="L101" s="1"/>
  <c r="K98"/>
  <c r="L98" s="1"/>
  <c r="K94"/>
  <c r="L94" s="1"/>
  <c r="K92"/>
  <c r="L92" s="1"/>
  <c r="K90"/>
  <c r="L90" s="1"/>
  <c r="K87"/>
  <c r="L87" s="1"/>
  <c r="K83"/>
  <c r="L83" s="1"/>
  <c r="K82" i="4"/>
  <c r="L82" s="1"/>
  <c r="M82" s="1"/>
  <c r="K78" i="14"/>
  <c r="L78" s="1"/>
  <c r="K75"/>
  <c r="L75" s="1"/>
  <c r="K72" i="4"/>
  <c r="L72" s="1"/>
  <c r="M72" s="1"/>
  <c r="K71"/>
  <c r="L71" s="1"/>
  <c r="M71" s="1"/>
  <c r="K67" i="14"/>
  <c r="L67" s="1"/>
  <c r="K65" i="4"/>
  <c r="L65" s="1"/>
  <c r="M65" s="1"/>
  <c r="K59" i="14"/>
  <c r="L59" s="1"/>
  <c r="K56"/>
  <c r="L56" s="1"/>
  <c r="K53"/>
  <c r="L53" s="1"/>
  <c r="K50"/>
  <c r="L50" s="1"/>
  <c r="O45" i="6"/>
  <c r="R45" s="1"/>
  <c r="K44" i="14"/>
  <c r="L44" s="1"/>
  <c r="N43" i="6"/>
  <c r="Q43" s="1"/>
  <c r="K40"/>
  <c r="L40" s="1"/>
  <c r="K36" i="14"/>
  <c r="L36" s="1"/>
  <c r="K34" i="6"/>
  <c r="L34" s="1"/>
  <c r="M34" s="1"/>
  <c r="K33" i="14"/>
  <c r="L33" s="1"/>
  <c r="K31"/>
  <c r="L31" s="1"/>
  <c r="O30" i="6"/>
  <c r="S30" s="1"/>
  <c r="K28" i="14"/>
  <c r="L28" s="1"/>
  <c r="K25"/>
  <c r="L25" s="1"/>
  <c r="K22"/>
  <c r="L22" s="1"/>
  <c r="K20" i="6"/>
  <c r="L20" s="1"/>
  <c r="M20" s="1"/>
  <c r="K20" i="14"/>
  <c r="L20" s="1"/>
  <c r="K17"/>
  <c r="L17" s="1"/>
  <c r="K14"/>
  <c r="L14" s="1"/>
  <c r="K11"/>
  <c r="L11" s="1"/>
  <c r="K9"/>
  <c r="L9" s="1"/>
  <c r="K7"/>
  <c r="L7" s="1"/>
  <c r="Q101" i="6"/>
  <c r="M9" i="8"/>
  <c r="N9"/>
  <c r="P9" s="1"/>
  <c r="L100"/>
  <c r="L100" i="12"/>
  <c r="O100" i="6"/>
  <c r="K100" i="4"/>
  <c r="L100" s="1"/>
  <c r="M100" s="1"/>
  <c r="K100" i="6"/>
  <c r="L100" s="1"/>
  <c r="L99" i="8"/>
  <c r="M99" s="1"/>
  <c r="L99" i="12"/>
  <c r="M99" s="1"/>
  <c r="O99" i="6"/>
  <c r="K99" i="4"/>
  <c r="L99" s="1"/>
  <c r="M99" s="1"/>
  <c r="K99" i="6"/>
  <c r="L99" s="1"/>
  <c r="M99" s="1"/>
  <c r="N99"/>
  <c r="K90" i="4"/>
  <c r="L90" s="1"/>
  <c r="M90" s="1"/>
  <c r="H82" i="13"/>
  <c r="L78" i="8"/>
  <c r="M78" s="1"/>
  <c r="L78" i="12"/>
  <c r="O78" i="6"/>
  <c r="K78"/>
  <c r="L78" s="1"/>
  <c r="M78" s="1"/>
  <c r="N78"/>
  <c r="K78" i="4"/>
  <c r="L78" s="1"/>
  <c r="M78" s="1"/>
  <c r="K77" i="6"/>
  <c r="L77" s="1"/>
  <c r="M77" s="1"/>
  <c r="K92"/>
  <c r="L92" s="1"/>
  <c r="N87"/>
  <c r="P87" s="1"/>
  <c r="L62" i="8"/>
  <c r="M62" s="1"/>
  <c r="L62" i="12"/>
  <c r="K62" i="6"/>
  <c r="L62" s="1"/>
  <c r="M62" s="1"/>
  <c r="N62"/>
  <c r="O62"/>
  <c r="K62" i="4"/>
  <c r="L62" s="1"/>
  <c r="M62" s="1"/>
  <c r="L58" i="8"/>
  <c r="M58" s="1"/>
  <c r="L58" i="12"/>
  <c r="O58" i="6"/>
  <c r="K58"/>
  <c r="L58" s="1"/>
  <c r="M58" s="1"/>
  <c r="N58"/>
  <c r="K58" i="4"/>
  <c r="L58" s="1"/>
  <c r="G55" i="13"/>
  <c r="L55" i="8"/>
  <c r="L55" i="12"/>
  <c r="K55" i="6"/>
  <c r="L55" s="1"/>
  <c r="M55" s="1"/>
  <c r="N55"/>
  <c r="O55"/>
  <c r="K55" i="4"/>
  <c r="L55" s="1"/>
  <c r="M55" s="1"/>
  <c r="G52" i="13"/>
  <c r="L52" i="12"/>
  <c r="L52" i="8"/>
  <c r="M52" s="1"/>
  <c r="O52" i="6"/>
  <c r="K52"/>
  <c r="L52" s="1"/>
  <c r="N52"/>
  <c r="K52" i="4"/>
  <c r="L52" s="1"/>
  <c r="M52" s="1"/>
  <c r="K91"/>
  <c r="L91" s="1"/>
  <c r="M91" s="1"/>
  <c r="K85"/>
  <c r="L85" s="1"/>
  <c r="M85" s="1"/>
  <c r="K98" i="6"/>
  <c r="L98" s="1"/>
  <c r="M98" s="1"/>
  <c r="K89"/>
  <c r="L89" s="1"/>
  <c r="O86"/>
  <c r="O81"/>
  <c r="K64"/>
  <c r="L64" s="1"/>
  <c r="M64" s="1"/>
  <c r="L97" i="8"/>
  <c r="L97" i="12"/>
  <c r="N97" i="6"/>
  <c r="O97"/>
  <c r="S97" s="1"/>
  <c r="K97" i="4"/>
  <c r="L97" s="1"/>
  <c r="L91" i="8"/>
  <c r="M91" s="1"/>
  <c r="L91" i="12"/>
  <c r="N91" s="1"/>
  <c r="O91" i="6"/>
  <c r="K91"/>
  <c r="L91" s="1"/>
  <c r="M91" s="1"/>
  <c r="N91"/>
  <c r="L89" i="8"/>
  <c r="L89" i="12"/>
  <c r="N89" i="6"/>
  <c r="O89"/>
  <c r="L86" i="8"/>
  <c r="M86" s="1"/>
  <c r="L86" i="12"/>
  <c r="N86" i="6"/>
  <c r="K86"/>
  <c r="L86" s="1"/>
  <c r="M86" s="1"/>
  <c r="L83" i="8"/>
  <c r="K83" i="6"/>
  <c r="L83" s="1"/>
  <c r="M83" s="1"/>
  <c r="L83" i="12"/>
  <c r="N83" i="6"/>
  <c r="O83"/>
  <c r="L81" i="8"/>
  <c r="L81" i="12"/>
  <c r="K81" i="6"/>
  <c r="L81" s="1"/>
  <c r="N81"/>
  <c r="K81" i="4"/>
  <c r="L81" s="1"/>
  <c r="M81" s="1"/>
  <c r="L73" i="8"/>
  <c r="L73" i="12"/>
  <c r="N73" i="6"/>
  <c r="O73"/>
  <c r="K73" i="4"/>
  <c r="L73" s="1"/>
  <c r="M73" s="1"/>
  <c r="L70" i="12"/>
  <c r="L70" i="8"/>
  <c r="O70" i="6"/>
  <c r="K70"/>
  <c r="L70" s="1"/>
  <c r="N70"/>
  <c r="K70" i="4"/>
  <c r="L70" s="1"/>
  <c r="M70" s="1"/>
  <c r="O57" i="6"/>
  <c r="K53" i="4"/>
  <c r="L53" s="1"/>
  <c r="K86"/>
  <c r="L86" s="1"/>
  <c r="M86" s="1"/>
  <c r="K83"/>
  <c r="L83" s="1"/>
  <c r="M83" s="1"/>
  <c r="N54" i="6"/>
  <c r="L96" i="8"/>
  <c r="L96" i="12"/>
  <c r="K96" i="6"/>
  <c r="L96" s="1"/>
  <c r="M96" s="1"/>
  <c r="N96"/>
  <c r="P96" s="1"/>
  <c r="O96"/>
  <c r="K96" i="4"/>
  <c r="L96" s="1"/>
  <c r="M96" s="1"/>
  <c r="I94" i="13"/>
  <c r="K94" i="4"/>
  <c r="L94" s="1"/>
  <c r="M94" s="1"/>
  <c r="L93" i="8"/>
  <c r="L93" i="12"/>
  <c r="K93" i="6"/>
  <c r="L93" s="1"/>
  <c r="M93" s="1"/>
  <c r="N93"/>
  <c r="K93" i="4"/>
  <c r="L93" s="1"/>
  <c r="O93" i="6"/>
  <c r="R93" s="1"/>
  <c r="H85" i="13"/>
  <c r="O82" i="6"/>
  <c r="G75" i="13"/>
  <c r="L75" i="8"/>
  <c r="L75" i="12"/>
  <c r="O75" i="6"/>
  <c r="K75"/>
  <c r="L75" s="1"/>
  <c r="M75" s="1"/>
  <c r="K75" i="4"/>
  <c r="L75" s="1"/>
  <c r="M75" s="1"/>
  <c r="N75" i="6"/>
  <c r="P75" s="1"/>
  <c r="H74" i="13"/>
  <c r="K74" i="6"/>
  <c r="L74" s="1"/>
  <c r="O69"/>
  <c r="R69" s="1"/>
  <c r="K69" i="4"/>
  <c r="L69" s="1"/>
  <c r="M69" s="1"/>
  <c r="G67" i="13"/>
  <c r="O67" i="6"/>
  <c r="L67" i="8"/>
  <c r="L67" i="12"/>
  <c r="M67" s="1"/>
  <c r="N67" i="6"/>
  <c r="K67"/>
  <c r="L67" s="1"/>
  <c r="M67" s="1"/>
  <c r="K67" i="4"/>
  <c r="L67" s="1"/>
  <c r="M67" s="1"/>
  <c r="S42" i="6"/>
  <c r="J10" i="13"/>
  <c r="Q10"/>
  <c r="K98" i="4"/>
  <c r="L98" s="1"/>
  <c r="M98" s="1"/>
  <c r="K89"/>
  <c r="L89" s="1"/>
  <c r="M89" s="1"/>
  <c r="K97" i="6"/>
  <c r="L97" s="1"/>
  <c r="M97" s="1"/>
  <c r="N94"/>
  <c r="N90"/>
  <c r="L50" i="8"/>
  <c r="L50" i="12"/>
  <c r="K50" i="6"/>
  <c r="L50" s="1"/>
  <c r="M50" s="1"/>
  <c r="O50"/>
  <c r="N50"/>
  <c r="L44" i="8"/>
  <c r="L44" i="12"/>
  <c r="N44" s="1"/>
  <c r="O44" i="6"/>
  <c r="R44" s="1"/>
  <c r="K44"/>
  <c r="L44" s="1"/>
  <c r="M44" s="1"/>
  <c r="N44"/>
  <c r="L36" i="8"/>
  <c r="L36" i="12"/>
  <c r="N36" i="6"/>
  <c r="K36"/>
  <c r="L36" s="1"/>
  <c r="M36" s="1"/>
  <c r="L33" i="8"/>
  <c r="L33" i="12"/>
  <c r="N33" i="6"/>
  <c r="Q33" s="1"/>
  <c r="O33"/>
  <c r="K33"/>
  <c r="L33" s="1"/>
  <c r="M33" s="1"/>
  <c r="L31" i="12"/>
  <c r="M31" s="1"/>
  <c r="L31" i="8"/>
  <c r="N31" i="6"/>
  <c r="Q31" s="1"/>
  <c r="K31"/>
  <c r="L31" s="1"/>
  <c r="M31" s="1"/>
  <c r="O31"/>
  <c r="L28" i="8"/>
  <c r="N28" s="1"/>
  <c r="L28" i="12"/>
  <c r="N28" i="6"/>
  <c r="O28"/>
  <c r="K28"/>
  <c r="L28" s="1"/>
  <c r="M28" s="1"/>
  <c r="L25" i="12"/>
  <c r="M25" s="1"/>
  <c r="L25" i="8"/>
  <c r="O25" i="6"/>
  <c r="K25"/>
  <c r="L25" s="1"/>
  <c r="M25" s="1"/>
  <c r="N25"/>
  <c r="L22" i="12"/>
  <c r="L22" i="8"/>
  <c r="K22" i="6"/>
  <c r="L22" s="1"/>
  <c r="M22" s="1"/>
  <c r="N22"/>
  <c r="Q22" s="1"/>
  <c r="O22"/>
  <c r="L20" i="12"/>
  <c r="L20" i="8"/>
  <c r="O20" i="6"/>
  <c r="N20"/>
  <c r="L17" i="8"/>
  <c r="L17" i="12"/>
  <c r="N17" s="1"/>
  <c r="N17" i="6"/>
  <c r="K17"/>
  <c r="L17" s="1"/>
  <c r="M17" s="1"/>
  <c r="O17"/>
  <c r="R17" s="1"/>
  <c r="L14" i="8"/>
  <c r="L14" i="12"/>
  <c r="N14" i="6"/>
  <c r="O14"/>
  <c r="K14"/>
  <c r="L14" s="1"/>
  <c r="M14" s="1"/>
  <c r="L11" i="12"/>
  <c r="O11" i="6"/>
  <c r="L11" i="8"/>
  <c r="K11" i="6"/>
  <c r="L11" s="1"/>
  <c r="M11" s="1"/>
  <c r="N11"/>
  <c r="N100"/>
  <c r="P100" s="1"/>
  <c r="K84"/>
  <c r="L84" s="1"/>
  <c r="M84" s="1"/>
  <c r="K73"/>
  <c r="L73" s="1"/>
  <c r="M73" s="1"/>
  <c r="O26"/>
  <c r="L63" i="8"/>
  <c r="L63" i="12"/>
  <c r="N63" i="6"/>
  <c r="O63"/>
  <c r="K63"/>
  <c r="L63" s="1"/>
  <c r="M63" s="1"/>
  <c r="G61" i="13"/>
  <c r="L61" i="8"/>
  <c r="L61" i="12"/>
  <c r="N61" i="6"/>
  <c r="K61"/>
  <c r="L61" s="1"/>
  <c r="M61" s="1"/>
  <c r="O61"/>
  <c r="L41" i="12"/>
  <c r="M41" s="1"/>
  <c r="L41" i="8"/>
  <c r="O41" i="6"/>
  <c r="K41"/>
  <c r="L41" s="1"/>
  <c r="M41" s="1"/>
  <c r="L27" i="8"/>
  <c r="L27" i="12"/>
  <c r="N27" i="6"/>
  <c r="K27"/>
  <c r="L27" s="1"/>
  <c r="M27" s="1"/>
  <c r="O27"/>
  <c r="L19" i="8"/>
  <c r="L19" i="12"/>
  <c r="N19" i="6"/>
  <c r="K19"/>
  <c r="L19" s="1"/>
  <c r="M19" s="1"/>
  <c r="O19"/>
  <c r="L7" i="8"/>
  <c r="M7" s="1"/>
  <c r="K101" i="4"/>
  <c r="L101" s="1"/>
  <c r="K64"/>
  <c r="L64" s="1"/>
  <c r="M64" s="1"/>
  <c r="K60"/>
  <c r="L60" s="1"/>
  <c r="M60" s="1"/>
  <c r="K57"/>
  <c r="L57" s="1"/>
  <c r="K59" i="6"/>
  <c r="L59" s="1"/>
  <c r="M59" s="1"/>
  <c r="N41"/>
  <c r="L54" i="8"/>
  <c r="M54" s="1"/>
  <c r="L54" i="12"/>
  <c r="K54" i="6"/>
  <c r="L54" s="1"/>
  <c r="M54" s="1"/>
  <c r="O54"/>
  <c r="R54" s="1"/>
  <c r="L38" i="8"/>
  <c r="L38" i="12"/>
  <c r="O38" i="6"/>
  <c r="N38"/>
  <c r="K38"/>
  <c r="L38" s="1"/>
  <c r="M38" s="1"/>
  <c r="L30" i="8"/>
  <c r="L30" i="12"/>
  <c r="K30" i="6"/>
  <c r="L30" s="1"/>
  <c r="M30" s="1"/>
  <c r="N30"/>
  <c r="L24" i="8"/>
  <c r="M24" s="1"/>
  <c r="L24" i="12"/>
  <c r="O24" i="6"/>
  <c r="K24"/>
  <c r="L24" s="1"/>
  <c r="M24" s="1"/>
  <c r="L16" i="12"/>
  <c r="L16" i="8"/>
  <c r="K16" i="6"/>
  <c r="L16" s="1"/>
  <c r="M16" s="1"/>
  <c r="N16"/>
  <c r="Q16" s="1"/>
  <c r="L9" i="12"/>
  <c r="N9" s="1"/>
  <c r="K9" i="6"/>
  <c r="L9" s="1"/>
  <c r="M9" s="1"/>
  <c r="N9"/>
  <c r="O9"/>
  <c r="R9" s="1"/>
  <c r="L95" i="8"/>
  <c r="M95" s="1"/>
  <c r="L95" i="12"/>
  <c r="N95" s="1"/>
  <c r="K95" i="6"/>
  <c r="L95" s="1"/>
  <c r="M95" s="1"/>
  <c r="N95"/>
  <c r="L90" i="13"/>
  <c r="L88" i="8"/>
  <c r="L88" i="12"/>
  <c r="N88" i="6"/>
  <c r="Q88" s="1"/>
  <c r="O88"/>
  <c r="L85" i="8"/>
  <c r="L85" i="12"/>
  <c r="N85" s="1"/>
  <c r="K85" i="6"/>
  <c r="L85" s="1"/>
  <c r="M85" s="1"/>
  <c r="N85"/>
  <c r="O85"/>
  <c r="L82" i="12"/>
  <c r="N82" i="6"/>
  <c r="L82" i="8"/>
  <c r="M82" s="1"/>
  <c r="K82" i="6"/>
  <c r="L82" s="1"/>
  <c r="M82" s="1"/>
  <c r="G80" i="13"/>
  <c r="K80" i="6"/>
  <c r="L80" s="1"/>
  <c r="M80" s="1"/>
  <c r="L80" i="12"/>
  <c r="N80" s="1"/>
  <c r="L80" i="8"/>
  <c r="N80" i="6"/>
  <c r="Q80" s="1"/>
  <c r="O80"/>
  <c r="L77" i="8"/>
  <c r="L77" i="12"/>
  <c r="O77" i="6"/>
  <c r="N77"/>
  <c r="K77" i="4"/>
  <c r="L77" s="1"/>
  <c r="L74" i="8"/>
  <c r="M74" s="1"/>
  <c r="L74" i="12"/>
  <c r="O74" i="6"/>
  <c r="N74"/>
  <c r="L72" i="8"/>
  <c r="M72" s="1"/>
  <c r="L72" i="12"/>
  <c r="K72" i="6"/>
  <c r="L72" s="1"/>
  <c r="M72" s="1"/>
  <c r="N72"/>
  <c r="P72" s="1"/>
  <c r="L69" i="8"/>
  <c r="L69" i="12"/>
  <c r="K69" i="6"/>
  <c r="L69" s="1"/>
  <c r="M69" s="1"/>
  <c r="N69"/>
  <c r="L66" i="8"/>
  <c r="L66" i="12"/>
  <c r="N66" i="6"/>
  <c r="K66"/>
  <c r="L66" s="1"/>
  <c r="M66" s="1"/>
  <c r="L65" i="8"/>
  <c r="L65" i="12"/>
  <c r="M65" s="1"/>
  <c r="N65" i="6"/>
  <c r="O65"/>
  <c r="L64" i="12"/>
  <c r="L64" i="8"/>
  <c r="N64" i="6"/>
  <c r="Q64" s="1"/>
  <c r="O64"/>
  <c r="G60" i="13"/>
  <c r="L60" i="12"/>
  <c r="K60" i="6"/>
  <c r="L60" s="1"/>
  <c r="M60" s="1"/>
  <c r="L60" i="8"/>
  <c r="N60" i="6"/>
  <c r="O60"/>
  <c r="G57" i="13"/>
  <c r="L57" i="12"/>
  <c r="N57" s="1"/>
  <c r="L57" i="8"/>
  <c r="K57" i="6"/>
  <c r="L57" s="1"/>
  <c r="M57" s="1"/>
  <c r="N57"/>
  <c r="L51" i="8"/>
  <c r="L51" i="12"/>
  <c r="K51" i="6"/>
  <c r="L51" s="1"/>
  <c r="M51" s="1"/>
  <c r="N51"/>
  <c r="K51" i="4"/>
  <c r="L51" s="1"/>
  <c r="M51" s="1"/>
  <c r="L46" i="12"/>
  <c r="L46" i="8"/>
  <c r="N46" s="1"/>
  <c r="K46" i="6"/>
  <c r="L46" s="1"/>
  <c r="M46" s="1"/>
  <c r="O46"/>
  <c r="L43" i="8"/>
  <c r="M43" s="1"/>
  <c r="L43" i="12"/>
  <c r="M43" s="1"/>
  <c r="O43" i="6"/>
  <c r="K43"/>
  <c r="L43" s="1"/>
  <c r="M43" s="1"/>
  <c r="L40" i="8"/>
  <c r="L40" i="12"/>
  <c r="O40" i="6"/>
  <c r="R40" s="1"/>
  <c r="N40"/>
  <c r="L32" i="8"/>
  <c r="N32" i="6"/>
  <c r="O32"/>
  <c r="S32" s="1"/>
  <c r="L32" i="12"/>
  <c r="K32" i="6"/>
  <c r="L32" s="1"/>
  <c r="M32" s="1"/>
  <c r="L23" i="12"/>
  <c r="N23" i="6"/>
  <c r="L23" i="8"/>
  <c r="M23" s="1"/>
  <c r="O23" i="6"/>
  <c r="R23" s="1"/>
  <c r="L21" i="12"/>
  <c r="N21" s="1"/>
  <c r="O21" i="6"/>
  <c r="L21" i="8"/>
  <c r="N21" i="6"/>
  <c r="L13" i="8"/>
  <c r="M13" s="1"/>
  <c r="L13" i="12"/>
  <c r="N13" s="1"/>
  <c r="K13" i="6"/>
  <c r="L13" s="1"/>
  <c r="O13"/>
  <c r="R13" s="1"/>
  <c r="K80" i="4"/>
  <c r="L80" s="1"/>
  <c r="M80" s="1"/>
  <c r="K66"/>
  <c r="L66" s="1"/>
  <c r="M66" s="1"/>
  <c r="K61"/>
  <c r="L61" s="1"/>
  <c r="M61" s="1"/>
  <c r="O72" i="6"/>
  <c r="K65"/>
  <c r="L65" s="1"/>
  <c r="M65" s="1"/>
  <c r="O53"/>
  <c r="O51"/>
  <c r="N46"/>
  <c r="K21"/>
  <c r="L21" s="1"/>
  <c r="L49" i="8"/>
  <c r="L49" i="12"/>
  <c r="M49" s="1"/>
  <c r="K49" i="6"/>
  <c r="L49" s="1"/>
  <c r="M49" s="1"/>
  <c r="N49"/>
  <c r="P49" s="1"/>
  <c r="L47" i="8"/>
  <c r="L47" i="12"/>
  <c r="K47" i="6"/>
  <c r="L47" s="1"/>
  <c r="M47" s="1"/>
  <c r="N47"/>
  <c r="L35" i="8"/>
  <c r="L35" i="12"/>
  <c r="K35" i="6"/>
  <c r="L35" s="1"/>
  <c r="N35"/>
  <c r="Q35" s="1"/>
  <c r="O35"/>
  <c r="L101" i="8"/>
  <c r="L101" i="12"/>
  <c r="K101" i="6"/>
  <c r="L101" s="1"/>
  <c r="M101" s="1"/>
  <c r="L98" i="8"/>
  <c r="L98" i="12"/>
  <c r="N98" i="6"/>
  <c r="L94" i="8"/>
  <c r="M94" s="1"/>
  <c r="L94" i="12"/>
  <c r="O94" i="6"/>
  <c r="K94"/>
  <c r="L94" s="1"/>
  <c r="M94" s="1"/>
  <c r="L92" i="8"/>
  <c r="L92" i="12"/>
  <c r="N92" i="6"/>
  <c r="O92"/>
  <c r="R92" s="1"/>
  <c r="L91" i="13"/>
  <c r="L90" i="8"/>
  <c r="L90" i="12"/>
  <c r="O90" i="6"/>
  <c r="K90"/>
  <c r="L90" s="1"/>
  <c r="M90" s="1"/>
  <c r="L87" i="12"/>
  <c r="M87" s="1"/>
  <c r="L87" i="8"/>
  <c r="O87" i="6"/>
  <c r="K87"/>
  <c r="L87" s="1"/>
  <c r="M87" s="1"/>
  <c r="L84" i="8"/>
  <c r="L84" i="12"/>
  <c r="N84" i="6"/>
  <c r="O84"/>
  <c r="R84" s="1"/>
  <c r="G79" i="13"/>
  <c r="L79" i="8"/>
  <c r="L79" i="12"/>
  <c r="N79" s="1"/>
  <c r="N79" i="6"/>
  <c r="K79"/>
  <c r="L79" s="1"/>
  <c r="M79" s="1"/>
  <c r="O79"/>
  <c r="G76" i="13"/>
  <c r="L76" i="8"/>
  <c r="L76" i="12"/>
  <c r="K76" i="6"/>
  <c r="L76" s="1"/>
  <c r="M76" s="1"/>
  <c r="O76"/>
  <c r="L71" i="8"/>
  <c r="L71" i="12"/>
  <c r="M71" s="1"/>
  <c r="K71" i="6"/>
  <c r="L71" s="1"/>
  <c r="N71"/>
  <c r="O71"/>
  <c r="G68" i="13"/>
  <c r="L68" i="8"/>
  <c r="L68" i="12"/>
  <c r="N68" i="6"/>
  <c r="K68"/>
  <c r="L68" s="1"/>
  <c r="O68"/>
  <c r="K68" i="4"/>
  <c r="L68" s="1"/>
  <c r="M68" s="1"/>
  <c r="L59" i="12"/>
  <c r="M59" s="1"/>
  <c r="L59" i="8"/>
  <c r="O59" i="6"/>
  <c r="N59"/>
  <c r="K59" i="4"/>
  <c r="L59" s="1"/>
  <c r="M59" s="1"/>
  <c r="L56" i="8"/>
  <c r="N56" s="1"/>
  <c r="L56" i="12"/>
  <c r="K56" i="6"/>
  <c r="L56" s="1"/>
  <c r="M56" s="1"/>
  <c r="N56"/>
  <c r="O56"/>
  <c r="K56" i="4"/>
  <c r="L56" s="1"/>
  <c r="M56" s="1"/>
  <c r="L53" i="12"/>
  <c r="L53" i="8"/>
  <c r="K53" i="6"/>
  <c r="L53" s="1"/>
  <c r="M53" s="1"/>
  <c r="N53"/>
  <c r="Q53" s="1"/>
  <c r="L48" i="12"/>
  <c r="L48" i="8"/>
  <c r="O48" i="6"/>
  <c r="K48"/>
  <c r="L48" s="1"/>
  <c r="M48" s="1"/>
  <c r="N48"/>
  <c r="L45" i="8"/>
  <c r="L45" i="12"/>
  <c r="M45" s="1"/>
  <c r="K45" i="6"/>
  <c r="L45" s="1"/>
  <c r="M45" s="1"/>
  <c r="N45"/>
  <c r="P45" s="1"/>
  <c r="L42" i="8"/>
  <c r="L42" i="12"/>
  <c r="K42" i="6"/>
  <c r="L42" s="1"/>
  <c r="M42" s="1"/>
  <c r="N42"/>
  <c r="L39" i="8"/>
  <c r="M39" s="1"/>
  <c r="L39" i="12"/>
  <c r="N39" i="6"/>
  <c r="Q39" s="1"/>
  <c r="O39"/>
  <c r="L37" i="12"/>
  <c r="M37" s="1"/>
  <c r="L37" i="8"/>
  <c r="K37" i="6"/>
  <c r="L37" s="1"/>
  <c r="M37" s="1"/>
  <c r="N37"/>
  <c r="O37"/>
  <c r="L34" i="12"/>
  <c r="L34" i="8"/>
  <c r="O34" i="6"/>
  <c r="R34" s="1"/>
  <c r="N34"/>
  <c r="L29" i="8"/>
  <c r="M29" s="1"/>
  <c r="L29" i="12"/>
  <c r="N29" s="1"/>
  <c r="K29" i="6"/>
  <c r="L29" s="1"/>
  <c r="M29" s="1"/>
  <c r="O29"/>
  <c r="N29"/>
  <c r="Q29" s="1"/>
  <c r="L26" i="12"/>
  <c r="L26" i="8"/>
  <c r="K26" i="6"/>
  <c r="L26" s="1"/>
  <c r="M26" s="1"/>
  <c r="N26"/>
  <c r="L18" i="8"/>
  <c r="L18" i="12"/>
  <c r="N18" i="6"/>
  <c r="O18"/>
  <c r="K18"/>
  <c r="L18" s="1"/>
  <c r="M18" s="1"/>
  <c r="L15" i="8"/>
  <c r="L15" i="12"/>
  <c r="N15" i="6"/>
  <c r="O15"/>
  <c r="K15"/>
  <c r="L15" s="1"/>
  <c r="M15" s="1"/>
  <c r="Q13" i="13"/>
  <c r="L12" i="12"/>
  <c r="L12" i="8"/>
  <c r="O12" i="6"/>
  <c r="K12"/>
  <c r="L12" s="1"/>
  <c r="M12" s="1"/>
  <c r="N12"/>
  <c r="P12" s="1"/>
  <c r="L10" i="12"/>
  <c r="L10" i="8"/>
  <c r="K10" i="6"/>
  <c r="L10" s="1"/>
  <c r="M10" s="1"/>
  <c r="N10"/>
  <c r="O10"/>
  <c r="U8" i="13"/>
  <c r="N8"/>
  <c r="K87" i="4"/>
  <c r="L87" s="1"/>
  <c r="M87" s="1"/>
  <c r="K79"/>
  <c r="L79" s="1"/>
  <c r="M79" s="1"/>
  <c r="K76"/>
  <c r="L76" s="1"/>
  <c r="M76" s="1"/>
  <c r="K74"/>
  <c r="L74" s="1"/>
  <c r="M74" s="1"/>
  <c r="K54"/>
  <c r="L54" s="1"/>
  <c r="M54" s="1"/>
  <c r="O101" i="6"/>
  <c r="O98"/>
  <c r="O95"/>
  <c r="K88"/>
  <c r="L88" s="1"/>
  <c r="M88" s="1"/>
  <c r="N76"/>
  <c r="P76" s="1"/>
  <c r="O66"/>
  <c r="O49"/>
  <c r="O47"/>
  <c r="K23"/>
  <c r="L23" s="1"/>
  <c r="M23" s="1"/>
  <c r="N13"/>
  <c r="O7"/>
  <c r="N8"/>
  <c r="Q8" s="1"/>
  <c r="N7"/>
  <c r="L7" i="12"/>
  <c r="K7" i="6"/>
  <c r="L7" s="1"/>
  <c r="M7" s="1"/>
  <c r="L8" i="12"/>
  <c r="L8" i="8"/>
  <c r="O8" i="6"/>
  <c r="K8"/>
  <c r="L8" s="1"/>
  <c r="M8" s="1"/>
  <c r="M66" i="8"/>
  <c r="N66"/>
  <c r="N91"/>
  <c r="P91" s="1"/>
  <c r="N72"/>
  <c r="P72" s="1"/>
  <c r="N54"/>
  <c r="N40"/>
  <c r="M40"/>
  <c r="N13"/>
  <c r="N29"/>
  <c r="N24"/>
  <c r="M57" i="12"/>
  <c r="M95"/>
  <c r="M85"/>
  <c r="N45"/>
  <c r="P45" s="1"/>
  <c r="M21"/>
  <c r="N25"/>
  <c r="M13"/>
  <c r="M81" i="6"/>
  <c r="M92"/>
  <c r="M100"/>
  <c r="M89"/>
  <c r="S93"/>
  <c r="W93" s="1"/>
  <c r="M35"/>
  <c r="P80"/>
  <c r="M70"/>
  <c r="M52"/>
  <c r="M68"/>
  <c r="P64"/>
  <c r="R32"/>
  <c r="Q87"/>
  <c r="U87" s="1"/>
  <c r="M74"/>
  <c r="Q45"/>
  <c r="U45" s="1"/>
  <c r="M71"/>
  <c r="S40"/>
  <c r="R30"/>
  <c r="S54"/>
  <c r="W54" s="1"/>
  <c r="M40"/>
  <c r="P33"/>
  <c r="S9"/>
  <c r="M21"/>
  <c r="P24"/>
  <c r="P16"/>
  <c r="M13"/>
  <c r="M97" i="4"/>
  <c r="M93"/>
  <c r="M77"/>
  <c r="M101"/>
  <c r="M57"/>
  <c r="M63"/>
  <c r="M58"/>
  <c r="M53"/>
  <c r="T56" i="13"/>
  <c r="Q72"/>
  <c r="R68"/>
  <c r="U17"/>
  <c r="S91"/>
  <c r="T78"/>
  <c r="R39"/>
  <c r="L60"/>
  <c r="U60"/>
  <c r="Q59"/>
  <c r="U57"/>
  <c r="R51"/>
  <c r="T14"/>
  <c r="P85"/>
  <c r="R69"/>
  <c r="L101"/>
  <c r="S99"/>
  <c r="L98"/>
  <c r="L94"/>
  <c r="R87"/>
  <c r="N83"/>
  <c r="N81"/>
  <c r="R75"/>
  <c r="R70"/>
  <c r="L61"/>
  <c r="R60"/>
  <c r="U52"/>
  <c r="T52"/>
  <c r="P25"/>
  <c r="Q11"/>
  <c r="L99"/>
  <c r="L95"/>
  <c r="L89"/>
  <c r="L80"/>
  <c r="R50"/>
  <c r="T25"/>
  <c r="T12"/>
  <c r="H68"/>
  <c r="S93"/>
  <c r="L92"/>
  <c r="N64"/>
  <c r="N62"/>
  <c r="L57"/>
  <c r="R42"/>
  <c r="T40"/>
  <c r="Q29"/>
  <c r="Q28"/>
  <c r="L28"/>
  <c r="R24"/>
  <c r="N15"/>
  <c r="J13"/>
  <c r="P13"/>
  <c r="H91"/>
  <c r="H89"/>
  <c r="H39"/>
  <c r="Q98"/>
  <c r="L96"/>
  <c r="Q93"/>
  <c r="P86"/>
  <c r="R85"/>
  <c r="T83"/>
  <c r="T48"/>
  <c r="T46"/>
  <c r="R40"/>
  <c r="L97"/>
  <c r="L88"/>
  <c r="L83"/>
  <c r="N77"/>
  <c r="T70"/>
  <c r="Q66"/>
  <c r="L65"/>
  <c r="L63"/>
  <c r="R48"/>
  <c r="U46"/>
  <c r="L46"/>
  <c r="R36"/>
  <c r="U16"/>
  <c r="U13"/>
  <c r="N13"/>
  <c r="P10"/>
  <c r="H83"/>
  <c r="H66"/>
  <c r="L100"/>
  <c r="Q92"/>
  <c r="Q91"/>
  <c r="R84"/>
  <c r="L84"/>
  <c r="R80"/>
  <c r="N73"/>
  <c r="U67"/>
  <c r="T67"/>
  <c r="U49"/>
  <c r="L44"/>
  <c r="L39"/>
  <c r="L36"/>
  <c r="U33"/>
  <c r="O28"/>
  <c r="U28"/>
  <c r="L27"/>
  <c r="P18"/>
  <c r="N14"/>
  <c r="N12"/>
  <c r="H87"/>
  <c r="H42"/>
  <c r="H25"/>
  <c r="Q101"/>
  <c r="Q100"/>
  <c r="Q99"/>
  <c r="Q94"/>
  <c r="Q90"/>
  <c r="Q89"/>
  <c r="R86"/>
  <c r="T82"/>
  <c r="Q80"/>
  <c r="U79"/>
  <c r="T74"/>
  <c r="R73"/>
  <c r="Q71"/>
  <c r="L49"/>
  <c r="Q48"/>
  <c r="R47"/>
  <c r="Q44"/>
  <c r="Q42"/>
  <c r="U41"/>
  <c r="Q39"/>
  <c r="U38"/>
  <c r="Q36"/>
  <c r="Q31"/>
  <c r="T30"/>
  <c r="M28"/>
  <c r="T17"/>
  <c r="H96"/>
  <c r="H95"/>
  <c r="I93"/>
  <c r="L87"/>
  <c r="R81"/>
  <c r="L75"/>
  <c r="Q51"/>
  <c r="K43" i="4"/>
  <c r="L43" s="1"/>
  <c r="M43" s="1"/>
  <c r="T42" i="13"/>
  <c r="L41"/>
  <c r="L38"/>
  <c r="L31"/>
  <c r="P28"/>
  <c r="R20"/>
  <c r="R18"/>
  <c r="U14"/>
  <c r="U11"/>
  <c r="N11"/>
  <c r="N9"/>
  <c r="U75"/>
  <c r="J75"/>
  <c r="K43"/>
  <c r="R43"/>
  <c r="U43"/>
  <c r="L23"/>
  <c r="R23"/>
  <c r="H97"/>
  <c r="G72"/>
  <c r="L72"/>
  <c r="H61"/>
  <c r="G54"/>
  <c r="L54"/>
  <c r="H46"/>
  <c r="L9"/>
  <c r="R9"/>
  <c r="Q97"/>
  <c r="R72"/>
  <c r="K71"/>
  <c r="U71"/>
  <c r="G71"/>
  <c r="L71"/>
  <c r="N71"/>
  <c r="Q60"/>
  <c r="Q58"/>
  <c r="R58"/>
  <c r="Q53"/>
  <c r="Q34"/>
  <c r="P12"/>
  <c r="Q12"/>
  <c r="L85"/>
  <c r="N85"/>
  <c r="Q56"/>
  <c r="R56"/>
  <c r="H23"/>
  <c r="L19"/>
  <c r="R19"/>
  <c r="M10"/>
  <c r="N10"/>
  <c r="P83"/>
  <c r="L79"/>
  <c r="R79"/>
  <c r="K54"/>
  <c r="R54"/>
  <c r="J50"/>
  <c r="U50"/>
  <c r="J36"/>
  <c r="U36"/>
  <c r="Q87"/>
  <c r="J87"/>
  <c r="Q76"/>
  <c r="R76"/>
  <c r="Q69"/>
  <c r="K55"/>
  <c r="U55"/>
  <c r="Q50"/>
  <c r="Q45"/>
  <c r="R45"/>
  <c r="L24"/>
  <c r="N24"/>
  <c r="S98"/>
  <c r="S95"/>
  <c r="S90"/>
  <c r="N78"/>
  <c r="L68"/>
  <c r="N65"/>
  <c r="L64"/>
  <c r="T38"/>
  <c r="T36"/>
  <c r="U30"/>
  <c r="P22"/>
  <c r="U12"/>
  <c r="S101"/>
  <c r="J100"/>
  <c r="S100"/>
  <c r="J92"/>
  <c r="S92"/>
  <c r="Q86"/>
  <c r="R83"/>
  <c r="M83"/>
  <c r="U82"/>
  <c r="T71"/>
  <c r="Q70"/>
  <c r="T54"/>
  <c r="Q40"/>
  <c r="K31" i="4"/>
  <c r="L31" s="1"/>
  <c r="M31" s="1"/>
  <c r="T13" i="13"/>
  <c r="I101"/>
  <c r="S97"/>
  <c r="Q96"/>
  <c r="Q95"/>
  <c r="L93"/>
  <c r="S89"/>
  <c r="Q88"/>
  <c r="U86"/>
  <c r="M86"/>
  <c r="R77"/>
  <c r="L76"/>
  <c r="N63"/>
  <c r="L62"/>
  <c r="Q54"/>
  <c r="U47"/>
  <c r="R44"/>
  <c r="Q43"/>
  <c r="R31"/>
  <c r="R29"/>
  <c r="R22"/>
  <c r="K19" i="4"/>
  <c r="L19" s="1"/>
  <c r="M19" s="1"/>
  <c r="R13" i="13"/>
  <c r="J9"/>
  <c r="N7"/>
  <c r="J94"/>
  <c r="I92"/>
  <c r="M87"/>
  <c r="P87"/>
  <c r="Q82"/>
  <c r="R82"/>
  <c r="Q74"/>
  <c r="R74"/>
  <c r="R55"/>
  <c r="L55"/>
  <c r="Q55"/>
  <c r="R52"/>
  <c r="Q52"/>
  <c r="J39"/>
  <c r="U39"/>
  <c r="Q35"/>
  <c r="R35"/>
  <c r="K34"/>
  <c r="R34"/>
  <c r="Q30"/>
  <c r="R30"/>
  <c r="J21"/>
  <c r="Q21"/>
  <c r="S94"/>
  <c r="M82"/>
  <c r="L82"/>
  <c r="N80"/>
  <c r="U80"/>
  <c r="H77"/>
  <c r="P74"/>
  <c r="G74"/>
  <c r="L74"/>
  <c r="N72"/>
  <c r="U72"/>
  <c r="H71"/>
  <c r="H70"/>
  <c r="Q68"/>
  <c r="K66"/>
  <c r="U66"/>
  <c r="K64"/>
  <c r="T64"/>
  <c r="U64"/>
  <c r="H59"/>
  <c r="Q57"/>
  <c r="R57"/>
  <c r="Q47"/>
  <c r="K35"/>
  <c r="U35"/>
  <c r="K32"/>
  <c r="T32"/>
  <c r="K27"/>
  <c r="R27"/>
  <c r="T27"/>
  <c r="K27" i="4"/>
  <c r="L27" s="1"/>
  <c r="M27" s="1"/>
  <c r="M27" i="13"/>
  <c r="N27"/>
  <c r="K22" i="4"/>
  <c r="L22" s="1"/>
  <c r="M22" s="1"/>
  <c r="L22" i="13"/>
  <c r="N22"/>
  <c r="S96"/>
  <c r="S88"/>
  <c r="N86"/>
  <c r="Q85"/>
  <c r="Q83"/>
  <c r="N82"/>
  <c r="Q81"/>
  <c r="K81"/>
  <c r="U81"/>
  <c r="G81"/>
  <c r="L81"/>
  <c r="J80"/>
  <c r="T80"/>
  <c r="P80"/>
  <c r="Q77"/>
  <c r="K77"/>
  <c r="U77"/>
  <c r="L77"/>
  <c r="T76"/>
  <c r="P76"/>
  <c r="N74"/>
  <c r="Q73"/>
  <c r="K73"/>
  <c r="U73"/>
  <c r="G73"/>
  <c r="L73"/>
  <c r="J72"/>
  <c r="T72"/>
  <c r="P72"/>
  <c r="R71"/>
  <c r="K70"/>
  <c r="U70"/>
  <c r="G70"/>
  <c r="L70"/>
  <c r="K69"/>
  <c r="T69"/>
  <c r="G69"/>
  <c r="L69"/>
  <c r="P68"/>
  <c r="T68"/>
  <c r="T66"/>
  <c r="N61"/>
  <c r="R61"/>
  <c r="R59"/>
  <c r="G59"/>
  <c r="L59"/>
  <c r="K58"/>
  <c r="T58"/>
  <c r="G58"/>
  <c r="L58"/>
  <c r="G56"/>
  <c r="L56"/>
  <c r="R53"/>
  <c r="J53"/>
  <c r="U53"/>
  <c r="J51"/>
  <c r="U51"/>
  <c r="G50"/>
  <c r="K50" i="4"/>
  <c r="L50" s="1"/>
  <c r="M50" s="1"/>
  <c r="L50" i="13"/>
  <c r="Q46"/>
  <c r="R46"/>
  <c r="G37"/>
  <c r="K37" i="4"/>
  <c r="L37" s="1"/>
  <c r="M37" s="1"/>
  <c r="L37" i="13"/>
  <c r="Q33"/>
  <c r="R33"/>
  <c r="L33"/>
  <c r="Q27"/>
  <c r="U27"/>
  <c r="T26"/>
  <c r="N23"/>
  <c r="Q23"/>
  <c r="T22"/>
  <c r="U18"/>
  <c r="T18"/>
  <c r="M18"/>
  <c r="K18" i="4"/>
  <c r="L18" s="1"/>
  <c r="M18" s="1"/>
  <c r="N18" i="13"/>
  <c r="L18"/>
  <c r="Q16"/>
  <c r="R16"/>
  <c r="P16"/>
  <c r="T9"/>
  <c r="P9"/>
  <c r="I100"/>
  <c r="Q78"/>
  <c r="R78"/>
  <c r="Q67"/>
  <c r="R67"/>
  <c r="J48"/>
  <c r="U48"/>
  <c r="J44"/>
  <c r="U44"/>
  <c r="J42"/>
  <c r="U42"/>
  <c r="H35"/>
  <c r="G34"/>
  <c r="K34" i="4"/>
  <c r="L34" s="1"/>
  <c r="M34" s="1"/>
  <c r="L34" i="13"/>
  <c r="Q32"/>
  <c r="R32"/>
  <c r="H30"/>
  <c r="K26" i="4"/>
  <c r="L26" s="1"/>
  <c r="L26" i="13"/>
  <c r="N26"/>
  <c r="Q17"/>
  <c r="R17"/>
  <c r="P17"/>
  <c r="N84"/>
  <c r="Q84"/>
  <c r="P82"/>
  <c r="P78"/>
  <c r="G78"/>
  <c r="L78"/>
  <c r="N76"/>
  <c r="U76"/>
  <c r="G66"/>
  <c r="L66"/>
  <c r="K62"/>
  <c r="T62"/>
  <c r="U62"/>
  <c r="G53"/>
  <c r="L53"/>
  <c r="Q49"/>
  <c r="R49"/>
  <c r="T44"/>
  <c r="G35"/>
  <c r="K35" i="4"/>
  <c r="L35" s="1"/>
  <c r="M35" s="1"/>
  <c r="L35" i="13"/>
  <c r="G32"/>
  <c r="L32"/>
  <c r="K32" i="4"/>
  <c r="L32" s="1"/>
  <c r="T86" i="13"/>
  <c r="L86"/>
  <c r="U85"/>
  <c r="U83"/>
  <c r="N79"/>
  <c r="Q79"/>
  <c r="U78"/>
  <c r="N75"/>
  <c r="Q75"/>
  <c r="U74"/>
  <c r="J69"/>
  <c r="U69"/>
  <c r="U68"/>
  <c r="L67"/>
  <c r="P67"/>
  <c r="R66"/>
  <c r="K65"/>
  <c r="T65"/>
  <c r="U65"/>
  <c r="K63"/>
  <c r="T63"/>
  <c r="U63"/>
  <c r="K61"/>
  <c r="U61"/>
  <c r="S60"/>
  <c r="M60"/>
  <c r="T60"/>
  <c r="P60"/>
  <c r="J58"/>
  <c r="U58"/>
  <c r="J56"/>
  <c r="U56"/>
  <c r="L52"/>
  <c r="J37"/>
  <c r="U37"/>
  <c r="Q37"/>
  <c r="L30"/>
  <c r="R28"/>
  <c r="K28" i="4"/>
  <c r="L28" s="1"/>
  <c r="M28" s="1"/>
  <c r="Q26" i="13"/>
  <c r="R26"/>
  <c r="P26"/>
  <c r="K25" i="4"/>
  <c r="L25" s="1"/>
  <c r="M25" s="1"/>
  <c r="N25" i="13"/>
  <c r="K21" i="4"/>
  <c r="L21" s="1"/>
  <c r="M21" s="1"/>
  <c r="K46"/>
  <c r="L46" s="1"/>
  <c r="M46" s="1"/>
  <c r="K20"/>
  <c r="L20" s="1"/>
  <c r="M20" s="1"/>
  <c r="J18" i="13"/>
  <c r="Q18"/>
  <c r="T85"/>
  <c r="P69"/>
  <c r="Q65"/>
  <c r="Q64"/>
  <c r="Q63"/>
  <c r="Q62"/>
  <c r="Q61"/>
  <c r="U59"/>
  <c r="U54"/>
  <c r="G49"/>
  <c r="L47"/>
  <c r="G46"/>
  <c r="G45"/>
  <c r="K45" i="4"/>
  <c r="L45" s="1"/>
  <c r="M45" s="1"/>
  <c r="L45" i="13"/>
  <c r="Q41"/>
  <c r="R41"/>
  <c r="J34"/>
  <c r="U34"/>
  <c r="J31"/>
  <c r="U31"/>
  <c r="G29"/>
  <c r="K29" i="4"/>
  <c r="L29" s="1"/>
  <c r="M29" s="1"/>
  <c r="L29" i="13"/>
  <c r="Q25"/>
  <c r="J25"/>
  <c r="K24" i="4"/>
  <c r="L24" s="1"/>
  <c r="M24" s="1"/>
  <c r="J22" i="13"/>
  <c r="Q22"/>
  <c r="N20"/>
  <c r="J20"/>
  <c r="Q20"/>
  <c r="Q15"/>
  <c r="J15"/>
  <c r="M14"/>
  <c r="K14" i="4"/>
  <c r="L14" s="1"/>
  <c r="M14" s="1"/>
  <c r="L14" i="13"/>
  <c r="R11"/>
  <c r="M17"/>
  <c r="K17" i="4"/>
  <c r="L17" s="1"/>
  <c r="M17" s="1"/>
  <c r="L17" i="13"/>
  <c r="K16" i="4"/>
  <c r="L16" s="1"/>
  <c r="M16" s="1"/>
  <c r="L16" i="13"/>
  <c r="U15"/>
  <c r="R15"/>
  <c r="K15" i="4"/>
  <c r="L15" s="1"/>
  <c r="M15" s="1"/>
  <c r="Q14" i="13"/>
  <c r="R14"/>
  <c r="L12"/>
  <c r="R12"/>
  <c r="U10"/>
  <c r="T10"/>
  <c r="N87"/>
  <c r="U84"/>
  <c r="P70"/>
  <c r="P66"/>
  <c r="G51"/>
  <c r="L51"/>
  <c r="T50"/>
  <c r="G48"/>
  <c r="K48" i="4"/>
  <c r="L48" s="1"/>
  <c r="M48" s="1"/>
  <c r="L48" i="13"/>
  <c r="J45"/>
  <c r="U45"/>
  <c r="G43"/>
  <c r="L43"/>
  <c r="G42"/>
  <c r="K42" i="4"/>
  <c r="L42" s="1"/>
  <c r="M42" s="1"/>
  <c r="L42" i="13"/>
  <c r="G40"/>
  <c r="K40" i="4"/>
  <c r="L40" s="1"/>
  <c r="M40" s="1"/>
  <c r="L40" i="13"/>
  <c r="Q38"/>
  <c r="R38"/>
  <c r="T34"/>
  <c r="J29"/>
  <c r="U29"/>
  <c r="S28"/>
  <c r="T28"/>
  <c r="J24"/>
  <c r="Q24"/>
  <c r="L20"/>
  <c r="N19"/>
  <c r="Q19"/>
  <c r="N17"/>
  <c r="N16"/>
  <c r="L15"/>
  <c r="P14"/>
  <c r="K11" i="4"/>
  <c r="L11" s="1"/>
  <c r="M11" s="1"/>
  <c r="L11" i="13"/>
  <c r="K49" i="4"/>
  <c r="L49" s="1"/>
  <c r="M49" s="1"/>
  <c r="G41" i="13"/>
  <c r="K41" i="4"/>
  <c r="L41" s="1"/>
  <c r="M41" s="1"/>
  <c r="G38" i="13"/>
  <c r="K38" i="4"/>
  <c r="L38" s="1"/>
  <c r="M38" s="1"/>
  <c r="G33" i="13"/>
  <c r="K33" i="4"/>
  <c r="L33" s="1"/>
  <c r="M33" s="1"/>
  <c r="G30" i="13"/>
  <c r="K30" i="4"/>
  <c r="L30" s="1"/>
  <c r="M30" s="1"/>
  <c r="G28" i="13"/>
  <c r="S27"/>
  <c r="T24"/>
  <c r="T20"/>
  <c r="M13"/>
  <c r="K13" i="4"/>
  <c r="L13" s="1"/>
  <c r="M13" s="1"/>
  <c r="K12"/>
  <c r="L12" s="1"/>
  <c r="M12" s="1"/>
  <c r="Q9" i="13"/>
  <c r="L7"/>
  <c r="R7"/>
  <c r="G47"/>
  <c r="K47" i="4"/>
  <c r="L47" s="1"/>
  <c r="M47" s="1"/>
  <c r="G44" i="13"/>
  <c r="K44" i="4"/>
  <c r="L44" s="1"/>
  <c r="M44" s="1"/>
  <c r="U40" i="13"/>
  <c r="G39"/>
  <c r="K39" i="4"/>
  <c r="L39" s="1"/>
  <c r="M39" s="1"/>
  <c r="G36" i="13"/>
  <c r="K36" i="4"/>
  <c r="L36" s="1"/>
  <c r="M36" s="1"/>
  <c r="U32" i="13"/>
  <c r="G31"/>
  <c r="N28"/>
  <c r="P24"/>
  <c r="K23" i="4"/>
  <c r="L23" s="1"/>
  <c r="M23" s="1"/>
  <c r="P20" i="13"/>
  <c r="U19"/>
  <c r="T16"/>
  <c r="L13"/>
  <c r="R10"/>
  <c r="K8" i="4"/>
  <c r="L8" s="1"/>
  <c r="M8" s="1"/>
  <c r="K7"/>
  <c r="L7" s="1"/>
  <c r="M7" s="1"/>
  <c r="L10" i="13"/>
  <c r="U9"/>
  <c r="M9"/>
  <c r="K10" i="4"/>
  <c r="L10" s="1"/>
  <c r="M10" s="1"/>
  <c r="K9"/>
  <c r="L9" s="1"/>
  <c r="M9" s="1"/>
  <c r="Q8" i="13"/>
  <c r="T8"/>
  <c r="Q7"/>
  <c r="R8"/>
  <c r="L8"/>
  <c r="J7"/>
  <c r="P8"/>
  <c r="U7"/>
  <c r="M32" i="4"/>
  <c r="M26"/>
  <c r="U21" i="13"/>
  <c r="K21"/>
  <c r="R21"/>
  <c r="T21"/>
  <c r="M21"/>
  <c r="G21"/>
  <c r="O21"/>
  <c r="L21"/>
  <c r="N21"/>
  <c r="I7"/>
  <c r="S7"/>
  <c r="T7"/>
  <c r="P7"/>
  <c r="K101"/>
  <c r="R101"/>
  <c r="T101"/>
  <c r="U101"/>
  <c r="G101"/>
  <c r="O101"/>
  <c r="M101"/>
  <c r="N101"/>
  <c r="K99"/>
  <c r="R99"/>
  <c r="T99"/>
  <c r="U99"/>
  <c r="G99"/>
  <c r="O99"/>
  <c r="M99"/>
  <c r="N99"/>
  <c r="K97"/>
  <c r="R97"/>
  <c r="T97"/>
  <c r="U97"/>
  <c r="G97"/>
  <c r="O97"/>
  <c r="M97"/>
  <c r="N97"/>
  <c r="K95"/>
  <c r="R95"/>
  <c r="T95"/>
  <c r="U95"/>
  <c r="G95"/>
  <c r="O95"/>
  <c r="M95"/>
  <c r="N95"/>
  <c r="K93"/>
  <c r="R93"/>
  <c r="T93"/>
  <c r="U93"/>
  <c r="G93"/>
  <c r="O93"/>
  <c r="M93"/>
  <c r="N93"/>
  <c r="K91"/>
  <c r="R91"/>
  <c r="T91"/>
  <c r="U91"/>
  <c r="G91"/>
  <c r="O91"/>
  <c r="M91"/>
  <c r="N91"/>
  <c r="K89"/>
  <c r="R89"/>
  <c r="T89"/>
  <c r="U89"/>
  <c r="G89"/>
  <c r="O89"/>
  <c r="M89"/>
  <c r="N89"/>
  <c r="I84"/>
  <c r="S84"/>
  <c r="T84"/>
  <c r="P84"/>
  <c r="I79"/>
  <c r="M79"/>
  <c r="S79"/>
  <c r="T79"/>
  <c r="P79"/>
  <c r="I75"/>
  <c r="M75"/>
  <c r="S75"/>
  <c r="T75"/>
  <c r="P75"/>
  <c r="I55"/>
  <c r="M55"/>
  <c r="S55"/>
  <c r="P55"/>
  <c r="T55"/>
  <c r="I47"/>
  <c r="M47"/>
  <c r="S47"/>
  <c r="P47"/>
  <c r="T47"/>
  <c r="I39"/>
  <c r="M39"/>
  <c r="S39"/>
  <c r="P39"/>
  <c r="T39"/>
  <c r="I31"/>
  <c r="M31"/>
  <c r="S31"/>
  <c r="P31"/>
  <c r="T31"/>
  <c r="K100"/>
  <c r="R100"/>
  <c r="T100"/>
  <c r="U100"/>
  <c r="G100"/>
  <c r="O100"/>
  <c r="M100"/>
  <c r="N100"/>
  <c r="K98"/>
  <c r="R98"/>
  <c r="T98"/>
  <c r="U98"/>
  <c r="G98"/>
  <c r="O98"/>
  <c r="M98"/>
  <c r="N98"/>
  <c r="K96"/>
  <c r="R96"/>
  <c r="T96"/>
  <c r="U96"/>
  <c r="G96"/>
  <c r="O96"/>
  <c r="M96"/>
  <c r="N96"/>
  <c r="K94"/>
  <c r="R94"/>
  <c r="T94"/>
  <c r="U94"/>
  <c r="G94"/>
  <c r="O94"/>
  <c r="M94"/>
  <c r="N94"/>
  <c r="K92"/>
  <c r="R92"/>
  <c r="T92"/>
  <c r="U92"/>
  <c r="G92"/>
  <c r="O92"/>
  <c r="M92"/>
  <c r="N92"/>
  <c r="K90"/>
  <c r="R90"/>
  <c r="T90"/>
  <c r="U90"/>
  <c r="G90"/>
  <c r="O90"/>
  <c r="M90"/>
  <c r="N90"/>
  <c r="K88"/>
  <c r="R88"/>
  <c r="T88"/>
  <c r="U88"/>
  <c r="G88"/>
  <c r="O88"/>
  <c r="M88"/>
  <c r="N88"/>
  <c r="I81"/>
  <c r="M81"/>
  <c r="S81"/>
  <c r="T81"/>
  <c r="P81"/>
  <c r="I77"/>
  <c r="S77"/>
  <c r="T77"/>
  <c r="P77"/>
  <c r="I73"/>
  <c r="M73"/>
  <c r="S73"/>
  <c r="T73"/>
  <c r="P73"/>
  <c r="S61"/>
  <c r="P61"/>
  <c r="M61"/>
  <c r="T61"/>
  <c r="S59"/>
  <c r="M59"/>
  <c r="T59"/>
  <c r="P59"/>
  <c r="I51"/>
  <c r="M51"/>
  <c r="S51"/>
  <c r="P51"/>
  <c r="T51"/>
  <c r="I43"/>
  <c r="M43"/>
  <c r="S43"/>
  <c r="P43"/>
  <c r="T43"/>
  <c r="I35"/>
  <c r="M35"/>
  <c r="S35"/>
  <c r="P35"/>
  <c r="T35"/>
  <c r="P101"/>
  <c r="P100"/>
  <c r="P99"/>
  <c r="P98"/>
  <c r="P97"/>
  <c r="P96"/>
  <c r="P95"/>
  <c r="P94"/>
  <c r="P93"/>
  <c r="P92"/>
  <c r="P91"/>
  <c r="P90"/>
  <c r="P89"/>
  <c r="P88"/>
  <c r="U87"/>
  <c r="I87"/>
  <c r="S87"/>
  <c r="M85"/>
  <c r="I83"/>
  <c r="S83"/>
  <c r="P71"/>
  <c r="M65"/>
  <c r="M64"/>
  <c r="M63"/>
  <c r="M62"/>
  <c r="I56"/>
  <c r="M56"/>
  <c r="S56"/>
  <c r="P56"/>
  <c r="I52"/>
  <c r="M52"/>
  <c r="S52"/>
  <c r="P52"/>
  <c r="I48"/>
  <c r="M48"/>
  <c r="S48"/>
  <c r="P48"/>
  <c r="I44"/>
  <c r="M44"/>
  <c r="S44"/>
  <c r="P44"/>
  <c r="I40"/>
  <c r="M40"/>
  <c r="S40"/>
  <c r="P40"/>
  <c r="I36"/>
  <c r="M36"/>
  <c r="S36"/>
  <c r="P36"/>
  <c r="I32"/>
  <c r="M32"/>
  <c r="S32"/>
  <c r="P32"/>
  <c r="T87"/>
  <c r="I86"/>
  <c r="S86"/>
  <c r="M84"/>
  <c r="I82"/>
  <c r="S82"/>
  <c r="I80"/>
  <c r="M80" i="10" s="1"/>
  <c r="M80" i="13"/>
  <c r="S80"/>
  <c r="I78"/>
  <c r="M78"/>
  <c r="S78"/>
  <c r="M77"/>
  <c r="I76"/>
  <c r="M76"/>
  <c r="S76"/>
  <c r="I74"/>
  <c r="M74"/>
  <c r="S74"/>
  <c r="I72"/>
  <c r="M72"/>
  <c r="S72"/>
  <c r="I57"/>
  <c r="M57"/>
  <c r="S57"/>
  <c r="P57"/>
  <c r="I53"/>
  <c r="M53"/>
  <c r="S53"/>
  <c r="P53"/>
  <c r="I49"/>
  <c r="M49"/>
  <c r="S49"/>
  <c r="P49"/>
  <c r="I45"/>
  <c r="M45"/>
  <c r="S45"/>
  <c r="P45"/>
  <c r="I41"/>
  <c r="M41"/>
  <c r="S41"/>
  <c r="P41"/>
  <c r="I37"/>
  <c r="M37"/>
  <c r="S37"/>
  <c r="P37"/>
  <c r="I33"/>
  <c r="M33"/>
  <c r="S33"/>
  <c r="P33"/>
  <c r="I29"/>
  <c r="M29"/>
  <c r="S29"/>
  <c r="P29"/>
  <c r="G87"/>
  <c r="O87"/>
  <c r="I85"/>
  <c r="S85"/>
  <c r="I71"/>
  <c r="M71"/>
  <c r="S71"/>
  <c r="I70"/>
  <c r="M70"/>
  <c r="S70"/>
  <c r="I69"/>
  <c r="M69"/>
  <c r="S69"/>
  <c r="I68"/>
  <c r="M68"/>
  <c r="S68"/>
  <c r="I67"/>
  <c r="M67"/>
  <c r="S67"/>
  <c r="I66"/>
  <c r="M66"/>
  <c r="S66"/>
  <c r="S65"/>
  <c r="P65"/>
  <c r="S64"/>
  <c r="P64"/>
  <c r="S63"/>
  <c r="P63"/>
  <c r="S62"/>
  <c r="P62"/>
  <c r="I58"/>
  <c r="M58"/>
  <c r="S58"/>
  <c r="P58"/>
  <c r="T57"/>
  <c r="I54"/>
  <c r="M54"/>
  <c r="S54"/>
  <c r="P54"/>
  <c r="T53"/>
  <c r="I50"/>
  <c r="M50"/>
  <c r="S50"/>
  <c r="P50"/>
  <c r="T49"/>
  <c r="I46"/>
  <c r="M46"/>
  <c r="S46"/>
  <c r="P46"/>
  <c r="T45"/>
  <c r="I42"/>
  <c r="M42"/>
  <c r="S42"/>
  <c r="P42"/>
  <c r="T41"/>
  <c r="I38"/>
  <c r="M38"/>
  <c r="S38"/>
  <c r="P38"/>
  <c r="T37"/>
  <c r="I34"/>
  <c r="M34"/>
  <c r="S34"/>
  <c r="P34"/>
  <c r="T33"/>
  <c r="I30"/>
  <c r="M30"/>
  <c r="S30"/>
  <c r="P30"/>
  <c r="T29"/>
  <c r="O86"/>
  <c r="K86"/>
  <c r="G86"/>
  <c r="O85"/>
  <c r="K85"/>
  <c r="G85"/>
  <c r="O84"/>
  <c r="K84"/>
  <c r="G84"/>
  <c r="O83"/>
  <c r="K83"/>
  <c r="G83"/>
  <c r="O82"/>
  <c r="K82"/>
  <c r="G82"/>
  <c r="O81"/>
  <c r="O80"/>
  <c r="O79"/>
  <c r="O78"/>
  <c r="O77"/>
  <c r="G77"/>
  <c r="O76"/>
  <c r="O75"/>
  <c r="O74"/>
  <c r="O73"/>
  <c r="O72"/>
  <c r="O71"/>
  <c r="O70"/>
  <c r="O69"/>
  <c r="O68"/>
  <c r="O67"/>
  <c r="O66"/>
  <c r="R65"/>
  <c r="R64"/>
  <c r="R63"/>
  <c r="R62"/>
  <c r="J60"/>
  <c r="N60"/>
  <c r="I19"/>
  <c r="S19"/>
  <c r="T19"/>
  <c r="P19"/>
  <c r="N70"/>
  <c r="N69"/>
  <c r="N68"/>
  <c r="N67"/>
  <c r="N66"/>
  <c r="G65"/>
  <c r="O65"/>
  <c r="G64"/>
  <c r="O64"/>
  <c r="G63"/>
  <c r="O63"/>
  <c r="G62"/>
  <c r="M62" i="10" s="1"/>
  <c r="O62" i="13"/>
  <c r="U25"/>
  <c r="K25"/>
  <c r="R25"/>
  <c r="M25"/>
  <c r="G25"/>
  <c r="O25"/>
  <c r="L25"/>
  <c r="I15"/>
  <c r="S15"/>
  <c r="T15"/>
  <c r="P15"/>
  <c r="J59"/>
  <c r="N59"/>
  <c r="I23"/>
  <c r="S23"/>
  <c r="T23"/>
  <c r="P23"/>
  <c r="I11"/>
  <c r="S11"/>
  <c r="T11"/>
  <c r="P11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G27"/>
  <c r="K27" i="10" s="1"/>
  <c r="L27" s="1"/>
  <c r="O27" i="13"/>
  <c r="I26"/>
  <c r="S26"/>
  <c r="U24"/>
  <c r="K24"/>
  <c r="M24"/>
  <c r="G24"/>
  <c r="O24"/>
  <c r="I22"/>
  <c r="S22"/>
  <c r="U20"/>
  <c r="K20"/>
  <c r="M20"/>
  <c r="G20"/>
  <c r="O20"/>
  <c r="I18"/>
  <c r="S18"/>
  <c r="M16"/>
  <c r="I14"/>
  <c r="S14"/>
  <c r="M12"/>
  <c r="I10"/>
  <c r="S10"/>
  <c r="M8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P27"/>
  <c r="U26"/>
  <c r="I25"/>
  <c r="S25"/>
  <c r="U23"/>
  <c r="K23"/>
  <c r="M23"/>
  <c r="G23"/>
  <c r="O23"/>
  <c r="I21"/>
  <c r="S21"/>
  <c r="M19"/>
  <c r="I17"/>
  <c r="S17"/>
  <c r="M15"/>
  <c r="I13"/>
  <c r="S13"/>
  <c r="M11"/>
  <c r="I9"/>
  <c r="S9"/>
  <c r="M7"/>
  <c r="M26"/>
  <c r="G26"/>
  <c r="O26"/>
  <c r="I24"/>
  <c r="S24"/>
  <c r="U22"/>
  <c r="K22"/>
  <c r="M22"/>
  <c r="G22"/>
  <c r="O22"/>
  <c r="P21"/>
  <c r="I20"/>
  <c r="S20"/>
  <c r="I16"/>
  <c r="S16"/>
  <c r="I12"/>
  <c r="S12"/>
  <c r="I8"/>
  <c r="S8"/>
  <c r="O19"/>
  <c r="K19"/>
  <c r="G19"/>
  <c r="O18"/>
  <c r="K18"/>
  <c r="G18"/>
  <c r="O17"/>
  <c r="K17"/>
  <c r="G17"/>
  <c r="O16"/>
  <c r="K16"/>
  <c r="G16"/>
  <c r="O15"/>
  <c r="K15"/>
  <c r="G15"/>
  <c r="O14"/>
  <c r="K14"/>
  <c r="G14"/>
  <c r="O13"/>
  <c r="K13"/>
  <c r="G13"/>
  <c r="O12"/>
  <c r="K12"/>
  <c r="G12"/>
  <c r="O11"/>
  <c r="K11"/>
  <c r="G11"/>
  <c r="O10"/>
  <c r="K10"/>
  <c r="G10"/>
  <c r="O9"/>
  <c r="K9"/>
  <c r="G9"/>
  <c r="O8"/>
  <c r="K8"/>
  <c r="G8"/>
  <c r="O7"/>
  <c r="K7"/>
  <c r="G7"/>
  <c r="G24" i="10"/>
  <c r="G25"/>
  <c r="T33" i="6"/>
  <c r="V32"/>
  <c r="T24"/>
  <c r="T80"/>
  <c r="W30" l="1"/>
  <c r="K15" i="10"/>
  <c r="L15" s="1"/>
  <c r="O28" i="14"/>
  <c r="N78"/>
  <c r="Q78" s="1"/>
  <c r="P22" i="6"/>
  <c r="P35"/>
  <c r="P31"/>
  <c r="S84"/>
  <c r="N37" i="12"/>
  <c r="O9" i="14"/>
  <c r="S9" s="1"/>
  <c r="K10" i="10"/>
  <c r="L10" s="1"/>
  <c r="N13" i="14"/>
  <c r="Q13" s="1"/>
  <c r="O17"/>
  <c r="S17" s="1"/>
  <c r="M20" i="10"/>
  <c r="O60" i="14"/>
  <c r="N77"/>
  <c r="Q77" s="1"/>
  <c r="O84"/>
  <c r="M36" i="10"/>
  <c r="M39"/>
  <c r="N89" i="14"/>
  <c r="Q89" s="1"/>
  <c r="N91"/>
  <c r="O93"/>
  <c r="S93" s="1"/>
  <c r="N95"/>
  <c r="O97"/>
  <c r="R97" s="1"/>
  <c r="N99"/>
  <c r="M101" i="10"/>
  <c r="O21" i="14"/>
  <c r="Q49" i="6"/>
  <c r="S92"/>
  <c r="W92" s="1"/>
  <c r="M17" i="12"/>
  <c r="P17" s="1"/>
  <c r="N41"/>
  <c r="N59"/>
  <c r="N39" i="8"/>
  <c r="P39" s="1"/>
  <c r="M46"/>
  <c r="N74"/>
  <c r="P74" s="1"/>
  <c r="K61" i="10"/>
  <c r="L61" s="1"/>
  <c r="M63"/>
  <c r="O63" s="1"/>
  <c r="T63" i="1" s="1"/>
  <c r="S17" i="6"/>
  <c r="W17" s="1"/>
  <c r="R97"/>
  <c r="N49" i="12"/>
  <c r="P49" s="1"/>
  <c r="N65"/>
  <c r="N99"/>
  <c r="P99" s="1"/>
  <c r="N43" i="8"/>
  <c r="N58"/>
  <c r="P58" s="1"/>
  <c r="N99"/>
  <c r="P99" s="1"/>
  <c r="N94"/>
  <c r="P94" s="1"/>
  <c r="S45" i="6"/>
  <c r="N24" i="14"/>
  <c r="O41"/>
  <c r="S41" s="1"/>
  <c r="O66"/>
  <c r="O34"/>
  <c r="S34" s="1"/>
  <c r="N54"/>
  <c r="Q54" s="1"/>
  <c r="N16"/>
  <c r="P16" s="1"/>
  <c r="N25"/>
  <c r="Q25" s="1"/>
  <c r="O65"/>
  <c r="S65" s="1"/>
  <c r="O69"/>
  <c r="S69" s="1"/>
  <c r="N23" i="8"/>
  <c r="P23" s="1"/>
  <c r="O68" i="14"/>
  <c r="N79"/>
  <c r="U64" i="6"/>
  <c r="O55" i="14"/>
  <c r="S55" s="1"/>
  <c r="N82"/>
  <c r="P82" s="1"/>
  <c r="O86"/>
  <c r="N87"/>
  <c r="Q87" s="1"/>
  <c r="O88"/>
  <c r="S88" s="1"/>
  <c r="O90"/>
  <c r="S90" s="1"/>
  <c r="N92"/>
  <c r="P92" s="1"/>
  <c r="N94"/>
  <c r="Q94" s="1"/>
  <c r="O96"/>
  <c r="S96" s="1"/>
  <c r="O98"/>
  <c r="R98" s="1"/>
  <c r="N100"/>
  <c r="N55"/>
  <c r="Q55" s="1"/>
  <c r="O47"/>
  <c r="R47" s="1"/>
  <c r="N30"/>
  <c r="Q30" s="1"/>
  <c r="N38"/>
  <c r="P38" s="1"/>
  <c r="N40"/>
  <c r="P40" s="1"/>
  <c r="N29"/>
  <c r="P29" s="1"/>
  <c r="N49"/>
  <c r="Q49" s="1"/>
  <c r="N35"/>
  <c r="N74"/>
  <c r="Q74" s="1"/>
  <c r="Q12" i="6"/>
  <c r="U12" s="1"/>
  <c r="P29"/>
  <c r="U29" s="1"/>
  <c r="P39"/>
  <c r="P88"/>
  <c r="S69"/>
  <c r="W69" s="1"/>
  <c r="M29" i="12"/>
  <c r="P29" s="1"/>
  <c r="M44"/>
  <c r="M91"/>
  <c r="N67"/>
  <c r="P67" s="1"/>
  <c r="M56" i="8"/>
  <c r="N80" i="14"/>
  <c r="Q80" s="1"/>
  <c r="N75"/>
  <c r="Q75" s="1"/>
  <c r="S16" i="6"/>
  <c r="N52" i="14"/>
  <c r="Q52" s="1"/>
  <c r="O52"/>
  <c r="S52" s="1"/>
  <c r="O31"/>
  <c r="S31" s="1"/>
  <c r="O44"/>
  <c r="S44" s="1"/>
  <c r="O33"/>
  <c r="O46"/>
  <c r="S46" s="1"/>
  <c r="O50"/>
  <c r="S50" s="1"/>
  <c r="N81"/>
  <c r="Q81" s="1"/>
  <c r="O8"/>
  <c r="R8" s="1"/>
  <c r="N12"/>
  <c r="O83"/>
  <c r="R83" s="1"/>
  <c r="N39"/>
  <c r="Q39" s="1"/>
  <c r="O59"/>
  <c r="R59" s="1"/>
  <c r="N73"/>
  <c r="Q72" i="6"/>
  <c r="O57" i="14"/>
  <c r="S57" s="1"/>
  <c r="N7"/>
  <c r="P7" s="1"/>
  <c r="N11"/>
  <c r="P11" s="1"/>
  <c r="O19"/>
  <c r="S19" s="1"/>
  <c r="O26"/>
  <c r="S26" s="1"/>
  <c r="N10"/>
  <c r="P10" s="1"/>
  <c r="N22"/>
  <c r="Q22" s="1"/>
  <c r="M64" i="10"/>
  <c r="N85" i="14"/>
  <c r="P85" s="1"/>
  <c r="O76"/>
  <c r="S76" s="1"/>
  <c r="O75"/>
  <c r="R75" s="1"/>
  <c r="O36"/>
  <c r="S36" s="1"/>
  <c r="K43" i="10"/>
  <c r="L43" s="1"/>
  <c r="N51" i="14"/>
  <c r="Q51" s="1"/>
  <c r="O45"/>
  <c r="S45" s="1"/>
  <c r="N32"/>
  <c r="P32" s="1"/>
  <c r="O53"/>
  <c r="S53" s="1"/>
  <c r="O37"/>
  <c r="S37" s="1"/>
  <c r="N56"/>
  <c r="P56" s="1"/>
  <c r="N71"/>
  <c r="Q71" s="1"/>
  <c r="O72"/>
  <c r="S72" s="1"/>
  <c r="P8" i="6"/>
  <c r="P53"/>
  <c r="U53" s="1"/>
  <c r="Q75"/>
  <c r="U75" s="1"/>
  <c r="M9" i="12"/>
  <c r="P9" s="1"/>
  <c r="N71"/>
  <c r="M80"/>
  <c r="P80" s="1"/>
  <c r="N52" i="8"/>
  <c r="P52" s="1"/>
  <c r="N76" i="14"/>
  <c r="P76" s="1"/>
  <c r="N60"/>
  <c r="Q60" s="1"/>
  <c r="U33" i="6"/>
  <c r="O67" i="14"/>
  <c r="R67" s="1"/>
  <c r="P89"/>
  <c r="R66"/>
  <c r="S66"/>
  <c r="R34"/>
  <c r="P81"/>
  <c r="Q10"/>
  <c r="P60"/>
  <c r="S60"/>
  <c r="R60"/>
  <c r="P77"/>
  <c r="Q95"/>
  <c r="P95"/>
  <c r="S97"/>
  <c r="W97" s="1"/>
  <c r="S21"/>
  <c r="R21"/>
  <c r="S28"/>
  <c r="R28"/>
  <c r="R33"/>
  <c r="S33"/>
  <c r="P78"/>
  <c r="S8"/>
  <c r="W8" s="1"/>
  <c r="P25"/>
  <c r="S59"/>
  <c r="S68"/>
  <c r="R68"/>
  <c r="Q85"/>
  <c r="S75"/>
  <c r="R37"/>
  <c r="P71"/>
  <c r="Q7"/>
  <c r="Q11"/>
  <c r="Q82"/>
  <c r="R90"/>
  <c r="Q92"/>
  <c r="S98"/>
  <c r="P30"/>
  <c r="P49"/>
  <c r="P52"/>
  <c r="M23" i="10"/>
  <c r="K20"/>
  <c r="L20" s="1"/>
  <c r="O20" s="1"/>
  <c r="T20" i="1" s="1"/>
  <c r="K48" i="10"/>
  <c r="L48" s="1"/>
  <c r="K23"/>
  <c r="L23" s="1"/>
  <c r="N9" i="14"/>
  <c r="O11"/>
  <c r="M17"/>
  <c r="M20"/>
  <c r="O22"/>
  <c r="O25"/>
  <c r="N33"/>
  <c r="N36"/>
  <c r="N53"/>
  <c r="M56"/>
  <c r="N59"/>
  <c r="N67"/>
  <c r="O78"/>
  <c r="N83"/>
  <c r="M90"/>
  <c r="M92"/>
  <c r="O94"/>
  <c r="N101"/>
  <c r="M12"/>
  <c r="O15"/>
  <c r="M26"/>
  <c r="M29"/>
  <c r="N34"/>
  <c r="M42"/>
  <c r="N45"/>
  <c r="M48"/>
  <c r="N8"/>
  <c r="O10"/>
  <c r="O13"/>
  <c r="N23"/>
  <c r="M32"/>
  <c r="M40"/>
  <c r="N43"/>
  <c r="M51"/>
  <c r="M54"/>
  <c r="O61"/>
  <c r="N68"/>
  <c r="O71"/>
  <c r="M99"/>
  <c r="M100"/>
  <c r="M16"/>
  <c r="M24"/>
  <c r="O30"/>
  <c r="O35"/>
  <c r="M47"/>
  <c r="M49"/>
  <c r="N69"/>
  <c r="M74"/>
  <c r="O82"/>
  <c r="N57"/>
  <c r="M70"/>
  <c r="O81"/>
  <c r="N27"/>
  <c r="O38"/>
  <c r="N72"/>
  <c r="M77"/>
  <c r="O80"/>
  <c r="O89"/>
  <c r="N97"/>
  <c r="M64"/>
  <c r="O73"/>
  <c r="K39" i="10"/>
  <c r="L39" s="1"/>
  <c r="O39" s="1"/>
  <c r="T39" i="1" s="1"/>
  <c r="M42" i="10"/>
  <c r="K58"/>
  <c r="L58" s="1"/>
  <c r="M70"/>
  <c r="S34" i="6"/>
  <c r="W34" s="1"/>
  <c r="Q76"/>
  <c r="Q96"/>
  <c r="U96" s="1"/>
  <c r="M28" i="8"/>
  <c r="P28" s="1"/>
  <c r="M43" i="10"/>
  <c r="O43" s="1"/>
  <c r="T43" i="1" s="1"/>
  <c r="K64" i="10"/>
  <c r="L64" s="1"/>
  <c r="U16" i="6"/>
  <c r="K63" i="10"/>
  <c r="L63" s="1"/>
  <c r="S36" i="6"/>
  <c r="M7" i="14"/>
  <c r="M14"/>
  <c r="N17"/>
  <c r="O20"/>
  <c r="N28"/>
  <c r="N31"/>
  <c r="M33"/>
  <c r="M36"/>
  <c r="N44"/>
  <c r="N50"/>
  <c r="M53"/>
  <c r="O56"/>
  <c r="M87"/>
  <c r="N90"/>
  <c r="O92"/>
  <c r="M98"/>
  <c r="M101"/>
  <c r="O12"/>
  <c r="M18"/>
  <c r="O29"/>
  <c r="M37"/>
  <c r="M39"/>
  <c r="N42"/>
  <c r="M45"/>
  <c r="O48"/>
  <c r="M95"/>
  <c r="M8"/>
  <c r="M21"/>
  <c r="M23"/>
  <c r="O32"/>
  <c r="O40"/>
  <c r="N46"/>
  <c r="O51"/>
  <c r="O54"/>
  <c r="M63"/>
  <c r="M68"/>
  <c r="M79"/>
  <c r="M85"/>
  <c r="N93"/>
  <c r="N96"/>
  <c r="O99"/>
  <c r="O100"/>
  <c r="O16"/>
  <c r="O24"/>
  <c r="N41"/>
  <c r="O49"/>
  <c r="N62"/>
  <c r="N66"/>
  <c r="M69"/>
  <c r="O74"/>
  <c r="M86"/>
  <c r="M57"/>
  <c r="O70"/>
  <c r="N88"/>
  <c r="N19"/>
  <c r="M27"/>
  <c r="N58"/>
  <c r="N65"/>
  <c r="M72"/>
  <c r="O77"/>
  <c r="M91"/>
  <c r="M97"/>
  <c r="O64"/>
  <c r="N84"/>
  <c r="M65" i="10"/>
  <c r="M48"/>
  <c r="M7"/>
  <c r="K12"/>
  <c r="L12" s="1"/>
  <c r="K26"/>
  <c r="L26" s="1"/>
  <c r="M25"/>
  <c r="M22"/>
  <c r="M34"/>
  <c r="M37"/>
  <c r="M45"/>
  <c r="M53"/>
  <c r="N63" i="4"/>
  <c r="P63" s="1"/>
  <c r="M10" i="10"/>
  <c r="O10" s="1"/>
  <c r="T10" i="1" s="1"/>
  <c r="K14" i="10"/>
  <c r="L14" s="1"/>
  <c r="K18"/>
  <c r="L18" s="1"/>
  <c r="O85" i="4"/>
  <c r="R85" s="1"/>
  <c r="M47" i="10"/>
  <c r="M27"/>
  <c r="O27" s="1"/>
  <c r="T27" i="1" s="1"/>
  <c r="M59" i="10"/>
  <c r="M71"/>
  <c r="O72" i="4"/>
  <c r="S72" s="1"/>
  <c r="N43" i="12"/>
  <c r="P43" s="1"/>
  <c r="N95" i="8"/>
  <c r="P95" s="1"/>
  <c r="N7"/>
  <c r="P7" s="1"/>
  <c r="K42" i="10"/>
  <c r="L42" s="1"/>
  <c r="O42" s="1"/>
  <c r="T42" i="1" s="1"/>
  <c r="K76" i="10"/>
  <c r="L76" s="1"/>
  <c r="M73"/>
  <c r="W16" i="6"/>
  <c r="P43"/>
  <c r="O7" i="14"/>
  <c r="O14"/>
  <c r="M28"/>
  <c r="M31"/>
  <c r="M44"/>
  <c r="M50"/>
  <c r="M59"/>
  <c r="M67"/>
  <c r="M83"/>
  <c r="O87"/>
  <c r="M94"/>
  <c r="N98"/>
  <c r="O101"/>
  <c r="N15"/>
  <c r="O18"/>
  <c r="N26"/>
  <c r="M34"/>
  <c r="N37"/>
  <c r="O39"/>
  <c r="O42"/>
  <c r="O95"/>
  <c r="M13"/>
  <c r="N21"/>
  <c r="O23"/>
  <c r="M43"/>
  <c r="M46"/>
  <c r="N61"/>
  <c r="O63"/>
  <c r="O79"/>
  <c r="O85"/>
  <c r="M93"/>
  <c r="M96"/>
  <c r="M41"/>
  <c r="N47"/>
  <c r="M62"/>
  <c r="M66"/>
  <c r="M82"/>
  <c r="N86"/>
  <c r="M88"/>
  <c r="M19"/>
  <c r="O27"/>
  <c r="M55"/>
  <c r="M58"/>
  <c r="M65"/>
  <c r="O91"/>
  <c r="M84"/>
  <c r="N82" i="8"/>
  <c r="P82" s="1"/>
  <c r="M18" i="10"/>
  <c r="M9" i="14"/>
  <c r="M11"/>
  <c r="N14"/>
  <c r="N20"/>
  <c r="M22"/>
  <c r="M25"/>
  <c r="M75"/>
  <c r="M78"/>
  <c r="M15"/>
  <c r="N18"/>
  <c r="N48"/>
  <c r="M60"/>
  <c r="M10"/>
  <c r="O43"/>
  <c r="M61"/>
  <c r="N63"/>
  <c r="M71"/>
  <c r="M76"/>
  <c r="M30"/>
  <c r="M35"/>
  <c r="M52"/>
  <c r="O62"/>
  <c r="N70"/>
  <c r="M81"/>
  <c r="M38"/>
  <c r="O58"/>
  <c r="M80"/>
  <c r="M89"/>
  <c r="N64"/>
  <c r="M73"/>
  <c r="R72" i="4"/>
  <c r="N82"/>
  <c r="O82"/>
  <c r="K82" i="10"/>
  <c r="L82" s="1"/>
  <c r="M82"/>
  <c r="O86" i="4"/>
  <c r="K86" i="10"/>
  <c r="L86" s="1"/>
  <c r="N86" i="4"/>
  <c r="M86" i="10"/>
  <c r="M87"/>
  <c r="O87" i="4"/>
  <c r="N87"/>
  <c r="N88"/>
  <c r="M88" i="10"/>
  <c r="O88" i="4"/>
  <c r="K88" i="10"/>
  <c r="L88" s="1"/>
  <c r="O90" i="4"/>
  <c r="N90"/>
  <c r="K90" i="10"/>
  <c r="L90" s="1"/>
  <c r="O92" i="4"/>
  <c r="M92" i="10"/>
  <c r="N94" i="4"/>
  <c r="O94"/>
  <c r="O96"/>
  <c r="M96" i="10"/>
  <c r="K96"/>
  <c r="L96" s="1"/>
  <c r="N96" i="4"/>
  <c r="M98" i="10"/>
  <c r="O98" i="4"/>
  <c r="N98"/>
  <c r="K100" i="10"/>
  <c r="L100" s="1"/>
  <c r="N100" i="4"/>
  <c r="M100" i="10"/>
  <c r="O100" i="4"/>
  <c r="K59" i="10"/>
  <c r="L59" s="1"/>
  <c r="N69" i="4"/>
  <c r="N73"/>
  <c r="N92"/>
  <c r="M10" i="12"/>
  <c r="N10"/>
  <c r="M15"/>
  <c r="N15"/>
  <c r="M26"/>
  <c r="N26"/>
  <c r="R37" i="6"/>
  <c r="S37"/>
  <c r="P48"/>
  <c r="Q48"/>
  <c r="Q59"/>
  <c r="P59"/>
  <c r="K68" i="10"/>
  <c r="L68" s="1"/>
  <c r="O68" i="4"/>
  <c r="P79" i="6"/>
  <c r="Q79"/>
  <c r="K22" i="10"/>
  <c r="L22" s="1"/>
  <c r="M30"/>
  <c r="K30"/>
  <c r="L30" s="1"/>
  <c r="M29"/>
  <c r="S13" i="6"/>
  <c r="W13" s="1"/>
  <c r="R95"/>
  <c r="S95"/>
  <c r="R39"/>
  <c r="S39"/>
  <c r="K53" i="10"/>
  <c r="L53" s="1"/>
  <c r="P68" i="6"/>
  <c r="Q68"/>
  <c r="R71"/>
  <c r="S71"/>
  <c r="K71" i="10"/>
  <c r="L71" s="1"/>
  <c r="O71" s="1"/>
  <c r="T71" i="1" s="1"/>
  <c r="O76" i="4"/>
  <c r="M76" i="10"/>
  <c r="N76" i="4"/>
  <c r="Q84" i="6"/>
  <c r="P84"/>
  <c r="M94" i="10"/>
  <c r="K47"/>
  <c r="L47" s="1"/>
  <c r="P57" i="12"/>
  <c r="K60" i="10"/>
  <c r="L60" s="1"/>
  <c r="M60"/>
  <c r="O60" i="4"/>
  <c r="Q65" i="6"/>
  <c r="P65"/>
  <c r="R80"/>
  <c r="S80"/>
  <c r="K9" i="10"/>
  <c r="L9" s="1"/>
  <c r="M9"/>
  <c r="K13"/>
  <c r="L13" s="1"/>
  <c r="M13"/>
  <c r="K17"/>
  <c r="L17" s="1"/>
  <c r="M17"/>
  <c r="M14"/>
  <c r="M24"/>
  <c r="K24"/>
  <c r="L24" s="1"/>
  <c r="K77"/>
  <c r="L77" s="1"/>
  <c r="O77" i="4"/>
  <c r="M77" i="10"/>
  <c r="N84" i="4"/>
  <c r="M84" i="10"/>
  <c r="O84" i="4"/>
  <c r="O58"/>
  <c r="N58"/>
  <c r="K69" i="10"/>
  <c r="L69" s="1"/>
  <c r="O69" i="4"/>
  <c r="K32" i="10"/>
  <c r="L32" s="1"/>
  <c r="M32"/>
  <c r="O52" i="4"/>
  <c r="M52" i="10"/>
  <c r="K51"/>
  <c r="L51" s="1"/>
  <c r="K89"/>
  <c r="L89" s="1"/>
  <c r="N89" i="4"/>
  <c r="M89" i="10"/>
  <c r="O89" i="4"/>
  <c r="K91" i="10"/>
  <c r="L91" s="1"/>
  <c r="M91"/>
  <c r="N91" i="4"/>
  <c r="O91"/>
  <c r="K93" i="10"/>
  <c r="L93" s="1"/>
  <c r="M93"/>
  <c r="N93" i="4"/>
  <c r="O93"/>
  <c r="N95"/>
  <c r="O95"/>
  <c r="M95" i="10"/>
  <c r="K95"/>
  <c r="L95" s="1"/>
  <c r="K97"/>
  <c r="L97" s="1"/>
  <c r="O97" i="4"/>
  <c r="M97" i="10"/>
  <c r="N97" i="4"/>
  <c r="M99" i="10"/>
  <c r="K99"/>
  <c r="L99" s="1"/>
  <c r="N99" i="4"/>
  <c r="O99"/>
  <c r="O101"/>
  <c r="K101" i="10"/>
  <c r="L101" s="1"/>
  <c r="N101" i="4"/>
  <c r="M21" i="10"/>
  <c r="K21"/>
  <c r="L21" s="1"/>
  <c r="K36"/>
  <c r="L36" s="1"/>
  <c r="N51" i="4"/>
  <c r="K45" i="10"/>
  <c r="L45" s="1"/>
  <c r="O53" i="4"/>
  <c r="K37" i="10"/>
  <c r="L37" s="1"/>
  <c r="K56"/>
  <c r="L56" s="1"/>
  <c r="O71" i="4"/>
  <c r="N72"/>
  <c r="U80" i="6"/>
  <c r="W84"/>
  <c r="N87" i="12"/>
  <c r="P87" s="1"/>
  <c r="U8" i="6"/>
  <c r="O80" i="4"/>
  <c r="M26" i="10"/>
  <c r="O26" s="1"/>
  <c r="T26" i="1" s="1"/>
  <c r="K29" i="10"/>
  <c r="L29" s="1"/>
  <c r="O29" s="1"/>
  <c r="T29" i="1" s="1"/>
  <c r="M34" i="8"/>
  <c r="N34"/>
  <c r="P42" i="6"/>
  <c r="Q42"/>
  <c r="U42" s="1"/>
  <c r="N48" i="12"/>
  <c r="M48"/>
  <c r="P56" i="6"/>
  <c r="Q56"/>
  <c r="O59" i="4"/>
  <c r="N68" i="12"/>
  <c r="M68"/>
  <c r="K84" i="10"/>
  <c r="L84" s="1"/>
  <c r="R87" i="6"/>
  <c r="S87"/>
  <c r="M90" i="8"/>
  <c r="N90"/>
  <c r="K92" i="10"/>
  <c r="L92" s="1"/>
  <c r="M98" i="8"/>
  <c r="N98"/>
  <c r="M35" i="12"/>
  <c r="N35"/>
  <c r="Q46" i="6"/>
  <c r="P46"/>
  <c r="S72"/>
  <c r="R72"/>
  <c r="N77" i="4"/>
  <c r="P13" i="12"/>
  <c r="R21" i="6"/>
  <c r="S21"/>
  <c r="P40"/>
  <c r="Q40"/>
  <c r="P46" i="8"/>
  <c r="N57" i="4"/>
  <c r="M60" i="8"/>
  <c r="N60"/>
  <c r="M66" i="12"/>
  <c r="N66"/>
  <c r="N72"/>
  <c r="M72"/>
  <c r="R77" i="6"/>
  <c r="S77"/>
  <c r="N80" i="4"/>
  <c r="P85" i="12"/>
  <c r="N52" i="4"/>
  <c r="M11" i="10"/>
  <c r="K11"/>
  <c r="L11" s="1"/>
  <c r="K19"/>
  <c r="L19" s="1"/>
  <c r="M19"/>
  <c r="K16"/>
  <c r="L16" s="1"/>
  <c r="N67" i="4"/>
  <c r="M57" i="10"/>
  <c r="O57" i="4"/>
  <c r="K55" i="10"/>
  <c r="L55" s="1"/>
  <c r="M55"/>
  <c r="N55" i="4"/>
  <c r="O55"/>
  <c r="N12" i="8"/>
  <c r="M12"/>
  <c r="Q18" i="6"/>
  <c r="P18"/>
  <c r="M39" i="12"/>
  <c r="N39"/>
  <c r="N56"/>
  <c r="M56"/>
  <c r="M84" i="8"/>
  <c r="N84"/>
  <c r="M90" i="10"/>
  <c r="K98"/>
  <c r="L98" s="1"/>
  <c r="N47" i="8"/>
  <c r="M47"/>
  <c r="N40" i="12"/>
  <c r="M40"/>
  <c r="N51" i="8"/>
  <c r="M51"/>
  <c r="P74" i="6"/>
  <c r="Q74"/>
  <c r="M67" i="10"/>
  <c r="K38"/>
  <c r="L38" s="1"/>
  <c r="M38"/>
  <c r="K40"/>
  <c r="L40" s="1"/>
  <c r="M40"/>
  <c r="K49"/>
  <c r="L49" s="1"/>
  <c r="M49"/>
  <c r="N61" i="4"/>
  <c r="M35" i="10"/>
  <c r="K35"/>
  <c r="L35" s="1"/>
  <c r="N62" i="4"/>
  <c r="K62" i="10"/>
  <c r="L62" s="1"/>
  <c r="O62" s="1"/>
  <c r="T62" i="1" s="1"/>
  <c r="N59" i="4"/>
  <c r="K74" i="10"/>
  <c r="L74" s="1"/>
  <c r="N74" i="4"/>
  <c r="M74" i="10"/>
  <c r="O74" i="4"/>
  <c r="M75" i="10"/>
  <c r="N75" i="4"/>
  <c r="S23" i="6"/>
  <c r="W23" s="1"/>
  <c r="R49"/>
  <c r="S49"/>
  <c r="N68" i="4"/>
  <c r="R15" i="6"/>
  <c r="S15"/>
  <c r="N42" i="12"/>
  <c r="M42"/>
  <c r="M12" i="10"/>
  <c r="M16"/>
  <c r="K25"/>
  <c r="L25" s="1"/>
  <c r="O65" i="4"/>
  <c r="K83" i="10"/>
  <c r="L83" s="1"/>
  <c r="M31"/>
  <c r="K31"/>
  <c r="L31" s="1"/>
  <c r="M44"/>
  <c r="K44"/>
  <c r="L44" s="1"/>
  <c r="M28"/>
  <c r="K28"/>
  <c r="L28" s="1"/>
  <c r="K33"/>
  <c r="L33" s="1"/>
  <c r="M33"/>
  <c r="M41"/>
  <c r="K41"/>
  <c r="L41" s="1"/>
  <c r="M46"/>
  <c r="K66"/>
  <c r="L66" s="1"/>
  <c r="N66" i="4"/>
  <c r="O66"/>
  <c r="M66" i="10"/>
  <c r="M78"/>
  <c r="K78"/>
  <c r="L78" s="1"/>
  <c r="N78" i="4"/>
  <c r="O78"/>
  <c r="K34" i="10"/>
  <c r="L34" s="1"/>
  <c r="M50"/>
  <c r="K50"/>
  <c r="L50" s="1"/>
  <c r="O70" i="4"/>
  <c r="M81" i="10"/>
  <c r="N81" i="4"/>
  <c r="K81" i="10"/>
  <c r="L81" s="1"/>
  <c r="O81" i="4"/>
  <c r="M54" i="10"/>
  <c r="K54"/>
  <c r="L54" s="1"/>
  <c r="O54" i="4"/>
  <c r="N54"/>
  <c r="M79" i="12"/>
  <c r="P79" s="1"/>
  <c r="R101" i="6"/>
  <c r="S101"/>
  <c r="R10"/>
  <c r="S10"/>
  <c r="M15" i="10"/>
  <c r="O15" s="1"/>
  <c r="T15" i="1" s="1"/>
  <c r="M18" i="8"/>
  <c r="N18"/>
  <c r="P34" i="6"/>
  <c r="Q34"/>
  <c r="N37" i="8"/>
  <c r="M37"/>
  <c r="M53" i="12"/>
  <c r="N53"/>
  <c r="M59" i="8"/>
  <c r="N59"/>
  <c r="M68" i="10"/>
  <c r="M71" i="8"/>
  <c r="N71"/>
  <c r="N76" i="12"/>
  <c r="M76"/>
  <c r="M79" i="10"/>
  <c r="O79" i="4"/>
  <c r="N79"/>
  <c r="K79" i="10"/>
  <c r="L79" s="1"/>
  <c r="K87"/>
  <c r="L87" s="1"/>
  <c r="S90" i="6"/>
  <c r="R90"/>
  <c r="N92" i="12"/>
  <c r="M92"/>
  <c r="K94" i="10"/>
  <c r="L94" s="1"/>
  <c r="Q98" i="6"/>
  <c r="P98"/>
  <c r="R35"/>
  <c r="S35"/>
  <c r="P21" i="12"/>
  <c r="R43" i="6"/>
  <c r="S43"/>
  <c r="K46" i="10"/>
  <c r="L46" s="1"/>
  <c r="K57"/>
  <c r="L57" s="1"/>
  <c r="N60" i="4"/>
  <c r="N65"/>
  <c r="N69" i="8"/>
  <c r="M69"/>
  <c r="P95" i="12"/>
  <c r="O75" i="4"/>
  <c r="M82" i="12"/>
  <c r="N82"/>
  <c r="Q85" i="6"/>
  <c r="P85"/>
  <c r="M85" i="8"/>
  <c r="N85"/>
  <c r="P95" i="6"/>
  <c r="Q95"/>
  <c r="P9"/>
  <c r="Q9"/>
  <c r="N16" i="8"/>
  <c r="M16"/>
  <c r="S24" i="6"/>
  <c r="R24"/>
  <c r="P30"/>
  <c r="Q30"/>
  <c r="M30" i="12"/>
  <c r="N30"/>
  <c r="R38" i="6"/>
  <c r="S38"/>
  <c r="N38" i="8"/>
  <c r="M38"/>
  <c r="Q41" i="6"/>
  <c r="P41"/>
  <c r="P19"/>
  <c r="Q19"/>
  <c r="S27"/>
  <c r="R27"/>
  <c r="R41"/>
  <c r="S41"/>
  <c r="Q61"/>
  <c r="P61"/>
  <c r="P63"/>
  <c r="Q63"/>
  <c r="M63" i="8"/>
  <c r="N63"/>
  <c r="M11" i="12"/>
  <c r="N11"/>
  <c r="Q14" i="6"/>
  <c r="P14"/>
  <c r="S20"/>
  <c r="R20"/>
  <c r="N20" i="12"/>
  <c r="M20"/>
  <c r="Q25" i="6"/>
  <c r="P25"/>
  <c r="R28"/>
  <c r="S28"/>
  <c r="N28" i="12"/>
  <c r="M28"/>
  <c r="N36"/>
  <c r="M36"/>
  <c r="N44" i="8"/>
  <c r="M44"/>
  <c r="P94" i="6"/>
  <c r="Q94"/>
  <c r="N96" i="8"/>
  <c r="M96"/>
  <c r="M70"/>
  <c r="N70"/>
  <c r="M81"/>
  <c r="N81"/>
  <c r="P83" i="6"/>
  <c r="Q83"/>
  <c r="P89"/>
  <c r="Q89"/>
  <c r="M89" i="8"/>
  <c r="N89"/>
  <c r="R91" i="6"/>
  <c r="S91"/>
  <c r="P97"/>
  <c r="Q97"/>
  <c r="M97" i="8"/>
  <c r="N97"/>
  <c r="R81" i="6"/>
  <c r="S81"/>
  <c r="P52"/>
  <c r="Q52"/>
  <c r="Q55"/>
  <c r="P55"/>
  <c r="M55" i="12"/>
  <c r="N55"/>
  <c r="R58" i="6"/>
  <c r="S58"/>
  <c r="N100" i="12"/>
  <c r="M100"/>
  <c r="O61" i="4"/>
  <c r="U49" i="6"/>
  <c r="N31" i="12"/>
  <c r="N62" i="8"/>
  <c r="P62" s="1"/>
  <c r="N86"/>
  <c r="P86" s="1"/>
  <c r="Q13" i="6"/>
  <c r="P13"/>
  <c r="R66"/>
  <c r="S66"/>
  <c r="R98"/>
  <c r="S98"/>
  <c r="Q10"/>
  <c r="P10"/>
  <c r="N10" i="8"/>
  <c r="M10"/>
  <c r="S12" i="6"/>
  <c r="R12"/>
  <c r="N12" i="12"/>
  <c r="M12"/>
  <c r="P15" i="6"/>
  <c r="Q15"/>
  <c r="M15" i="8"/>
  <c r="N15"/>
  <c r="P26" i="6"/>
  <c r="Q26"/>
  <c r="M26" i="8"/>
  <c r="N26"/>
  <c r="R29" i="6"/>
  <c r="S29"/>
  <c r="Q37"/>
  <c r="P37"/>
  <c r="M42" i="8"/>
  <c r="N42"/>
  <c r="N48"/>
  <c r="M48"/>
  <c r="O56" i="4"/>
  <c r="M56" i="10"/>
  <c r="S59" i="6"/>
  <c r="R59"/>
  <c r="M68" i="8"/>
  <c r="N68"/>
  <c r="P71" i="6"/>
  <c r="Q71"/>
  <c r="S76"/>
  <c r="R76"/>
  <c r="M76" i="8"/>
  <c r="N76"/>
  <c r="N79"/>
  <c r="M79"/>
  <c r="N87"/>
  <c r="M87"/>
  <c r="S94" i="6"/>
  <c r="R94"/>
  <c r="N98" i="12"/>
  <c r="M98"/>
  <c r="R51" i="6"/>
  <c r="S51"/>
  <c r="O51" i="4"/>
  <c r="O64"/>
  <c r="Q32" i="6"/>
  <c r="P32"/>
  <c r="R46"/>
  <c r="S46"/>
  <c r="M46" i="12"/>
  <c r="N46"/>
  <c r="M51" i="10"/>
  <c r="Q57" i="6"/>
  <c r="P57"/>
  <c r="N57" i="8"/>
  <c r="M57"/>
  <c r="R60" i="6"/>
  <c r="S60"/>
  <c r="N64" i="4"/>
  <c r="R65" i="6"/>
  <c r="S65"/>
  <c r="M69" i="10"/>
  <c r="K72"/>
  <c r="L72" s="1"/>
  <c r="S74" i="6"/>
  <c r="R74"/>
  <c r="K80" i="10"/>
  <c r="L80" s="1"/>
  <c r="O80" s="1"/>
  <c r="T80" i="1" s="1"/>
  <c r="S88" i="6"/>
  <c r="R88"/>
  <c r="N88" i="12"/>
  <c r="M88"/>
  <c r="N16"/>
  <c r="M16"/>
  <c r="N30" i="8"/>
  <c r="M30"/>
  <c r="R19" i="6"/>
  <c r="S19"/>
  <c r="M27" i="12"/>
  <c r="N27"/>
  <c r="S61" i="6"/>
  <c r="R61"/>
  <c r="M61" i="12"/>
  <c r="N61"/>
  <c r="O63" i="4"/>
  <c r="M63" i="12"/>
  <c r="N63"/>
  <c r="R26" i="6"/>
  <c r="S26"/>
  <c r="N70" i="4"/>
  <c r="M11" i="8"/>
  <c r="N11"/>
  <c r="S22" i="6"/>
  <c r="R22"/>
  <c r="M25" i="8"/>
  <c r="N25"/>
  <c r="P28" i="6"/>
  <c r="Q28"/>
  <c r="P36"/>
  <c r="Q36"/>
  <c r="N36" i="8"/>
  <c r="M36"/>
  <c r="Q50" i="6"/>
  <c r="P50"/>
  <c r="N56" i="4"/>
  <c r="W42" i="6"/>
  <c r="M67" i="8"/>
  <c r="N67"/>
  <c r="K75" i="10"/>
  <c r="L75" s="1"/>
  <c r="M93" i="12"/>
  <c r="N93"/>
  <c r="Q54" i="6"/>
  <c r="P54"/>
  <c r="R57"/>
  <c r="S57"/>
  <c r="K70" i="10"/>
  <c r="L70" s="1"/>
  <c r="O73" i="4"/>
  <c r="M73" i="12"/>
  <c r="N73"/>
  <c r="O83" i="4"/>
  <c r="M83" i="10"/>
  <c r="N83" i="8"/>
  <c r="M83"/>
  <c r="P86" i="6"/>
  <c r="Q86"/>
  <c r="R86"/>
  <c r="S86"/>
  <c r="K52" i="10"/>
  <c r="L52" s="1"/>
  <c r="M55" i="8"/>
  <c r="N55"/>
  <c r="Q58" i="6"/>
  <c r="P58"/>
  <c r="M58" i="10"/>
  <c r="O62" i="4"/>
  <c r="S78" i="6"/>
  <c r="R78"/>
  <c r="P99"/>
  <c r="Q99"/>
  <c r="R100"/>
  <c r="S100"/>
  <c r="M100" i="8"/>
  <c r="N100"/>
  <c r="P67" i="6"/>
  <c r="Q67"/>
  <c r="S67"/>
  <c r="R67"/>
  <c r="M75" i="12"/>
  <c r="N75"/>
  <c r="P93" i="6"/>
  <c r="Q93"/>
  <c r="N93" i="8"/>
  <c r="M93"/>
  <c r="S96" i="6"/>
  <c r="R96"/>
  <c r="N70" i="12"/>
  <c r="M70"/>
  <c r="R73" i="6"/>
  <c r="S73"/>
  <c r="K73" i="10"/>
  <c r="L73" s="1"/>
  <c r="O73" s="1"/>
  <c r="T73" i="1" s="1"/>
  <c r="N83" i="4"/>
  <c r="M83" i="12"/>
  <c r="N83"/>
  <c r="P91" i="6"/>
  <c r="Q91"/>
  <c r="M97" i="12"/>
  <c r="N97"/>
  <c r="R52" i="6"/>
  <c r="S52"/>
  <c r="N52" i="12"/>
  <c r="M52"/>
  <c r="M58"/>
  <c r="N58"/>
  <c r="R62" i="6"/>
  <c r="S62"/>
  <c r="N71" i="4"/>
  <c r="P78" i="6"/>
  <c r="Q78"/>
  <c r="M78" i="12"/>
  <c r="N78"/>
  <c r="N85" i="4"/>
  <c r="S99" i="6"/>
  <c r="R99"/>
  <c r="N53" i="4"/>
  <c r="W45" i="6"/>
  <c r="M101" i="12"/>
  <c r="N101"/>
  <c r="M35" i="8"/>
  <c r="N35"/>
  <c r="M49"/>
  <c r="N49"/>
  <c r="R53" i="6"/>
  <c r="S53"/>
  <c r="P21"/>
  <c r="Q21"/>
  <c r="P23"/>
  <c r="Q23"/>
  <c r="P60"/>
  <c r="Q60"/>
  <c r="R64"/>
  <c r="S64"/>
  <c r="M64" i="8"/>
  <c r="N64"/>
  <c r="N65"/>
  <c r="M65"/>
  <c r="P66" i="6"/>
  <c r="Q66"/>
  <c r="P77"/>
  <c r="Q77"/>
  <c r="M77" i="12"/>
  <c r="N77"/>
  <c r="M80" i="8"/>
  <c r="N80"/>
  <c r="R85" i="6"/>
  <c r="S85"/>
  <c r="N88" i="8"/>
  <c r="M88"/>
  <c r="N24" i="12"/>
  <c r="M24"/>
  <c r="N38"/>
  <c r="M38"/>
  <c r="M54"/>
  <c r="N54"/>
  <c r="M19"/>
  <c r="N19"/>
  <c r="M27" i="8"/>
  <c r="N27"/>
  <c r="M61" i="10"/>
  <c r="O61" s="1"/>
  <c r="T61" i="1" s="1"/>
  <c r="P11" i="6"/>
  <c r="Q11"/>
  <c r="R11"/>
  <c r="S11"/>
  <c r="M14" i="12"/>
  <c r="N14"/>
  <c r="P17" i="6"/>
  <c r="Q17"/>
  <c r="N17" i="8"/>
  <c r="M17"/>
  <c r="M22"/>
  <c r="N22"/>
  <c r="R25" i="6"/>
  <c r="S25"/>
  <c r="S31"/>
  <c r="R31"/>
  <c r="S33"/>
  <c r="R33"/>
  <c r="M33" i="12"/>
  <c r="N33"/>
  <c r="P44" i="6"/>
  <c r="Q44"/>
  <c r="R50"/>
  <c r="S50"/>
  <c r="M50" i="12"/>
  <c r="N50"/>
  <c r="M8" i="10"/>
  <c r="S44" i="6"/>
  <c r="W44" s="1"/>
  <c r="Q100"/>
  <c r="U100" s="1"/>
  <c r="P13" i="8"/>
  <c r="N78"/>
  <c r="R47" i="6"/>
  <c r="S47"/>
  <c r="S18"/>
  <c r="R18"/>
  <c r="M18" i="12"/>
  <c r="N18"/>
  <c r="M34"/>
  <c r="N34"/>
  <c r="M45" i="8"/>
  <c r="N45"/>
  <c r="R48" i="6"/>
  <c r="S48"/>
  <c r="M53" i="8"/>
  <c r="N53"/>
  <c r="R56" i="6"/>
  <c r="S56"/>
  <c r="S68"/>
  <c r="R68"/>
  <c r="R79"/>
  <c r="S79"/>
  <c r="N84" i="12"/>
  <c r="M84"/>
  <c r="N90"/>
  <c r="M90"/>
  <c r="Q92" i="6"/>
  <c r="P92"/>
  <c r="M92" i="8"/>
  <c r="N92"/>
  <c r="N94" i="12"/>
  <c r="M94"/>
  <c r="N101" i="8"/>
  <c r="M101"/>
  <c r="Q47" i="6"/>
  <c r="P47"/>
  <c r="M47" i="12"/>
  <c r="N47"/>
  <c r="M21" i="8"/>
  <c r="N21"/>
  <c r="M23" i="12"/>
  <c r="N23"/>
  <c r="N32"/>
  <c r="M32"/>
  <c r="N32" i="8"/>
  <c r="M32"/>
  <c r="Q51" i="6"/>
  <c r="P51"/>
  <c r="M51" i="12"/>
  <c r="N51"/>
  <c r="N60"/>
  <c r="M60"/>
  <c r="N64"/>
  <c r="M64"/>
  <c r="K65" i="10"/>
  <c r="L65" s="1"/>
  <c r="Q69" i="6"/>
  <c r="P69"/>
  <c r="M69" i="12"/>
  <c r="N69"/>
  <c r="M72" i="10"/>
  <c r="M74" i="12"/>
  <c r="N74"/>
  <c r="M77" i="8"/>
  <c r="N77"/>
  <c r="P82" i="6"/>
  <c r="Q82"/>
  <c r="M85" i="10"/>
  <c r="K85"/>
  <c r="L85" s="1"/>
  <c r="P38" i="6"/>
  <c r="Q38"/>
  <c r="M19" i="8"/>
  <c r="N19"/>
  <c r="Q27" i="6"/>
  <c r="P27"/>
  <c r="N41" i="8"/>
  <c r="M41"/>
  <c r="N61"/>
  <c r="M61"/>
  <c r="R63" i="6"/>
  <c r="S63"/>
  <c r="R14"/>
  <c r="S14"/>
  <c r="M14" i="8"/>
  <c r="N14"/>
  <c r="Q20" i="6"/>
  <c r="P20"/>
  <c r="N20" i="8"/>
  <c r="M20"/>
  <c r="N22" i="12"/>
  <c r="M22"/>
  <c r="M31" i="8"/>
  <c r="N31"/>
  <c r="N33"/>
  <c r="M33"/>
  <c r="M50"/>
  <c r="N50"/>
  <c r="P90" i="6"/>
  <c r="Q90"/>
  <c r="O67" i="4"/>
  <c r="K67" i="10"/>
  <c r="L67" s="1"/>
  <c r="R75" i="6"/>
  <c r="S75"/>
  <c r="N75" i="8"/>
  <c r="M75"/>
  <c r="R82" i="6"/>
  <c r="S82"/>
  <c r="M96" i="12"/>
  <c r="N96"/>
  <c r="Q70" i="6"/>
  <c r="P70"/>
  <c r="R70"/>
  <c r="S70"/>
  <c r="P73"/>
  <c r="Q73"/>
  <c r="M73" i="8"/>
  <c r="N73"/>
  <c r="Q81" i="6"/>
  <c r="P81"/>
  <c r="N81" i="12"/>
  <c r="M81"/>
  <c r="R83" i="6"/>
  <c r="S83"/>
  <c r="M86" i="12"/>
  <c r="N86"/>
  <c r="R89" i="6"/>
  <c r="S89"/>
  <c r="M89" i="12"/>
  <c r="N89"/>
  <c r="R55" i="6"/>
  <c r="S55"/>
  <c r="P62"/>
  <c r="Q62"/>
  <c r="N62" i="12"/>
  <c r="M62"/>
  <c r="U101" i="6"/>
  <c r="N8" i="12"/>
  <c r="M8"/>
  <c r="M7"/>
  <c r="N7"/>
  <c r="R7" i="6"/>
  <c r="S7"/>
  <c r="K8" i="10"/>
  <c r="L8" s="1"/>
  <c r="K7"/>
  <c r="L7" s="1"/>
  <c r="P7" i="6"/>
  <c r="Q7"/>
  <c r="R8"/>
  <c r="S8"/>
  <c r="N8" i="8"/>
  <c r="M8"/>
  <c r="P29"/>
  <c r="P24"/>
  <c r="P40"/>
  <c r="P54"/>
  <c r="P66"/>
  <c r="P41" i="12"/>
  <c r="P59"/>
  <c r="P71"/>
  <c r="P25"/>
  <c r="AA32" i="6"/>
  <c r="AB32" s="1"/>
  <c r="U24"/>
  <c r="U39"/>
  <c r="U72"/>
  <c r="X80"/>
  <c r="W97"/>
  <c r="X24"/>
  <c r="W9"/>
  <c r="X33"/>
  <c r="Z33" s="1"/>
  <c r="U31"/>
  <c r="W40"/>
  <c r="U76"/>
  <c r="W32"/>
  <c r="N18" i="4"/>
  <c r="O27"/>
  <c r="R27" s="1"/>
  <c r="N10"/>
  <c r="Q10" s="1"/>
  <c r="O14"/>
  <c r="S14" s="1"/>
  <c r="O22"/>
  <c r="S22" s="1"/>
  <c r="N13"/>
  <c r="P13" s="1"/>
  <c r="N35"/>
  <c r="P35" s="1"/>
  <c r="N43"/>
  <c r="Q43" s="1"/>
  <c r="O9"/>
  <c r="O10"/>
  <c r="R10" s="1"/>
  <c r="O17"/>
  <c r="R17" s="1"/>
  <c r="N12"/>
  <c r="Q12" s="1"/>
  <c r="N27"/>
  <c r="P27" s="1"/>
  <c r="N24"/>
  <c r="Q24" s="1"/>
  <c r="O33"/>
  <c r="S33" s="1"/>
  <c r="N49"/>
  <c r="Q49" s="1"/>
  <c r="N23"/>
  <c r="N30"/>
  <c r="N46"/>
  <c r="P46" s="1"/>
  <c r="N36"/>
  <c r="Q36" s="1"/>
  <c r="O35"/>
  <c r="O31"/>
  <c r="S31" s="1"/>
  <c r="N39"/>
  <c r="Q39" s="1"/>
  <c r="O44"/>
  <c r="S44" s="1"/>
  <c r="O41"/>
  <c r="S41" s="1"/>
  <c r="O12"/>
  <c r="R12" s="1"/>
  <c r="O16"/>
  <c r="S16" s="1"/>
  <c r="O23"/>
  <c r="R23" s="1"/>
  <c r="O20"/>
  <c r="O25"/>
  <c r="R25" s="1"/>
  <c r="O30"/>
  <c r="R30" s="1"/>
  <c r="O46"/>
  <c r="S46" s="1"/>
  <c r="N42"/>
  <c r="O39"/>
  <c r="R39" s="1"/>
  <c r="N19"/>
  <c r="Q19" s="1"/>
  <c r="N20"/>
  <c r="Q20" s="1"/>
  <c r="N26"/>
  <c r="O37"/>
  <c r="S37" s="1"/>
  <c r="O45"/>
  <c r="S45" s="1"/>
  <c r="N25"/>
  <c r="Q25" s="1"/>
  <c r="N34"/>
  <c r="P34" s="1"/>
  <c r="O32"/>
  <c r="R32" s="1"/>
  <c r="N44"/>
  <c r="P44" s="1"/>
  <c r="O47"/>
  <c r="S47" s="1"/>
  <c r="O21"/>
  <c r="R21" s="1"/>
  <c r="N28"/>
  <c r="P28" s="1"/>
  <c r="N33"/>
  <c r="P33" s="1"/>
  <c r="N48"/>
  <c r="P48" s="1"/>
  <c r="N11"/>
  <c r="Q11" s="1"/>
  <c r="N15"/>
  <c r="Q15" s="1"/>
  <c r="O19"/>
  <c r="R19" s="1"/>
  <c r="O26"/>
  <c r="R26" s="1"/>
  <c r="O34"/>
  <c r="N37"/>
  <c r="Q37" s="1"/>
  <c r="N41"/>
  <c r="P41" s="1"/>
  <c r="N45"/>
  <c r="Q45" s="1"/>
  <c r="O49"/>
  <c r="N31"/>
  <c r="Q31" s="1"/>
  <c r="N47"/>
  <c r="Q47" s="1"/>
  <c r="O38"/>
  <c r="R38" s="1"/>
  <c r="N40"/>
  <c r="N16"/>
  <c r="Q16" s="1"/>
  <c r="N29"/>
  <c r="P29" s="1"/>
  <c r="N50"/>
  <c r="P50" s="1"/>
  <c r="R22"/>
  <c r="Q13"/>
  <c r="N17"/>
  <c r="O28"/>
  <c r="O29"/>
  <c r="O11"/>
  <c r="O42"/>
  <c r="O48"/>
  <c r="O15"/>
  <c r="O24"/>
  <c r="O50"/>
  <c r="O8"/>
  <c r="S8" s="1"/>
  <c r="N7"/>
  <c r="P7" s="1"/>
  <c r="O36"/>
  <c r="N9"/>
  <c r="O13"/>
  <c r="N38"/>
  <c r="O43"/>
  <c r="O18"/>
  <c r="N21"/>
  <c r="N32"/>
  <c r="N14"/>
  <c r="N22"/>
  <c r="N8"/>
  <c r="Q8" s="1"/>
  <c r="O40"/>
  <c r="O7"/>
  <c r="Y3" i="13"/>
  <c r="Y4"/>
  <c r="Y5"/>
  <c r="Y6"/>
  <c r="Y2"/>
  <c r="W6"/>
  <c r="V6"/>
  <c r="F6"/>
  <c r="K6" s="1"/>
  <c r="E6"/>
  <c r="J6" s="1"/>
  <c r="D6"/>
  <c r="C6"/>
  <c r="B6"/>
  <c r="W5"/>
  <c r="V5"/>
  <c r="F5"/>
  <c r="K5" s="1"/>
  <c r="E5"/>
  <c r="J5" s="1"/>
  <c r="D5"/>
  <c r="C5"/>
  <c r="B5"/>
  <c r="W4"/>
  <c r="V4"/>
  <c r="F4"/>
  <c r="K4" s="1"/>
  <c r="E4"/>
  <c r="D4"/>
  <c r="I4" s="1"/>
  <c r="C4"/>
  <c r="B4"/>
  <c r="W3"/>
  <c r="V3"/>
  <c r="F3"/>
  <c r="K3" s="1"/>
  <c r="E3"/>
  <c r="D3"/>
  <c r="C3"/>
  <c r="B3"/>
  <c r="W2"/>
  <c r="V2"/>
  <c r="F2"/>
  <c r="K2" s="1"/>
  <c r="E2"/>
  <c r="J2" s="1"/>
  <c r="D2"/>
  <c r="C2"/>
  <c r="B2"/>
  <c r="A2"/>
  <c r="V84" i="6"/>
  <c r="T49"/>
  <c r="O59" i="12"/>
  <c r="V42" i="6"/>
  <c r="T39"/>
  <c r="T60" i="14"/>
  <c r="V9" i="6"/>
  <c r="V36"/>
  <c r="O98" i="8"/>
  <c r="T76" i="6"/>
  <c r="V40"/>
  <c r="O69" i="8"/>
  <c r="V69" i="6"/>
  <c r="O34" i="12"/>
  <c r="V48" i="6"/>
  <c r="V56"/>
  <c r="V79"/>
  <c r="O28" i="8"/>
  <c r="O72"/>
  <c r="O39"/>
  <c r="O54"/>
  <c r="O99"/>
  <c r="O85" i="12"/>
  <c r="O41"/>
  <c r="O13"/>
  <c r="O21"/>
  <c r="T100" i="6"/>
  <c r="T53"/>
  <c r="T45"/>
  <c r="O88" i="12"/>
  <c r="O30" i="8"/>
  <c r="O29"/>
  <c r="O95"/>
  <c r="O95" i="12"/>
  <c r="O25"/>
  <c r="O99"/>
  <c r="T8" i="6"/>
  <c r="O31" i="12"/>
  <c r="O23" i="8"/>
  <c r="O13"/>
  <c r="O17" i="12"/>
  <c r="O45"/>
  <c r="O87"/>
  <c r="O80"/>
  <c r="O67"/>
  <c r="V54" i="6"/>
  <c r="V97"/>
  <c r="O56" i="8"/>
  <c r="O71" i="12"/>
  <c r="T87" i="6"/>
  <c r="V17"/>
  <c r="O9" i="8"/>
  <c r="T79" i="6"/>
  <c r="V77"/>
  <c r="O7" i="8"/>
  <c r="O82" i="12"/>
  <c r="O85" i="8"/>
  <c r="O30" i="12"/>
  <c r="T19" i="6"/>
  <c r="T63"/>
  <c r="O11" i="12"/>
  <c r="O81" i="8"/>
  <c r="T89" i="6"/>
  <c r="T52"/>
  <c r="O55" i="12"/>
  <c r="T72" i="6"/>
  <c r="T10"/>
  <c r="V12"/>
  <c r="O79" i="8"/>
  <c r="V45" i="6"/>
  <c r="O81" i="12"/>
  <c r="T101" i="6"/>
  <c r="O40" i="8"/>
  <c r="O74"/>
  <c r="O47"/>
  <c r="O24"/>
  <c r="O46"/>
  <c r="O91"/>
  <c r="O57" i="12"/>
  <c r="O9"/>
  <c r="T31" i="6"/>
  <c r="V93"/>
  <c r="T64"/>
  <c r="T35"/>
  <c r="V16"/>
  <c r="T43"/>
  <c r="O82" i="8"/>
  <c r="T12" i="6"/>
  <c r="V30"/>
  <c r="O65" i="12"/>
  <c r="T88" i="6"/>
  <c r="O91" i="12"/>
  <c r="O66" i="8"/>
  <c r="O94"/>
  <c r="O79" i="12"/>
  <c r="V34" i="6"/>
  <c r="T16"/>
  <c r="X88" l="1"/>
  <c r="Y88" s="1"/>
  <c r="Q65" i="12"/>
  <c r="R65" s="1"/>
  <c r="AA16" i="6"/>
  <c r="X35"/>
  <c r="AA12"/>
  <c r="AB12" s="1"/>
  <c r="X72"/>
  <c r="Y72" s="1"/>
  <c r="Q55" i="12"/>
  <c r="X52" i="6"/>
  <c r="Q11" i="12"/>
  <c r="R11" s="1"/>
  <c r="X63" i="6"/>
  <c r="Y63" s="1"/>
  <c r="X19"/>
  <c r="Q85" i="8"/>
  <c r="Q82" i="12"/>
  <c r="R82" s="1"/>
  <c r="Q7" i="8"/>
  <c r="S7" s="1"/>
  <c r="Q9"/>
  <c r="S9" s="1"/>
  <c r="AA17" i="6"/>
  <c r="AB17" s="1"/>
  <c r="X87"/>
  <c r="Z87" s="1"/>
  <c r="AA97"/>
  <c r="AC97" s="1"/>
  <c r="Q31" i="12"/>
  <c r="R31" s="1"/>
  <c r="Q30" i="8"/>
  <c r="Q88" i="12"/>
  <c r="AA79" i="6"/>
  <c r="AA56"/>
  <c r="AA48"/>
  <c r="AA69"/>
  <c r="AB69" s="1"/>
  <c r="Q69" i="8"/>
  <c r="R69" s="1"/>
  <c r="AA40" i="6"/>
  <c r="AB40" s="1"/>
  <c r="X76"/>
  <c r="Y76" s="1"/>
  <c r="AA36"/>
  <c r="AB36" s="1"/>
  <c r="AA9"/>
  <c r="AB9" s="1"/>
  <c r="X39"/>
  <c r="AA42"/>
  <c r="AC42" s="1"/>
  <c r="Q59" i="12"/>
  <c r="S59" s="1"/>
  <c r="AA84" i="6"/>
  <c r="AB84" s="1"/>
  <c r="O65" i="10"/>
  <c r="T65" i="1" s="1"/>
  <c r="P11" i="8"/>
  <c r="P27" i="12"/>
  <c r="O47" i="10"/>
  <c r="T47" i="1" s="1"/>
  <c r="S83" i="14"/>
  <c r="U62" i="6"/>
  <c r="P89" i="12"/>
  <c r="P73" i="8"/>
  <c r="P57"/>
  <c r="P46" i="12"/>
  <c r="P68" i="8"/>
  <c r="P42"/>
  <c r="U26" i="6"/>
  <c r="U15"/>
  <c r="W66"/>
  <c r="P100" i="12"/>
  <c r="P96" i="8"/>
  <c r="P44"/>
  <c r="P28" i="12"/>
  <c r="U25" i="6"/>
  <c r="P38" i="8"/>
  <c r="W24" i="6"/>
  <c r="O92" i="10"/>
  <c r="T92" i="1" s="1"/>
  <c r="O76" i="10"/>
  <c r="T76" i="1" s="1"/>
  <c r="S67" i="14"/>
  <c r="P31" i="12"/>
  <c r="P67" i="8"/>
  <c r="P25"/>
  <c r="P61" i="12"/>
  <c r="W58" i="6"/>
  <c r="R31" i="14"/>
  <c r="W31" s="1"/>
  <c r="O57" i="10"/>
  <c r="T57" i="1" s="1"/>
  <c r="P72" i="12"/>
  <c r="O37" i="10"/>
  <c r="T37" i="1" s="1"/>
  <c r="O36" i="10"/>
  <c r="T36" i="1" s="1"/>
  <c r="O101" i="10"/>
  <c r="T101" i="1" s="1"/>
  <c r="R26" i="14"/>
  <c r="R55"/>
  <c r="R93"/>
  <c r="W93" s="1"/>
  <c r="R88"/>
  <c r="R44"/>
  <c r="W44" s="1"/>
  <c r="W59"/>
  <c r="R96"/>
  <c r="W96" s="1"/>
  <c r="R72"/>
  <c r="W72" s="1"/>
  <c r="Q76"/>
  <c r="Q29"/>
  <c r="W21"/>
  <c r="U81"/>
  <c r="S47"/>
  <c r="R57"/>
  <c r="W57" s="1"/>
  <c r="R9"/>
  <c r="W9" s="1"/>
  <c r="R53"/>
  <c r="R41"/>
  <c r="P39"/>
  <c r="U39" s="1"/>
  <c r="Q16"/>
  <c r="R20" i="4"/>
  <c r="S20"/>
  <c r="P24" i="14"/>
  <c r="Q24"/>
  <c r="Q91"/>
  <c r="P91"/>
  <c r="P37" i="12"/>
  <c r="Y87" i="6"/>
  <c r="AD87" s="1"/>
  <c r="O58" i="10"/>
  <c r="T58" i="1" s="1"/>
  <c r="P73" i="14"/>
  <c r="Q73"/>
  <c r="P12"/>
  <c r="Q12"/>
  <c r="P44" i="12"/>
  <c r="P35" i="14"/>
  <c r="Q35"/>
  <c r="Q100"/>
  <c r="P100"/>
  <c r="S86"/>
  <c r="R86"/>
  <c r="Q79"/>
  <c r="P79"/>
  <c r="W34"/>
  <c r="U89"/>
  <c r="P30" i="4"/>
  <c r="Q30"/>
  <c r="Z35" i="6"/>
  <c r="P23" i="4"/>
  <c r="U23" s="1"/>
  <c r="Q23"/>
  <c r="Q99" i="14"/>
  <c r="P99"/>
  <c r="S84"/>
  <c r="R84"/>
  <c r="U22" i="6"/>
  <c r="S27" i="4"/>
  <c r="W27" s="1"/>
  <c r="R41"/>
  <c r="P65" i="12"/>
  <c r="P78" i="8"/>
  <c r="O70" i="10"/>
  <c r="T70" i="1" s="1"/>
  <c r="O53" i="10"/>
  <c r="T53" i="1" s="1"/>
  <c r="P80" i="14"/>
  <c r="Q38"/>
  <c r="U38" s="1"/>
  <c r="R17"/>
  <c r="W17" s="1"/>
  <c r="P47" i="8"/>
  <c r="W68" i="14"/>
  <c r="O7" i="10"/>
  <c r="T7" i="1" s="1"/>
  <c r="L7" s="1"/>
  <c r="P96" i="12"/>
  <c r="O67" i="10"/>
  <c r="T67" i="1" s="1"/>
  <c r="P31" i="8"/>
  <c r="P14"/>
  <c r="P19"/>
  <c r="O85" i="10"/>
  <c r="T85" i="1" s="1"/>
  <c r="P77" i="8"/>
  <c r="P21"/>
  <c r="P53"/>
  <c r="P45"/>
  <c r="P18" i="12"/>
  <c r="P27" i="8"/>
  <c r="P54" i="12"/>
  <c r="W85" i="6"/>
  <c r="P77" i="12"/>
  <c r="U66" i="6"/>
  <c r="P64" i="8"/>
  <c r="U60" i="6"/>
  <c r="P49" i="8"/>
  <c r="P101" i="12"/>
  <c r="P78"/>
  <c r="O94" i="10"/>
  <c r="T94" i="1" s="1"/>
  <c r="O84" i="10"/>
  <c r="T84" i="1" s="1"/>
  <c r="O60" i="10"/>
  <c r="T60" i="1" s="1"/>
  <c r="P15" i="12"/>
  <c r="O88" i="10"/>
  <c r="T88" i="1" s="1"/>
  <c r="P51" i="14"/>
  <c r="U51" s="1"/>
  <c r="R76"/>
  <c r="W76" s="1"/>
  <c r="W55"/>
  <c r="W60"/>
  <c r="P13"/>
  <c r="AC16" i="6"/>
  <c r="P43" i="8"/>
  <c r="P56"/>
  <c r="O87" i="10"/>
  <c r="T87" i="1" s="1"/>
  <c r="O50" i="10"/>
  <c r="T50" i="1" s="1"/>
  <c r="O41" i="10"/>
  <c r="T41" i="1" s="1"/>
  <c r="O28" i="10"/>
  <c r="T28" i="1" s="1"/>
  <c r="O31" i="10"/>
  <c r="T31" i="1" s="1"/>
  <c r="O25" i="10"/>
  <c r="T25" i="1" s="1"/>
  <c r="O45" i="10"/>
  <c r="T45" i="1" s="1"/>
  <c r="U71" i="14"/>
  <c r="U35" i="6"/>
  <c r="W67" i="14"/>
  <c r="Q63" i="4"/>
  <c r="P91" i="12"/>
  <c r="O64" i="10"/>
  <c r="T64" i="1" s="1"/>
  <c r="U52" i="14"/>
  <c r="U29"/>
  <c r="U92"/>
  <c r="U11"/>
  <c r="P37" i="4"/>
  <c r="P24"/>
  <c r="Q28"/>
  <c r="U28" s="1"/>
  <c r="Q27"/>
  <c r="U27" s="1"/>
  <c r="P37" i="8"/>
  <c r="S85" i="4"/>
  <c r="W85" s="1"/>
  <c r="O34" i="10"/>
  <c r="T34" i="1" s="1"/>
  <c r="O12" i="10"/>
  <c r="T12" i="1" s="1"/>
  <c r="O22" i="10"/>
  <c r="T22" i="1" s="1"/>
  <c r="P75" i="14"/>
  <c r="P74"/>
  <c r="U49"/>
  <c r="Q40"/>
  <c r="U40" s="1"/>
  <c r="P55"/>
  <c r="P94"/>
  <c r="P87"/>
  <c r="R19"/>
  <c r="U7"/>
  <c r="Q56"/>
  <c r="Q32"/>
  <c r="U32" s="1"/>
  <c r="R36"/>
  <c r="P22"/>
  <c r="R69"/>
  <c r="R65"/>
  <c r="R46"/>
  <c r="W46" s="1"/>
  <c r="R52"/>
  <c r="W52" s="1"/>
  <c r="R45"/>
  <c r="W45" s="1"/>
  <c r="P54"/>
  <c r="R50"/>
  <c r="R7" i="8"/>
  <c r="T7" s="1"/>
  <c r="V7" s="1"/>
  <c r="W7" i="1" s="1"/>
  <c r="P7" s="1"/>
  <c r="W83" i="14"/>
  <c r="S12" i="4"/>
  <c r="S25"/>
  <c r="W25" s="1"/>
  <c r="S21"/>
  <c r="W21" s="1"/>
  <c r="W36" i="6"/>
  <c r="AC36" s="1"/>
  <c r="O59" i="10"/>
  <c r="T59" i="1" s="1"/>
  <c r="W72" i="4"/>
  <c r="U88" i="6"/>
  <c r="Z88" s="1"/>
  <c r="Q63" i="14"/>
  <c r="P63"/>
  <c r="S23"/>
  <c r="R23"/>
  <c r="Q19"/>
  <c r="P19"/>
  <c r="S48"/>
  <c r="R48"/>
  <c r="Q33"/>
  <c r="P33"/>
  <c r="U77"/>
  <c r="K3"/>
  <c r="L3" s="1"/>
  <c r="AB79" i="6"/>
  <c r="Z24"/>
  <c r="U69"/>
  <c r="P70" i="12"/>
  <c r="U58" i="6"/>
  <c r="W60"/>
  <c r="W81"/>
  <c r="U83"/>
  <c r="P70" i="8"/>
  <c r="W28" i="6"/>
  <c r="P63" i="8"/>
  <c r="W38" i="6"/>
  <c r="U30"/>
  <c r="U95"/>
  <c r="O98" i="10"/>
  <c r="T98" i="1" s="1"/>
  <c r="P12" i="8"/>
  <c r="O55" i="10"/>
  <c r="T55" i="1" s="1"/>
  <c r="O16" i="10"/>
  <c r="T16" i="1" s="1"/>
  <c r="W77" i="6"/>
  <c r="P66" i="12"/>
  <c r="W21" i="6"/>
  <c r="P35" i="12"/>
  <c r="P48"/>
  <c r="O14" i="10"/>
  <c r="T14" i="1" s="1"/>
  <c r="O13" i="10"/>
  <c r="T13" i="1" s="1"/>
  <c r="W80" i="6"/>
  <c r="U48"/>
  <c r="R62" i="14"/>
  <c r="S62"/>
  <c r="Q18"/>
  <c r="P18"/>
  <c r="Q14"/>
  <c r="P14"/>
  <c r="S27"/>
  <c r="R27"/>
  <c r="Q47"/>
  <c r="P47"/>
  <c r="R79"/>
  <c r="S79"/>
  <c r="R14"/>
  <c r="S14"/>
  <c r="P65"/>
  <c r="Q65"/>
  <c r="Q88"/>
  <c r="P88"/>
  <c r="P41"/>
  <c r="Q41"/>
  <c r="R99"/>
  <c r="S99"/>
  <c r="R29"/>
  <c r="S29"/>
  <c r="Q44"/>
  <c r="P44"/>
  <c r="S89"/>
  <c r="R89"/>
  <c r="Q83"/>
  <c r="P83"/>
  <c r="P20"/>
  <c r="Q20"/>
  <c r="S85"/>
  <c r="R85"/>
  <c r="S49"/>
  <c r="R49"/>
  <c r="Q43"/>
  <c r="P43"/>
  <c r="K2"/>
  <c r="L2" s="1"/>
  <c r="K6"/>
  <c r="L6" s="1"/>
  <c r="Q81" i="12"/>
  <c r="R81" s="1"/>
  <c r="O8" i="10"/>
  <c r="T8" i="1" s="1"/>
  <c r="L8" s="1"/>
  <c r="P69" i="12"/>
  <c r="W33" i="6"/>
  <c r="P17" i="8"/>
  <c r="W62" i="6"/>
  <c r="P97" i="12"/>
  <c r="P83"/>
  <c r="W73" i="6"/>
  <c r="P100" i="8"/>
  <c r="U99" i="6"/>
  <c r="P55" i="8"/>
  <c r="P73" i="12"/>
  <c r="P93"/>
  <c r="P63"/>
  <c r="W65" i="6"/>
  <c r="W46"/>
  <c r="P76" i="8"/>
  <c r="U71" i="6"/>
  <c r="P26" i="8"/>
  <c r="P15"/>
  <c r="W43" i="6"/>
  <c r="W35"/>
  <c r="P71" i="8"/>
  <c r="W101" i="6"/>
  <c r="O66" i="10"/>
  <c r="T66" i="1" s="1"/>
  <c r="O44" i="10"/>
  <c r="T44" i="1" s="1"/>
  <c r="O83" i="10"/>
  <c r="T83" i="1" s="1"/>
  <c r="O74" i="10"/>
  <c r="T74" i="1" s="1"/>
  <c r="O35" i="10"/>
  <c r="T35" i="1" s="1"/>
  <c r="P90" i="8"/>
  <c r="U56" i="6"/>
  <c r="O99" i="10"/>
  <c r="T99" i="1" s="1"/>
  <c r="O77" i="10"/>
  <c r="T77" i="1" s="1"/>
  <c r="W39" i="6"/>
  <c r="P64" i="14"/>
  <c r="Q64"/>
  <c r="R91"/>
  <c r="S91"/>
  <c r="Q86"/>
  <c r="P86"/>
  <c r="R63"/>
  <c r="S63"/>
  <c r="S39"/>
  <c r="R39"/>
  <c r="R18"/>
  <c r="S18"/>
  <c r="Q58"/>
  <c r="P58"/>
  <c r="S54"/>
  <c r="R54"/>
  <c r="S32"/>
  <c r="R32"/>
  <c r="Q42"/>
  <c r="P42"/>
  <c r="S92"/>
  <c r="R92"/>
  <c r="S56"/>
  <c r="R56"/>
  <c r="S73"/>
  <c r="R73"/>
  <c r="K4"/>
  <c r="L4" s="1"/>
  <c r="Q70"/>
  <c r="P70"/>
  <c r="Q48"/>
  <c r="P48"/>
  <c r="R95"/>
  <c r="S95"/>
  <c r="S100"/>
  <c r="R100"/>
  <c r="P72"/>
  <c r="Q72"/>
  <c r="U4" i="13"/>
  <c r="K5" i="14"/>
  <c r="L5" s="1"/>
  <c r="Q33" i="4"/>
  <c r="U33" s="1"/>
  <c r="U7" i="6"/>
  <c r="W7"/>
  <c r="W89"/>
  <c r="W83"/>
  <c r="U38"/>
  <c r="P74" i="12"/>
  <c r="P51"/>
  <c r="P23"/>
  <c r="P47"/>
  <c r="P92" i="8"/>
  <c r="W50" i="6"/>
  <c r="P33" i="12"/>
  <c r="P22" i="8"/>
  <c r="W11" i="6"/>
  <c r="P19" i="12"/>
  <c r="P80" i="8"/>
  <c r="W64" i="6"/>
  <c r="U23"/>
  <c r="P35" i="8"/>
  <c r="W19" i="6"/>
  <c r="P53" i="12"/>
  <c r="U34" i="6"/>
  <c r="P84" i="8"/>
  <c r="P60"/>
  <c r="U40" i="6"/>
  <c r="P98" i="8"/>
  <c r="O21" i="10"/>
  <c r="T21" i="1" s="1"/>
  <c r="O24" i="10"/>
  <c r="T24" i="1" s="1"/>
  <c r="U68" i="6"/>
  <c r="U79"/>
  <c r="R58" i="14"/>
  <c r="S58"/>
  <c r="R43"/>
  <c r="S43"/>
  <c r="P61"/>
  <c r="Q61"/>
  <c r="Q37"/>
  <c r="P37"/>
  <c r="Q15"/>
  <c r="P15"/>
  <c r="O18" i="10"/>
  <c r="T18" i="1" s="1"/>
  <c r="S64" i="14"/>
  <c r="R64"/>
  <c r="S77"/>
  <c r="R77"/>
  <c r="R51"/>
  <c r="S51"/>
  <c r="S12"/>
  <c r="R12"/>
  <c r="Q17"/>
  <c r="P17"/>
  <c r="R30"/>
  <c r="S30"/>
  <c r="P8"/>
  <c r="Q8"/>
  <c r="Q9"/>
  <c r="P9"/>
  <c r="Q21"/>
  <c r="P21"/>
  <c r="S42"/>
  <c r="R42"/>
  <c r="S101"/>
  <c r="R101"/>
  <c r="R87"/>
  <c r="S87"/>
  <c r="S7"/>
  <c r="R7"/>
  <c r="R70"/>
  <c r="S70"/>
  <c r="Q66"/>
  <c r="P66"/>
  <c r="S24"/>
  <c r="R24"/>
  <c r="Q96"/>
  <c r="P96"/>
  <c r="Q46"/>
  <c r="P46"/>
  <c r="Q90"/>
  <c r="P90"/>
  <c r="P31"/>
  <c r="Q31"/>
  <c r="S80"/>
  <c r="R80"/>
  <c r="R38"/>
  <c r="S38"/>
  <c r="R71"/>
  <c r="S71"/>
  <c r="Q23"/>
  <c r="P23"/>
  <c r="R78"/>
  <c r="S78"/>
  <c r="R25"/>
  <c r="S25"/>
  <c r="O23" i="10"/>
  <c r="T23" i="1" s="1"/>
  <c r="U30" i="14"/>
  <c r="W98"/>
  <c r="W90"/>
  <c r="U82"/>
  <c r="U25"/>
  <c r="U78"/>
  <c r="W28"/>
  <c r="U95"/>
  <c r="U10"/>
  <c r="Q26"/>
  <c r="P26"/>
  <c r="Q98"/>
  <c r="P98"/>
  <c r="X43" i="6"/>
  <c r="Y43"/>
  <c r="P84" i="14"/>
  <c r="Q84"/>
  <c r="R74"/>
  <c r="S74"/>
  <c r="W74" s="1"/>
  <c r="Q62"/>
  <c r="P62"/>
  <c r="S16"/>
  <c r="R16"/>
  <c r="P93"/>
  <c r="Q93"/>
  <c r="S40"/>
  <c r="R40"/>
  <c r="P28"/>
  <c r="Q28"/>
  <c r="Q27"/>
  <c r="P27"/>
  <c r="P57"/>
  <c r="Q57"/>
  <c r="P69"/>
  <c r="Q69"/>
  <c r="P68"/>
  <c r="Q68"/>
  <c r="S13"/>
  <c r="R13"/>
  <c r="Q34"/>
  <c r="P34"/>
  <c r="P101"/>
  <c r="Q101"/>
  <c r="Q67"/>
  <c r="P67"/>
  <c r="P53"/>
  <c r="Q53"/>
  <c r="R22"/>
  <c r="S22"/>
  <c r="O48" i="10"/>
  <c r="T48" i="1" s="1"/>
  <c r="W26" i="14"/>
  <c r="W37"/>
  <c r="W75"/>
  <c r="U85"/>
  <c r="W33"/>
  <c r="U60"/>
  <c r="W66"/>
  <c r="Q50"/>
  <c r="P50"/>
  <c r="S20"/>
  <c r="R20"/>
  <c r="P97"/>
  <c r="Q97"/>
  <c r="S81"/>
  <c r="R81"/>
  <c r="S82"/>
  <c r="R82"/>
  <c r="S35"/>
  <c r="R35"/>
  <c r="S61"/>
  <c r="R61"/>
  <c r="R10"/>
  <c r="S10"/>
  <c r="P45"/>
  <c r="Q45"/>
  <c r="S15"/>
  <c r="R15"/>
  <c r="S94"/>
  <c r="R94"/>
  <c r="Q59"/>
  <c r="P59"/>
  <c r="P36"/>
  <c r="Q36"/>
  <c r="S11"/>
  <c r="R11"/>
  <c r="U43" i="6"/>
  <c r="X60" i="14"/>
  <c r="Y60" s="1"/>
  <c r="Q34" i="4"/>
  <c r="U34" s="1"/>
  <c r="R30" i="8"/>
  <c r="P11" i="4"/>
  <c r="U11" s="1"/>
  <c r="Q40"/>
  <c r="P40"/>
  <c r="U40" s="1"/>
  <c r="R49"/>
  <c r="S49"/>
  <c r="R34"/>
  <c r="S34"/>
  <c r="P26"/>
  <c r="Q26"/>
  <c r="P42"/>
  <c r="Q42"/>
  <c r="U42" s="1"/>
  <c r="R35"/>
  <c r="S35"/>
  <c r="R9"/>
  <c r="S9"/>
  <c r="Q18"/>
  <c r="P18"/>
  <c r="P53"/>
  <c r="Q53"/>
  <c r="P93" i="8"/>
  <c r="S83" i="4"/>
  <c r="R83"/>
  <c r="U36" i="6"/>
  <c r="O72" i="10"/>
  <c r="T72" i="1" s="1"/>
  <c r="W94" i="6"/>
  <c r="X89"/>
  <c r="Y89" s="1"/>
  <c r="W41"/>
  <c r="Q30" i="12"/>
  <c r="R30" s="1"/>
  <c r="Q65" i="4"/>
  <c r="P65"/>
  <c r="R79"/>
  <c r="S79"/>
  <c r="Q74"/>
  <c r="P74"/>
  <c r="W72" i="6"/>
  <c r="R59" i="4"/>
  <c r="S59"/>
  <c r="O56" i="10"/>
  <c r="T56" i="1" s="1"/>
  <c r="Q101" i="4"/>
  <c r="P101"/>
  <c r="Q93"/>
  <c r="P93"/>
  <c r="S69"/>
  <c r="R69"/>
  <c r="R77"/>
  <c r="S77"/>
  <c r="W71" i="6"/>
  <c r="R90" i="4"/>
  <c r="S90"/>
  <c r="R85" i="8"/>
  <c r="S67" i="4"/>
  <c r="R67"/>
  <c r="P60" i="12"/>
  <c r="P32"/>
  <c r="U47" i="6"/>
  <c r="U17"/>
  <c r="W99"/>
  <c r="W96"/>
  <c r="U50"/>
  <c r="P30" i="8"/>
  <c r="S30" s="1"/>
  <c r="P88" i="12"/>
  <c r="R56" i="4"/>
  <c r="S56"/>
  <c r="W29" i="6"/>
  <c r="P89" i="8"/>
  <c r="W27" i="6"/>
  <c r="Q54" i="4"/>
  <c r="P54"/>
  <c r="S70"/>
  <c r="R70"/>
  <c r="O33" i="10"/>
  <c r="T33" i="1" s="1"/>
  <c r="S65" i="4"/>
  <c r="R65"/>
  <c r="O38" i="10"/>
  <c r="T38" i="1" s="1"/>
  <c r="U74" i="6"/>
  <c r="P40" i="12"/>
  <c r="R57" i="4"/>
  <c r="S57"/>
  <c r="Q52"/>
  <c r="P52"/>
  <c r="R97"/>
  <c r="S97"/>
  <c r="Q89"/>
  <c r="P89"/>
  <c r="O69" i="10"/>
  <c r="T69" i="1" s="1"/>
  <c r="R76" i="4"/>
  <c r="S76"/>
  <c r="Q92"/>
  <c r="P92"/>
  <c r="R92"/>
  <c r="S92"/>
  <c r="Q87"/>
  <c r="P87"/>
  <c r="P86"/>
  <c r="Q86"/>
  <c r="O82" i="10"/>
  <c r="T82" i="1" s="1"/>
  <c r="AB42" i="6"/>
  <c r="AE42" s="1"/>
  <c r="Z80"/>
  <c r="AC84"/>
  <c r="Q79" i="8"/>
  <c r="P8" i="12"/>
  <c r="U70" i="6"/>
  <c r="P84" i="12"/>
  <c r="W68" i="6"/>
  <c r="W47"/>
  <c r="AA45"/>
  <c r="AC45" s="1"/>
  <c r="P52" i="12"/>
  <c r="U93" i="6"/>
  <c r="P83" i="8"/>
  <c r="W57" i="6"/>
  <c r="U28"/>
  <c r="W22"/>
  <c r="P70" i="4"/>
  <c r="Q70"/>
  <c r="W74" i="6"/>
  <c r="U57"/>
  <c r="S64" i="4"/>
  <c r="R64"/>
  <c r="W59" i="6"/>
  <c r="R61" i="4"/>
  <c r="S61"/>
  <c r="U55" i="6"/>
  <c r="U97"/>
  <c r="U94"/>
  <c r="P36" i="12"/>
  <c r="P20"/>
  <c r="U14" i="6"/>
  <c r="U61"/>
  <c r="U41"/>
  <c r="P16" i="8"/>
  <c r="U85" i="6"/>
  <c r="S75" i="4"/>
  <c r="R75"/>
  <c r="U98" i="6"/>
  <c r="P92" i="12"/>
  <c r="O79" i="10"/>
  <c r="T79" i="1" s="1"/>
  <c r="R54" i="4"/>
  <c r="S54"/>
  <c r="O81" i="10"/>
  <c r="T81" i="1" s="1"/>
  <c r="Q78" i="4"/>
  <c r="P78"/>
  <c r="R66"/>
  <c r="S66"/>
  <c r="P42" i="12"/>
  <c r="R74" i="4"/>
  <c r="S74"/>
  <c r="P59"/>
  <c r="Q59"/>
  <c r="P56" i="12"/>
  <c r="U18" i="6"/>
  <c r="P55" i="4"/>
  <c r="Q55"/>
  <c r="O19" i="10"/>
  <c r="T19" i="1" s="1"/>
  <c r="Q72" i="4"/>
  <c r="P72"/>
  <c r="S53"/>
  <c r="R53"/>
  <c r="R101"/>
  <c r="S101"/>
  <c r="O97" i="10"/>
  <c r="T97" i="1" s="1"/>
  <c r="P95" i="4"/>
  <c r="Q95"/>
  <c r="O93" i="10"/>
  <c r="T93" i="1" s="1"/>
  <c r="O91" i="10"/>
  <c r="T91" i="1" s="1"/>
  <c r="O89" i="10"/>
  <c r="T89" i="1" s="1"/>
  <c r="Q58" i="4"/>
  <c r="P58"/>
  <c r="Q84"/>
  <c r="P84"/>
  <c r="O17" i="10"/>
  <c r="T17" i="1" s="1"/>
  <c r="O9" i="10"/>
  <c r="T9" i="1" s="1"/>
  <c r="R60" i="4"/>
  <c r="S60"/>
  <c r="R68"/>
  <c r="S68"/>
  <c r="W37" i="6"/>
  <c r="Q73" i="4"/>
  <c r="P73"/>
  <c r="O100" i="10"/>
  <c r="T100" i="1" s="1"/>
  <c r="P96" i="4"/>
  <c r="Q96"/>
  <c r="R94"/>
  <c r="S94"/>
  <c r="O90" i="10"/>
  <c r="T90" i="1" s="1"/>
  <c r="R88" i="4"/>
  <c r="S88"/>
  <c r="R87"/>
  <c r="S87"/>
  <c r="O86" i="10"/>
  <c r="T86" i="1" s="1"/>
  <c r="R82" i="4"/>
  <c r="S82"/>
  <c r="P50" i="8"/>
  <c r="Q34" i="12"/>
  <c r="R34" s="1"/>
  <c r="U21" i="6"/>
  <c r="P71" i="4"/>
  <c r="Q71"/>
  <c r="U67" i="6"/>
  <c r="W100"/>
  <c r="U54"/>
  <c r="P64" i="4"/>
  <c r="Q64"/>
  <c r="X10" i="6"/>
  <c r="Y10" s="1"/>
  <c r="Q81" i="8"/>
  <c r="R81" s="1"/>
  <c r="P75" i="4"/>
  <c r="Q75"/>
  <c r="Q62"/>
  <c r="P62"/>
  <c r="Q57"/>
  <c r="P57"/>
  <c r="P51"/>
  <c r="Q51"/>
  <c r="P99"/>
  <c r="Q99"/>
  <c r="P91"/>
  <c r="Q91"/>
  <c r="R84"/>
  <c r="S84"/>
  <c r="R98"/>
  <c r="S98"/>
  <c r="P88"/>
  <c r="Q88"/>
  <c r="P86" i="12"/>
  <c r="P81"/>
  <c r="W70" i="6"/>
  <c r="P75" i="8"/>
  <c r="P20"/>
  <c r="W63" i="6"/>
  <c r="P41" i="8"/>
  <c r="U51" i="6"/>
  <c r="P94" i="12"/>
  <c r="U92" i="6"/>
  <c r="W31"/>
  <c r="P24" i="12"/>
  <c r="W67" i="6"/>
  <c r="S62" i="4"/>
  <c r="R62"/>
  <c r="W86" i="6"/>
  <c r="U32"/>
  <c r="W51"/>
  <c r="P79" i="8"/>
  <c r="W76" i="6"/>
  <c r="W12"/>
  <c r="U10"/>
  <c r="P60" i="4"/>
  <c r="Q60"/>
  <c r="S81"/>
  <c r="R81"/>
  <c r="R78"/>
  <c r="S78"/>
  <c r="Q68"/>
  <c r="P68"/>
  <c r="O49" i="10"/>
  <c r="T49" i="1" s="1"/>
  <c r="R55" i="4"/>
  <c r="S55"/>
  <c r="R95"/>
  <c r="S95"/>
  <c r="S52"/>
  <c r="R52"/>
  <c r="U65" i="6"/>
  <c r="U84"/>
  <c r="U59"/>
  <c r="Q100" i="4"/>
  <c r="P100"/>
  <c r="S96"/>
  <c r="R96"/>
  <c r="R9" i="8"/>
  <c r="T9" s="1"/>
  <c r="V9" s="1"/>
  <c r="W9" i="1" s="1"/>
  <c r="W8" i="6"/>
  <c r="P7" i="12"/>
  <c r="X101" i="6"/>
  <c r="Z101" s="1"/>
  <c r="P62" i="12"/>
  <c r="W55" i="6"/>
  <c r="U81"/>
  <c r="U73"/>
  <c r="W82"/>
  <c r="W75"/>
  <c r="U90"/>
  <c r="P33" i="8"/>
  <c r="P22" i="12"/>
  <c r="U20" i="6"/>
  <c r="W14"/>
  <c r="P61" i="8"/>
  <c r="U27" i="6"/>
  <c r="U82"/>
  <c r="P64" i="12"/>
  <c r="P32" i="8"/>
  <c r="P101"/>
  <c r="P90" i="12"/>
  <c r="W79" i="6"/>
  <c r="W56"/>
  <c r="AC56" s="1"/>
  <c r="W48"/>
  <c r="AC48" s="1"/>
  <c r="P34" i="12"/>
  <c r="W18" i="6"/>
  <c r="P50" i="12"/>
  <c r="U44" i="6"/>
  <c r="W25"/>
  <c r="P14" i="12"/>
  <c r="U11" i="6"/>
  <c r="P38" i="12"/>
  <c r="P88" i="8"/>
  <c r="U77" i="6"/>
  <c r="P65" i="8"/>
  <c r="W53" i="6"/>
  <c r="P85" i="4"/>
  <c r="Q85"/>
  <c r="U78" i="6"/>
  <c r="P58" i="12"/>
  <c r="W52" i="6"/>
  <c r="U91"/>
  <c r="P83" i="4"/>
  <c r="Q83"/>
  <c r="P75" i="12"/>
  <c r="W78" i="6"/>
  <c r="O52" i="10"/>
  <c r="T52" i="1" s="1"/>
  <c r="U86" i="6"/>
  <c r="R73" i="4"/>
  <c r="S73"/>
  <c r="O75" i="10"/>
  <c r="T75" i="1" s="1"/>
  <c r="Q56" i="4"/>
  <c r="P56"/>
  <c r="P36" i="8"/>
  <c r="W26" i="6"/>
  <c r="R63" i="4"/>
  <c r="S63"/>
  <c r="W61" i="6"/>
  <c r="P16" i="12"/>
  <c r="W88" i="6"/>
  <c r="R51" i="4"/>
  <c r="S51"/>
  <c r="P98" i="12"/>
  <c r="P87" i="8"/>
  <c r="P48"/>
  <c r="U37" i="6"/>
  <c r="P12" i="12"/>
  <c r="P10" i="8"/>
  <c r="W98" i="6"/>
  <c r="U13"/>
  <c r="P55" i="12"/>
  <c r="S55" s="1"/>
  <c r="U52" i="6"/>
  <c r="Z52" s="1"/>
  <c r="P97" i="8"/>
  <c r="W91" i="6"/>
  <c r="U89"/>
  <c r="P81" i="8"/>
  <c r="W20" i="6"/>
  <c r="P11" i="12"/>
  <c r="U63" i="6"/>
  <c r="U19"/>
  <c r="Z19" s="1"/>
  <c r="P30" i="12"/>
  <c r="U9" i="6"/>
  <c r="P85" i="8"/>
  <c r="S85" s="1"/>
  <c r="P82" i="12"/>
  <c r="P69" i="8"/>
  <c r="O46" i="10"/>
  <c r="T46" i="1" s="1"/>
  <c r="W90" i="6"/>
  <c r="P79" i="4"/>
  <c r="Q79"/>
  <c r="P76" i="12"/>
  <c r="P59" i="8"/>
  <c r="P18"/>
  <c r="W10" i="6"/>
  <c r="O54" i="10"/>
  <c r="T54" i="1" s="1"/>
  <c r="Q81" i="4"/>
  <c r="P81"/>
  <c r="O78" i="10"/>
  <c r="T78" i="1" s="1"/>
  <c r="Q66" i="4"/>
  <c r="P66"/>
  <c r="W15" i="6"/>
  <c r="W49"/>
  <c r="P61" i="4"/>
  <c r="Q61"/>
  <c r="O40" i="10"/>
  <c r="T40" i="1" s="1"/>
  <c r="P51" i="8"/>
  <c r="P39" i="12"/>
  <c r="P67" i="4"/>
  <c r="Q67"/>
  <c r="O11" i="10"/>
  <c r="T11" i="1" s="1"/>
  <c r="P80" i="4"/>
  <c r="Q80"/>
  <c r="P77"/>
  <c r="Q77"/>
  <c r="U46" i="6"/>
  <c r="W87"/>
  <c r="P68" i="12"/>
  <c r="P34" i="8"/>
  <c r="R80" i="4"/>
  <c r="S80"/>
  <c r="R71"/>
  <c r="S71"/>
  <c r="R99"/>
  <c r="S99"/>
  <c r="Q97"/>
  <c r="P97"/>
  <c r="O95" i="10"/>
  <c r="T95" i="1" s="1"/>
  <c r="R93" i="4"/>
  <c r="S93"/>
  <c r="R91"/>
  <c r="S91"/>
  <c r="R89"/>
  <c r="S89"/>
  <c r="O51" i="10"/>
  <c r="T51" i="1" s="1"/>
  <c r="O32" i="10"/>
  <c r="T32" i="1" s="1"/>
  <c r="R58" i="4"/>
  <c r="S58"/>
  <c r="Q76"/>
  <c r="P76"/>
  <c r="W95" i="6"/>
  <c r="O30" i="10"/>
  <c r="T30" i="1" s="1"/>
  <c r="O68" i="10"/>
  <c r="T68" i="1" s="1"/>
  <c r="P26" i="12"/>
  <c r="P10"/>
  <c r="P69" i="4"/>
  <c r="Q69"/>
  <c r="R100"/>
  <c r="S100"/>
  <c r="Q98"/>
  <c r="P98"/>
  <c r="O96" i="10"/>
  <c r="T96" i="1" s="1"/>
  <c r="Q94" i="4"/>
  <c r="P94"/>
  <c r="Q90"/>
  <c r="P90"/>
  <c r="R86"/>
  <c r="S86"/>
  <c r="Q82"/>
  <c r="P82"/>
  <c r="P8" i="8"/>
  <c r="Q47"/>
  <c r="Q95"/>
  <c r="S95" s="1"/>
  <c r="Q94"/>
  <c r="Q39"/>
  <c r="S39" s="1"/>
  <c r="Q23"/>
  <c r="S23" s="1"/>
  <c r="Q72"/>
  <c r="S72" s="1"/>
  <c r="Q66"/>
  <c r="S66" s="1"/>
  <c r="Q28"/>
  <c r="S28" s="1"/>
  <c r="Q40"/>
  <c r="S40" s="1"/>
  <c r="Q29"/>
  <c r="S29" s="1"/>
  <c r="Q82"/>
  <c r="Q99"/>
  <c r="S99" s="1"/>
  <c r="Q54"/>
  <c r="S54" s="1"/>
  <c r="Q24"/>
  <c r="S24" s="1"/>
  <c r="Q56"/>
  <c r="Q74"/>
  <c r="S74" s="1"/>
  <c r="Q46"/>
  <c r="S46" s="1"/>
  <c r="Q13"/>
  <c r="S13" s="1"/>
  <c r="Q98"/>
  <c r="Q91"/>
  <c r="S91" s="1"/>
  <c r="Q41" i="12"/>
  <c r="S41" s="1"/>
  <c r="Q87"/>
  <c r="S87" s="1"/>
  <c r="Q85"/>
  <c r="S85" s="1"/>
  <c r="Q45"/>
  <c r="S45" s="1"/>
  <c r="Q79"/>
  <c r="Q67"/>
  <c r="S67" s="1"/>
  <c r="Q95"/>
  <c r="S95" s="1"/>
  <c r="R88"/>
  <c r="Q17"/>
  <c r="S17" s="1"/>
  <c r="Q99"/>
  <c r="S99" s="1"/>
  <c r="Q80"/>
  <c r="S80" s="1"/>
  <c r="Q91"/>
  <c r="S91" s="1"/>
  <c r="S31"/>
  <c r="T31" s="1"/>
  <c r="V31" s="1"/>
  <c r="U31" i="1" s="1"/>
  <c r="Q13" i="12"/>
  <c r="S13" s="1"/>
  <c r="Q9"/>
  <c r="S9" s="1"/>
  <c r="R55"/>
  <c r="Q21"/>
  <c r="S21" s="1"/>
  <c r="Q25"/>
  <c r="S25" s="1"/>
  <c r="Q57"/>
  <c r="S57" s="1"/>
  <c r="Q71"/>
  <c r="S71" s="1"/>
  <c r="S65"/>
  <c r="T65" s="1"/>
  <c r="V65" s="1"/>
  <c r="U65" i="1" s="1"/>
  <c r="X12" i="6"/>
  <c r="Z12" s="1"/>
  <c r="AA34"/>
  <c r="AC34" s="1"/>
  <c r="X49"/>
  <c r="Z49" s="1"/>
  <c r="X53"/>
  <c r="Z53" s="1"/>
  <c r="Y52"/>
  <c r="AD52" s="1"/>
  <c r="AC40"/>
  <c r="AE40" s="1"/>
  <c r="Y80"/>
  <c r="Y35"/>
  <c r="X8"/>
  <c r="Z8" s="1"/>
  <c r="AA77"/>
  <c r="AC77" s="1"/>
  <c r="X16"/>
  <c r="Z16" s="1"/>
  <c r="X79"/>
  <c r="X100"/>
  <c r="Z100" s="1"/>
  <c r="Z76"/>
  <c r="AD76" s="1"/>
  <c r="Z39"/>
  <c r="X45"/>
  <c r="Z45" s="1"/>
  <c r="X64"/>
  <c r="Z64" s="1"/>
  <c r="AA30"/>
  <c r="AA54"/>
  <c r="AC54" s="1"/>
  <c r="Y33"/>
  <c r="AD33" s="1"/>
  <c r="AB16"/>
  <c r="Y24"/>
  <c r="AD24" s="1"/>
  <c r="AA93"/>
  <c r="AC93" s="1"/>
  <c r="X31"/>
  <c r="Z31" s="1"/>
  <c r="AC17"/>
  <c r="AE17" s="1"/>
  <c r="AB48"/>
  <c r="AB56"/>
  <c r="Y19"/>
  <c r="AC32"/>
  <c r="AE32" s="1"/>
  <c r="Y39"/>
  <c r="P15" i="4"/>
  <c r="P31"/>
  <c r="P19"/>
  <c r="Q29"/>
  <c r="Q41"/>
  <c r="U41" s="1"/>
  <c r="S19"/>
  <c r="W19" s="1"/>
  <c r="R33"/>
  <c r="W33" s="1"/>
  <c r="Q46"/>
  <c r="S2" i="13"/>
  <c r="S17" i="4"/>
  <c r="W17" s="1"/>
  <c r="W20"/>
  <c r="R46"/>
  <c r="Q7"/>
  <c r="U7" s="1"/>
  <c r="R14"/>
  <c r="W14" s="1"/>
  <c r="S30"/>
  <c r="W30" s="1"/>
  <c r="R16"/>
  <c r="W16" s="1"/>
  <c r="R47"/>
  <c r="W47" s="1"/>
  <c r="Q44"/>
  <c r="R45"/>
  <c r="W45" s="1"/>
  <c r="W46"/>
  <c r="Q48"/>
  <c r="U48" s="1"/>
  <c r="P3" i="13"/>
  <c r="S38" i="4"/>
  <c r="W38" s="1"/>
  <c r="P45"/>
  <c r="R44"/>
  <c r="W44" s="1"/>
  <c r="P39"/>
  <c r="U39" s="1"/>
  <c r="P36"/>
  <c r="U36" s="1"/>
  <c r="R8"/>
  <c r="Q50"/>
  <c r="U50" s="1"/>
  <c r="P47"/>
  <c r="S26"/>
  <c r="S23"/>
  <c r="W23" s="1"/>
  <c r="P20"/>
  <c r="P43"/>
  <c r="P25"/>
  <c r="P49"/>
  <c r="P12"/>
  <c r="Q35"/>
  <c r="U35" s="1"/>
  <c r="P10"/>
  <c r="W12"/>
  <c r="K5" i="6"/>
  <c r="L5" s="1"/>
  <c r="M5" s="1"/>
  <c r="S6" i="13"/>
  <c r="P16" i="4"/>
  <c r="W34"/>
  <c r="U30"/>
  <c r="P8"/>
  <c r="U8" s="1"/>
  <c r="S39"/>
  <c r="S10"/>
  <c r="W10" s="1"/>
  <c r="R31"/>
  <c r="S32"/>
  <c r="W32" s="1"/>
  <c r="R37"/>
  <c r="W37" s="1"/>
  <c r="N4" i="6"/>
  <c r="P4" s="1"/>
  <c r="L4" i="12"/>
  <c r="M4" s="1"/>
  <c r="O2" i="13"/>
  <c r="O6"/>
  <c r="N5" i="6"/>
  <c r="R40" i="4"/>
  <c r="S40"/>
  <c r="P9"/>
  <c r="Q9"/>
  <c r="R11"/>
  <c r="S11"/>
  <c r="R2" i="13"/>
  <c r="N5"/>
  <c r="R6"/>
  <c r="K6" i="4"/>
  <c r="L6" s="1"/>
  <c r="M6" s="1"/>
  <c r="O2" i="6"/>
  <c r="O4"/>
  <c r="Q21" i="4"/>
  <c r="P21"/>
  <c r="S43"/>
  <c r="R43"/>
  <c r="R36"/>
  <c r="S36"/>
  <c r="R15"/>
  <c r="S15"/>
  <c r="R29"/>
  <c r="S29"/>
  <c r="Q17"/>
  <c r="P17"/>
  <c r="U37"/>
  <c r="U13"/>
  <c r="W22"/>
  <c r="L6" i="8"/>
  <c r="M6" s="1"/>
  <c r="N2" i="6"/>
  <c r="S18" i="4"/>
  <c r="R18"/>
  <c r="S24"/>
  <c r="R24"/>
  <c r="L2" i="13"/>
  <c r="L6"/>
  <c r="K2" i="4"/>
  <c r="L2" i="12"/>
  <c r="P22" i="4"/>
  <c r="Q22"/>
  <c r="P38"/>
  <c r="Q38"/>
  <c r="S48"/>
  <c r="R48"/>
  <c r="R28"/>
  <c r="S28"/>
  <c r="W41"/>
  <c r="L4" i="8"/>
  <c r="M4" s="1"/>
  <c r="P32" i="4"/>
  <c r="Q32"/>
  <c r="J4" i="13"/>
  <c r="K4" i="4"/>
  <c r="L4" s="1"/>
  <c r="M4" s="1"/>
  <c r="K6" i="6"/>
  <c r="L6" s="1"/>
  <c r="M6" s="1"/>
  <c r="U2" i="13"/>
  <c r="U6"/>
  <c r="K5" i="4"/>
  <c r="L5" s="1"/>
  <c r="M5" s="1"/>
  <c r="K2" i="6"/>
  <c r="O5"/>
  <c r="K4"/>
  <c r="L4" s="1"/>
  <c r="M4" s="1"/>
  <c r="L5" i="12"/>
  <c r="M5" s="1"/>
  <c r="L5" i="8"/>
  <c r="L2"/>
  <c r="Q14" i="4"/>
  <c r="P14"/>
  <c r="R13"/>
  <c r="S13"/>
  <c r="R50"/>
  <c r="S50"/>
  <c r="R42"/>
  <c r="S42"/>
  <c r="R7"/>
  <c r="S7"/>
  <c r="N6" i="6"/>
  <c r="L6" i="12"/>
  <c r="M6" s="1"/>
  <c r="K3" i="6"/>
  <c r="L3" s="1"/>
  <c r="M3" s="1"/>
  <c r="K3" i="4"/>
  <c r="L3" s="1"/>
  <c r="M3" s="1"/>
  <c r="L3" i="13"/>
  <c r="L3" i="8"/>
  <c r="N3" s="1"/>
  <c r="S3" i="13"/>
  <c r="L3" i="12"/>
  <c r="N3" s="1"/>
  <c r="O3" i="6"/>
  <c r="N3"/>
  <c r="P3" s="1"/>
  <c r="O6"/>
  <c r="S6" s="1"/>
  <c r="G5" i="13"/>
  <c r="O5"/>
  <c r="G3"/>
  <c r="O3"/>
  <c r="M4"/>
  <c r="T5"/>
  <c r="I5"/>
  <c r="S5"/>
  <c r="M5"/>
  <c r="M3"/>
  <c r="R5"/>
  <c r="H2"/>
  <c r="T3"/>
  <c r="I3"/>
  <c r="Q4"/>
  <c r="H4"/>
  <c r="H6"/>
  <c r="T2"/>
  <c r="N4"/>
  <c r="R4"/>
  <c r="T6"/>
  <c r="I2"/>
  <c r="M2"/>
  <c r="Q2"/>
  <c r="J3"/>
  <c r="N3"/>
  <c r="R3"/>
  <c r="G4"/>
  <c r="O4"/>
  <c r="S4"/>
  <c r="H5"/>
  <c r="L5"/>
  <c r="P5"/>
  <c r="I6"/>
  <c r="M6"/>
  <c r="Q6"/>
  <c r="P2"/>
  <c r="Q3"/>
  <c r="U3"/>
  <c r="N2"/>
  <c r="L4"/>
  <c r="P4"/>
  <c r="T4"/>
  <c r="Q5"/>
  <c r="U5"/>
  <c r="N6"/>
  <c r="P6"/>
  <c r="G2"/>
  <c r="H3"/>
  <c r="G6"/>
  <c r="V41" i="14"/>
  <c r="V92" i="6"/>
  <c r="T10" i="14"/>
  <c r="V33"/>
  <c r="O20" i="8"/>
  <c r="O32" i="12"/>
  <c r="T92" i="6"/>
  <c r="O43" i="8"/>
  <c r="V37" i="14"/>
  <c r="O18" i="8"/>
  <c r="V15" i="6"/>
  <c r="T30" i="14"/>
  <c r="V90"/>
  <c r="V76"/>
  <c r="V50"/>
  <c r="O62" i="8"/>
  <c r="V66" i="14"/>
  <c r="V52" i="6"/>
  <c r="T57"/>
  <c r="T14"/>
  <c r="T85"/>
  <c r="O83" i="8"/>
  <c r="O8"/>
  <c r="O62" i="12"/>
  <c r="O22"/>
  <c r="O32" i="8"/>
  <c r="O90" i="12"/>
  <c r="O16"/>
  <c r="O68"/>
  <c r="T84" i="6"/>
  <c r="T49" i="14"/>
  <c r="V83"/>
  <c r="T92"/>
  <c r="V8"/>
  <c r="V97"/>
  <c r="V34" i="4"/>
  <c r="T11" i="6"/>
  <c r="O58" i="12"/>
  <c r="V41" i="6"/>
  <c r="O77" i="8"/>
  <c r="T17" i="6"/>
  <c r="T66"/>
  <c r="V99"/>
  <c r="T50"/>
  <c r="O61" i="12"/>
  <c r="T15" i="6"/>
  <c r="V101"/>
  <c r="T18"/>
  <c r="V13"/>
  <c r="O69" i="12"/>
  <c r="O53" i="8"/>
  <c r="V47" i="6"/>
  <c r="V11"/>
  <c r="O97" i="12"/>
  <c r="T93" i="6"/>
  <c r="O93" i="12"/>
  <c r="O63"/>
  <c r="V59" i="6"/>
  <c r="V58"/>
  <c r="T97"/>
  <c r="T94"/>
  <c r="V38"/>
  <c r="T98"/>
  <c r="O53" i="12"/>
  <c r="T42" i="6"/>
  <c r="T67"/>
  <c r="T62"/>
  <c r="O96" i="12"/>
  <c r="O14" i="8"/>
  <c r="O19"/>
  <c r="O27"/>
  <c r="O49"/>
  <c r="V62" i="4"/>
  <c r="O27" i="12"/>
  <c r="O68" i="8"/>
  <c r="V35" i="6"/>
  <c r="V83"/>
  <c r="O74" i="12"/>
  <c r="V18" i="6"/>
  <c r="O19" i="12"/>
  <c r="T23" i="6"/>
  <c r="V78"/>
  <c r="T56" i="4"/>
  <c r="O76" i="8"/>
  <c r="O26"/>
  <c r="O100" i="12"/>
  <c r="O96" i="8"/>
  <c r="T9" i="6"/>
  <c r="O37" i="8"/>
  <c r="V49" i="6"/>
  <c r="T7"/>
  <c r="T19" i="4"/>
  <c r="T44"/>
  <c r="T47"/>
  <c r="T43"/>
  <c r="T37"/>
  <c r="T13"/>
  <c r="V88" i="14"/>
  <c r="O78" i="8"/>
  <c r="O41"/>
  <c r="T47" i="6"/>
  <c r="V68"/>
  <c r="O49" i="12"/>
  <c r="O52" i="8"/>
  <c r="V69" i="14"/>
  <c r="T75" i="6"/>
  <c r="T61"/>
  <c r="O16" i="8"/>
  <c r="O64" i="12"/>
  <c r="V55" i="14"/>
  <c r="T11"/>
  <c r="V44"/>
  <c r="V60"/>
  <c r="O54" i="12"/>
  <c r="O101"/>
  <c r="O25" i="8"/>
  <c r="V43" i="6"/>
  <c r="T74"/>
  <c r="V21"/>
  <c r="T28"/>
  <c r="V74"/>
  <c r="V81"/>
  <c r="O70" i="8"/>
  <c r="V75" i="4"/>
  <c r="T58"/>
  <c r="V100" i="6"/>
  <c r="O77" i="12"/>
  <c r="V67" i="6"/>
  <c r="V86"/>
  <c r="T32"/>
  <c r="T26"/>
  <c r="O35" i="12"/>
  <c r="V72" i="4"/>
  <c r="V53" i="6"/>
  <c r="V19"/>
  <c r="O57" i="8"/>
  <c r="T48" i="6"/>
  <c r="O7" i="12"/>
  <c r="T45" i="4"/>
  <c r="T22" i="6"/>
  <c r="T80" i="14"/>
  <c r="O75" i="8"/>
  <c r="O84" i="12"/>
  <c r="T96" i="6"/>
  <c r="T74" i="14"/>
  <c r="T87"/>
  <c r="T56"/>
  <c r="V21" i="4"/>
  <c r="O72" i="12"/>
  <c r="T86" i="6"/>
  <c r="T55"/>
  <c r="V23"/>
  <c r="V25"/>
  <c r="O52" i="12"/>
  <c r="O56"/>
  <c r="T7" i="14"/>
  <c r="T81"/>
  <c r="V13"/>
  <c r="V93"/>
  <c r="O24" i="12"/>
  <c r="V94" i="6"/>
  <c r="V72"/>
  <c r="O64" i="8"/>
  <c r="O78" i="12"/>
  <c r="O89" i="8"/>
  <c r="V27" i="6"/>
  <c r="O66" i="12"/>
  <c r="T81" i="6"/>
  <c r="O45" i="8"/>
  <c r="T83" i="6"/>
  <c r="O63" i="8"/>
  <c r="T30" i="6"/>
  <c r="V91"/>
  <c r="O89" i="12"/>
  <c r="O46"/>
  <c r="V51" i="6"/>
  <c r="O42" i="8"/>
  <c r="V82" i="6"/>
  <c r="T90"/>
  <c r="T77"/>
  <c r="V65"/>
  <c r="V98"/>
  <c r="O44" i="8"/>
  <c r="V20" i="6"/>
  <c r="O38" i="8"/>
  <c r="V8" i="6"/>
  <c r="T10" i="4"/>
  <c r="V39"/>
  <c r="T28"/>
  <c r="T76" i="14"/>
  <c r="V47"/>
  <c r="V28"/>
  <c r="T16"/>
  <c r="O37" i="12"/>
  <c r="T73" i="14"/>
  <c r="O44" i="12"/>
  <c r="T51" i="6"/>
  <c r="O94" i="12"/>
  <c r="T78" i="14"/>
  <c r="T63" i="4"/>
  <c r="T94" i="14"/>
  <c r="V19"/>
  <c r="V65"/>
  <c r="V12" i="4"/>
  <c r="O75" i="12"/>
  <c r="O20"/>
  <c r="T41" i="6"/>
  <c r="O39" i="12"/>
  <c r="V87" i="6"/>
  <c r="O43" i="12"/>
  <c r="T44" i="6"/>
  <c r="O14" i="12"/>
  <c r="O87" i="8"/>
  <c r="T37" i="6"/>
  <c r="O10" i="8"/>
  <c r="O8" i="12"/>
  <c r="O33" i="8"/>
  <c r="T27" i="6"/>
  <c r="O88" i="8"/>
  <c r="O92" i="12"/>
  <c r="O51" i="8"/>
  <c r="T65" i="6"/>
  <c r="T59"/>
  <c r="V59" i="14"/>
  <c r="V67"/>
  <c r="T89"/>
  <c r="V96"/>
  <c r="T71"/>
  <c r="V68"/>
  <c r="V21"/>
  <c r="V9"/>
  <c r="T27" i="4"/>
  <c r="T18"/>
  <c r="T74"/>
  <c r="V67"/>
  <c r="V85" i="6"/>
  <c r="V96"/>
  <c r="O11" i="8"/>
  <c r="V29" i="6"/>
  <c r="O71" i="8"/>
  <c r="O90"/>
  <c r="T70" i="6"/>
  <c r="O22" i="8"/>
  <c r="O55"/>
  <c r="V57" i="6"/>
  <c r="V60"/>
  <c r="T95"/>
  <c r="O76" i="12"/>
  <c r="T56" i="6"/>
  <c r="O50" i="8"/>
  <c r="T21" i="6"/>
  <c r="T54"/>
  <c r="V76"/>
  <c r="O59" i="8"/>
  <c r="O86" i="12"/>
  <c r="V70" i="6"/>
  <c r="V31"/>
  <c r="T60"/>
  <c r="O67" i="8"/>
  <c r="V89" i="6"/>
  <c r="T73"/>
  <c r="V75"/>
  <c r="T82"/>
  <c r="O51" i="12"/>
  <c r="O101" i="8"/>
  <c r="V33" i="6"/>
  <c r="O80" i="8"/>
  <c r="V64" i="6"/>
  <c r="O35" i="8"/>
  <c r="T78" i="6"/>
  <c r="V46"/>
  <c r="O97" i="8"/>
  <c r="T25" i="6"/>
  <c r="V24"/>
  <c r="V90"/>
  <c r="V10"/>
  <c r="O12" i="8"/>
  <c r="V80" i="6"/>
  <c r="V95"/>
  <c r="T33" i="4"/>
  <c r="T20"/>
  <c r="T12"/>
  <c r="V31"/>
  <c r="T34"/>
  <c r="V22"/>
  <c r="V41"/>
  <c r="T42"/>
  <c r="V53" i="14"/>
  <c r="O10" i="12"/>
  <c r="O58" i="8"/>
  <c r="O60" i="12"/>
  <c r="T25" i="14"/>
  <c r="V26"/>
  <c r="T85"/>
  <c r="V98"/>
  <c r="T82"/>
  <c r="V26" i="6"/>
  <c r="O50" i="12"/>
  <c r="O98"/>
  <c r="O48" i="8"/>
  <c r="O12" i="12"/>
  <c r="O61" i="8"/>
  <c r="O38" i="12"/>
  <c r="V61" i="6"/>
  <c r="O42" i="12"/>
  <c r="T77" i="14"/>
  <c r="V34"/>
  <c r="T29"/>
  <c r="V71" i="6"/>
  <c r="V39"/>
  <c r="O18" i="12"/>
  <c r="O33"/>
  <c r="V62" i="6"/>
  <c r="V73"/>
  <c r="T99"/>
  <c r="V28"/>
  <c r="T72" i="4"/>
  <c r="O15" i="12"/>
  <c r="O34" i="8"/>
  <c r="T88" i="4"/>
  <c r="O31" i="8"/>
  <c r="V63" i="6"/>
  <c r="O21" i="8"/>
  <c r="O86"/>
  <c r="V55" i="6"/>
  <c r="V14"/>
  <c r="O47" i="12"/>
  <c r="T13" i="6"/>
  <c r="O28" i="12"/>
  <c r="T40" i="6"/>
  <c r="V44"/>
  <c r="V46" i="4"/>
  <c r="V8"/>
  <c r="T49"/>
  <c r="T30"/>
  <c r="T95" i="14"/>
  <c r="T29" i="6"/>
  <c r="T13" i="14"/>
  <c r="O26" i="12"/>
  <c r="O29"/>
  <c r="V31" i="14"/>
  <c r="V75"/>
  <c r="T55"/>
  <c r="T22"/>
  <c r="T91" i="6"/>
  <c r="O36" i="12"/>
  <c r="O40"/>
  <c r="T20" i="6"/>
  <c r="O65" i="8"/>
  <c r="O36"/>
  <c r="V88" i="6"/>
  <c r="T52" i="14"/>
  <c r="O93" i="8"/>
  <c r="T36" i="6"/>
  <c r="V50"/>
  <c r="O83" i="12"/>
  <c r="O100" i="8"/>
  <c r="O73" i="12"/>
  <c r="V22" i="6"/>
  <c r="T34"/>
  <c r="T68"/>
  <c r="V37"/>
  <c r="O73" i="8"/>
  <c r="V66" i="6"/>
  <c r="T38"/>
  <c r="T69"/>
  <c r="O23" i="12"/>
  <c r="O92" i="8"/>
  <c r="O17"/>
  <c r="O70" i="12"/>
  <c r="T58" i="6"/>
  <c r="T71"/>
  <c r="O15" i="8"/>
  <c r="O84"/>
  <c r="O60"/>
  <c r="T46" i="6"/>
  <c r="O48" i="12"/>
  <c r="V7" i="6"/>
  <c r="T29" i="4"/>
  <c r="V26"/>
  <c r="T25"/>
  <c r="T16"/>
  <c r="V20"/>
  <c r="X16" l="1"/>
  <c r="Y16" s="1"/>
  <c r="X25"/>
  <c r="Y25" s="1"/>
  <c r="AA26"/>
  <c r="X29"/>
  <c r="Y29" s="1"/>
  <c r="AA7" i="6"/>
  <c r="AC7" s="1"/>
  <c r="Q48" i="12"/>
  <c r="S48" s="1"/>
  <c r="X71" i="6"/>
  <c r="Z71" s="1"/>
  <c r="X58"/>
  <c r="X68"/>
  <c r="Z68" s="1"/>
  <c r="AA50"/>
  <c r="AC50" s="1"/>
  <c r="Q36" i="8"/>
  <c r="R36" s="1"/>
  <c r="Q65"/>
  <c r="S65" s="1"/>
  <c r="Q40" i="12"/>
  <c r="X91" i="6"/>
  <c r="X22" i="14"/>
  <c r="Y22" s="1"/>
  <c r="X55"/>
  <c r="AA75"/>
  <c r="AB75" s="1"/>
  <c r="AA31"/>
  <c r="AB31" s="1"/>
  <c r="Q29" i="12"/>
  <c r="S29" s="1"/>
  <c r="Q26"/>
  <c r="R26" s="1"/>
  <c r="T26" s="1"/>
  <c r="V26" s="1"/>
  <c r="U26" i="1" s="1"/>
  <c r="X13" i="14"/>
  <c r="X29" i="6"/>
  <c r="Z29" s="1"/>
  <c r="X95" i="14"/>
  <c r="Z95" s="1"/>
  <c r="X49" i="4"/>
  <c r="AA46"/>
  <c r="AA44" i="6"/>
  <c r="AC44" s="1"/>
  <c r="Q28" i="12"/>
  <c r="S28" s="1"/>
  <c r="R28"/>
  <c r="T28" s="1"/>
  <c r="V28" s="1"/>
  <c r="U28" i="1" s="1"/>
  <c r="Q47" i="12"/>
  <c r="S47" s="1"/>
  <c r="AA14" i="6"/>
  <c r="AC14" s="1"/>
  <c r="Q86" i="8"/>
  <c r="S86" s="1"/>
  <c r="X88" i="4"/>
  <c r="AA73" i="6"/>
  <c r="AB73" s="1"/>
  <c r="AA62"/>
  <c r="Q18" i="12"/>
  <c r="S18" s="1"/>
  <c r="Q42"/>
  <c r="R42" s="1"/>
  <c r="AA61" i="6"/>
  <c r="AB61" s="1"/>
  <c r="Q61" i="8"/>
  <c r="R61" s="1"/>
  <c r="Q12" i="12"/>
  <c r="Q48" i="8"/>
  <c r="R48"/>
  <c r="Q50" i="12"/>
  <c r="AA26" i="6"/>
  <c r="AB26" s="1"/>
  <c r="X82" i="14"/>
  <c r="AA98"/>
  <c r="AC98" s="1"/>
  <c r="X85"/>
  <c r="Z85" s="1"/>
  <c r="X25"/>
  <c r="Q60" i="12"/>
  <c r="R60"/>
  <c r="T60" s="1"/>
  <c r="V60" s="1"/>
  <c r="U60" i="1" s="1"/>
  <c r="Q58" i="8"/>
  <c r="S58" s="1"/>
  <c r="Q10" i="12"/>
  <c r="AA53" i="14"/>
  <c r="X42" i="4"/>
  <c r="Y42" s="1"/>
  <c r="X12"/>
  <c r="X20"/>
  <c r="X33"/>
  <c r="AA10" i="6"/>
  <c r="AB10" s="1"/>
  <c r="AA24"/>
  <c r="AC24" s="1"/>
  <c r="Q97" i="8"/>
  <c r="AA46" i="6"/>
  <c r="X82"/>
  <c r="Y82" s="1"/>
  <c r="AA75"/>
  <c r="AA89"/>
  <c r="AC89" s="1"/>
  <c r="Q22" i="8"/>
  <c r="R22"/>
  <c r="Q90"/>
  <c r="S90" s="1"/>
  <c r="AA85" i="6"/>
  <c r="AB85"/>
  <c r="AA67" i="4"/>
  <c r="X74"/>
  <c r="X18"/>
  <c r="Y18" s="1"/>
  <c r="X27"/>
  <c r="Z27" s="1"/>
  <c r="X65" i="6"/>
  <c r="Y65" s="1"/>
  <c r="Q92" i="12"/>
  <c r="S92" s="1"/>
  <c r="X37" i="6"/>
  <c r="Y37" s="1"/>
  <c r="Q87" i="8"/>
  <c r="X44" i="6"/>
  <c r="Z44" s="1"/>
  <c r="Q43" i="12"/>
  <c r="Q39"/>
  <c r="X41" i="6"/>
  <c r="Y41" s="1"/>
  <c r="Q20" i="12"/>
  <c r="R20" s="1"/>
  <c r="AA19" i="14"/>
  <c r="X94"/>
  <c r="Y94" s="1"/>
  <c r="X78"/>
  <c r="Y78" s="1"/>
  <c r="Q94" i="12"/>
  <c r="R94" s="1"/>
  <c r="X51" i="6"/>
  <c r="Y51"/>
  <c r="Q44" i="12"/>
  <c r="S44" s="1"/>
  <c r="Q37"/>
  <c r="AA28" i="14"/>
  <c r="X76"/>
  <c r="Y76" s="1"/>
  <c r="X10" i="4"/>
  <c r="AA8" i="6"/>
  <c r="AB8"/>
  <c r="Q38" i="8"/>
  <c r="S38" s="1"/>
  <c r="AA20" i="6"/>
  <c r="AC20" s="1"/>
  <c r="X90"/>
  <c r="AA27"/>
  <c r="Q78" i="12"/>
  <c r="S78" s="1"/>
  <c r="Q56"/>
  <c r="R56" s="1"/>
  <c r="Q52"/>
  <c r="R52"/>
  <c r="AA25" i="6"/>
  <c r="AA23"/>
  <c r="AC23" s="1"/>
  <c r="X55"/>
  <c r="Y55" s="1"/>
  <c r="X86"/>
  <c r="Z86" s="1"/>
  <c r="Q72" i="12"/>
  <c r="S72" s="1"/>
  <c r="AA21" i="4"/>
  <c r="X87" i="14"/>
  <c r="Y87" s="1"/>
  <c r="X74"/>
  <c r="Y74" s="1"/>
  <c r="X96" i="6"/>
  <c r="Z96" s="1"/>
  <c r="Q84" i="12"/>
  <c r="R84"/>
  <c r="Q75" i="8"/>
  <c r="R75" s="1"/>
  <c r="X80" i="14"/>
  <c r="Y80" s="1"/>
  <c r="X22" i="6"/>
  <c r="Z22" s="1"/>
  <c r="X45" i="4"/>
  <c r="Q7" i="12"/>
  <c r="Q35"/>
  <c r="X26" i="6"/>
  <c r="Z26" s="1"/>
  <c r="AA75" i="4"/>
  <c r="Q70" i="8"/>
  <c r="S70" s="1"/>
  <c r="Q25"/>
  <c r="S25" s="1"/>
  <c r="Q54" i="12"/>
  <c r="S54" s="1"/>
  <c r="Q16" i="8"/>
  <c r="R16"/>
  <c r="Y61" i="6"/>
  <c r="X61"/>
  <c r="Z61" s="1"/>
  <c r="AD61" s="1"/>
  <c r="X75"/>
  <c r="Z75" s="1"/>
  <c r="Q49" i="12"/>
  <c r="S49" s="1"/>
  <c r="AA68" i="6"/>
  <c r="AB68" s="1"/>
  <c r="X47"/>
  <c r="Z47" s="1"/>
  <c r="Q41" i="8"/>
  <c r="R41" s="1"/>
  <c r="Q78"/>
  <c r="S78" s="1"/>
  <c r="X37" i="4"/>
  <c r="Z37" s="1"/>
  <c r="X43"/>
  <c r="X44"/>
  <c r="Q37" i="8"/>
  <c r="S37" s="1"/>
  <c r="X56" i="4"/>
  <c r="Y56" s="1"/>
  <c r="X23" i="6"/>
  <c r="AA35"/>
  <c r="AC35" s="1"/>
  <c r="Q68" i="8"/>
  <c r="S68" s="1"/>
  <c r="Q27" i="12"/>
  <c r="S27" s="1"/>
  <c r="AA62" i="4"/>
  <c r="Q93" i="12"/>
  <c r="Q97"/>
  <c r="S97" s="1"/>
  <c r="AA11" i="6"/>
  <c r="AC11" s="1"/>
  <c r="AA13"/>
  <c r="AC13" s="1"/>
  <c r="Q61" i="12"/>
  <c r="S61" s="1"/>
  <c r="AA34" i="4"/>
  <c r="AB34" s="1"/>
  <c r="X84" i="6"/>
  <c r="Y84" s="1"/>
  <c r="Q16" i="12"/>
  <c r="R16"/>
  <c r="Q32" i="8"/>
  <c r="R32" s="1"/>
  <c r="Q22" i="12"/>
  <c r="S22" s="1"/>
  <c r="Q62"/>
  <c r="Q8" i="8"/>
  <c r="R8" s="1"/>
  <c r="T8" s="1"/>
  <c r="V8" s="1"/>
  <c r="W8" i="1" s="1"/>
  <c r="P8" s="1"/>
  <c r="X85" i="6"/>
  <c r="X57"/>
  <c r="AA52"/>
  <c r="AC52" s="1"/>
  <c r="AA66" i="14"/>
  <c r="Q62" i="8"/>
  <c r="S62" s="1"/>
  <c r="AA76" i="14"/>
  <c r="AA90"/>
  <c r="AC90" s="1"/>
  <c r="X30"/>
  <c r="Q18" i="8"/>
  <c r="Q43"/>
  <c r="S43" s="1"/>
  <c r="Y92" i="6"/>
  <c r="X92"/>
  <c r="Q32" i="12"/>
  <c r="Q20" i="8"/>
  <c r="R20" s="1"/>
  <c r="AA33" i="14"/>
  <c r="X10"/>
  <c r="AA92" i="6"/>
  <c r="AC92" s="1"/>
  <c r="AA41" i="14"/>
  <c r="AB41" s="1"/>
  <c r="Z51" i="6"/>
  <c r="S60" i="12"/>
  <c r="S11"/>
  <c r="W101" i="4"/>
  <c r="S16" i="8"/>
  <c r="AC69" i="6"/>
  <c r="R59" i="12"/>
  <c r="T59" s="1"/>
  <c r="V59" s="1"/>
  <c r="U59" i="1" s="1"/>
  <c r="AD39" i="6"/>
  <c r="Y45"/>
  <c r="AD45" s="1"/>
  <c r="Y100"/>
  <c r="AD100" s="1"/>
  <c r="AB97"/>
  <c r="AE97" s="1"/>
  <c r="S8" i="8"/>
  <c r="S26" i="12"/>
  <c r="S82"/>
  <c r="Z63" i="6"/>
  <c r="S87" i="8"/>
  <c r="T87" s="1"/>
  <c r="V87" s="1"/>
  <c r="W87" i="1" s="1"/>
  <c r="S16" i="12"/>
  <c r="AC79" i="6"/>
  <c r="AE79" s="1"/>
  <c r="AC12"/>
  <c r="AE12" s="1"/>
  <c r="W59" i="4"/>
  <c r="S50" i="12"/>
  <c r="W87" i="4"/>
  <c r="S84" i="12"/>
  <c r="T84" s="1"/>
  <c r="V84" s="1"/>
  <c r="U84" i="1" s="1"/>
  <c r="S88" i="12"/>
  <c r="T88" s="1"/>
  <c r="V88" s="1"/>
  <c r="U88" i="1" s="1"/>
  <c r="AC9" i="6"/>
  <c r="AE9" s="1"/>
  <c r="Z72"/>
  <c r="AD72" s="1"/>
  <c r="AE16"/>
  <c r="R99" i="12"/>
  <c r="T99" s="1"/>
  <c r="V99" s="1"/>
  <c r="U99" i="1" s="1"/>
  <c r="W100" i="4"/>
  <c r="W80"/>
  <c r="U77"/>
  <c r="U80"/>
  <c r="S69" i="8"/>
  <c r="U83" i="4"/>
  <c r="AC25" i="6"/>
  <c r="U76" i="14"/>
  <c r="W38"/>
  <c r="W87"/>
  <c r="W30"/>
  <c r="W47"/>
  <c r="U16"/>
  <c r="W95"/>
  <c r="U91"/>
  <c r="W88"/>
  <c r="W86"/>
  <c r="U28"/>
  <c r="U93"/>
  <c r="U84"/>
  <c r="U56"/>
  <c r="U100"/>
  <c r="U13"/>
  <c r="U79"/>
  <c r="W84"/>
  <c r="W19"/>
  <c r="W41"/>
  <c r="W69"/>
  <c r="W22"/>
  <c r="W53"/>
  <c r="AC53" s="1"/>
  <c r="W58"/>
  <c r="W18"/>
  <c r="W63"/>
  <c r="X16"/>
  <c r="Y16" s="1"/>
  <c r="U94"/>
  <c r="Z82"/>
  <c r="U73"/>
  <c r="U80"/>
  <c r="Z80" s="1"/>
  <c r="AD80" s="1"/>
  <c r="U53"/>
  <c r="U101"/>
  <c r="U31"/>
  <c r="U64"/>
  <c r="U35"/>
  <c r="U12"/>
  <c r="U24"/>
  <c r="R92" i="12"/>
  <c r="S81"/>
  <c r="S56"/>
  <c r="AB25" i="6"/>
  <c r="AE25" s="1"/>
  <c r="Y58"/>
  <c r="S37" i="12"/>
  <c r="R49"/>
  <c r="T49" s="1"/>
  <c r="V49" s="1"/>
  <c r="U49" i="1" s="1"/>
  <c r="R10" i="12"/>
  <c r="T10" s="1"/>
  <c r="V10" s="1"/>
  <c r="U10" i="1" s="1"/>
  <c r="R74" i="8"/>
  <c r="T74" s="1"/>
  <c r="V74" s="1"/>
  <c r="W74" i="1" s="1"/>
  <c r="S47" i="8"/>
  <c r="AC46" i="6"/>
  <c r="Q98" i="12"/>
  <c r="R98" s="1"/>
  <c r="S93"/>
  <c r="R39"/>
  <c r="AC85" i="6"/>
  <c r="AE85" s="1"/>
  <c r="R50" i="12"/>
  <c r="AA47" i="14"/>
  <c r="AB47" s="1"/>
  <c r="W11"/>
  <c r="W15"/>
  <c r="W81"/>
  <c r="AB76"/>
  <c r="U63" i="4"/>
  <c r="W85" i="14"/>
  <c r="Z30"/>
  <c r="W50"/>
  <c r="S10" i="12"/>
  <c r="R32"/>
  <c r="N6" i="14"/>
  <c r="Q6" s="1"/>
  <c r="Y96" i="6"/>
  <c r="AD96" s="1"/>
  <c r="AD35"/>
  <c r="Y71"/>
  <c r="AD71" s="1"/>
  <c r="R48" i="12"/>
  <c r="R12"/>
  <c r="S98" i="8"/>
  <c r="R43"/>
  <c r="T43" s="1"/>
  <c r="V43" s="1"/>
  <c r="W43" i="1" s="1"/>
  <c r="S39" i="12"/>
  <c r="T39" s="1"/>
  <c r="V39" s="1"/>
  <c r="U39" i="1" s="1"/>
  <c r="S12" i="12"/>
  <c r="S48" i="8"/>
  <c r="S35" i="12"/>
  <c r="W84" i="4"/>
  <c r="U99"/>
  <c r="U62"/>
  <c r="S52" i="12"/>
  <c r="T52" s="1"/>
  <c r="V52" s="1"/>
  <c r="U52" i="1" s="1"/>
  <c r="AE84" i="6"/>
  <c r="AC27"/>
  <c r="S32" i="12"/>
  <c r="W9" i="4"/>
  <c r="U36" i="14"/>
  <c r="U99"/>
  <c r="U22"/>
  <c r="Z22" s="1"/>
  <c r="U87"/>
  <c r="U55"/>
  <c r="U74"/>
  <c r="U20"/>
  <c r="W29"/>
  <c r="U41"/>
  <c r="U65"/>
  <c r="W79"/>
  <c r="W65"/>
  <c r="Q33" i="8"/>
  <c r="R33" s="1"/>
  <c r="U46" i="4"/>
  <c r="T69" i="8"/>
  <c r="V69" s="1"/>
  <c r="W69" i="1" s="1"/>
  <c r="Q76" i="8"/>
  <c r="S76" s="1"/>
  <c r="Z23" i="6"/>
  <c r="AA81"/>
  <c r="AC81" s="1"/>
  <c r="AB81"/>
  <c r="AE81" s="1"/>
  <c r="S56" i="8"/>
  <c r="R56"/>
  <c r="Q42"/>
  <c r="S42" s="1"/>
  <c r="Q8" i="12"/>
  <c r="R8" s="1"/>
  <c r="Q26" i="8"/>
  <c r="S26" s="1"/>
  <c r="AA18" i="6"/>
  <c r="AC18" s="1"/>
  <c r="Q63" i="12"/>
  <c r="S63" s="1"/>
  <c r="R91"/>
  <c r="T91" s="1"/>
  <c r="V91" s="1"/>
  <c r="U91" i="1" s="1"/>
  <c r="Q11" i="8"/>
  <c r="S11" s="1"/>
  <c r="Q36" i="12"/>
  <c r="S36" s="1"/>
  <c r="U54" i="14"/>
  <c r="W36"/>
  <c r="U75"/>
  <c r="AA15" i="6"/>
  <c r="AC15" s="1"/>
  <c r="U24" i="4"/>
  <c r="AA26" i="14"/>
  <c r="AB26" s="1"/>
  <c r="U27"/>
  <c r="W48"/>
  <c r="AB11" i="6"/>
  <c r="AE11" s="1"/>
  <c r="AB24"/>
  <c r="AE24" s="1"/>
  <c r="AG24" s="1"/>
  <c r="S24" i="1" s="1"/>
  <c r="R87" i="8"/>
  <c r="U82" i="4"/>
  <c r="Z91" i="6"/>
  <c r="AD91" s="1"/>
  <c r="AE36"/>
  <c r="Z85"/>
  <c r="S22" i="8"/>
  <c r="S40" i="12"/>
  <c r="Z60" i="14"/>
  <c r="AD60" s="1"/>
  <c r="AA37"/>
  <c r="AB37" s="1"/>
  <c r="W94"/>
  <c r="W82"/>
  <c r="U23"/>
  <c r="U9"/>
  <c r="W12"/>
  <c r="W77"/>
  <c r="AB19"/>
  <c r="Q52" i="8"/>
  <c r="S52" s="1"/>
  <c r="T22"/>
  <c r="V22" s="1"/>
  <c r="W22" i="1" s="1"/>
  <c r="T81" i="12"/>
  <c r="V81" s="1"/>
  <c r="U81" i="1" s="1"/>
  <c r="U54" i="4"/>
  <c r="Z16" i="14"/>
  <c r="U70"/>
  <c r="U18" i="4"/>
  <c r="Z18" s="1"/>
  <c r="AD18" s="1"/>
  <c r="AD88" i="6"/>
  <c r="AE69"/>
  <c r="R54" i="12"/>
  <c r="U97" i="4"/>
  <c r="U81"/>
  <c r="Z58" i="6"/>
  <c r="U73" i="4"/>
  <c r="U84"/>
  <c r="W53"/>
  <c r="Y85" i="6"/>
  <c r="W69" i="4"/>
  <c r="U101"/>
  <c r="U65"/>
  <c r="W35"/>
  <c r="U26"/>
  <c r="U8" i="14"/>
  <c r="W51"/>
  <c r="Z78"/>
  <c r="U48"/>
  <c r="U86"/>
  <c r="W99"/>
  <c r="W14"/>
  <c r="W62"/>
  <c r="AC66"/>
  <c r="AB66"/>
  <c r="AA13"/>
  <c r="AB13" s="1"/>
  <c r="S94" i="8"/>
  <c r="R94"/>
  <c r="N2" i="14"/>
  <c r="O2"/>
  <c r="O4"/>
  <c r="N4"/>
  <c r="U29" i="4"/>
  <c r="Z29" s="1"/>
  <c r="AD29" s="1"/>
  <c r="Y74"/>
  <c r="AC30" i="6"/>
  <c r="AB30"/>
  <c r="S82" i="8"/>
  <c r="R82"/>
  <c r="R23"/>
  <c r="T23" s="1"/>
  <c r="V23" s="1"/>
  <c r="W23" i="1" s="1"/>
  <c r="R95" i="8"/>
  <c r="T95" s="1"/>
  <c r="V95" s="1"/>
  <c r="W95" i="1" s="1"/>
  <c r="U98" i="4"/>
  <c r="W58"/>
  <c r="W89"/>
  <c r="W93"/>
  <c r="U67"/>
  <c r="U79"/>
  <c r="U85"/>
  <c r="Q23" i="12"/>
  <c r="S23" s="1"/>
  <c r="U100" i="4"/>
  <c r="AB13" i="6"/>
  <c r="AE13" s="1"/>
  <c r="W64" i="14"/>
  <c r="U15" i="4"/>
  <c r="S43" i="12"/>
  <c r="R43"/>
  <c r="Z76" i="14"/>
  <c r="N5"/>
  <c r="O5"/>
  <c r="AA50"/>
  <c r="AA9"/>
  <c r="AC9" s="1"/>
  <c r="AA93"/>
  <c r="AC93" s="1"/>
  <c r="AA65"/>
  <c r="AA96"/>
  <c r="AC96" s="1"/>
  <c r="X29"/>
  <c r="Z29" s="1"/>
  <c r="Q38" i="12"/>
  <c r="S38" s="1"/>
  <c r="Q64"/>
  <c r="S64" s="1"/>
  <c r="O3" i="14"/>
  <c r="N3"/>
  <c r="U31" i="4"/>
  <c r="Y49" i="6"/>
  <c r="AD49" s="1"/>
  <c r="R57" i="12"/>
  <c r="T57" s="1"/>
  <c r="V57" s="1"/>
  <c r="U57" i="1" s="1"/>
  <c r="S79" i="12"/>
  <c r="R79"/>
  <c r="R58" i="8"/>
  <c r="T58" s="1"/>
  <c r="V58" s="1"/>
  <c r="W58" i="1" s="1"/>
  <c r="R66" i="8"/>
  <c r="T66" s="1"/>
  <c r="V66" s="1"/>
  <c r="W66" i="1" s="1"/>
  <c r="U96" i="4"/>
  <c r="W61"/>
  <c r="AC33" i="14"/>
  <c r="AB33"/>
  <c r="X89"/>
  <c r="Z89" s="1"/>
  <c r="X77"/>
  <c r="Z77" s="1"/>
  <c r="X73"/>
  <c r="W7"/>
  <c r="Q83" i="8"/>
  <c r="S83" s="1"/>
  <c r="M6" i="14"/>
  <c r="Z79" i="6"/>
  <c r="AB35"/>
  <c r="AE35" s="1"/>
  <c r="AG35" s="1"/>
  <c r="S35" i="1" s="1"/>
  <c r="S7" i="12"/>
  <c r="AC75" i="6"/>
  <c r="W55" i="4"/>
  <c r="W98"/>
  <c r="U75"/>
  <c r="U78"/>
  <c r="AC73" i="6"/>
  <c r="AC62"/>
  <c r="R40" i="12"/>
  <c r="Y91" i="6"/>
  <c r="U89" i="4"/>
  <c r="T82" i="12"/>
  <c r="V82" s="1"/>
  <c r="U82" i="1" s="1"/>
  <c r="AC26" i="14"/>
  <c r="U59"/>
  <c r="W10"/>
  <c r="W61"/>
  <c r="W35"/>
  <c r="U50"/>
  <c r="AA97"/>
  <c r="AC97" s="1"/>
  <c r="X71"/>
  <c r="Z71" s="1"/>
  <c r="W13"/>
  <c r="U69"/>
  <c r="W40"/>
  <c r="W16"/>
  <c r="U98"/>
  <c r="AA34"/>
  <c r="AC34" s="1"/>
  <c r="AA67"/>
  <c r="AC67" s="1"/>
  <c r="X7"/>
  <c r="Z7" s="1"/>
  <c r="W78"/>
  <c r="W80"/>
  <c r="U90"/>
  <c r="U46"/>
  <c r="U96"/>
  <c r="U66"/>
  <c r="W101"/>
  <c r="U21"/>
  <c r="U15"/>
  <c r="U61"/>
  <c r="W43"/>
  <c r="AA88" i="6"/>
  <c r="AC88" s="1"/>
  <c r="X20"/>
  <c r="Y20" s="1"/>
  <c r="AB53" i="14"/>
  <c r="Y95"/>
  <c r="Y82"/>
  <c r="AD82" s="1"/>
  <c r="AB90"/>
  <c r="Y30"/>
  <c r="W73"/>
  <c r="W92"/>
  <c r="W32"/>
  <c r="U58"/>
  <c r="Q10" i="8"/>
  <c r="S10" s="1"/>
  <c r="Q14" i="12"/>
  <c r="S14" s="1"/>
  <c r="O6" i="14"/>
  <c r="U43"/>
  <c r="W49"/>
  <c r="U83"/>
  <c r="W89"/>
  <c r="U88"/>
  <c r="U47"/>
  <c r="X14" i="6"/>
  <c r="Z14" s="1"/>
  <c r="Y14"/>
  <c r="AD14" s="1"/>
  <c r="U33" i="14"/>
  <c r="Z55" i="6"/>
  <c r="AD55" s="1"/>
  <c r="U71" i="4"/>
  <c r="W66"/>
  <c r="W97"/>
  <c r="Z57" i="6"/>
  <c r="AA60" i="14"/>
  <c r="AC60" s="1"/>
  <c r="AA21"/>
  <c r="AC21" s="1"/>
  <c r="AA8"/>
  <c r="AC8" s="1"/>
  <c r="AA69"/>
  <c r="AC69" s="1"/>
  <c r="AA88"/>
  <c r="AC88" s="1"/>
  <c r="X81"/>
  <c r="Z81" s="1"/>
  <c r="AA83"/>
  <c r="AC83" s="1"/>
  <c r="AA55"/>
  <c r="AC55" s="1"/>
  <c r="Q68" i="12"/>
  <c r="S68" s="1"/>
  <c r="R68"/>
  <c r="Q90"/>
  <c r="S90" s="1"/>
  <c r="M5" i="14"/>
  <c r="Z10"/>
  <c r="M4"/>
  <c r="Z13"/>
  <c r="AC28"/>
  <c r="U14"/>
  <c r="U18"/>
  <c r="AA87" i="6"/>
  <c r="AC87" s="1"/>
  <c r="Q75" i="12"/>
  <c r="S75" s="1"/>
  <c r="M3" i="14"/>
  <c r="Z25"/>
  <c r="W23"/>
  <c r="W90" i="4"/>
  <c r="W77"/>
  <c r="W79"/>
  <c r="AC75" i="14"/>
  <c r="AE75" s="1"/>
  <c r="U45"/>
  <c r="U97"/>
  <c r="W20"/>
  <c r="AA44"/>
  <c r="AC44" s="1"/>
  <c r="AA68"/>
  <c r="AC68" s="1"/>
  <c r="X11"/>
  <c r="Z11" s="1"/>
  <c r="X92"/>
  <c r="Z92" s="1"/>
  <c r="X52"/>
  <c r="Z52" s="1"/>
  <c r="U67"/>
  <c r="U34"/>
  <c r="U68"/>
  <c r="U57"/>
  <c r="U62"/>
  <c r="Z43" i="6"/>
  <c r="AD43" s="1"/>
  <c r="U26" i="14"/>
  <c r="AA59"/>
  <c r="AC59" s="1"/>
  <c r="X56"/>
  <c r="Z56" s="1"/>
  <c r="X49"/>
  <c r="Z49" s="1"/>
  <c r="W25"/>
  <c r="W71"/>
  <c r="W24"/>
  <c r="W70"/>
  <c r="W42"/>
  <c r="U17"/>
  <c r="U37"/>
  <c r="X59" i="6"/>
  <c r="Z59" s="1"/>
  <c r="Y59"/>
  <c r="Q51" i="8"/>
  <c r="R51" s="1"/>
  <c r="Q88"/>
  <c r="S88" s="1"/>
  <c r="X27" i="6"/>
  <c r="Y27" s="1"/>
  <c r="Y10" i="14"/>
  <c r="AC31"/>
  <c r="AE31" s="1"/>
  <c r="U72"/>
  <c r="W100"/>
  <c r="AC76"/>
  <c r="AC19"/>
  <c r="AE19" s="1"/>
  <c r="Y55"/>
  <c r="W56"/>
  <c r="U42"/>
  <c r="W54"/>
  <c r="W39"/>
  <c r="W91"/>
  <c r="M2"/>
  <c r="Y13"/>
  <c r="AB28"/>
  <c r="U44"/>
  <c r="W27"/>
  <c r="Y25"/>
  <c r="AD25" s="1"/>
  <c r="U19"/>
  <c r="U63"/>
  <c r="AB67" i="4"/>
  <c r="Q86" i="12"/>
  <c r="S86" s="1"/>
  <c r="X99" i="6"/>
  <c r="Z99" s="1"/>
  <c r="Q69" i="12"/>
  <c r="S69" s="1"/>
  <c r="R69"/>
  <c r="T69" s="1"/>
  <c r="V69" s="1"/>
  <c r="U69" i="1" s="1"/>
  <c r="X74" i="6"/>
  <c r="Z74" s="1"/>
  <c r="W70" i="4"/>
  <c r="AA41" i="6"/>
  <c r="AC41" s="1"/>
  <c r="Q93" i="8"/>
  <c r="S93" s="1"/>
  <c r="Y33" i="4"/>
  <c r="AB77" i="6"/>
  <c r="AE77" s="1"/>
  <c r="R35" i="12"/>
  <c r="W86" i="4"/>
  <c r="X9" i="6"/>
  <c r="Z9" s="1"/>
  <c r="U56" i="4"/>
  <c r="X73" i="6"/>
  <c r="Z73" s="1"/>
  <c r="W81" i="4"/>
  <c r="Q49" i="8"/>
  <c r="S49" s="1"/>
  <c r="AC68" i="6"/>
  <c r="AE68" s="1"/>
  <c r="AA63"/>
  <c r="AC63" s="1"/>
  <c r="U57" i="4"/>
  <c r="AA91" i="6"/>
  <c r="AC91" s="1"/>
  <c r="X21"/>
  <c r="Z21" s="1"/>
  <c r="Q50" i="8"/>
  <c r="S50" s="1"/>
  <c r="W68" i="4"/>
  <c r="X72"/>
  <c r="Y72" s="1"/>
  <c r="W75"/>
  <c r="AC75" s="1"/>
  <c r="Q63" i="8"/>
  <c r="S63" s="1"/>
  <c r="X83" i="6"/>
  <c r="Z83" s="1"/>
  <c r="AC46" i="4"/>
  <c r="AD51" i="6"/>
  <c r="X46"/>
  <c r="Z46" s="1"/>
  <c r="Q60" i="8"/>
  <c r="S60" s="1"/>
  <c r="Q84"/>
  <c r="S84" s="1"/>
  <c r="X13" i="6"/>
  <c r="Z13" s="1"/>
  <c r="X77"/>
  <c r="Z77" s="1"/>
  <c r="Q17" i="8"/>
  <c r="S17" s="1"/>
  <c r="AA83" i="6"/>
  <c r="AC83" s="1"/>
  <c r="Q67" i="8"/>
  <c r="S67" s="1"/>
  <c r="R67"/>
  <c r="Z37" i="6"/>
  <c r="AD37" s="1"/>
  <c r="Q73" i="12"/>
  <c r="S73" s="1"/>
  <c r="S62"/>
  <c r="X50" i="6"/>
  <c r="Z50" s="1"/>
  <c r="X36"/>
  <c r="Z36" s="1"/>
  <c r="AE48"/>
  <c r="T16" i="12"/>
  <c r="V16" s="1"/>
  <c r="U16" i="1" s="1"/>
  <c r="T55" i="12"/>
  <c r="V55" s="1"/>
  <c r="U55" i="1" s="1"/>
  <c r="T48" i="8"/>
  <c r="V48" s="1"/>
  <c r="W48" i="1" s="1"/>
  <c r="U94" i="4"/>
  <c r="U76"/>
  <c r="Q100" i="12"/>
  <c r="S100" s="1"/>
  <c r="Q57" i="8"/>
  <c r="S57" s="1"/>
  <c r="Q19" i="12"/>
  <c r="S19" s="1"/>
  <c r="Q92" i="8"/>
  <c r="S92" s="1"/>
  <c r="X69" i="6"/>
  <c r="Z69" s="1"/>
  <c r="T16" i="8"/>
  <c r="V16" s="1"/>
  <c r="W16" i="1" s="1"/>
  <c r="W52" i="4"/>
  <c r="U68"/>
  <c r="X32" i="6"/>
  <c r="Z32" s="1"/>
  <c r="W62" i="4"/>
  <c r="AC62" s="1"/>
  <c r="Q27" i="8"/>
  <c r="S27" s="1"/>
  <c r="R27"/>
  <c r="T27" s="1"/>
  <c r="V27" s="1"/>
  <c r="W27" i="1" s="1"/>
  <c r="Q31" i="8"/>
  <c r="S31" s="1"/>
  <c r="AA76" i="6"/>
  <c r="AC76" s="1"/>
  <c r="AC26"/>
  <c r="AE26" s="1"/>
  <c r="Q15" i="12"/>
  <c r="S15" s="1"/>
  <c r="X58" i="4"/>
  <c r="Y58"/>
  <c r="X98" i="6"/>
  <c r="Z98" s="1"/>
  <c r="X30"/>
  <c r="Z30" s="1"/>
  <c r="Y30"/>
  <c r="AD30" s="1"/>
  <c r="Q100" i="8"/>
  <c r="S100" s="1"/>
  <c r="S79"/>
  <c r="U87" i="4"/>
  <c r="U92"/>
  <c r="U52"/>
  <c r="X18" i="6"/>
  <c r="Z18" s="1"/>
  <c r="Q71" i="8"/>
  <c r="S71" s="1"/>
  <c r="Y57" i="6"/>
  <c r="AD57" s="1"/>
  <c r="AA96"/>
  <c r="AC96" s="1"/>
  <c r="AA99"/>
  <c r="AC99" s="1"/>
  <c r="Q64" i="8"/>
  <c r="S64" s="1"/>
  <c r="W67" i="4"/>
  <c r="AC67" s="1"/>
  <c r="U93"/>
  <c r="T50" i="12"/>
  <c r="V50" s="1"/>
  <c r="U50" i="1" s="1"/>
  <c r="W49" i="4"/>
  <c r="AB20" i="6"/>
  <c r="AB50"/>
  <c r="AE50" s="1"/>
  <c r="AB62"/>
  <c r="AB92"/>
  <c r="AE92" s="1"/>
  <c r="AB27"/>
  <c r="AE27" s="1"/>
  <c r="AB89"/>
  <c r="AE89" s="1"/>
  <c r="T12" i="12"/>
  <c r="V12" s="1"/>
  <c r="U12" i="1" s="1"/>
  <c r="R93" i="12"/>
  <c r="R37"/>
  <c r="T37" s="1"/>
  <c r="V37" s="1"/>
  <c r="U37" i="1" s="1"/>
  <c r="R17" i="12"/>
  <c r="T17" s="1"/>
  <c r="V17" s="1"/>
  <c r="U17" i="1" s="1"/>
  <c r="R18" i="12"/>
  <c r="T18" s="1"/>
  <c r="V18" s="1"/>
  <c r="U18" i="1" s="1"/>
  <c r="R95" i="12"/>
  <c r="T95" s="1"/>
  <c r="V95" s="1"/>
  <c r="U95" i="1" s="1"/>
  <c r="R61" i="12"/>
  <c r="T61" s="1"/>
  <c r="V61" s="1"/>
  <c r="U61" i="1" s="1"/>
  <c r="R85" i="12"/>
  <c r="T85" s="1"/>
  <c r="V85" s="1"/>
  <c r="U85" i="1" s="1"/>
  <c r="R41" i="12"/>
  <c r="T41" s="1"/>
  <c r="V41" s="1"/>
  <c r="U41" i="1" s="1"/>
  <c r="R13" i="8"/>
  <c r="T13" s="1"/>
  <c r="V13" s="1"/>
  <c r="W13" i="1" s="1"/>
  <c r="R70" i="8"/>
  <c r="T70" s="1"/>
  <c r="V70" s="1"/>
  <c r="W70" i="1" s="1"/>
  <c r="R62" i="8"/>
  <c r="T62" s="1"/>
  <c r="V62" s="1"/>
  <c r="W62" i="1" s="1"/>
  <c r="R72" i="8"/>
  <c r="T72" s="1"/>
  <c r="V72" s="1"/>
  <c r="W72" i="1" s="1"/>
  <c r="R39" i="8"/>
  <c r="T39" s="1"/>
  <c r="V39" s="1"/>
  <c r="W39" i="1" s="1"/>
  <c r="R86" i="8"/>
  <c r="T86" s="1"/>
  <c r="V86" s="1"/>
  <c r="W86" i="1" s="1"/>
  <c r="AA95" i="6"/>
  <c r="AC95" s="1"/>
  <c r="AA80"/>
  <c r="AC80" s="1"/>
  <c r="AB80"/>
  <c r="AE80" s="1"/>
  <c r="W99" i="4"/>
  <c r="Q12" i="8"/>
  <c r="S12" s="1"/>
  <c r="AC10" i="6"/>
  <c r="AA90"/>
  <c r="AC90" s="1"/>
  <c r="X25"/>
  <c r="Z25" s="1"/>
  <c r="R97" i="8"/>
  <c r="S97"/>
  <c r="AA98" i="6"/>
  <c r="AC98" s="1"/>
  <c r="Q15" i="8"/>
  <c r="S15" s="1"/>
  <c r="W51" i="4"/>
  <c r="AA65" i="6"/>
  <c r="AC65" s="1"/>
  <c r="X78"/>
  <c r="Z78" s="1"/>
  <c r="Q35" i="8"/>
  <c r="S35" s="1"/>
  <c r="AA64" i="6"/>
  <c r="AC64" s="1"/>
  <c r="Q80" i="8"/>
  <c r="S80" s="1"/>
  <c r="AA33" i="6"/>
  <c r="AC33" s="1"/>
  <c r="AA55"/>
  <c r="AC55" s="1"/>
  <c r="Y101"/>
  <c r="AD101" s="1"/>
  <c r="W96" i="4"/>
  <c r="Z84" i="6"/>
  <c r="AD84" s="1"/>
  <c r="AA66"/>
  <c r="AC66" s="1"/>
  <c r="AA51"/>
  <c r="AC51" s="1"/>
  <c r="Q46" i="12"/>
  <c r="S46" s="1"/>
  <c r="AA86" i="6"/>
  <c r="AC86" s="1"/>
  <c r="X60"/>
  <c r="Z60" s="1"/>
  <c r="Y60"/>
  <c r="AD60" s="1"/>
  <c r="AA31"/>
  <c r="AC31" s="1"/>
  <c r="Z92"/>
  <c r="AD92" s="1"/>
  <c r="Q19" i="8"/>
  <c r="S19" s="1"/>
  <c r="Q73"/>
  <c r="S73" s="1"/>
  <c r="Q89" i="12"/>
  <c r="S89" s="1"/>
  <c r="U88" i="4"/>
  <c r="Z88" s="1"/>
  <c r="Q34" i="8"/>
  <c r="S34" s="1"/>
  <c r="S81"/>
  <c r="T81" s="1"/>
  <c r="V81" s="1"/>
  <c r="W81" i="1" s="1"/>
  <c r="Z10" i="6"/>
  <c r="AD10" s="1"/>
  <c r="U64" i="4"/>
  <c r="X67" i="6"/>
  <c r="Z67" s="1"/>
  <c r="Y67"/>
  <c r="AD67" s="1"/>
  <c r="S34" i="12"/>
  <c r="T34" s="1"/>
  <c r="V34" s="1"/>
  <c r="U34" i="1" s="1"/>
  <c r="W94" i="4"/>
  <c r="AA37" i="6"/>
  <c r="AC37" s="1"/>
  <c r="U58" i="4"/>
  <c r="U95"/>
  <c r="U72"/>
  <c r="W74"/>
  <c r="W54"/>
  <c r="Q76" i="12"/>
  <c r="S76" s="1"/>
  <c r="AA38" i="6"/>
  <c r="AC38" s="1"/>
  <c r="X94"/>
  <c r="Z94" s="1"/>
  <c r="S98" i="12"/>
  <c r="AA60" i="6"/>
  <c r="AC60" s="1"/>
  <c r="U70" i="4"/>
  <c r="X28" i="6"/>
  <c r="Z28" s="1"/>
  <c r="AA57"/>
  <c r="AC57" s="1"/>
  <c r="Q83" i="12"/>
  <c r="S83" s="1"/>
  <c r="AB45" i="6"/>
  <c r="AE45" s="1"/>
  <c r="AG45" s="1"/>
  <c r="S45" i="1" s="1"/>
  <c r="AA47" i="6"/>
  <c r="AC47" s="1"/>
  <c r="AB47"/>
  <c r="AE47" s="1"/>
  <c r="Q45" i="8"/>
  <c r="S45" s="1"/>
  <c r="X81" i="6"/>
  <c r="Z81" s="1"/>
  <c r="U86" i="4"/>
  <c r="W92"/>
  <c r="AA39" i="6"/>
  <c r="AC39" s="1"/>
  <c r="AA21"/>
  <c r="AC21" s="1"/>
  <c r="W57" i="4"/>
  <c r="W65"/>
  <c r="AA43" i="6"/>
  <c r="AC43" s="1"/>
  <c r="Q89" i="8"/>
  <c r="S89" s="1"/>
  <c r="X66" i="6"/>
  <c r="Z66" s="1"/>
  <c r="X17"/>
  <c r="Z17" s="1"/>
  <c r="T85" i="8"/>
  <c r="V85" s="1"/>
  <c r="W85" i="1" s="1"/>
  <c r="Z65" i="6"/>
  <c r="AD65" s="1"/>
  <c r="AA71"/>
  <c r="AC71" s="1"/>
  <c r="U74" i="4"/>
  <c r="S30" i="12"/>
  <c r="T30" s="1"/>
  <c r="V30" s="1"/>
  <c r="U30" i="1" s="1"/>
  <c r="W83" i="4"/>
  <c r="Q58" i="12"/>
  <c r="S58" s="1"/>
  <c r="Q24"/>
  <c r="S24" s="1"/>
  <c r="R79" i="8"/>
  <c r="AE56" i="6"/>
  <c r="Q44" i="8"/>
  <c r="S44" s="1"/>
  <c r="AA78" i="6"/>
  <c r="AC78" s="1"/>
  <c r="AA72" i="4"/>
  <c r="AC72" s="1"/>
  <c r="Q21" i="8"/>
  <c r="S21" s="1"/>
  <c r="AA70" i="6"/>
  <c r="AC70" s="1"/>
  <c r="AA100"/>
  <c r="AC100" s="1"/>
  <c r="X56"/>
  <c r="Z56" s="1"/>
  <c r="Q53" i="12"/>
  <c r="S53" s="1"/>
  <c r="AA28" i="6"/>
  <c r="AC28" s="1"/>
  <c r="Q33" i="12"/>
  <c r="S33" s="1"/>
  <c r="AA101" i="6"/>
  <c r="AC101" s="1"/>
  <c r="AA29"/>
  <c r="AC29" s="1"/>
  <c r="AB29"/>
  <c r="AE29" s="1"/>
  <c r="S18" i="8"/>
  <c r="AA94" i="6"/>
  <c r="AC94" s="1"/>
  <c r="X11"/>
  <c r="Z11" s="1"/>
  <c r="X63" i="4"/>
  <c r="AA49" i="6"/>
  <c r="AC49" s="1"/>
  <c r="U66" i="4"/>
  <c r="Q96" i="8"/>
  <c r="S96" s="1"/>
  <c r="AA19" i="6"/>
  <c r="AC19" s="1"/>
  <c r="Z33" i="4"/>
  <c r="AB75"/>
  <c r="AD19" i="6"/>
  <c r="AB46"/>
  <c r="AE46" s="1"/>
  <c r="AD80"/>
  <c r="Y23"/>
  <c r="AD23" s="1"/>
  <c r="AB75"/>
  <c r="R71" i="12"/>
  <c r="T71" s="1"/>
  <c r="V71" s="1"/>
  <c r="U71" i="1" s="1"/>
  <c r="T11" i="12"/>
  <c r="V11" s="1"/>
  <c r="U11" i="1" s="1"/>
  <c r="R67" i="12"/>
  <c r="T67" s="1"/>
  <c r="V67" s="1"/>
  <c r="U67" i="1" s="1"/>
  <c r="R99" i="8"/>
  <c r="T99" s="1"/>
  <c r="V99" s="1"/>
  <c r="W99" i="1" s="1"/>
  <c r="AC8" i="6"/>
  <c r="AE8" s="1"/>
  <c r="U90" i="4"/>
  <c r="U69"/>
  <c r="X48" i="6"/>
  <c r="Z48" s="1"/>
  <c r="W91" i="4"/>
  <c r="W71"/>
  <c r="X40" i="6"/>
  <c r="Z40" s="1"/>
  <c r="U61" i="4"/>
  <c r="W63"/>
  <c r="W73"/>
  <c r="Q70" i="12"/>
  <c r="S70" s="1"/>
  <c r="AA53" i="6"/>
  <c r="AC53" s="1"/>
  <c r="Q101" i="8"/>
  <c r="S101" s="1"/>
  <c r="Q51" i="12"/>
  <c r="S51" s="1"/>
  <c r="Q74"/>
  <c r="S74" s="1"/>
  <c r="X38" i="6"/>
  <c r="Z38" s="1"/>
  <c r="Y90"/>
  <c r="Z90"/>
  <c r="AA82"/>
  <c r="AC82" s="1"/>
  <c r="W95" i="4"/>
  <c r="W78"/>
  <c r="U60"/>
  <c r="AA67" i="6"/>
  <c r="AC67" s="1"/>
  <c r="Q77" i="12"/>
  <c r="S77" s="1"/>
  <c r="Q14" i="8"/>
  <c r="S14" s="1"/>
  <c r="Q96" i="12"/>
  <c r="S96" s="1"/>
  <c r="X62" i="6"/>
  <c r="Z62" s="1"/>
  <c r="U91" i="4"/>
  <c r="U51"/>
  <c r="Q59" i="8"/>
  <c r="S59" s="1"/>
  <c r="X54" i="6"/>
  <c r="Z54" s="1"/>
  <c r="W82" i="4"/>
  <c r="W88"/>
  <c r="W60"/>
  <c r="X42" i="6"/>
  <c r="Z42" s="1"/>
  <c r="U55" i="4"/>
  <c r="U59"/>
  <c r="X34" i="6"/>
  <c r="Z34" s="1"/>
  <c r="X95"/>
  <c r="Z95" s="1"/>
  <c r="X97"/>
  <c r="Z97" s="1"/>
  <c r="AA58"/>
  <c r="AC58" s="1"/>
  <c r="AA59"/>
  <c r="AC59" s="1"/>
  <c r="W64" i="4"/>
  <c r="AA74" i="6"/>
  <c r="AC74" s="1"/>
  <c r="AA22"/>
  <c r="AC22" s="1"/>
  <c r="S36" i="8"/>
  <c r="T36" s="1"/>
  <c r="V36" s="1"/>
  <c r="W36" i="1" s="1"/>
  <c r="Q55" i="8"/>
  <c r="S55" s="1"/>
  <c r="X93" i="6"/>
  <c r="Z93" s="1"/>
  <c r="Q53" i="8"/>
  <c r="S53" s="1"/>
  <c r="R53"/>
  <c r="X70" i="6"/>
  <c r="Z70" s="1"/>
  <c r="R62" i="12"/>
  <c r="S41" i="8"/>
  <c r="T41" s="1"/>
  <c r="V41" s="1"/>
  <c r="W41" i="1" s="1"/>
  <c r="AD63" i="6"/>
  <c r="W76" i="4"/>
  <c r="Q66" i="12"/>
  <c r="S66" s="1"/>
  <c r="S42"/>
  <c r="T42" s="1"/>
  <c r="V42" s="1"/>
  <c r="U42" i="1" s="1"/>
  <c r="X15" i="6"/>
  <c r="Z15" s="1"/>
  <c r="W56" i="4"/>
  <c r="Q101" i="12"/>
  <c r="S101" s="1"/>
  <c r="Q77" i="8"/>
  <c r="S77" s="1"/>
  <c r="AA72" i="6"/>
  <c r="AC72" s="1"/>
  <c r="R18" i="8"/>
  <c r="Z89" i="6"/>
  <c r="AD89" s="1"/>
  <c r="U53" i="4"/>
  <c r="S94" i="12"/>
  <c r="T94" s="1"/>
  <c r="V94" s="1"/>
  <c r="U94" i="1" s="1"/>
  <c r="T30" i="8"/>
  <c r="V30" s="1"/>
  <c r="W30" i="1" s="1"/>
  <c r="R7" i="12"/>
  <c r="X7" i="6"/>
  <c r="Z7" s="1"/>
  <c r="R91" i="8"/>
  <c r="T91" s="1"/>
  <c r="V91" s="1"/>
  <c r="W91" i="1" s="1"/>
  <c r="R90" i="8"/>
  <c r="R54"/>
  <c r="T54" s="1"/>
  <c r="V54" s="1"/>
  <c r="W54" i="1" s="1"/>
  <c r="R29" i="8"/>
  <c r="T29" s="1"/>
  <c r="V29" s="1"/>
  <c r="W29" i="1" s="1"/>
  <c r="R28" i="8"/>
  <c r="T28" s="1"/>
  <c r="V28" s="1"/>
  <c r="W28" i="1" s="1"/>
  <c r="R98" i="8"/>
  <c r="T98" s="1"/>
  <c r="V98" s="1"/>
  <c r="W98" i="1" s="1"/>
  <c r="R46" i="8"/>
  <c r="T46" s="1"/>
  <c r="V46" s="1"/>
  <c r="W46" i="1" s="1"/>
  <c r="R24" i="8"/>
  <c r="T24" s="1"/>
  <c r="V24" s="1"/>
  <c r="W24" i="1" s="1"/>
  <c r="R40" i="8"/>
  <c r="T40" s="1"/>
  <c r="V40" s="1"/>
  <c r="W40" i="1" s="1"/>
  <c r="R47" i="8"/>
  <c r="T47" s="1"/>
  <c r="V47" s="1"/>
  <c r="W47" i="1" s="1"/>
  <c r="R25" i="12"/>
  <c r="T25" s="1"/>
  <c r="V25" s="1"/>
  <c r="U25" i="1" s="1"/>
  <c r="R13" i="12"/>
  <c r="T13" s="1"/>
  <c r="V13" s="1"/>
  <c r="U13" i="1" s="1"/>
  <c r="R80" i="12"/>
  <c r="T80" s="1"/>
  <c r="V80" s="1"/>
  <c r="U80" i="1" s="1"/>
  <c r="R45" i="12"/>
  <c r="T45" s="1"/>
  <c r="V45" s="1"/>
  <c r="U45" i="1" s="1"/>
  <c r="R87" i="12"/>
  <c r="T87" s="1"/>
  <c r="V87" s="1"/>
  <c r="U87" i="1" s="1"/>
  <c r="R21" i="12"/>
  <c r="T21" s="1"/>
  <c r="V21" s="1"/>
  <c r="U21" i="1" s="1"/>
  <c r="R9" i="12"/>
  <c r="T9" s="1"/>
  <c r="V9" s="1"/>
  <c r="U9" i="1" s="1"/>
  <c r="R72" i="12"/>
  <c r="T72" s="1"/>
  <c r="V72" s="1"/>
  <c r="U72" i="1" s="1"/>
  <c r="AB93" i="6"/>
  <c r="AE93" s="1"/>
  <c r="Y53"/>
  <c r="AD53" s="1"/>
  <c r="Y31"/>
  <c r="AD31" s="1"/>
  <c r="Y22"/>
  <c r="AD22" s="1"/>
  <c r="AB54"/>
  <c r="AE54" s="1"/>
  <c r="Y64"/>
  <c r="AD64" s="1"/>
  <c r="Y79"/>
  <c r="AB23"/>
  <c r="AE23" s="1"/>
  <c r="Y8"/>
  <c r="AD8" s="1"/>
  <c r="Y75"/>
  <c r="AD75" s="1"/>
  <c r="Y16"/>
  <c r="AD16" s="1"/>
  <c r="AB34"/>
  <c r="AE34" s="1"/>
  <c r="Y12"/>
  <c r="AD12" s="1"/>
  <c r="AB62" i="4"/>
  <c r="Y88"/>
  <c r="U19"/>
  <c r="Y12"/>
  <c r="N4" i="12"/>
  <c r="P4" s="1"/>
  <c r="M4" i="10"/>
  <c r="Y10" i="4"/>
  <c r="U44"/>
  <c r="U45"/>
  <c r="W26"/>
  <c r="AC26" s="1"/>
  <c r="U10"/>
  <c r="Z10" s="1"/>
  <c r="AC21"/>
  <c r="U25"/>
  <c r="X47"/>
  <c r="Y47" s="1"/>
  <c r="AA8"/>
  <c r="AB8" s="1"/>
  <c r="M2" i="10"/>
  <c r="N5" i="12"/>
  <c r="P5" s="1"/>
  <c r="AB26" i="4"/>
  <c r="W8"/>
  <c r="U43"/>
  <c r="Z43" s="1"/>
  <c r="U47"/>
  <c r="U21"/>
  <c r="Z42"/>
  <c r="AD42" s="1"/>
  <c r="W48"/>
  <c r="U20"/>
  <c r="Z20" s="1"/>
  <c r="W31"/>
  <c r="M3" i="10"/>
  <c r="N6" i="8"/>
  <c r="P6" s="1"/>
  <c r="Y49" i="4"/>
  <c r="U49"/>
  <c r="Z49" s="1"/>
  <c r="Q4" i="6"/>
  <c r="U4" s="1"/>
  <c r="U12" i="4"/>
  <c r="Z12" s="1"/>
  <c r="AA39"/>
  <c r="AB39" s="1"/>
  <c r="M6" i="10"/>
  <c r="O4" i="4"/>
  <c r="R4" s="1"/>
  <c r="Y45"/>
  <c r="W28"/>
  <c r="U38"/>
  <c r="K5" i="10"/>
  <c r="L5" s="1"/>
  <c r="W39" i="4"/>
  <c r="K4" i="10"/>
  <c r="L4" s="1"/>
  <c r="N4" i="8"/>
  <c r="P4" s="1"/>
  <c r="AB21" i="4"/>
  <c r="W50"/>
  <c r="U16"/>
  <c r="W15"/>
  <c r="M5" i="8"/>
  <c r="N5"/>
  <c r="AA41" i="4"/>
  <c r="AC41" s="1"/>
  <c r="Y37"/>
  <c r="W29"/>
  <c r="Q5" i="6"/>
  <c r="P5"/>
  <c r="O6" i="4"/>
  <c r="Y43"/>
  <c r="U22"/>
  <c r="Y20"/>
  <c r="W24"/>
  <c r="O5"/>
  <c r="X34"/>
  <c r="Z34" s="1"/>
  <c r="N4"/>
  <c r="M5" i="10"/>
  <c r="O2" i="4"/>
  <c r="K2" i="10"/>
  <c r="L2" s="1"/>
  <c r="AA20" i="4"/>
  <c r="AC20" s="1"/>
  <c r="U9"/>
  <c r="N6" i="12"/>
  <c r="P6" s="1"/>
  <c r="W7" i="4"/>
  <c r="X30"/>
  <c r="Z30" s="1"/>
  <c r="X28"/>
  <c r="Z28" s="1"/>
  <c r="X19"/>
  <c r="Z19" s="1"/>
  <c r="W42"/>
  <c r="W13"/>
  <c r="U14"/>
  <c r="N2"/>
  <c r="U32"/>
  <c r="W18"/>
  <c r="X13"/>
  <c r="Z13" s="1"/>
  <c r="U17"/>
  <c r="W43"/>
  <c r="N5"/>
  <c r="K3" i="10"/>
  <c r="L3" s="1"/>
  <c r="W11" i="4"/>
  <c r="W40"/>
  <c r="K6" i="10"/>
  <c r="L6" s="1"/>
  <c r="AA31" i="4"/>
  <c r="N6"/>
  <c r="Q6" s="1"/>
  <c r="AA12"/>
  <c r="AC12" s="1"/>
  <c r="S5" i="6"/>
  <c r="R5"/>
  <c r="AA22" i="4"/>
  <c r="AC22" s="1"/>
  <c r="W36"/>
  <c r="R4" i="6"/>
  <c r="S4"/>
  <c r="Y44" i="4"/>
  <c r="Z44"/>
  <c r="AB46"/>
  <c r="Y27"/>
  <c r="AD27" s="1"/>
  <c r="R6" i="6"/>
  <c r="Q6"/>
  <c r="P6"/>
  <c r="N3" i="4"/>
  <c r="Q3" s="1"/>
  <c r="M3" i="8"/>
  <c r="O3" i="4"/>
  <c r="S3" s="1"/>
  <c r="R3" i="6"/>
  <c r="S3"/>
  <c r="Q3"/>
  <c r="U3" s="1"/>
  <c r="M3" i="12"/>
  <c r="J6"/>
  <c r="J5"/>
  <c r="J4"/>
  <c r="J3"/>
  <c r="J2"/>
  <c r="J6" i="10"/>
  <c r="J5"/>
  <c r="J4"/>
  <c r="J3"/>
  <c r="J2"/>
  <c r="V24" i="14"/>
  <c r="T24"/>
  <c r="V32"/>
  <c r="T39"/>
  <c r="V27" i="4"/>
  <c r="T38" i="14"/>
  <c r="V25" i="4"/>
  <c r="V27" i="14"/>
  <c r="T46" i="4"/>
  <c r="T75" i="14"/>
  <c r="V91"/>
  <c r="T61" i="4"/>
  <c r="V52"/>
  <c r="V9"/>
  <c r="V16" i="14"/>
  <c r="V33" i="4"/>
  <c r="T76"/>
  <c r="T60"/>
  <c r="T97" i="14"/>
  <c r="T96"/>
  <c r="T50"/>
  <c r="V44" i="4"/>
  <c r="V35" i="14"/>
  <c r="V25"/>
  <c r="T88"/>
  <c r="V65" i="4"/>
  <c r="T53" i="14"/>
  <c r="T27"/>
  <c r="V74"/>
  <c r="T31"/>
  <c r="V12"/>
  <c r="V95"/>
  <c r="V14"/>
  <c r="T87" i="4"/>
  <c r="T69" i="14"/>
  <c r="T42"/>
  <c r="T44"/>
  <c r="T19"/>
  <c r="V11"/>
  <c r="V82"/>
  <c r="T93"/>
  <c r="V51"/>
  <c r="T70"/>
  <c r="T86"/>
  <c r="V58" i="4"/>
  <c r="T83"/>
  <c r="V73"/>
  <c r="V93"/>
  <c r="V80"/>
  <c r="T99"/>
  <c r="V87"/>
  <c r="V74"/>
  <c r="V69"/>
  <c r="V79"/>
  <c r="T97"/>
  <c r="T81"/>
  <c r="T100"/>
  <c r="V78"/>
  <c r="V82"/>
  <c r="T84"/>
  <c r="V64"/>
  <c r="V56"/>
  <c r="T53"/>
  <c r="V17"/>
  <c r="V42"/>
  <c r="V30"/>
  <c r="T22"/>
  <c r="V48"/>
  <c r="V7"/>
  <c r="V42" i="14"/>
  <c r="V17"/>
  <c r="V73"/>
  <c r="V54"/>
  <c r="V36"/>
  <c r="T95" i="4"/>
  <c r="V45" i="14"/>
  <c r="V80"/>
  <c r="V101"/>
  <c r="T15" i="4"/>
  <c r="V10"/>
  <c r="V99" i="14"/>
  <c r="T14"/>
  <c r="T26"/>
  <c r="T63"/>
  <c r="V7"/>
  <c r="V98" i="4"/>
  <c r="V61"/>
  <c r="V90"/>
  <c r="T11"/>
  <c r="V55"/>
  <c r="V59"/>
  <c r="V89"/>
  <c r="V95"/>
  <c r="V53"/>
  <c r="V57"/>
  <c r="T65"/>
  <c r="T50"/>
  <c r="V38"/>
  <c r="T48"/>
  <c r="V23"/>
  <c r="T38"/>
  <c r="V15"/>
  <c r="T21"/>
  <c r="V56" i="14"/>
  <c r="T23" i="4"/>
  <c r="V47"/>
  <c r="V49" i="14"/>
  <c r="T54"/>
  <c r="T24" i="4"/>
  <c r="T68"/>
  <c r="V60"/>
  <c r="V20" i="14"/>
  <c r="T66" i="4"/>
  <c r="V83"/>
  <c r="T84" i="14"/>
  <c r="V77"/>
  <c r="V18"/>
  <c r="T92" i="4"/>
  <c r="T62" i="14"/>
  <c r="T93" i="4"/>
  <c r="T36" i="14"/>
  <c r="T9"/>
  <c r="V64"/>
  <c r="T41"/>
  <c r="V70" i="4"/>
  <c r="V35"/>
  <c r="T67"/>
  <c r="T85"/>
  <c r="T82"/>
  <c r="T77"/>
  <c r="T71"/>
  <c r="V101"/>
  <c r="T78"/>
  <c r="T54"/>
  <c r="T55"/>
  <c r="T79"/>
  <c r="V72" i="14"/>
  <c r="T12"/>
  <c r="V92"/>
  <c r="T51"/>
  <c r="T100"/>
  <c r="V100"/>
  <c r="T32"/>
  <c r="V51" i="4"/>
  <c r="T40"/>
  <c r="V46" i="14"/>
  <c r="T41" i="4"/>
  <c r="V89" i="14"/>
  <c r="T59" i="4"/>
  <c r="V88"/>
  <c r="V49"/>
  <c r="V85"/>
  <c r="V40" i="14"/>
  <c r="T69" i="4"/>
  <c r="T45" i="14"/>
  <c r="T90"/>
  <c r="T21"/>
  <c r="T46"/>
  <c r="V61"/>
  <c r="V70"/>
  <c r="T59"/>
  <c r="T98"/>
  <c r="V15"/>
  <c r="V81"/>
  <c r="V30"/>
  <c r="T18"/>
  <c r="T52" i="4"/>
  <c r="T34" i="14"/>
  <c r="T61"/>
  <c r="T20"/>
  <c r="V22"/>
  <c r="V38"/>
  <c r="V87"/>
  <c r="V63"/>
  <c r="V85"/>
  <c r="V79"/>
  <c r="V86" i="4"/>
  <c r="T96"/>
  <c r="T75"/>
  <c r="V97"/>
  <c r="V77"/>
  <c r="V99"/>
  <c r="V84"/>
  <c r="T62"/>
  <c r="V54"/>
  <c r="T98"/>
  <c r="V91"/>
  <c r="V76"/>
  <c r="T39"/>
  <c r="V16"/>
  <c r="V14"/>
  <c r="V19"/>
  <c r="V36"/>
  <c r="T35"/>
  <c r="T17"/>
  <c r="V50"/>
  <c r="T9"/>
  <c r="T32"/>
  <c r="V11"/>
  <c r="V6" i="6"/>
  <c r="O3" i="8"/>
  <c r="V52" i="14"/>
  <c r="T35"/>
  <c r="V57"/>
  <c r="V86"/>
  <c r="T91"/>
  <c r="V84"/>
  <c r="T51" i="4"/>
  <c r="V43" i="14"/>
  <c r="V71" i="4"/>
  <c r="V81"/>
  <c r="T57" i="14"/>
  <c r="T72"/>
  <c r="T58"/>
  <c r="T83"/>
  <c r="T33"/>
  <c r="V63" i="4"/>
  <c r="V96"/>
  <c r="V92"/>
  <c r="T26"/>
  <c r="T67" i="14"/>
  <c r="T37"/>
  <c r="V94"/>
  <c r="T8"/>
  <c r="T64"/>
  <c r="T65"/>
  <c r="V48"/>
  <c r="V66" i="4"/>
  <c r="V100"/>
  <c r="T80"/>
  <c r="T70"/>
  <c r="T73"/>
  <c r="V45"/>
  <c r="T14"/>
  <c r="V18"/>
  <c r="V23" i="14"/>
  <c r="T79"/>
  <c r="V78"/>
  <c r="V39"/>
  <c r="T99"/>
  <c r="T40"/>
  <c r="T91" i="4"/>
  <c r="V10" i="14"/>
  <c r="V94" i="4"/>
  <c r="T15" i="14"/>
  <c r="T94" i="4"/>
  <c r="T64"/>
  <c r="V71" i="14"/>
  <c r="T66"/>
  <c r="T31" i="4"/>
  <c r="T68" i="14"/>
  <c r="T43"/>
  <c r="T47"/>
  <c r="T57" i="4"/>
  <c r="T86"/>
  <c r="T101" i="14"/>
  <c r="T28"/>
  <c r="V58"/>
  <c r="T48"/>
  <c r="T17"/>
  <c r="V29"/>
  <c r="V62"/>
  <c r="T23"/>
  <c r="V68" i="4"/>
  <c r="T89"/>
  <c r="T101"/>
  <c r="T90"/>
  <c r="T7"/>
  <c r="V32"/>
  <c r="T36"/>
  <c r="V13"/>
  <c r="T8"/>
  <c r="V37"/>
  <c r="V40"/>
  <c r="V24"/>
  <c r="V29"/>
  <c r="V28"/>
  <c r="V43"/>
  <c r="AA40" l="1"/>
  <c r="AB40" s="1"/>
  <c r="AA37"/>
  <c r="AC37" s="1"/>
  <c r="X8"/>
  <c r="Z8" s="1"/>
  <c r="AA13"/>
  <c r="X36"/>
  <c r="Z36" s="1"/>
  <c r="AA32"/>
  <c r="AC32" s="1"/>
  <c r="X7"/>
  <c r="Z7" s="1"/>
  <c r="X57"/>
  <c r="X31"/>
  <c r="Z31" s="1"/>
  <c r="X64"/>
  <c r="Z64" s="1"/>
  <c r="X94"/>
  <c r="AA94"/>
  <c r="AA10" i="14"/>
  <c r="AC10" s="1"/>
  <c r="X91" i="4"/>
  <c r="X40" i="14"/>
  <c r="Z40" s="1"/>
  <c r="X99"/>
  <c r="Z99" s="1"/>
  <c r="AA39"/>
  <c r="AC39" s="1"/>
  <c r="AA78"/>
  <c r="AC78" s="1"/>
  <c r="X79"/>
  <c r="Z79" s="1"/>
  <c r="AA23"/>
  <c r="AB23" s="1"/>
  <c r="X14" i="4"/>
  <c r="Y14" s="1"/>
  <c r="AA45"/>
  <c r="AC45" s="1"/>
  <c r="AA100"/>
  <c r="AC100" s="1"/>
  <c r="X26"/>
  <c r="Z26" s="1"/>
  <c r="Y26"/>
  <c r="AD26" s="1"/>
  <c r="AA92"/>
  <c r="AB92" s="1"/>
  <c r="AA96"/>
  <c r="AC96" s="1"/>
  <c r="AA63"/>
  <c r="AA81"/>
  <c r="AB81" s="1"/>
  <c r="AA71"/>
  <c r="AB71" s="1"/>
  <c r="AA43" i="14"/>
  <c r="AB43" s="1"/>
  <c r="X51" i="4"/>
  <c r="Y51" s="1"/>
  <c r="AA84" i="14"/>
  <c r="AC84" s="1"/>
  <c r="X91"/>
  <c r="Z91" s="1"/>
  <c r="AA86"/>
  <c r="AA57"/>
  <c r="AC57" s="1"/>
  <c r="X35"/>
  <c r="Z35" s="1"/>
  <c r="AA52"/>
  <c r="AC52" s="1"/>
  <c r="Q3" i="8"/>
  <c r="X35" i="4"/>
  <c r="Z35" s="1"/>
  <c r="AA36"/>
  <c r="AC36" s="1"/>
  <c r="AA19"/>
  <c r="AC19" s="1"/>
  <c r="AA14"/>
  <c r="AC14" s="1"/>
  <c r="AA16"/>
  <c r="AC16" s="1"/>
  <c r="AA54"/>
  <c r="AC54" s="1"/>
  <c r="AA84"/>
  <c r="AB84" s="1"/>
  <c r="AE84" s="1"/>
  <c r="AA77"/>
  <c r="AA97"/>
  <c r="AB97"/>
  <c r="X96"/>
  <c r="Z96" s="1"/>
  <c r="X52"/>
  <c r="X69"/>
  <c r="Y69" s="1"/>
  <c r="AA49"/>
  <c r="AC49" s="1"/>
  <c r="AB88"/>
  <c r="AA88"/>
  <c r="X59"/>
  <c r="Y59"/>
  <c r="AA89" i="14"/>
  <c r="X41" i="4"/>
  <c r="Z41" s="1"/>
  <c r="AA46" i="14"/>
  <c r="AC46" s="1"/>
  <c r="X40" i="4"/>
  <c r="Z40" s="1"/>
  <c r="AA51"/>
  <c r="AB51" s="1"/>
  <c r="X32" i="14"/>
  <c r="Z32" s="1"/>
  <c r="AA100"/>
  <c r="AB100" s="1"/>
  <c r="X100"/>
  <c r="Z100" s="1"/>
  <c r="X51"/>
  <c r="Z51" s="1"/>
  <c r="AA92"/>
  <c r="AB92" s="1"/>
  <c r="X12"/>
  <c r="Y12" s="1"/>
  <c r="AA72"/>
  <c r="X79" i="4"/>
  <c r="X71"/>
  <c r="AA35"/>
  <c r="AC35" s="1"/>
  <c r="X93"/>
  <c r="Y93" s="1"/>
  <c r="X92"/>
  <c r="Y92" s="1"/>
  <c r="AA83"/>
  <c r="AC83" s="1"/>
  <c r="X66"/>
  <c r="Y66" s="1"/>
  <c r="AA20" i="14"/>
  <c r="AB20" s="1"/>
  <c r="X68" i="4"/>
  <c r="Z68" s="1"/>
  <c r="X24"/>
  <c r="Z24" s="1"/>
  <c r="X54" i="14"/>
  <c r="Z54" s="1"/>
  <c r="AA49"/>
  <c r="AB49" s="1"/>
  <c r="AA47" i="4"/>
  <c r="AC47" s="1"/>
  <c r="X23"/>
  <c r="Z23" s="1"/>
  <c r="AA56" i="14"/>
  <c r="AB56" s="1"/>
  <c r="AA23" i="4"/>
  <c r="AC23" s="1"/>
  <c r="X48"/>
  <c r="Z48" s="1"/>
  <c r="AA38"/>
  <c r="AC38" s="1"/>
  <c r="X50"/>
  <c r="Z50" s="1"/>
  <c r="X65"/>
  <c r="Z65" s="1"/>
  <c r="AA53"/>
  <c r="AC53" s="1"/>
  <c r="X11"/>
  <c r="Z11" s="1"/>
  <c r="AA10"/>
  <c r="AC10" s="1"/>
  <c r="X15"/>
  <c r="Z15" s="1"/>
  <c r="AA45" i="14"/>
  <c r="AC45" s="1"/>
  <c r="X95" i="4"/>
  <c r="Z95" s="1"/>
  <c r="AA36" i="14"/>
  <c r="AA54"/>
  <c r="AA73"/>
  <c r="AB73" s="1"/>
  <c r="AA17"/>
  <c r="AC17" s="1"/>
  <c r="AA42"/>
  <c r="AB42" s="1"/>
  <c r="AA30" i="4"/>
  <c r="AC30" s="1"/>
  <c r="AA42"/>
  <c r="AB42" s="1"/>
  <c r="AA17"/>
  <c r="AC17" s="1"/>
  <c r="AA79"/>
  <c r="AC79" s="1"/>
  <c r="X87"/>
  <c r="Y87" s="1"/>
  <c r="AD87" s="1"/>
  <c r="AA65"/>
  <c r="AC65" s="1"/>
  <c r="AA44"/>
  <c r="AC44" s="1"/>
  <c r="X60"/>
  <c r="X76"/>
  <c r="Y76" s="1"/>
  <c r="AD76" s="1"/>
  <c r="AA33"/>
  <c r="AC33" s="1"/>
  <c r="AA9"/>
  <c r="AC9" s="1"/>
  <c r="AB9"/>
  <c r="AA52"/>
  <c r="X61"/>
  <c r="Y61" s="1"/>
  <c r="AD61" s="1"/>
  <c r="AA91" i="14"/>
  <c r="AB91" s="1"/>
  <c r="X75"/>
  <c r="Z75" s="1"/>
  <c r="X46" i="4"/>
  <c r="Z46" s="1"/>
  <c r="Y46"/>
  <c r="AD46" s="1"/>
  <c r="AG46" s="1"/>
  <c r="R46" i="1" s="1"/>
  <c r="AA27" i="14"/>
  <c r="AB27" s="1"/>
  <c r="AA25" i="4"/>
  <c r="AC25" s="1"/>
  <c r="X38" i="14"/>
  <c r="Z38" s="1"/>
  <c r="AA27" i="4"/>
  <c r="AC27" s="1"/>
  <c r="X39" i="14"/>
  <c r="Z39" s="1"/>
  <c r="AA32"/>
  <c r="X24"/>
  <c r="Z24" s="1"/>
  <c r="AA24"/>
  <c r="AC24" s="1"/>
  <c r="AD74"/>
  <c r="AD41" i="6"/>
  <c r="T90" i="8"/>
  <c r="V90" s="1"/>
  <c r="W90" i="1" s="1"/>
  <c r="Z87" i="4"/>
  <c r="T54" i="12"/>
  <c r="V54" s="1"/>
  <c r="U54" i="1" s="1"/>
  <c r="Z16" i="4"/>
  <c r="AD16" s="1"/>
  <c r="AC34"/>
  <c r="AB74" i="6"/>
  <c r="AE74" s="1"/>
  <c r="Y66"/>
  <c r="AD66" s="1"/>
  <c r="R34" i="8"/>
  <c r="T34" s="1"/>
  <c r="V34" s="1"/>
  <c r="W34" i="1" s="1"/>
  <c r="AB98" i="14"/>
  <c r="AE98" s="1"/>
  <c r="R23" i="12"/>
  <c r="T23" s="1"/>
  <c r="V23" s="1"/>
  <c r="U23" i="1" s="1"/>
  <c r="T82" i="8"/>
  <c r="V82" s="1"/>
  <c r="W82" i="1" s="1"/>
  <c r="R97" i="12"/>
  <c r="Z87" i="14"/>
  <c r="T32" i="12"/>
  <c r="V32" s="1"/>
  <c r="U32" i="1" s="1"/>
  <c r="Z41" i="6"/>
  <c r="AB52"/>
  <c r="AE52" s="1"/>
  <c r="AG52" s="1"/>
  <c r="S52" i="1" s="1"/>
  <c r="Y26" i="6"/>
  <c r="AD26" s="1"/>
  <c r="AG26" s="1"/>
  <c r="S26" i="1" s="1"/>
  <c r="Y86" i="6"/>
  <c r="AD86" s="1"/>
  <c r="Y44"/>
  <c r="AD44" s="1"/>
  <c r="AB44"/>
  <c r="AE44" s="1"/>
  <c r="R65" i="8"/>
  <c r="T65" s="1"/>
  <c r="V65" s="1"/>
  <c r="W65" i="1" s="1"/>
  <c r="Y68" i="6"/>
  <c r="AD68" s="1"/>
  <c r="Y29"/>
  <c r="AD29" s="1"/>
  <c r="R44" i="12"/>
  <c r="T44" s="1"/>
  <c r="V44" s="1"/>
  <c r="U44" i="1" s="1"/>
  <c r="R78" i="8"/>
  <c r="T78" s="1"/>
  <c r="V78" s="1"/>
  <c r="W78" i="1" s="1"/>
  <c r="AC61" i="6"/>
  <c r="AE61" s="1"/>
  <c r="AG61" s="1"/>
  <c r="S61" i="1" s="1"/>
  <c r="AB82" i="6"/>
  <c r="AE82" s="1"/>
  <c r="Y38"/>
  <c r="AD38" s="1"/>
  <c r="Z61" i="4"/>
  <c r="R96" i="8"/>
  <c r="T96" s="1"/>
  <c r="V96" s="1"/>
  <c r="W96" i="1" s="1"/>
  <c r="Z74" i="4"/>
  <c r="AB71" i="6"/>
  <c r="AE71" s="1"/>
  <c r="AG71" s="1"/>
  <c r="S71" i="1" s="1"/>
  <c r="AB43" i="6"/>
  <c r="AE43" s="1"/>
  <c r="AG43" s="1"/>
  <c r="S43" i="1" s="1"/>
  <c r="S20" i="8"/>
  <c r="T20" s="1"/>
  <c r="V20" s="1"/>
  <c r="W20" i="1" s="1"/>
  <c r="AB14" i="6"/>
  <c r="AB7"/>
  <c r="AE7" s="1"/>
  <c r="AB99"/>
  <c r="AE99" s="1"/>
  <c r="R71" i="8"/>
  <c r="T71" s="1"/>
  <c r="V71" s="1"/>
  <c r="W71" i="1" s="1"/>
  <c r="R15" i="12"/>
  <c r="T15" s="1"/>
  <c r="V15" s="1"/>
  <c r="U15" i="1" s="1"/>
  <c r="Z76" i="4"/>
  <c r="Y36" i="6"/>
  <c r="AD36" s="1"/>
  <c r="Y13"/>
  <c r="AD13" s="1"/>
  <c r="AG13" s="1"/>
  <c r="S13" i="1" s="1"/>
  <c r="Y46" i="6"/>
  <c r="AD46" s="1"/>
  <c r="Z56" i="4"/>
  <c r="AB41" i="6"/>
  <c r="AE41" s="1"/>
  <c r="Y74"/>
  <c r="AD74" s="1"/>
  <c r="Z82"/>
  <c r="AD82" s="1"/>
  <c r="AB87"/>
  <c r="AE87" s="1"/>
  <c r="AG87" s="1"/>
  <c r="S87" i="1" s="1"/>
  <c r="R10" i="8"/>
  <c r="T10" s="1"/>
  <c r="V10" s="1"/>
  <c r="W10" i="1" s="1"/>
  <c r="AD30" i="14"/>
  <c r="AB88" i="6"/>
  <c r="T40" i="12"/>
  <c r="V40" s="1"/>
  <c r="U40" i="1" s="1"/>
  <c r="Z74" i="14"/>
  <c r="R68" i="8"/>
  <c r="T68" s="1"/>
  <c r="V68" s="1"/>
  <c r="W68" i="1" s="1"/>
  <c r="AB15" i="6"/>
  <c r="AE15" s="1"/>
  <c r="AC41" i="14"/>
  <c r="AE41" s="1"/>
  <c r="R26" i="8"/>
  <c r="T26" s="1"/>
  <c r="V26" s="1"/>
  <c r="W26" i="1" s="1"/>
  <c r="T56" i="8"/>
  <c r="V56" s="1"/>
  <c r="W56" i="1" s="1"/>
  <c r="Z55" i="14"/>
  <c r="S75" i="8"/>
  <c r="T75" s="1"/>
  <c r="V75" s="1"/>
  <c r="W75" i="1" s="1"/>
  <c r="S20" i="12"/>
  <c r="T20" s="1"/>
  <c r="V20" s="1"/>
  <c r="U20" i="1" s="1"/>
  <c r="R22" i="12"/>
  <c r="T22" s="1"/>
  <c r="V22" s="1"/>
  <c r="U22" i="1" s="1"/>
  <c r="Y47" i="6"/>
  <c r="AD47" s="1"/>
  <c r="AG68"/>
  <c r="S68" i="1" s="1"/>
  <c r="AE90" i="14"/>
  <c r="T56" i="12"/>
  <c r="V56" s="1"/>
  <c r="U56" i="1" s="1"/>
  <c r="R101" i="12"/>
  <c r="T101" s="1"/>
  <c r="V101" s="1"/>
  <c r="U101" i="1" s="1"/>
  <c r="Y15" i="6"/>
  <c r="AD15" s="1"/>
  <c r="AG15" s="1"/>
  <c r="S15" i="1" s="1"/>
  <c r="AB53" i="6"/>
  <c r="AE53" s="1"/>
  <c r="AG53" s="1"/>
  <c r="S53" i="1" s="1"/>
  <c r="AB70" i="6"/>
  <c r="AE70" s="1"/>
  <c r="S32" i="8"/>
  <c r="T32" s="1"/>
  <c r="V32" s="1"/>
  <c r="W32" i="1" s="1"/>
  <c r="AB55" i="6"/>
  <c r="AE55" s="1"/>
  <c r="AG55" s="1"/>
  <c r="S55" i="1" s="1"/>
  <c r="R38" i="8"/>
  <c r="T38" s="1"/>
  <c r="V38" s="1"/>
  <c r="W38" i="1" s="1"/>
  <c r="R78" i="12"/>
  <c r="T78" s="1"/>
  <c r="V78" s="1"/>
  <c r="U78" i="1" s="1"/>
  <c r="T79" i="12"/>
  <c r="V79" s="1"/>
  <c r="U79" i="1" s="1"/>
  <c r="R36" i="12"/>
  <c r="T36" s="1"/>
  <c r="V36" s="1"/>
  <c r="U36" i="1" s="1"/>
  <c r="R63" i="12"/>
  <c r="T63" s="1"/>
  <c r="V63" s="1"/>
  <c r="U63" i="1" s="1"/>
  <c r="Z94" i="14"/>
  <c r="Z25" i="4"/>
  <c r="AD25" s="1"/>
  <c r="Z45"/>
  <c r="AD45" s="1"/>
  <c r="AG16" i="6"/>
  <c r="S16" i="1" s="1"/>
  <c r="R29" i="12"/>
  <c r="T29" s="1"/>
  <c r="V29" s="1"/>
  <c r="U29" i="1" s="1"/>
  <c r="R37" i="8"/>
  <c r="T37" s="1"/>
  <c r="V37" s="1"/>
  <c r="W37" i="1" s="1"/>
  <c r="R47" i="12"/>
  <c r="T47" s="1"/>
  <c r="V47" s="1"/>
  <c r="U47" i="1" s="1"/>
  <c r="R24" i="12"/>
  <c r="T24" s="1"/>
  <c r="V24" s="1"/>
  <c r="U24" i="1" s="1"/>
  <c r="Y85" i="14"/>
  <c r="S61" i="8"/>
  <c r="T61" s="1"/>
  <c r="V61" s="1"/>
  <c r="W61" i="1" s="1"/>
  <c r="R25" i="8"/>
  <c r="T25" s="1"/>
  <c r="V25" s="1"/>
  <c r="W25" i="1" s="1"/>
  <c r="R27" i="12"/>
  <c r="T27" s="1"/>
  <c r="V27" s="1"/>
  <c r="U27" i="1" s="1"/>
  <c r="Y99" i="14"/>
  <c r="AE76"/>
  <c r="Z73"/>
  <c r="AC86"/>
  <c r="Y91"/>
  <c r="AD91" s="1"/>
  <c r="AB68"/>
  <c r="AE68" s="1"/>
  <c r="AB34"/>
  <c r="AE34" s="1"/>
  <c r="AE66"/>
  <c r="AE33"/>
  <c r="Y51"/>
  <c r="AD51" s="1"/>
  <c r="AD95"/>
  <c r="P6"/>
  <c r="U6" s="1"/>
  <c r="AD16"/>
  <c r="Y56"/>
  <c r="AD56" s="1"/>
  <c r="Y11"/>
  <c r="AD11" s="1"/>
  <c r="Z12"/>
  <c r="AD12" s="1"/>
  <c r="AD76"/>
  <c r="AB9"/>
  <c r="AE9" s="1"/>
  <c r="AD85" i="6"/>
  <c r="AG85" s="1"/>
  <c r="S85" i="1" s="1"/>
  <c r="AE46" i="4"/>
  <c r="T7" i="12"/>
  <c r="V7" s="1"/>
  <c r="U7" i="1" s="1"/>
  <c r="M7" s="1"/>
  <c r="T79" i="8"/>
  <c r="V79" s="1"/>
  <c r="W79" i="1" s="1"/>
  <c r="T93" i="12"/>
  <c r="V93" s="1"/>
  <c r="U93" i="1" s="1"/>
  <c r="AE73" i="6"/>
  <c r="Y91" i="4"/>
  <c r="AD91" s="1"/>
  <c r="AD87" i="14"/>
  <c r="AC32"/>
  <c r="AC65"/>
  <c r="AC50"/>
  <c r="T48" i="12"/>
  <c r="V48" s="1"/>
  <c r="U48" i="1" s="1"/>
  <c r="T92" i="12"/>
  <c r="V92" s="1"/>
  <c r="U92" i="1" s="1"/>
  <c r="S33" i="8"/>
  <c r="T33" s="1"/>
  <c r="V33" s="1"/>
  <c r="W33" i="1" s="1"/>
  <c r="AA60" i="4"/>
  <c r="AB60" s="1"/>
  <c r="T98" i="12"/>
  <c r="V98" s="1"/>
  <c r="U98" i="1" s="1"/>
  <c r="AC84" i="4"/>
  <c r="AG84" i="6"/>
  <c r="S84" i="1" s="1"/>
  <c r="AC47" i="14"/>
  <c r="AE47" s="1"/>
  <c r="S8" i="12"/>
  <c r="T8" s="1"/>
  <c r="V8" s="1"/>
  <c r="U8" i="1" s="1"/>
  <c r="M8" s="1"/>
  <c r="Y23" i="4"/>
  <c r="AD23" s="1"/>
  <c r="AB72" i="6"/>
  <c r="AE72" s="1"/>
  <c r="AG72" s="1"/>
  <c r="S72" i="1" s="1"/>
  <c r="Y70" i="6"/>
  <c r="AD70" s="1"/>
  <c r="Z63" i="4"/>
  <c r="AB72"/>
  <c r="AE72" s="1"/>
  <c r="AB31" i="6"/>
  <c r="AE31" s="1"/>
  <c r="AG31" s="1"/>
  <c r="S31" i="1" s="1"/>
  <c r="AB86" i="6"/>
  <c r="AE86" s="1"/>
  <c r="AB83"/>
  <c r="AE83" s="1"/>
  <c r="T35" i="12"/>
  <c r="V35" s="1"/>
  <c r="U35" i="1" s="1"/>
  <c r="Y99" i="6"/>
  <c r="AD99" s="1"/>
  <c r="R88" i="8"/>
  <c r="T88" s="1"/>
  <c r="V88" s="1"/>
  <c r="W88" i="1" s="1"/>
  <c r="R90" i="12"/>
  <c r="T90" s="1"/>
  <c r="V90" s="1"/>
  <c r="U90" i="1" s="1"/>
  <c r="AB8" i="14"/>
  <c r="AE8" s="1"/>
  <c r="AC63" i="4"/>
  <c r="Y89" i="14"/>
  <c r="AD89" s="1"/>
  <c r="R64" i="12"/>
  <c r="T64" s="1"/>
  <c r="V64" s="1"/>
  <c r="U64" i="1" s="1"/>
  <c r="AD58" i="6"/>
  <c r="T97" i="12"/>
  <c r="V97" s="1"/>
  <c r="U97" i="1" s="1"/>
  <c r="AB18" i="6"/>
  <c r="AE18" s="1"/>
  <c r="AA85" i="4"/>
  <c r="AC85" s="1"/>
  <c r="AD79" i="6"/>
  <c r="AG79" s="1"/>
  <c r="S79" i="1" s="1"/>
  <c r="AB59" i="14"/>
  <c r="AE59" s="1"/>
  <c r="AC100"/>
  <c r="AB65"/>
  <c r="AE65" s="1"/>
  <c r="Y52"/>
  <c r="AD52" s="1"/>
  <c r="Y40"/>
  <c r="AD40" s="1"/>
  <c r="AB36"/>
  <c r="AD78"/>
  <c r="AC37"/>
  <c r="AE37" s="1"/>
  <c r="Z57" i="4"/>
  <c r="AC49" i="14"/>
  <c r="AG23" i="6"/>
  <c r="S23" i="1" s="1"/>
  <c r="AE9" i="4"/>
  <c r="AE100" i="14"/>
  <c r="AB10" i="4"/>
  <c r="AE10" s="1"/>
  <c r="AB79"/>
  <c r="AE79" s="1"/>
  <c r="AG47" i="6"/>
  <c r="S47" i="1" s="1"/>
  <c r="Y42" i="6"/>
  <c r="AD42" s="1"/>
  <c r="AG42" s="1"/>
  <c r="S42" i="1" s="1"/>
  <c r="AD74" i="4"/>
  <c r="R64" i="8"/>
  <c r="T64" s="1"/>
  <c r="V64" s="1"/>
  <c r="W64" i="1" s="1"/>
  <c r="Z52" i="4"/>
  <c r="AG36" i="6"/>
  <c r="S36" i="1" s="1"/>
  <c r="AD59" i="6"/>
  <c r="AE26" i="14"/>
  <c r="AC36"/>
  <c r="AG29" i="6"/>
  <c r="S29" i="1" s="1"/>
  <c r="Z59" i="4"/>
  <c r="R19" i="8"/>
  <c r="T19" s="1"/>
  <c r="V19" s="1"/>
  <c r="W19" i="1" s="1"/>
  <c r="AE62" i="6"/>
  <c r="AE28" i="14"/>
  <c r="AD55"/>
  <c r="Y60" i="4"/>
  <c r="AG12" i="6"/>
  <c r="S12" i="1" s="1"/>
  <c r="R77" i="8"/>
  <c r="T77" s="1"/>
  <c r="V77" s="1"/>
  <c r="W77" i="1" s="1"/>
  <c r="R14" i="8"/>
  <c r="T14" s="1"/>
  <c r="V14" s="1"/>
  <c r="W14" i="1" s="1"/>
  <c r="R51" i="12"/>
  <c r="T51" s="1"/>
  <c r="V51" s="1"/>
  <c r="U51" i="1" s="1"/>
  <c r="AB63" i="4"/>
  <c r="AB19" i="6"/>
  <c r="AE19" s="1"/>
  <c r="Z79" i="4"/>
  <c r="AB100" i="6"/>
  <c r="AE100" s="1"/>
  <c r="AG100" s="1"/>
  <c r="S100" i="1" s="1"/>
  <c r="AB51" i="6"/>
  <c r="AE51" s="1"/>
  <c r="AG51" s="1"/>
  <c r="S51" i="1" s="1"/>
  <c r="AB98" i="6"/>
  <c r="AE98" s="1"/>
  <c r="Y25"/>
  <c r="AD25" s="1"/>
  <c r="AG25" s="1"/>
  <c r="S25" i="1" s="1"/>
  <c r="Y32" i="6"/>
  <c r="AD32" s="1"/>
  <c r="AG32" s="1"/>
  <c r="S32" i="1" s="1"/>
  <c r="Y52" i="4"/>
  <c r="AD52" s="1"/>
  <c r="Y21" i="6"/>
  <c r="AD21" s="1"/>
  <c r="AD33" i="4"/>
  <c r="AD13" i="14"/>
  <c r="AD94"/>
  <c r="AD10"/>
  <c r="AC54"/>
  <c r="T68" i="12"/>
  <c r="V68" s="1"/>
  <c r="U68" i="1" s="1"/>
  <c r="Y32" i="14"/>
  <c r="AD32" s="1"/>
  <c r="AD22"/>
  <c r="AD85"/>
  <c r="T94" i="8"/>
  <c r="V94" s="1"/>
  <c r="W94" i="1" s="1"/>
  <c r="R52" i="8"/>
  <c r="T52" s="1"/>
  <c r="V52" s="1"/>
  <c r="W52" i="1" s="1"/>
  <c r="R11" i="8"/>
  <c r="T11" s="1"/>
  <c r="V11" s="1"/>
  <c r="W11" i="1" s="1"/>
  <c r="R42" i="8"/>
  <c r="T42" s="1"/>
  <c r="V42" s="1"/>
  <c r="W42" i="1" s="1"/>
  <c r="R76" i="8"/>
  <c r="T76" s="1"/>
  <c r="V76" s="1"/>
  <c r="W76" i="1" s="1"/>
  <c r="AA48" i="14"/>
  <c r="AC48" s="1"/>
  <c r="X41"/>
  <c r="Z41" s="1"/>
  <c r="X64"/>
  <c r="Z64" s="1"/>
  <c r="X62"/>
  <c r="Z62" s="1"/>
  <c r="AA12"/>
  <c r="AC12" s="1"/>
  <c r="AC89"/>
  <c r="X72"/>
  <c r="Z72" s="1"/>
  <c r="X50"/>
  <c r="Z50" s="1"/>
  <c r="AE20" i="6"/>
  <c r="AB54" i="14"/>
  <c r="AE54" s="1"/>
  <c r="X18"/>
  <c r="Z18" s="1"/>
  <c r="AA14"/>
  <c r="AC14" s="1"/>
  <c r="R6"/>
  <c r="S6"/>
  <c r="AA30"/>
  <c r="AC30" s="1"/>
  <c r="AB67"/>
  <c r="AE67" s="1"/>
  <c r="X27"/>
  <c r="Z27" s="1"/>
  <c r="X101"/>
  <c r="Z101" s="1"/>
  <c r="AB86"/>
  <c r="Y39"/>
  <c r="AD39" s="1"/>
  <c r="AB97"/>
  <c r="AE97" s="1"/>
  <c r="X47"/>
  <c r="Z47" s="1"/>
  <c r="AB89"/>
  <c r="AB32"/>
  <c r="X59"/>
  <c r="Z59" s="1"/>
  <c r="Z27" i="6"/>
  <c r="AD27" s="1"/>
  <c r="AG27" s="1"/>
  <c r="S27" i="1" s="1"/>
  <c r="R38" i="12"/>
  <c r="T38" s="1"/>
  <c r="V38" s="1"/>
  <c r="U38" i="1" s="1"/>
  <c r="S5" i="14"/>
  <c r="R5"/>
  <c r="X21"/>
  <c r="Z21" s="1"/>
  <c r="X66"/>
  <c r="Z66" s="1"/>
  <c r="X90"/>
  <c r="Z90" s="1"/>
  <c r="AA71"/>
  <c r="AC71" s="1"/>
  <c r="X45"/>
  <c r="Z45" s="1"/>
  <c r="S4"/>
  <c r="R4"/>
  <c r="X86"/>
  <c r="Z86" s="1"/>
  <c r="AA94"/>
  <c r="AC94" s="1"/>
  <c r="AA18"/>
  <c r="AC18" s="1"/>
  <c r="X86" i="4"/>
  <c r="Z86" s="1"/>
  <c r="AC73" i="14"/>
  <c r="AE73" s="1"/>
  <c r="X98"/>
  <c r="Z98" s="1"/>
  <c r="X46"/>
  <c r="Z46" s="1"/>
  <c r="P4"/>
  <c r="Q4"/>
  <c r="R93" i="8"/>
  <c r="T93" s="1"/>
  <c r="V93" s="1"/>
  <c r="W93" i="1" s="1"/>
  <c r="AA64" i="14"/>
  <c r="AC64" s="1"/>
  <c r="AA82"/>
  <c r="AC82" s="1"/>
  <c r="AC94" i="4"/>
  <c r="AB96"/>
  <c r="AE96" s="1"/>
  <c r="Z92"/>
  <c r="R19" i="12"/>
  <c r="T19" s="1"/>
  <c r="V19" s="1"/>
  <c r="U19" i="1" s="1"/>
  <c r="AD99" i="14"/>
  <c r="X65"/>
  <c r="Z65" s="1"/>
  <c r="Y79"/>
  <c r="AD79" s="1"/>
  <c r="AA51"/>
  <c r="AC51" s="1"/>
  <c r="AA7"/>
  <c r="AC7" s="1"/>
  <c r="AA38"/>
  <c r="AC38" s="1"/>
  <c r="AA22"/>
  <c r="AC22" s="1"/>
  <c r="X36"/>
  <c r="Z36" s="1"/>
  <c r="X19"/>
  <c r="Z19" s="1"/>
  <c r="X44"/>
  <c r="Z44" s="1"/>
  <c r="X20"/>
  <c r="Z20" s="1"/>
  <c r="X61"/>
  <c r="Z61" s="1"/>
  <c r="X17"/>
  <c r="Z17" s="1"/>
  <c r="AB83"/>
  <c r="AE83" s="1"/>
  <c r="X26"/>
  <c r="Z26" s="1"/>
  <c r="X69"/>
  <c r="Z69" s="1"/>
  <c r="X67"/>
  <c r="Z67" s="1"/>
  <c r="AB69"/>
  <c r="AE69" s="1"/>
  <c r="AB21"/>
  <c r="AE21" s="1"/>
  <c r="AB45"/>
  <c r="AE45" s="1"/>
  <c r="AB10"/>
  <c r="X48"/>
  <c r="Z48" s="1"/>
  <c r="AE53"/>
  <c r="AE88" i="6"/>
  <c r="AG88" s="1"/>
  <c r="S88" i="1" s="1"/>
  <c r="X31" i="14"/>
  <c r="Z31" s="1"/>
  <c r="X84"/>
  <c r="Z84" s="1"/>
  <c r="AA25"/>
  <c r="AC25" s="1"/>
  <c r="X57"/>
  <c r="Z57" s="1"/>
  <c r="S51" i="8"/>
  <c r="T51" s="1"/>
  <c r="V51" s="1"/>
  <c r="W51" i="1" s="1"/>
  <c r="Y29" i="14"/>
  <c r="AD29" s="1"/>
  <c r="AB57"/>
  <c r="AE57" s="1"/>
  <c r="AB93"/>
  <c r="AE93" s="1"/>
  <c r="AB50"/>
  <c r="AA61"/>
  <c r="AC61" s="1"/>
  <c r="Q5"/>
  <c r="P5"/>
  <c r="R2"/>
  <c r="S2"/>
  <c r="X15"/>
  <c r="Z15" s="1"/>
  <c r="AA40"/>
  <c r="AC40" s="1"/>
  <c r="AA79"/>
  <c r="AC79" s="1"/>
  <c r="X93"/>
  <c r="Z93" s="1"/>
  <c r="AA29"/>
  <c r="AC29" s="1"/>
  <c r="X37"/>
  <c r="Z37" s="1"/>
  <c r="X34"/>
  <c r="Z34" s="1"/>
  <c r="X68"/>
  <c r="Z68" s="1"/>
  <c r="Z20" i="6"/>
  <c r="AD20" s="1"/>
  <c r="S3" i="14"/>
  <c r="R3"/>
  <c r="AA16"/>
  <c r="AC16" s="1"/>
  <c r="Y97" i="6"/>
  <c r="AD97" s="1"/>
  <c r="AG97" s="1"/>
  <c r="S97" i="1" s="1"/>
  <c r="Z71" i="4"/>
  <c r="AC97"/>
  <c r="R100" i="12"/>
  <c r="T100" s="1"/>
  <c r="V100" s="1"/>
  <c r="U100" i="1" s="1"/>
  <c r="AA63" i="14"/>
  <c r="AC63" s="1"/>
  <c r="X70"/>
  <c r="Z70" s="1"/>
  <c r="X8"/>
  <c r="Z8" s="1"/>
  <c r="AA87"/>
  <c r="AC87" s="1"/>
  <c r="X23"/>
  <c r="Z23" s="1"/>
  <c r="Z94" i="4"/>
  <c r="O4" i="10"/>
  <c r="T4" i="1" s="1"/>
  <c r="AD12" i="4"/>
  <c r="AD88"/>
  <c r="Y71"/>
  <c r="AB58" i="6"/>
  <c r="AE58" s="1"/>
  <c r="Y95"/>
  <c r="AD95" s="1"/>
  <c r="AB94" i="4"/>
  <c r="Z60"/>
  <c r="AD90" i="6"/>
  <c r="R74" i="12"/>
  <c r="T74" s="1"/>
  <c r="V74" s="1"/>
  <c r="U74" i="1" s="1"/>
  <c r="R101" i="8"/>
  <c r="T101" s="1"/>
  <c r="V101" s="1"/>
  <c r="W101" i="1" s="1"/>
  <c r="R70" i="12"/>
  <c r="AE75" i="6"/>
  <c r="AG75" s="1"/>
  <c r="S75" i="1" s="1"/>
  <c r="AB28" i="6"/>
  <c r="AE28" s="1"/>
  <c r="R21" i="8"/>
  <c r="T21" s="1"/>
  <c r="V21" s="1"/>
  <c r="W21" i="1" s="1"/>
  <c r="AB78" i="6"/>
  <c r="AE78" s="1"/>
  <c r="R44" i="8"/>
  <c r="T44" s="1"/>
  <c r="V44" s="1"/>
  <c r="W44" i="1" s="1"/>
  <c r="R45" i="8"/>
  <c r="T45" s="1"/>
  <c r="V45" s="1"/>
  <c r="W45" i="1" s="1"/>
  <c r="Y94" i="6"/>
  <c r="AD94" s="1"/>
  <c r="T97" i="8"/>
  <c r="V97" s="1"/>
  <c r="W97" i="1" s="1"/>
  <c r="AB90" i="6"/>
  <c r="AE90" s="1"/>
  <c r="AB95"/>
  <c r="AE95" s="1"/>
  <c r="R100" i="8"/>
  <c r="T100" s="1"/>
  <c r="V100" s="1"/>
  <c r="W100" i="1" s="1"/>
  <c r="R31" i="8"/>
  <c r="T31" s="1"/>
  <c r="V31" s="1"/>
  <c r="W31" i="1" s="1"/>
  <c r="R92" i="8"/>
  <c r="T92" s="1"/>
  <c r="V92" s="1"/>
  <c r="W92" i="1" s="1"/>
  <c r="R73" i="12"/>
  <c r="T73" s="1"/>
  <c r="V73" s="1"/>
  <c r="U73" i="1" s="1"/>
  <c r="R84" i="8"/>
  <c r="T84" s="1"/>
  <c r="V84" s="1"/>
  <c r="W84" i="1" s="1"/>
  <c r="R50" i="8"/>
  <c r="T50" s="1"/>
  <c r="V50" s="1"/>
  <c r="W50" i="1" s="1"/>
  <c r="AB91" i="6"/>
  <c r="AE91" s="1"/>
  <c r="AG91" s="1"/>
  <c r="S91" i="1" s="1"/>
  <c r="R86" i="12"/>
  <c r="T86" s="1"/>
  <c r="V86" s="1"/>
  <c r="U86" i="1" s="1"/>
  <c r="AA85" i="14"/>
  <c r="AC85" s="1"/>
  <c r="X9"/>
  <c r="Z9" s="1"/>
  <c r="Y49"/>
  <c r="AD49" s="1"/>
  <c r="Y92"/>
  <c r="AD92" s="1"/>
  <c r="AB44"/>
  <c r="AE44" s="1"/>
  <c r="AA11"/>
  <c r="AC11" s="1"/>
  <c r="X63"/>
  <c r="Z63" s="1"/>
  <c r="R75" i="12"/>
  <c r="T75" s="1"/>
  <c r="V75" s="1"/>
  <c r="U75" i="1" s="1"/>
  <c r="AA62" i="14"/>
  <c r="AC62" s="1"/>
  <c r="X42"/>
  <c r="Z42" s="1"/>
  <c r="AC43"/>
  <c r="AE43" s="1"/>
  <c r="AB55"/>
  <c r="AE55" s="1"/>
  <c r="Y81"/>
  <c r="AD81" s="1"/>
  <c r="AB88"/>
  <c r="AE88" s="1"/>
  <c r="AB60"/>
  <c r="AE60" s="1"/>
  <c r="AG60" s="1"/>
  <c r="V60" i="1" s="1"/>
  <c r="AC23" i="14"/>
  <c r="AE23" s="1"/>
  <c r="X14"/>
  <c r="Z14" s="1"/>
  <c r="AA99"/>
  <c r="AC99" s="1"/>
  <c r="R14" i="12"/>
  <c r="T14" s="1"/>
  <c r="V14" s="1"/>
  <c r="U14" i="1" s="1"/>
  <c r="AA95" i="14"/>
  <c r="AC95" s="1"/>
  <c r="AA58"/>
  <c r="AC58" s="1"/>
  <c r="AA77"/>
  <c r="AC77" s="1"/>
  <c r="Y7"/>
  <c r="AD7" s="1"/>
  <c r="AA74"/>
  <c r="AC74" s="1"/>
  <c r="X28"/>
  <c r="Z28" s="1"/>
  <c r="X53"/>
  <c r="Z53" s="1"/>
  <c r="Y71"/>
  <c r="AD71" s="1"/>
  <c r="AB46"/>
  <c r="AE46" s="1"/>
  <c r="AA81"/>
  <c r="AC81" s="1"/>
  <c r="AA15"/>
  <c r="AC15" s="1"/>
  <c r="X33"/>
  <c r="Z33" s="1"/>
  <c r="X88"/>
  <c r="Z88" s="1"/>
  <c r="X83"/>
  <c r="Z83" s="1"/>
  <c r="X43"/>
  <c r="Z43" s="1"/>
  <c r="R83" i="8"/>
  <c r="T83" s="1"/>
  <c r="V83" s="1"/>
  <c r="W83" i="1" s="1"/>
  <c r="X58" i="14"/>
  <c r="Z58" s="1"/>
  <c r="AC92"/>
  <c r="AE92" s="1"/>
  <c r="Y73"/>
  <c r="Y77"/>
  <c r="AD77" s="1"/>
  <c r="AA35"/>
  <c r="AC35" s="1"/>
  <c r="Q3"/>
  <c r="P3"/>
  <c r="AA70"/>
  <c r="AC70" s="1"/>
  <c r="AB96"/>
  <c r="AE96" s="1"/>
  <c r="T43" i="12"/>
  <c r="V43" s="1"/>
  <c r="U43" i="1" s="1"/>
  <c r="AA101" i="14"/>
  <c r="AC101" s="1"/>
  <c r="X96"/>
  <c r="Z96" s="1"/>
  <c r="AA80"/>
  <c r="AC80" s="1"/>
  <c r="X97"/>
  <c r="Z97" s="1"/>
  <c r="AE30" i="6"/>
  <c r="AG30" s="1"/>
  <c r="S30" i="1" s="1"/>
  <c r="Q2" i="14"/>
  <c r="P2"/>
  <c r="AC13"/>
  <c r="AE13" s="1"/>
  <c r="X53" i="4"/>
  <c r="Z53" s="1"/>
  <c r="AA87"/>
  <c r="AC87" s="1"/>
  <c r="AA64"/>
  <c r="AC64" s="1"/>
  <c r="R96" i="12"/>
  <c r="T96" s="1"/>
  <c r="V96" s="1"/>
  <c r="U96" i="1" s="1"/>
  <c r="R77" i="12"/>
  <c r="T77" s="1"/>
  <c r="V77" s="1"/>
  <c r="U77" i="1" s="1"/>
  <c r="AA95" i="4"/>
  <c r="AC95" s="1"/>
  <c r="X81"/>
  <c r="Z81" s="1"/>
  <c r="Y48" i="6"/>
  <c r="AD48" s="1"/>
  <c r="AG48" s="1"/>
  <c r="S48" i="1" s="1"/>
  <c r="AG80" i="6"/>
  <c r="S80" i="1" s="1"/>
  <c r="AG46" i="6"/>
  <c r="S46" i="1" s="1"/>
  <c r="AD59" i="4"/>
  <c r="Y63"/>
  <c r="Y11" i="6"/>
  <c r="AD11" s="1"/>
  <c r="AG11" s="1"/>
  <c r="S11" i="1" s="1"/>
  <c r="AB101" i="6"/>
  <c r="AE101" s="1"/>
  <c r="AG101" s="1"/>
  <c r="S101" i="1" s="1"/>
  <c r="AC60" i="4"/>
  <c r="Y94"/>
  <c r="AA59"/>
  <c r="AC59" s="1"/>
  <c r="Y17" i="6"/>
  <c r="AD17" s="1"/>
  <c r="AG17" s="1"/>
  <c r="S17" i="1" s="1"/>
  <c r="R89" i="8"/>
  <c r="T89" s="1"/>
  <c r="V89" s="1"/>
  <c r="W89" i="1" s="1"/>
  <c r="X54" i="4"/>
  <c r="Z54" s="1"/>
  <c r="AB21" i="6"/>
  <c r="AE21" s="1"/>
  <c r="Y81"/>
  <c r="AD81" s="1"/>
  <c r="AG81" s="1"/>
  <c r="S81" i="1" s="1"/>
  <c r="R83" i="12"/>
  <c r="T83" s="1"/>
  <c r="V83" s="1"/>
  <c r="U83" i="1" s="1"/>
  <c r="Y28" i="6"/>
  <c r="AD28" s="1"/>
  <c r="AB60"/>
  <c r="AE60" s="1"/>
  <c r="AG60" s="1"/>
  <c r="S60" i="1" s="1"/>
  <c r="R76" i="12"/>
  <c r="T76" s="1"/>
  <c r="V76" s="1"/>
  <c r="U76" i="1" s="1"/>
  <c r="X78" i="4"/>
  <c r="Z78" s="1"/>
  <c r="AB37" i="6"/>
  <c r="AE37" s="1"/>
  <c r="AG37" s="1"/>
  <c r="S37" i="1" s="1"/>
  <c r="X62" i="4"/>
  <c r="Z62" s="1"/>
  <c r="R73" i="8"/>
  <c r="T73" s="1"/>
  <c r="V73" s="1"/>
  <c r="W73" i="1" s="1"/>
  <c r="R46" i="12"/>
  <c r="T46" s="1"/>
  <c r="V46" s="1"/>
  <c r="U46" i="1" s="1"/>
  <c r="AB66" i="6"/>
  <c r="AE66" s="1"/>
  <c r="AG66" s="1"/>
  <c r="S66" i="1" s="1"/>
  <c r="AE14" i="6"/>
  <c r="AG14" s="1"/>
  <c r="S14" i="1" s="1"/>
  <c r="R80" i="8"/>
  <c r="T80" s="1"/>
  <c r="V80" s="1"/>
  <c r="W80" i="1" s="1"/>
  <c r="R35" i="8"/>
  <c r="T35" s="1"/>
  <c r="V35" s="1"/>
  <c r="W35" i="1" s="1"/>
  <c r="AB65" i="6"/>
  <c r="AE65" s="1"/>
  <c r="AG65" s="1"/>
  <c r="S65" i="1" s="1"/>
  <c r="R15" i="8"/>
  <c r="T15" s="1"/>
  <c r="V15" s="1"/>
  <c r="W15" i="1" s="1"/>
  <c r="R12" i="8"/>
  <c r="T12" s="1"/>
  <c r="V12" s="1"/>
  <c r="W12" i="1" s="1"/>
  <c r="X82" i="4"/>
  <c r="Z82" s="1"/>
  <c r="Y82"/>
  <c r="AD82" s="1"/>
  <c r="AG92" i="6"/>
  <c r="S92" i="1" s="1"/>
  <c r="AA90" i="4"/>
  <c r="AC90" s="1"/>
  <c r="AG99" i="6"/>
  <c r="S99" i="1" s="1"/>
  <c r="Y18" i="6"/>
  <c r="AD18" s="1"/>
  <c r="AA66" i="4"/>
  <c r="AC66" s="1"/>
  <c r="X75"/>
  <c r="Z75" s="1"/>
  <c r="AA93"/>
  <c r="AC93" s="1"/>
  <c r="Y50" i="6"/>
  <c r="AD50" s="1"/>
  <c r="AG50" s="1"/>
  <c r="S50" i="1" s="1"/>
  <c r="Z91" i="4"/>
  <c r="R17" i="8"/>
  <c r="T17" s="1"/>
  <c r="V17" s="1"/>
  <c r="W17" i="1" s="1"/>
  <c r="AA73" i="4"/>
  <c r="AC73" s="1"/>
  <c r="AA68"/>
  <c r="AC68" s="1"/>
  <c r="X83"/>
  <c r="Z83" s="1"/>
  <c r="X67"/>
  <c r="Z67" s="1"/>
  <c r="X84"/>
  <c r="Z84" s="1"/>
  <c r="X98"/>
  <c r="Z98" s="1"/>
  <c r="AE75"/>
  <c r="X99"/>
  <c r="Z99" s="1"/>
  <c r="AA61"/>
  <c r="AC61" s="1"/>
  <c r="X85"/>
  <c r="Z85" s="1"/>
  <c r="AA70"/>
  <c r="AC70" s="1"/>
  <c r="AE62"/>
  <c r="AA57"/>
  <c r="AB57" s="1"/>
  <c r="AA76"/>
  <c r="AC76" s="1"/>
  <c r="T53" i="8"/>
  <c r="V53" s="1"/>
  <c r="W53" i="1" s="1"/>
  <c r="R55" i="8"/>
  <c r="T55" s="1"/>
  <c r="V55" s="1"/>
  <c r="W55" i="1" s="1"/>
  <c r="AG8" i="6"/>
  <c r="S8" i="1" s="1"/>
  <c r="K8" s="1"/>
  <c r="AA56" i="4"/>
  <c r="AC56" s="1"/>
  <c r="AG90" i="6"/>
  <c r="S90" i="1" s="1"/>
  <c r="X97" i="4"/>
  <c r="Z97" s="1"/>
  <c r="X90"/>
  <c r="Z90" s="1"/>
  <c r="AG19" i="6"/>
  <c r="S19" i="1" s="1"/>
  <c r="X55" i="4"/>
  <c r="Z55" s="1"/>
  <c r="X101"/>
  <c r="Z101" s="1"/>
  <c r="X89"/>
  <c r="Z89" s="1"/>
  <c r="AA101"/>
  <c r="AC101" s="1"/>
  <c r="AA55"/>
  <c r="AC55" s="1"/>
  <c r="X80"/>
  <c r="Z80" s="1"/>
  <c r="AA99"/>
  <c r="AC99" s="1"/>
  <c r="AD56"/>
  <c r="AA98"/>
  <c r="AC98" s="1"/>
  <c r="R57" i="8"/>
  <c r="T57" s="1"/>
  <c r="V57" s="1"/>
  <c r="W57" i="1" s="1"/>
  <c r="AG86" i="6"/>
  <c r="S86" i="1" s="1"/>
  <c r="Y83" i="6"/>
  <c r="AD83" s="1"/>
  <c r="AA58" i="4"/>
  <c r="AC58" s="1"/>
  <c r="AG74" i="6"/>
  <c r="S74" i="1" s="1"/>
  <c r="AG82" i="6"/>
  <c r="S82" i="1" s="1"/>
  <c r="Y57" i="4"/>
  <c r="AA89"/>
  <c r="AC89" s="1"/>
  <c r="AA80"/>
  <c r="AC80" s="1"/>
  <c r="AB77"/>
  <c r="AC77"/>
  <c r="AC52"/>
  <c r="AG70" i="6"/>
  <c r="S70" i="1" s="1"/>
  <c r="X73" i="4"/>
  <c r="Z73" s="1"/>
  <c r="Y8"/>
  <c r="AD8" s="1"/>
  <c r="Y79"/>
  <c r="AB100"/>
  <c r="AE100" s="1"/>
  <c r="AB53"/>
  <c r="AE53" s="1"/>
  <c r="T18" i="8"/>
  <c r="V18" s="1"/>
  <c r="W18" i="1" s="1"/>
  <c r="R66" i="12"/>
  <c r="T66" s="1"/>
  <c r="V66" s="1"/>
  <c r="U66" i="1" s="1"/>
  <c r="Y93" i="6"/>
  <c r="AD93" s="1"/>
  <c r="AG93" s="1"/>
  <c r="S93" i="1" s="1"/>
  <c r="AB22" i="6"/>
  <c r="AE22" s="1"/>
  <c r="AG22" s="1"/>
  <c r="S22" i="1" s="1"/>
  <c r="AB59" i="6"/>
  <c r="AE59" s="1"/>
  <c r="Y34"/>
  <c r="AD34" s="1"/>
  <c r="AG34" s="1"/>
  <c r="S34" i="1" s="1"/>
  <c r="Y95" i="4"/>
  <c r="AA82"/>
  <c r="AC82" s="1"/>
  <c r="Y54" i="6"/>
  <c r="AD54" s="1"/>
  <c r="AG54" s="1"/>
  <c r="S54" i="1" s="1"/>
  <c r="R59" i="8"/>
  <c r="T59" s="1"/>
  <c r="V59" s="1"/>
  <c r="W59" i="1" s="1"/>
  <c r="Y62" i="6"/>
  <c r="AD62" s="1"/>
  <c r="AB67"/>
  <c r="AE67" s="1"/>
  <c r="AG67" s="1"/>
  <c r="S67" i="1" s="1"/>
  <c r="AA78" i="4"/>
  <c r="AC78" s="1"/>
  <c r="X100"/>
  <c r="Z100" s="1"/>
  <c r="T70" i="12"/>
  <c r="V70" s="1"/>
  <c r="U70" i="1" s="1"/>
  <c r="Y40" i="6"/>
  <c r="AD40" s="1"/>
  <c r="AG40" s="1"/>
  <c r="S40" i="1" s="1"/>
  <c r="AA91" i="4"/>
  <c r="AC91" s="1"/>
  <c r="AB49" i="6"/>
  <c r="AE49" s="1"/>
  <c r="AG49" s="1"/>
  <c r="S49" i="1" s="1"/>
  <c r="AB94" i="6"/>
  <c r="AE94" s="1"/>
  <c r="R33" i="12"/>
  <c r="T33" s="1"/>
  <c r="V33" s="1"/>
  <c r="U33" i="1" s="1"/>
  <c r="R53" i="12"/>
  <c r="T53" s="1"/>
  <c r="V53" s="1"/>
  <c r="U53" i="1" s="1"/>
  <c r="Y56" i="6"/>
  <c r="AD56" s="1"/>
  <c r="AG56" s="1"/>
  <c r="S56" i="1" s="1"/>
  <c r="Z51" i="4"/>
  <c r="AD51" s="1"/>
  <c r="Z66"/>
  <c r="AD66" s="1"/>
  <c r="R58" i="12"/>
  <c r="T58" s="1"/>
  <c r="V58" s="1"/>
  <c r="U58" i="1" s="1"/>
  <c r="AA69" i="4"/>
  <c r="AC69" s="1"/>
  <c r="AB39" i="6"/>
  <c r="AE39" s="1"/>
  <c r="AG39" s="1"/>
  <c r="S39" i="1" s="1"/>
  <c r="AB57" i="6"/>
  <c r="AE57" s="1"/>
  <c r="AG57" s="1"/>
  <c r="S57" i="1" s="1"/>
  <c r="X70" i="4"/>
  <c r="Z70" s="1"/>
  <c r="AB38" i="6"/>
  <c r="AE38" s="1"/>
  <c r="AG38" s="1"/>
  <c r="S38" i="1" s="1"/>
  <c r="AA74" i="4"/>
  <c r="AC74" s="1"/>
  <c r="R89" i="12"/>
  <c r="T89" s="1"/>
  <c r="V89" s="1"/>
  <c r="U89" i="1" s="1"/>
  <c r="AB33" i="6"/>
  <c r="AE33" s="1"/>
  <c r="AG33" s="1"/>
  <c r="S33" i="1" s="1"/>
  <c r="AB64" i="6"/>
  <c r="AE64" s="1"/>
  <c r="AG64" s="1"/>
  <c r="S64" i="1" s="1"/>
  <c r="Y78" i="6"/>
  <c r="AD78" s="1"/>
  <c r="AE10"/>
  <c r="AG10" s="1"/>
  <c r="S10" i="1" s="1"/>
  <c r="X77" i="4"/>
  <c r="Z77" s="1"/>
  <c r="AG89" i="6"/>
  <c r="S89" i="1" s="1"/>
  <c r="Z69" i="4"/>
  <c r="AD69" s="1"/>
  <c r="AB83"/>
  <c r="AB96" i="6"/>
  <c r="AE96" s="1"/>
  <c r="AG96" s="1"/>
  <c r="S96" i="1" s="1"/>
  <c r="Y98" i="6"/>
  <c r="AD98" s="1"/>
  <c r="Z58" i="4"/>
  <c r="AD58" s="1"/>
  <c r="AB76" i="6"/>
  <c r="AE76" s="1"/>
  <c r="AG76" s="1"/>
  <c r="S76" i="1" s="1"/>
  <c r="Y69" i="6"/>
  <c r="AD69" s="1"/>
  <c r="AG69" s="1"/>
  <c r="S69" i="1" s="1"/>
  <c r="T62" i="12"/>
  <c r="V62" s="1"/>
  <c r="U62" i="1" s="1"/>
  <c r="T67" i="8"/>
  <c r="V67" s="1"/>
  <c r="W67" i="1" s="1"/>
  <c r="Y77" i="6"/>
  <c r="AD77" s="1"/>
  <c r="AG77" s="1"/>
  <c r="S77" i="1" s="1"/>
  <c r="R60" i="8"/>
  <c r="T60" s="1"/>
  <c r="V60" s="1"/>
  <c r="W60" i="1" s="1"/>
  <c r="R63" i="8"/>
  <c r="T63" s="1"/>
  <c r="V63" s="1"/>
  <c r="W63" i="1" s="1"/>
  <c r="Z72" i="4"/>
  <c r="AD72" s="1"/>
  <c r="AG72" s="1"/>
  <c r="R72" i="1" s="1"/>
  <c r="AB63" i="6"/>
  <c r="AE63" s="1"/>
  <c r="AG63" s="1"/>
  <c r="S63" i="1" s="1"/>
  <c r="R49" i="8"/>
  <c r="T49" s="1"/>
  <c r="V49" s="1"/>
  <c r="W49" i="1" s="1"/>
  <c r="Y73" i="6"/>
  <c r="AD73" s="1"/>
  <c r="AG73" s="1"/>
  <c r="S73" i="1" s="1"/>
  <c r="Y9" i="6"/>
  <c r="AD9" s="1"/>
  <c r="AG9" s="1"/>
  <c r="S9" i="1" s="1"/>
  <c r="AA86" i="4"/>
  <c r="AC86" s="1"/>
  <c r="AC88"/>
  <c r="AE88" s="1"/>
  <c r="AB52"/>
  <c r="AE67"/>
  <c r="Y7" i="6"/>
  <c r="AD7" s="1"/>
  <c r="AD10" i="4"/>
  <c r="AG10" s="1"/>
  <c r="R10" i="1" s="1"/>
  <c r="AB22" i="4"/>
  <c r="AE22" s="1"/>
  <c r="AB38"/>
  <c r="AE38" s="1"/>
  <c r="X39"/>
  <c r="Z39" s="1"/>
  <c r="AD49"/>
  <c r="AC13"/>
  <c r="AB19"/>
  <c r="AE19" s="1"/>
  <c r="AE21"/>
  <c r="AE34"/>
  <c r="O2" i="10"/>
  <c r="T2" i="1" s="1"/>
  <c r="L2" s="1"/>
  <c r="O3" i="10"/>
  <c r="T3" i="1" s="1"/>
  <c r="L3" s="1"/>
  <c r="AC31" i="4"/>
  <c r="Z47"/>
  <c r="AD47" s="1"/>
  <c r="AC8"/>
  <c r="AE8" s="1"/>
  <c r="AD20"/>
  <c r="AE26"/>
  <c r="AC40"/>
  <c r="P3"/>
  <c r="U3" s="1"/>
  <c r="AD43"/>
  <c r="Y35"/>
  <c r="AD35" s="1"/>
  <c r="AD44"/>
  <c r="AB31"/>
  <c r="S4"/>
  <c r="W4" i="6"/>
  <c r="AB47" i="4"/>
  <c r="AE47" s="1"/>
  <c r="AG47" s="1"/>
  <c r="R47" i="1" s="1"/>
  <c r="AB13" i="4"/>
  <c r="Y28"/>
  <c r="AD28" s="1"/>
  <c r="AB49"/>
  <c r="P3" i="8"/>
  <c r="S3" s="1"/>
  <c r="O5" i="10"/>
  <c r="T5" i="1" s="1"/>
  <c r="Y48" i="4"/>
  <c r="AD48" s="1"/>
  <c r="Y19"/>
  <c r="AD19" s="1"/>
  <c r="Y34"/>
  <c r="AD34" s="1"/>
  <c r="X17"/>
  <c r="Z17" s="1"/>
  <c r="P6"/>
  <c r="O6" i="10"/>
  <c r="T6" i="1" s="1"/>
  <c r="AB45" i="4"/>
  <c r="AE45" s="1"/>
  <c r="U5" i="6"/>
  <c r="AC39" i="4"/>
  <c r="AE39" s="1"/>
  <c r="S5"/>
  <c r="R5"/>
  <c r="U6" i="6"/>
  <c r="Y7" i="4"/>
  <c r="AD7" s="1"/>
  <c r="AA11"/>
  <c r="AC11" s="1"/>
  <c r="W5" i="6"/>
  <c r="AC42" i="4"/>
  <c r="AE42" s="1"/>
  <c r="AG42" s="1"/>
  <c r="R42" i="1" s="1"/>
  <c r="AB12" i="4"/>
  <c r="AE12" s="1"/>
  <c r="AG12" s="1"/>
  <c r="R12" i="1" s="1"/>
  <c r="AB37" i="4"/>
  <c r="AE37" s="1"/>
  <c r="Y15"/>
  <c r="AD15" s="1"/>
  <c r="Y13"/>
  <c r="AD13" s="1"/>
  <c r="AB14"/>
  <c r="AE14" s="1"/>
  <c r="Y30"/>
  <c r="AD30" s="1"/>
  <c r="AB20"/>
  <c r="AE20" s="1"/>
  <c r="X38"/>
  <c r="Z38" s="1"/>
  <c r="AA50"/>
  <c r="AC50" s="1"/>
  <c r="AA29"/>
  <c r="AC29" s="1"/>
  <c r="P5" i="8"/>
  <c r="X21" i="4"/>
  <c r="Z21" s="1"/>
  <c r="X32"/>
  <c r="Z32" s="1"/>
  <c r="X9"/>
  <c r="Z9" s="1"/>
  <c r="AA43"/>
  <c r="AC43" s="1"/>
  <c r="AA28"/>
  <c r="AC28" s="1"/>
  <c r="AA24"/>
  <c r="AC24" s="1"/>
  <c r="P5"/>
  <c r="Q5"/>
  <c r="P4"/>
  <c r="Q4"/>
  <c r="Y41"/>
  <c r="AD41" s="1"/>
  <c r="AB35"/>
  <c r="AE35" s="1"/>
  <c r="AB27"/>
  <c r="AE27" s="1"/>
  <c r="AG27" s="1"/>
  <c r="R27" i="1" s="1"/>
  <c r="AA15" i="4"/>
  <c r="AC15" s="1"/>
  <c r="AB33"/>
  <c r="AE33" s="1"/>
  <c r="AG33" s="1"/>
  <c r="R33" i="1" s="1"/>
  <c r="AA18" i="4"/>
  <c r="AC18" s="1"/>
  <c r="AA48"/>
  <c r="AC48" s="1"/>
  <c r="AB16"/>
  <c r="AE16" s="1"/>
  <c r="X22"/>
  <c r="Z22" s="1"/>
  <c r="S6"/>
  <c r="R6"/>
  <c r="AD37"/>
  <c r="AB41"/>
  <c r="AE41" s="1"/>
  <c r="Y40"/>
  <c r="AD40" s="1"/>
  <c r="AA7"/>
  <c r="AC7" s="1"/>
  <c r="AA6" i="6"/>
  <c r="W6"/>
  <c r="R3" i="4"/>
  <c r="W3" s="1"/>
  <c r="R3" i="8"/>
  <c r="P3" i="12"/>
  <c r="W3" i="6"/>
  <c r="N2" i="12"/>
  <c r="O6" i="8"/>
  <c r="V4" i="4"/>
  <c r="T6" i="6"/>
  <c r="T3"/>
  <c r="O4" i="12"/>
  <c r="O4" i="8"/>
  <c r="O5" i="12"/>
  <c r="V5" i="6"/>
  <c r="T5"/>
  <c r="V3"/>
  <c r="O6" i="12"/>
  <c r="T4" i="6"/>
  <c r="T6" i="4"/>
  <c r="V4" i="6"/>
  <c r="O3" i="12"/>
  <c r="O5" i="8"/>
  <c r="Q3" i="12" l="1"/>
  <c r="X6" i="4"/>
  <c r="Z6" s="1"/>
  <c r="X4" i="6"/>
  <c r="Z4" s="1"/>
  <c r="Q6" i="12"/>
  <c r="S6" s="1"/>
  <c r="X5" i="6"/>
  <c r="Y5" s="1"/>
  <c r="Q5" i="12"/>
  <c r="S5" s="1"/>
  <c r="Q4" i="8"/>
  <c r="S4" s="1"/>
  <c r="Q4" i="12"/>
  <c r="S4" s="1"/>
  <c r="X3" i="6"/>
  <c r="Z3" s="1"/>
  <c r="Q6" i="8"/>
  <c r="S6" s="1"/>
  <c r="AB72" i="14"/>
  <c r="AC72"/>
  <c r="AG16" i="4"/>
  <c r="R16" i="1" s="1"/>
  <c r="Y100" i="4"/>
  <c r="AD100" s="1"/>
  <c r="AB17"/>
  <c r="AE17" s="1"/>
  <c r="AB54"/>
  <c r="AG62" i="6"/>
  <c r="S62" i="1" s="1"/>
  <c r="AE83" i="4"/>
  <c r="AD95"/>
  <c r="Y11"/>
  <c r="AD11" s="1"/>
  <c r="Y36"/>
  <c r="AD36" s="1"/>
  <c r="AB17" i="14"/>
  <c r="AE17" s="1"/>
  <c r="Y31" i="4"/>
  <c r="AD31" s="1"/>
  <c r="AE97"/>
  <c r="AC56" i="14"/>
  <c r="AC81" i="4"/>
  <c r="AE81" s="1"/>
  <c r="AG81" s="1"/>
  <c r="R81" i="1" s="1"/>
  <c r="AB32" i="4"/>
  <c r="AE32" s="1"/>
  <c r="AB23"/>
  <c r="AE23" s="1"/>
  <c r="AG23" s="1"/>
  <c r="R23" i="1" s="1"/>
  <c r="AG26" i="4"/>
  <c r="R26" i="1" s="1"/>
  <c r="Y50" i="4"/>
  <c r="AD50" s="1"/>
  <c r="Z93"/>
  <c r="AD93" s="1"/>
  <c r="AG93" s="1"/>
  <c r="R93" i="1" s="1"/>
  <c r="AG98" i="6"/>
  <c r="S98" i="1" s="1"/>
  <c r="AB82" i="4"/>
  <c r="AE82" s="1"/>
  <c r="AC92"/>
  <c r="AE92" s="1"/>
  <c r="AD57"/>
  <c r="AB70"/>
  <c r="AE70" s="1"/>
  <c r="AB93"/>
  <c r="AE93" s="1"/>
  <c r="Y64"/>
  <c r="AD64" s="1"/>
  <c r="AG13" i="14"/>
  <c r="V13" i="1" s="1"/>
  <c r="AC42" i="14"/>
  <c r="AE42" s="1"/>
  <c r="AC27"/>
  <c r="AE27" s="1"/>
  <c r="AD60" i="4"/>
  <c r="AB65"/>
  <c r="AE65" s="1"/>
  <c r="AG65" s="1"/>
  <c r="R65" i="1" s="1"/>
  <c r="AB24" i="14"/>
  <c r="AE24" s="1"/>
  <c r="Y38"/>
  <c r="AD38" s="1"/>
  <c r="AC51" i="4"/>
  <c r="AE51" s="1"/>
  <c r="AG51" s="1"/>
  <c r="R51" i="1" s="1"/>
  <c r="AC91" i="14"/>
  <c r="AE91" s="1"/>
  <c r="AG91" s="1"/>
  <c r="V91" i="1" s="1"/>
  <c r="AC20" i="14"/>
  <c r="Y100"/>
  <c r="AD100" s="1"/>
  <c r="AG100" s="1"/>
  <c r="V100" i="1" s="1"/>
  <c r="Y68" i="4"/>
  <c r="AD68" s="1"/>
  <c r="Y96"/>
  <c r="AD96" s="1"/>
  <c r="AG96" s="1"/>
  <c r="R96" i="1" s="1"/>
  <c r="AE60" i="4"/>
  <c r="AG41" i="6"/>
  <c r="S41" i="1" s="1"/>
  <c r="Y75" i="14"/>
  <c r="AD75" s="1"/>
  <c r="AG75" s="1"/>
  <c r="V75" i="1" s="1"/>
  <c r="AB44" i="4"/>
  <c r="AE44" s="1"/>
  <c r="AG44" s="1"/>
  <c r="R44" i="1" s="1"/>
  <c r="Y65" i="4"/>
  <c r="AD65" s="1"/>
  <c r="Z14"/>
  <c r="AD14" s="1"/>
  <c r="AB30"/>
  <c r="AE30" s="1"/>
  <c r="AB36"/>
  <c r="AE36" s="1"/>
  <c r="AC71"/>
  <c r="AE71" s="1"/>
  <c r="AG78" i="6"/>
  <c r="S78" i="1" s="1"/>
  <c r="Y70" i="4"/>
  <c r="AD70" s="1"/>
  <c r="AG70" s="1"/>
  <c r="R70" i="1" s="1"/>
  <c r="AB69" i="4"/>
  <c r="AE69" s="1"/>
  <c r="AB66"/>
  <c r="AE66" s="1"/>
  <c r="AB90"/>
  <c r="AE90" s="1"/>
  <c r="Y78"/>
  <c r="AD78" s="1"/>
  <c r="Y54"/>
  <c r="AD54" s="1"/>
  <c r="AB59"/>
  <c r="AE59" s="1"/>
  <c r="Y81"/>
  <c r="AD81" s="1"/>
  <c r="AD73" i="14"/>
  <c r="AB84"/>
  <c r="AE84" s="1"/>
  <c r="AB39"/>
  <c r="AB78"/>
  <c r="AE78" s="1"/>
  <c r="AG78" s="1"/>
  <c r="V78" i="1" s="1"/>
  <c r="Y54" i="14"/>
  <c r="AD54" s="1"/>
  <c r="Y35"/>
  <c r="AD35" s="1"/>
  <c r="Y24"/>
  <c r="AD24" s="1"/>
  <c r="AB52"/>
  <c r="AE52" s="1"/>
  <c r="AG44" i="6"/>
  <c r="S44" i="1" s="1"/>
  <c r="AB25" i="4"/>
  <c r="AE25" s="1"/>
  <c r="AG25" s="1"/>
  <c r="R25" i="1" s="1"/>
  <c r="Y24" i="4"/>
  <c r="AD24" s="1"/>
  <c r="AE86" i="14"/>
  <c r="AG76"/>
  <c r="V76" i="1" s="1"/>
  <c r="AE32" i="14"/>
  <c r="AG32" s="1"/>
  <c r="V32" i="1" s="1"/>
  <c r="W2" i="14"/>
  <c r="Y46"/>
  <c r="AD46" s="1"/>
  <c r="AG46" s="1"/>
  <c r="V46" i="1" s="1"/>
  <c r="AB40" i="14"/>
  <c r="AE40" s="1"/>
  <c r="AG40" s="1"/>
  <c r="V40" i="1" s="1"/>
  <c r="AB48" i="14"/>
  <c r="AE48" s="1"/>
  <c r="AB64"/>
  <c r="AE64" s="1"/>
  <c r="AG52"/>
  <c r="V52" i="1" s="1"/>
  <c r="AB87" i="14"/>
  <c r="AE87" s="1"/>
  <c r="AG87" s="1"/>
  <c r="V87" i="1" s="1"/>
  <c r="W6" i="14"/>
  <c r="AE56"/>
  <c r="AG56" s="1"/>
  <c r="V56" i="1" s="1"/>
  <c r="Y17" i="14"/>
  <c r="AD17" s="1"/>
  <c r="AG17" s="1"/>
  <c r="V17" i="1" s="1"/>
  <c r="Y69" i="14"/>
  <c r="AD69" s="1"/>
  <c r="AG69" s="1"/>
  <c r="V69" i="1" s="1"/>
  <c r="Y19" i="14"/>
  <c r="AD19" s="1"/>
  <c r="AG19" s="1"/>
  <c r="V19" i="1" s="1"/>
  <c r="Y53" i="14"/>
  <c r="AD53" s="1"/>
  <c r="AG53" s="1"/>
  <c r="V53" i="1" s="1"/>
  <c r="Y45" i="14"/>
  <c r="AD45" s="1"/>
  <c r="AG45" s="1"/>
  <c r="V45" i="1" s="1"/>
  <c r="AG21" i="6"/>
  <c r="S21" i="1" s="1"/>
  <c r="AG66" i="4"/>
  <c r="R66" i="1" s="1"/>
  <c r="AG24" i="14"/>
  <c r="V24" i="1" s="1"/>
  <c r="AB51" i="14"/>
  <c r="AE51" s="1"/>
  <c r="AG51" s="1"/>
  <c r="V51" i="1" s="1"/>
  <c r="AG7" i="6"/>
  <c r="S7" i="1" s="1"/>
  <c r="K7" s="1"/>
  <c r="AG83" i="6"/>
  <c r="S83" i="1" s="1"/>
  <c r="AB99" i="4"/>
  <c r="AE99" s="1"/>
  <c r="Y98"/>
  <c r="AD98" s="1"/>
  <c r="AG98" s="1"/>
  <c r="R98" i="1" s="1"/>
  <c r="AG18" i="6"/>
  <c r="S18" i="1" s="1"/>
  <c r="AE39" i="14"/>
  <c r="AG39" s="1"/>
  <c r="V39" i="1" s="1"/>
  <c r="AG58" i="6"/>
  <c r="S58" i="1" s="1"/>
  <c r="AB16" i="14"/>
  <c r="AE16" s="1"/>
  <c r="AG16" s="1"/>
  <c r="V16" i="1" s="1"/>
  <c r="Y68" i="14"/>
  <c r="AD68" s="1"/>
  <c r="AG68" s="1"/>
  <c r="V68" i="1" s="1"/>
  <c r="AE50" i="14"/>
  <c r="AE10"/>
  <c r="AG10" s="1"/>
  <c r="V10" i="1" s="1"/>
  <c r="Y36" i="14"/>
  <c r="AD36" s="1"/>
  <c r="Y86" i="4"/>
  <c r="AB14" i="14"/>
  <c r="AE14" s="1"/>
  <c r="Y64"/>
  <c r="AD64" s="1"/>
  <c r="AB78" i="4"/>
  <c r="AE78" s="1"/>
  <c r="AD79"/>
  <c r="AG79" s="1"/>
  <c r="R79" i="1" s="1"/>
  <c r="AB98" i="4"/>
  <c r="AE98" s="1"/>
  <c r="Y89"/>
  <c r="AD89" s="1"/>
  <c r="Y97"/>
  <c r="AD97" s="1"/>
  <c r="AB76"/>
  <c r="AE76" s="1"/>
  <c r="AG76" s="1"/>
  <c r="R76" i="1" s="1"/>
  <c r="AD94" i="4"/>
  <c r="AD63"/>
  <c r="AB95"/>
  <c r="AE95" s="1"/>
  <c r="AG95" s="1"/>
  <c r="R95" i="1" s="1"/>
  <c r="Y97" i="14"/>
  <c r="AD97" s="1"/>
  <c r="AG97" s="1"/>
  <c r="V97" i="1" s="1"/>
  <c r="Y28" i="14"/>
  <c r="AD28" s="1"/>
  <c r="AG28" s="1"/>
  <c r="V28" i="1" s="1"/>
  <c r="Y15" i="14"/>
  <c r="AD15" s="1"/>
  <c r="AE20"/>
  <c r="AE49"/>
  <c r="AG49" s="1"/>
  <c r="V49" i="1" s="1"/>
  <c r="Y101" i="14"/>
  <c r="AD101" s="1"/>
  <c r="AD92" i="4"/>
  <c r="AE63"/>
  <c r="AG63" s="1"/>
  <c r="R63" i="1" s="1"/>
  <c r="AG55" i="14"/>
  <c r="V55" i="1" s="1"/>
  <c r="Y43" i="14"/>
  <c r="AD43" s="1"/>
  <c r="AG43" s="1"/>
  <c r="V43" i="1" s="1"/>
  <c r="Y88" i="14"/>
  <c r="AD88" s="1"/>
  <c r="AG88" s="1"/>
  <c r="V88" i="1" s="1"/>
  <c r="AB77" i="14"/>
  <c r="AE77" s="1"/>
  <c r="AG77" s="1"/>
  <c r="V77" i="1" s="1"/>
  <c r="Y37" i="14"/>
  <c r="AD37" s="1"/>
  <c r="AG37" s="1"/>
  <c r="V37" i="1" s="1"/>
  <c r="Y44" i="14"/>
  <c r="AD44" s="1"/>
  <c r="AG44" s="1"/>
  <c r="V44" i="1" s="1"/>
  <c r="AB38" i="14"/>
  <c r="AE38" s="1"/>
  <c r="AG38" s="1"/>
  <c r="V38" i="1" s="1"/>
  <c r="AB64" i="4"/>
  <c r="AE64" s="1"/>
  <c r="AG64" s="1"/>
  <c r="R64" i="1" s="1"/>
  <c r="AB81" i="14"/>
  <c r="AE81" s="1"/>
  <c r="AG81" s="1"/>
  <c r="V81" i="1" s="1"/>
  <c r="AG92" i="14"/>
  <c r="V92" i="1" s="1"/>
  <c r="Y23" i="14"/>
  <c r="AD23" s="1"/>
  <c r="AG23" s="1"/>
  <c r="V23" i="1" s="1"/>
  <c r="W3" i="14"/>
  <c r="AB25"/>
  <c r="AE25" s="1"/>
  <c r="AG25" s="1"/>
  <c r="V25" i="1" s="1"/>
  <c r="Y98" i="14"/>
  <c r="AD98" s="1"/>
  <c r="AG98" s="1"/>
  <c r="V98" i="1" s="1"/>
  <c r="W5" i="14"/>
  <c r="Y59"/>
  <c r="AD59" s="1"/>
  <c r="AG59" s="1"/>
  <c r="V59" i="1" s="1"/>
  <c r="AE89" i="14"/>
  <c r="AG89" s="1"/>
  <c r="V89" i="1" s="1"/>
  <c r="AE40" i="4"/>
  <c r="AG40" s="1"/>
  <c r="R40" i="1" s="1"/>
  <c r="AG8" i="4"/>
  <c r="R8" i="1" s="1"/>
  <c r="U3" i="14"/>
  <c r="AB95"/>
  <c r="AE95" s="1"/>
  <c r="AG95" s="1"/>
  <c r="V95" i="1" s="1"/>
  <c r="AB63" i="14"/>
  <c r="AE63" s="1"/>
  <c r="R4" i="12"/>
  <c r="T4" s="1"/>
  <c r="AE52" i="4"/>
  <c r="AG52" s="1"/>
  <c r="R52" i="1" s="1"/>
  <c r="AG78" i="4"/>
  <c r="R78" i="1" s="1"/>
  <c r="AG28" i="6"/>
  <c r="S28" i="1" s="1"/>
  <c r="R4" i="8"/>
  <c r="T4" s="1"/>
  <c r="W4" i="4"/>
  <c r="AE13"/>
  <c r="AG13" s="1"/>
  <c r="R13" i="1" s="1"/>
  <c r="AG88" i="4"/>
  <c r="R88" i="1" s="1"/>
  <c r="Y77" i="4"/>
  <c r="AD77" s="1"/>
  <c r="AG59" i="6"/>
  <c r="S59" i="1" s="1"/>
  <c r="AB61" i="4"/>
  <c r="AE61" s="1"/>
  <c r="AG61" s="1"/>
  <c r="R61" i="1" s="1"/>
  <c r="Y67" i="4"/>
  <c r="AD67" s="1"/>
  <c r="AG67" s="1"/>
  <c r="R67" i="1" s="1"/>
  <c r="AB73" i="4"/>
  <c r="AE73" s="1"/>
  <c r="Y75"/>
  <c r="AD75" s="1"/>
  <c r="AG75" s="1"/>
  <c r="R75" i="1" s="1"/>
  <c r="AB87" i="4"/>
  <c r="AE87" s="1"/>
  <c r="AG87" s="1"/>
  <c r="R87" i="1" s="1"/>
  <c r="U2" i="14"/>
  <c r="AB80"/>
  <c r="AE80" s="1"/>
  <c r="AG80" s="1"/>
  <c r="V80" i="1" s="1"/>
  <c r="AB70" i="14"/>
  <c r="AE70" s="1"/>
  <c r="Y83"/>
  <c r="AD83" s="1"/>
  <c r="AG83" s="1"/>
  <c r="V83" i="1" s="1"/>
  <c r="Y33" i="14"/>
  <c r="AD33" s="1"/>
  <c r="AG33" s="1"/>
  <c r="V33" i="1" s="1"/>
  <c r="AB58" i="14"/>
  <c r="AE58" s="1"/>
  <c r="Y63"/>
  <c r="AD63" s="1"/>
  <c r="AB85"/>
  <c r="AE85" s="1"/>
  <c r="AG85" s="1"/>
  <c r="V85" i="1" s="1"/>
  <c r="AE94" i="4"/>
  <c r="AD71"/>
  <c r="AG71" s="1"/>
  <c r="R71" i="1" s="1"/>
  <c r="Y70" i="14"/>
  <c r="AD70" s="1"/>
  <c r="Y34"/>
  <c r="AD34" s="1"/>
  <c r="AG34" s="1"/>
  <c r="V34" i="1" s="1"/>
  <c r="AB29" i="14"/>
  <c r="AE29" s="1"/>
  <c r="AG29" s="1"/>
  <c r="V29" i="1" s="1"/>
  <c r="Y27" i="14"/>
  <c r="AD27" s="1"/>
  <c r="AB30"/>
  <c r="AE30" s="1"/>
  <c r="AG30" s="1"/>
  <c r="V30" i="1" s="1"/>
  <c r="Y72" i="14"/>
  <c r="AD72" s="1"/>
  <c r="Y41"/>
  <c r="AD41" s="1"/>
  <c r="AG41" s="1"/>
  <c r="V41" i="1" s="1"/>
  <c r="AE36" i="14"/>
  <c r="AB85" i="4"/>
  <c r="AE85" s="1"/>
  <c r="AG97"/>
  <c r="R97" i="1" s="1"/>
  <c r="AG73" i="14"/>
  <c r="V73" i="1" s="1"/>
  <c r="AE31" i="4"/>
  <c r="AB86"/>
  <c r="AE86" s="1"/>
  <c r="AG94" i="6"/>
  <c r="S94" i="1" s="1"/>
  <c r="AB80" i="4"/>
  <c r="AE80" s="1"/>
  <c r="AB58"/>
  <c r="AE58" s="1"/>
  <c r="AG58" s="1"/>
  <c r="R58" i="1" s="1"/>
  <c r="AB55" i="4"/>
  <c r="AE55" s="1"/>
  <c r="Y85"/>
  <c r="AD85" s="1"/>
  <c r="Y99"/>
  <c r="AD99" s="1"/>
  <c r="Y62"/>
  <c r="AD62" s="1"/>
  <c r="AG62" s="1"/>
  <c r="R62" i="1" s="1"/>
  <c r="Y53" i="4"/>
  <c r="AD53" s="1"/>
  <c r="AG53" s="1"/>
  <c r="R53" i="1" s="1"/>
  <c r="AB101" i="14"/>
  <c r="AE101" s="1"/>
  <c r="AB35"/>
  <c r="AE35" s="1"/>
  <c r="AG35" s="1"/>
  <c r="V35" i="1" s="1"/>
  <c r="AB15" i="14"/>
  <c r="AE15" s="1"/>
  <c r="AB74"/>
  <c r="AE74" s="1"/>
  <c r="AG74" s="1"/>
  <c r="V74" i="1" s="1"/>
  <c r="Y14" i="14"/>
  <c r="AD14" s="1"/>
  <c r="AG14" s="1"/>
  <c r="V14" i="1" s="1"/>
  <c r="Y9" i="14"/>
  <c r="AD9" s="1"/>
  <c r="AG9" s="1"/>
  <c r="V9" i="1" s="1"/>
  <c r="AG95" i="6"/>
  <c r="S95" i="1" s="1"/>
  <c r="Y93" i="14"/>
  <c r="AD93" s="1"/>
  <c r="AG93" s="1"/>
  <c r="V93" i="1" s="1"/>
  <c r="AB79" i="14"/>
  <c r="AE79" s="1"/>
  <c r="AG79" s="1"/>
  <c r="V79" i="1" s="1"/>
  <c r="U5" i="14"/>
  <c r="Y57"/>
  <c r="AD57" s="1"/>
  <c r="AG57" s="1"/>
  <c r="V57" i="1" s="1"/>
  <c r="Y31" i="14"/>
  <c r="AD31" s="1"/>
  <c r="AG31" s="1"/>
  <c r="V31" i="1" s="1"/>
  <c r="Y48" i="14"/>
  <c r="AD48" s="1"/>
  <c r="AG48" s="1"/>
  <c r="V48" i="1" s="1"/>
  <c r="Y61" i="14"/>
  <c r="AD61" s="1"/>
  <c r="Y20"/>
  <c r="AD20" s="1"/>
  <c r="AB82"/>
  <c r="AE82" s="1"/>
  <c r="AG82" s="1"/>
  <c r="V82" i="1" s="1"/>
  <c r="U4" i="14"/>
  <c r="AD86" i="4"/>
  <c r="Y86" i="14"/>
  <c r="AD86" s="1"/>
  <c r="Y90"/>
  <c r="AD90" s="1"/>
  <c r="AG90" s="1"/>
  <c r="V90" i="1" s="1"/>
  <c r="Y21" i="14"/>
  <c r="AD21" s="1"/>
  <c r="AG21" s="1"/>
  <c r="V21" i="1" s="1"/>
  <c r="Y47" i="14"/>
  <c r="AD47" s="1"/>
  <c r="AG47" s="1"/>
  <c r="V47" i="1" s="1"/>
  <c r="Y50" i="14"/>
  <c r="AD50" s="1"/>
  <c r="AG69" i="4"/>
  <c r="R69" i="1" s="1"/>
  <c r="AG20" i="6"/>
  <c r="S20" i="1" s="1"/>
  <c r="AE49" i="4"/>
  <c r="AG49" s="1"/>
  <c r="R49" i="1" s="1"/>
  <c r="Y39" i="4"/>
  <c r="AD39" s="1"/>
  <c r="AB74"/>
  <c r="AE74" s="1"/>
  <c r="AG74" s="1"/>
  <c r="R74" i="1" s="1"/>
  <c r="Y84" i="4"/>
  <c r="AD84" s="1"/>
  <c r="AG84" s="1"/>
  <c r="R84" i="1" s="1"/>
  <c r="AG60" i="4"/>
  <c r="R60" i="1" s="1"/>
  <c r="Y96" i="14"/>
  <c r="AD96" s="1"/>
  <c r="AG96" s="1"/>
  <c r="V96" i="1" s="1"/>
  <c r="Y58" i="14"/>
  <c r="AD58" s="1"/>
  <c r="AB99"/>
  <c r="AE99" s="1"/>
  <c r="AG99" s="1"/>
  <c r="V99" i="1" s="1"/>
  <c r="Y42" i="14"/>
  <c r="AD42" s="1"/>
  <c r="AG42" s="1"/>
  <c r="V42" i="1" s="1"/>
  <c r="AB62" i="14"/>
  <c r="AE62" s="1"/>
  <c r="AB11"/>
  <c r="AE11" s="1"/>
  <c r="AG11" s="1"/>
  <c r="V11" i="1" s="1"/>
  <c r="Y8" i="14"/>
  <c r="AD8" s="1"/>
  <c r="AG8" s="1"/>
  <c r="V8" i="1" s="1"/>
  <c r="AB61" i="14"/>
  <c r="AE61" s="1"/>
  <c r="Y84"/>
  <c r="AD84" s="1"/>
  <c r="AG84" s="1"/>
  <c r="V84" i="1" s="1"/>
  <c r="Y67" i="14"/>
  <c r="AD67" s="1"/>
  <c r="AG67" s="1"/>
  <c r="V67" i="1" s="1"/>
  <c r="Y26" i="14"/>
  <c r="AD26" s="1"/>
  <c r="AG26" s="1"/>
  <c r="V26" i="1" s="1"/>
  <c r="AB22" i="14"/>
  <c r="AE22" s="1"/>
  <c r="AG22" s="1"/>
  <c r="V22" i="1" s="1"/>
  <c r="AB7" i="14"/>
  <c r="AE7" s="1"/>
  <c r="AG7" s="1"/>
  <c r="V7" i="1" s="1"/>
  <c r="Y65" i="14"/>
  <c r="AD65" s="1"/>
  <c r="AG65" s="1"/>
  <c r="V65" i="1" s="1"/>
  <c r="AB18" i="14"/>
  <c r="AE18" s="1"/>
  <c r="AB94"/>
  <c r="AE94" s="1"/>
  <c r="AG94" s="1"/>
  <c r="V94" i="1" s="1"/>
  <c r="W4" i="14"/>
  <c r="AB71"/>
  <c r="AE71" s="1"/>
  <c r="AG71" s="1"/>
  <c r="V71" i="1" s="1"/>
  <c r="Y66" i="14"/>
  <c r="AD66" s="1"/>
  <c r="AG66" s="1"/>
  <c r="V66" i="1" s="1"/>
  <c r="AG54" i="14"/>
  <c r="V54" i="1" s="1"/>
  <c r="Y18" i="14"/>
  <c r="AD18" s="1"/>
  <c r="AB12"/>
  <c r="AE12" s="1"/>
  <c r="AG12" s="1"/>
  <c r="V12" i="1" s="1"/>
  <c r="Y62" i="14"/>
  <c r="AD62" s="1"/>
  <c r="AC57" i="4"/>
  <c r="AE57" s="1"/>
  <c r="AG57" s="1"/>
  <c r="R57" i="1" s="1"/>
  <c r="AB56" i="4"/>
  <c r="AE56" s="1"/>
  <c r="AG56" s="1"/>
  <c r="R56" i="1" s="1"/>
  <c r="AG82" i="4"/>
  <c r="R82" i="1" s="1"/>
  <c r="AG39" i="4"/>
  <c r="R39" i="1" s="1"/>
  <c r="Y90" i="4"/>
  <c r="AD90" s="1"/>
  <c r="Y83"/>
  <c r="AD83" s="1"/>
  <c r="AB7"/>
  <c r="AE7" s="1"/>
  <c r="AG7" s="1"/>
  <c r="R7" i="1" s="1"/>
  <c r="AG45" i="4"/>
  <c r="R45" i="1" s="1"/>
  <c r="AE54" i="4"/>
  <c r="AG54" s="1"/>
  <c r="R54" i="1" s="1"/>
  <c r="AB91" i="4"/>
  <c r="AE91" s="1"/>
  <c r="AG91" s="1"/>
  <c r="R91" i="1" s="1"/>
  <c r="AG100" i="4"/>
  <c r="R100" i="1" s="1"/>
  <c r="Y73" i="4"/>
  <c r="AD73" s="1"/>
  <c r="AG73" s="1"/>
  <c r="R73" i="1" s="1"/>
  <c r="AE77" i="4"/>
  <c r="AB89"/>
  <c r="AE89" s="1"/>
  <c r="AG89" s="1"/>
  <c r="R89" i="1" s="1"/>
  <c r="Y80" i="4"/>
  <c r="AD80" s="1"/>
  <c r="AG80" s="1"/>
  <c r="R80" i="1" s="1"/>
  <c r="AB101" i="4"/>
  <c r="AE101" s="1"/>
  <c r="Y101"/>
  <c r="AD101" s="1"/>
  <c r="Y55"/>
  <c r="AD55" s="1"/>
  <c r="AG92"/>
  <c r="R92" i="1" s="1"/>
  <c r="AB68" i="4"/>
  <c r="AE68" s="1"/>
  <c r="AG68" s="1"/>
  <c r="R68" i="1" s="1"/>
  <c r="AG59" i="4"/>
  <c r="R59" i="1" s="1"/>
  <c r="AG36" i="4"/>
  <c r="R36" i="1" s="1"/>
  <c r="AG34" i="4"/>
  <c r="R34" i="1" s="1"/>
  <c r="AG19" i="4"/>
  <c r="R19" i="1" s="1"/>
  <c r="AG20" i="4"/>
  <c r="R20" i="1" s="1"/>
  <c r="AG37" i="4"/>
  <c r="R37" i="1" s="1"/>
  <c r="Y9" i="4"/>
  <c r="AD9" s="1"/>
  <c r="AG9" s="1"/>
  <c r="R9" i="1" s="1"/>
  <c r="Z5" i="6"/>
  <c r="R6" i="8"/>
  <c r="T6" s="1"/>
  <c r="R6" i="12"/>
  <c r="T6" s="1"/>
  <c r="AG14" i="4"/>
  <c r="R14" i="1" s="1"/>
  <c r="Y17" i="4"/>
  <c r="AD17" s="1"/>
  <c r="AG17" s="1"/>
  <c r="R17" i="1" s="1"/>
  <c r="AG35" i="4"/>
  <c r="R35" i="1" s="1"/>
  <c r="AB29" i="4"/>
  <c r="AE29" s="1"/>
  <c r="AG29" s="1"/>
  <c r="R29" i="1" s="1"/>
  <c r="AG41" i="4"/>
  <c r="R41" i="1" s="1"/>
  <c r="Y22" i="4"/>
  <c r="AD22" s="1"/>
  <c r="AG22" s="1"/>
  <c r="R22" i="1" s="1"/>
  <c r="AB18" i="4"/>
  <c r="AE18" s="1"/>
  <c r="AG18" s="1"/>
  <c r="R18" i="1" s="1"/>
  <c r="AG30" i="4"/>
  <c r="R30" i="1" s="1"/>
  <c r="U6" i="4"/>
  <c r="W6"/>
  <c r="AB50"/>
  <c r="AE50" s="1"/>
  <c r="AG50" s="1"/>
  <c r="R50" i="1" s="1"/>
  <c r="AB48" i="4"/>
  <c r="AE48" s="1"/>
  <c r="AG48" s="1"/>
  <c r="R48" i="1" s="1"/>
  <c r="Y21" i="4"/>
  <c r="AD21" s="1"/>
  <c r="AG21" s="1"/>
  <c r="R21" i="1" s="1"/>
  <c r="Q5" i="8"/>
  <c r="S5" s="1"/>
  <c r="AB15" i="4"/>
  <c r="AE15" s="1"/>
  <c r="AG15" s="1"/>
  <c r="R15" i="1" s="1"/>
  <c r="AB24" i="4"/>
  <c r="AE24" s="1"/>
  <c r="AG24" s="1"/>
  <c r="R24" i="1" s="1"/>
  <c r="AB28" i="4"/>
  <c r="AE28" s="1"/>
  <c r="AG28" s="1"/>
  <c r="R28" i="1" s="1"/>
  <c r="Y38" i="4"/>
  <c r="AD38" s="1"/>
  <c r="AG38" s="1"/>
  <c r="R38" i="1" s="1"/>
  <c r="AA4" i="6"/>
  <c r="AC4" s="1"/>
  <c r="AA4" i="4"/>
  <c r="U5"/>
  <c r="U4"/>
  <c r="AB43"/>
  <c r="AE43" s="1"/>
  <c r="AG43" s="1"/>
  <c r="R43" i="1" s="1"/>
  <c r="Y32" i="4"/>
  <c r="AD32" s="1"/>
  <c r="AG32" s="1"/>
  <c r="R32" i="1" s="1"/>
  <c r="AA5" i="6"/>
  <c r="AC5" s="1"/>
  <c r="AB11" i="4"/>
  <c r="AE11" s="1"/>
  <c r="AG11" s="1"/>
  <c r="R11" i="1" s="1"/>
  <c r="W5" i="4"/>
  <c r="AC6" i="6"/>
  <c r="X6"/>
  <c r="Z6" s="1"/>
  <c r="AB6"/>
  <c r="S3" i="12"/>
  <c r="T3" i="8"/>
  <c r="AA3" i="6"/>
  <c r="AC3" s="1"/>
  <c r="R3" i="12"/>
  <c r="Y6" i="4"/>
  <c r="M2" i="12"/>
  <c r="V3" i="14"/>
  <c r="V2"/>
  <c r="V3" i="4"/>
  <c r="T4" i="14"/>
  <c r="T2"/>
  <c r="V6"/>
  <c r="T6"/>
  <c r="V4"/>
  <c r="T3" i="4"/>
  <c r="V6"/>
  <c r="T5"/>
  <c r="T5" i="14"/>
  <c r="T3"/>
  <c r="V5"/>
  <c r="T4" i="4"/>
  <c r="V5"/>
  <c r="X4" l="1"/>
  <c r="Y4" s="1"/>
  <c r="X3"/>
  <c r="Z3" s="1"/>
  <c r="AA4" i="14"/>
  <c r="X6"/>
  <c r="Z6" s="1"/>
  <c r="AA3" i="4"/>
  <c r="AC3" s="1"/>
  <c r="AG72" i="14"/>
  <c r="V72" i="1" s="1"/>
  <c r="AG99" i="4"/>
  <c r="R99" i="1" s="1"/>
  <c r="AE72" i="14"/>
  <c r="AG90" i="4"/>
  <c r="R90" i="1" s="1"/>
  <c r="AG31" i="4"/>
  <c r="R31" i="1" s="1"/>
  <c r="AG27" i="14"/>
  <c r="V27" i="1" s="1"/>
  <c r="AG94" i="4"/>
  <c r="R94" i="1" s="1"/>
  <c r="R5" i="12"/>
  <c r="T5" s="1"/>
  <c r="Y3" i="6"/>
  <c r="AD3" s="1"/>
  <c r="Y4"/>
  <c r="AD4" s="1"/>
  <c r="AG83" i="4"/>
  <c r="R83" i="1" s="1"/>
  <c r="AG86" i="14"/>
  <c r="V86" i="1" s="1"/>
  <c r="AG64" i="14"/>
  <c r="V64" i="1" s="1"/>
  <c r="AG18" i="14"/>
  <c r="V18" i="1" s="1"/>
  <c r="AG20" i="14"/>
  <c r="V20" i="1" s="1"/>
  <c r="AG101" i="14"/>
  <c r="V101" i="1" s="1"/>
  <c r="AG50" i="14"/>
  <c r="V50" i="1" s="1"/>
  <c r="AG15" i="14"/>
  <c r="V15" i="1" s="1"/>
  <c r="AG85" i="4"/>
  <c r="R85" i="1" s="1"/>
  <c r="AG36" i="14"/>
  <c r="V36" i="1" s="1"/>
  <c r="AG63" i="14"/>
  <c r="V63" i="1" s="1"/>
  <c r="AG70" i="14"/>
  <c r="V70" i="1" s="1"/>
  <c r="AG55" i="4"/>
  <c r="R55" i="1" s="1"/>
  <c r="AG77" i="4"/>
  <c r="R77" i="1" s="1"/>
  <c r="AG62" i="14"/>
  <c r="V62" i="1" s="1"/>
  <c r="AC4" i="14"/>
  <c r="AG86" i="4"/>
  <c r="R86" i="1" s="1"/>
  <c r="AC4" i="4"/>
  <c r="AD5" i="6"/>
  <c r="AG58" i="14"/>
  <c r="V58" i="1" s="1"/>
  <c r="AA6" i="14"/>
  <c r="AC6" s="1"/>
  <c r="X3"/>
  <c r="Z3" s="1"/>
  <c r="X5"/>
  <c r="Z5" s="1"/>
  <c r="AB4"/>
  <c r="AE4" s="1"/>
  <c r="X2"/>
  <c r="Z2" s="1"/>
  <c r="AA3"/>
  <c r="AC3" s="1"/>
  <c r="AA5"/>
  <c r="AC5" s="1"/>
  <c r="AA2"/>
  <c r="AC2" s="1"/>
  <c r="X4"/>
  <c r="Z4" s="1"/>
  <c r="Y6"/>
  <c r="AD6" s="1"/>
  <c r="AG61"/>
  <c r="V61" i="1" s="1"/>
  <c r="AG101" i="4"/>
  <c r="R101" i="1" s="1"/>
  <c r="AB5" i="6"/>
  <c r="AE5" s="1"/>
  <c r="R5" i="8"/>
  <c r="T5" s="1"/>
  <c r="Y6" i="6"/>
  <c r="AD6" s="1"/>
  <c r="AB4" i="4"/>
  <c r="T3" i="12"/>
  <c r="AE6" i="6"/>
  <c r="AA5" i="4"/>
  <c r="AC5" s="1"/>
  <c r="AA6"/>
  <c r="AC6" s="1"/>
  <c r="Z4"/>
  <c r="AD4" s="1"/>
  <c r="X5"/>
  <c r="Z5" s="1"/>
  <c r="AD6"/>
  <c r="AB4" i="6"/>
  <c r="AE4" s="1"/>
  <c r="AB3" i="4"/>
  <c r="AE3" s="1"/>
  <c r="AB3" i="6"/>
  <c r="AE3" s="1"/>
  <c r="AG3" s="1"/>
  <c r="S3" i="1" s="1"/>
  <c r="K3" s="1"/>
  <c r="P2" i="12"/>
  <c r="O2"/>
  <c r="Y3" i="4" l="1"/>
  <c r="AD3" s="1"/>
  <c r="AG4" i="6"/>
  <c r="S4" i="1" s="1"/>
  <c r="AB2" i="14"/>
  <c r="AE2" s="1"/>
  <c r="AB3"/>
  <c r="AE3" s="1"/>
  <c r="AG5" i="6"/>
  <c r="S5" i="1" s="1"/>
  <c r="AE4" i="4"/>
  <c r="AB5" i="14"/>
  <c r="AE5" s="1"/>
  <c r="Y2"/>
  <c r="AD2" s="1"/>
  <c r="Y3"/>
  <c r="AD3" s="1"/>
  <c r="Y4"/>
  <c r="AD4" s="1"/>
  <c r="AG4" s="1"/>
  <c r="V4" i="1" s="1"/>
  <c r="Y5" i="14"/>
  <c r="AD5" s="1"/>
  <c r="AB6"/>
  <c r="AE6" s="1"/>
  <c r="AG6" s="1"/>
  <c r="V6" i="1" s="1"/>
  <c r="AG6" i="6"/>
  <c r="S6" i="1" s="1"/>
  <c r="AB6" i="4"/>
  <c r="AE6" s="1"/>
  <c r="Y5"/>
  <c r="AD5" s="1"/>
  <c r="AB5"/>
  <c r="AE5" s="1"/>
  <c r="V4" i="12"/>
  <c r="U4" i="1" s="1"/>
  <c r="Q2" i="12"/>
  <c r="S2" s="1"/>
  <c r="J6" i="8"/>
  <c r="J5"/>
  <c r="J4"/>
  <c r="J3"/>
  <c r="J2"/>
  <c r="AG2" i="14" l="1"/>
  <c r="V2" i="1" s="1"/>
  <c r="N2" s="1"/>
  <c r="AG3" i="14"/>
  <c r="V3" i="1" s="1"/>
  <c r="AG5" i="14"/>
  <c r="V5" i="1" s="1"/>
  <c r="AG6" i="4"/>
  <c r="R6" i="1" s="1"/>
  <c r="V5" i="12"/>
  <c r="U5" i="1" s="1"/>
  <c r="V6" i="12"/>
  <c r="U6" i="1" s="1"/>
  <c r="V3" i="12"/>
  <c r="R2"/>
  <c r="T2" s="1"/>
  <c r="L2" i="4"/>
  <c r="N2" i="8"/>
  <c r="M3" i="1" l="1"/>
  <c r="U3"/>
  <c r="V6" i="8"/>
  <c r="W6" i="1" s="1"/>
  <c r="V2" i="12"/>
  <c r="U2" i="1" s="1"/>
  <c r="M2" s="1"/>
  <c r="M2" i="8"/>
  <c r="P2" s="1"/>
  <c r="M2" i="4"/>
  <c r="J6" i="6"/>
  <c r="J5"/>
  <c r="J4"/>
  <c r="J3"/>
  <c r="J2"/>
  <c r="Q2" l="1"/>
  <c r="J3" i="4"/>
  <c r="J4"/>
  <c r="J5"/>
  <c r="J6"/>
  <c r="J2"/>
  <c r="O2" i="8"/>
  <c r="Q2" l="1"/>
  <c r="S2" s="1"/>
  <c r="P2" i="6"/>
  <c r="R2"/>
  <c r="S2"/>
  <c r="L2"/>
  <c r="P2" i="4"/>
  <c r="T2" i="6"/>
  <c r="V4" i="8" l="1"/>
  <c r="W4" i="1" s="1"/>
  <c r="R2" i="8"/>
  <c r="T2" s="1"/>
  <c r="X2" i="6"/>
  <c r="V3" i="8"/>
  <c r="W3" i="1" s="1"/>
  <c r="P3" s="1"/>
  <c r="V5" i="8"/>
  <c r="W5" i="1" s="1"/>
  <c r="U2" i="6"/>
  <c r="M2"/>
  <c r="W2"/>
  <c r="S2" i="4"/>
  <c r="V2" i="6"/>
  <c r="V2" i="8" l="1"/>
  <c r="W2" i="1" s="1"/>
  <c r="P2" s="1"/>
  <c r="AG4" i="4"/>
  <c r="R4" i="1" s="1"/>
  <c r="Z2" i="6"/>
  <c r="Y2"/>
  <c r="AA2"/>
  <c r="AC2" s="1"/>
  <c r="AG3" i="4"/>
  <c r="R3" i="1" s="1"/>
  <c r="J3" s="1"/>
  <c r="Q2" i="4"/>
  <c r="U2" s="1"/>
  <c r="R2"/>
  <c r="W2" s="1"/>
  <c r="AD2" i="6" l="1"/>
  <c r="AG5" i="4"/>
  <c r="R5" i="1" s="1"/>
  <c r="AB2" i="6"/>
  <c r="AE2" s="1"/>
  <c r="V2" i="4"/>
  <c r="T2"/>
  <c r="AG2" i="6" l="1"/>
  <c r="S2" i="1" s="1"/>
  <c r="K2" s="1"/>
  <c r="AA2" i="4"/>
  <c r="AC2" s="1"/>
  <c r="X2"/>
  <c r="Y2" s="1"/>
  <c r="Z2" l="1"/>
  <c r="AD2" s="1"/>
  <c r="AB2"/>
  <c r="AE2" s="1"/>
  <c r="AG2" l="1"/>
  <c r="R2" i="1" s="1"/>
  <c r="J2" s="1"/>
</calcChain>
</file>

<file path=xl/sharedStrings.xml><?xml version="1.0" encoding="utf-8"?>
<sst xmlns="http://schemas.openxmlformats.org/spreadsheetml/2006/main" count="406" uniqueCount="110">
  <si>
    <t>id</t>
  </si>
  <si>
    <t>PCS12</t>
  </si>
  <si>
    <t>MCS12</t>
  </si>
  <si>
    <t>sym_raw</t>
  </si>
  <si>
    <t>eff_raw</t>
  </si>
  <si>
    <t>bur_raw</t>
  </si>
  <si>
    <t>PCS</t>
  </si>
  <si>
    <t>MCS</t>
  </si>
  <si>
    <t>PCS2</t>
  </si>
  <si>
    <t>MCS2</t>
  </si>
  <si>
    <t>a</t>
  </si>
  <si>
    <t>probC1</t>
  </si>
  <si>
    <t>probC2</t>
  </si>
  <si>
    <t>temp1</t>
  </si>
  <si>
    <t>temp2</t>
  </si>
  <si>
    <t>a1</t>
  </si>
  <si>
    <t>b1</t>
  </si>
  <si>
    <t>a2</t>
  </si>
  <si>
    <t>b2</t>
  </si>
  <si>
    <t>tmptop1</t>
  </si>
  <si>
    <t>tmpbot1</t>
  </si>
  <si>
    <t>tmptop2</t>
  </si>
  <si>
    <t>tmpbot2</t>
  </si>
  <si>
    <t>E1</t>
  </si>
  <si>
    <t>E2</t>
  </si>
  <si>
    <t>Comp_1</t>
  </si>
  <si>
    <t>_cons</t>
  </si>
  <si>
    <t>Comp_2</t>
  </si>
  <si>
    <t>Prob_C1</t>
  </si>
  <si>
    <t>/lns_1</t>
  </si>
  <si>
    <t>/lns_2</t>
  </si>
  <si>
    <t>sigma1</t>
  </si>
  <si>
    <t>sigma2</t>
  </si>
  <si>
    <t>PCS_c</t>
  </si>
  <si>
    <t>MCS_c</t>
  </si>
  <si>
    <t>sym_c</t>
  </si>
  <si>
    <t>eff_c</t>
  </si>
  <si>
    <t>bur_c</t>
  </si>
  <si>
    <t>sym2</t>
  </si>
  <si>
    <t>eff2</t>
  </si>
  <si>
    <t>bur2</t>
  </si>
  <si>
    <t>symptoms</t>
  </si>
  <si>
    <t>effects</t>
  </si>
  <si>
    <t>burden</t>
  </si>
  <si>
    <t>symptom2</t>
  </si>
  <si>
    <t>effect2</t>
  </si>
  <si>
    <t>burd2</t>
  </si>
  <si>
    <t>PCSMCS</t>
  </si>
  <si>
    <t>PCSsym</t>
  </si>
  <si>
    <t>PCSeff</t>
  </si>
  <si>
    <t>PCSbur</t>
  </si>
  <si>
    <t>MCSsym</t>
  </si>
  <si>
    <t>MCSeff</t>
  </si>
  <si>
    <t>MCSbur</t>
  </si>
  <si>
    <t>symeff</t>
  </si>
  <si>
    <t>symbur</t>
  </si>
  <si>
    <t>effbur</t>
  </si>
  <si>
    <t>age</t>
  </si>
  <si>
    <t>sex</t>
  </si>
  <si>
    <t>EQ5D</t>
  </si>
  <si>
    <t>Coef.</t>
  </si>
  <si>
    <t>Std. Err.</t>
  </si>
  <si>
    <t>z</t>
  </si>
  <si>
    <t>P&gt;z</t>
  </si>
  <si>
    <t>[95% Conf.</t>
  </si>
  <si>
    <t>Interval]</t>
  </si>
  <si>
    <t>female</t>
  </si>
  <si>
    <t>KDCS</t>
  </si>
  <si>
    <t>indx1</t>
  </si>
  <si>
    <t>indx2</t>
  </si>
  <si>
    <t>EQ-5D-3L (France)</t>
  </si>
  <si>
    <t>EQ-5D-3L (Germany)</t>
  </si>
  <si>
    <t>EQ-5D-3L (Italy)</t>
  </si>
  <si>
    <t>EQ-5D-3L (Spain)</t>
  </si>
  <si>
    <t>EQ-5D-5L (Singapore)</t>
  </si>
  <si>
    <t>C1_mu</t>
  </si>
  <si>
    <t>.0823843    1.814113</t>
  </si>
  <si>
    <t>-.5130076    1.812658</t>
  </si>
  <si>
    <t>-.6308607    .1605728</t>
  </si>
  <si>
    <t>-.5184999    .1371532</t>
  </si>
  <si>
    <t>-.0919276    .5203443</t>
  </si>
  <si>
    <t>-.1946097     .024563</t>
  </si>
  <si>
    <t>-.1538981    .0934516</t>
  </si>
  <si>
    <t>-.0090517    .0495984</t>
  </si>
  <si>
    <t>-.0047649    .0436505</t>
  </si>
  <si>
    <t>-.0446031    .0076846</t>
  </si>
  <si>
    <t>-.1852703    .0206023</t>
  </si>
  <si>
    <t>-.345802    .0812851</t>
  </si>
  <si>
    <t>-4.7997    2.001784</t>
  </si>
  <si>
    <t>C1_lnphi</t>
  </si>
  <si>
    <t>2.620686    3.589508</t>
  </si>
  <si>
    <t>PM_ub</t>
  </si>
  <si>
    <t>-7.456767     4.11416</t>
  </si>
  <si>
    <t>-6.549056    8.722689</t>
  </si>
  <si>
    <t>-1.093899    1.103503</t>
  </si>
  <si>
    <t>-.2633115    1.045462</t>
  </si>
  <si>
    <t>-.7930457    .7547334</t>
  </si>
  <si>
    <t>.1054176    .3752054</t>
  </si>
  <si>
    <t>.0285946    .2849238</t>
  </si>
  <si>
    <t>-.0731029    .0978851</t>
  </si>
  <si>
    <t>-.5562468    .2654213</t>
  </si>
  <si>
    <t>-.8620421    .6946303</t>
  </si>
  <si>
    <t>-14.71184    32.77551</t>
  </si>
  <si>
    <t>C1_phi</t>
  </si>
  <si>
    <t>13.74514    36.21624</t>
  </si>
  <si>
    <t>1st part (logP)</t>
  </si>
  <si>
    <t>prob of full health</t>
  </si>
  <si>
    <t>2nd part</t>
  </si>
  <si>
    <t>EQ-5D-3L (UK value set)</t>
  </si>
  <si>
    <t>EQ-5D-3L (UK)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</si>
</sst>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3" borderId="0" xfId="0" applyFill="1"/>
    <xf numFmtId="11" fontId="0" fillId="0" borderId="0" xfId="0" applyNumberFormat="1"/>
    <xf numFmtId="0" fontId="1" fillId="5" borderId="0" xfId="0" applyFont="1" applyFill="1"/>
    <xf numFmtId="164" fontId="1" fillId="6" borderId="0" xfId="0" applyNumberFormat="1" applyFont="1" applyFill="1"/>
    <xf numFmtId="164" fontId="1" fillId="4" borderId="0" xfId="0" applyNumberFormat="1" applyFont="1" applyFill="1"/>
    <xf numFmtId="164" fontId="0" fillId="0" borderId="0" xfId="0" applyNumberFormat="1"/>
    <xf numFmtId="0" fontId="0" fillId="7" borderId="0" xfId="0" applyFill="1"/>
    <xf numFmtId="165" fontId="0" fillId="0" borderId="0" xfId="0" applyNumberFormat="1"/>
    <xf numFmtId="164" fontId="1" fillId="0" borderId="0" xfId="0" applyNumberFormat="1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X101"/>
  <sheetViews>
    <sheetView tabSelected="1" zoomScaleNormal="100" workbookViewId="0">
      <selection activeCell="H7" sqref="H7"/>
    </sheetView>
  </sheetViews>
  <sheetFormatPr defaultRowHeight="15"/>
  <cols>
    <col min="4" max="9" width="11.85546875" customWidth="1"/>
    <col min="10" max="10" width="20" style="8" bestFit="1" customWidth="1"/>
    <col min="11" max="11" width="22.140625" style="8" bestFit="1" customWidth="1"/>
    <col min="12" max="12" width="16.85546875" style="8" bestFit="1" customWidth="1"/>
    <col min="13" max="13" width="18.7109375" style="8" bestFit="1" customWidth="1"/>
    <col min="14" max="14" width="26.28515625" style="8" bestFit="1" customWidth="1"/>
    <col min="15" max="15" width="3.140625" style="8" customWidth="1"/>
    <col min="16" max="16" width="23.5703125" style="8" bestFit="1" customWidth="1"/>
    <col min="17" max="17" width="2.28515625" style="12" customWidth="1"/>
    <col min="18" max="18" width="8.7109375" style="8" hidden="1" customWidth="1"/>
    <col min="19" max="19" width="13.140625" style="8" hidden="1" customWidth="1"/>
    <col min="20" max="20" width="15.140625" style="8" hidden="1" customWidth="1"/>
    <col min="21" max="22" width="14.85546875" style="8" hidden="1" customWidth="1"/>
    <col min="23" max="23" width="21" style="8" hidden="1" customWidth="1"/>
    <col min="24" max="24" width="10.28515625" hidden="1" customWidth="1"/>
  </cols>
  <sheetData>
    <row r="1" spans="1:23" s="1" customForma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5" t="s">
        <v>57</v>
      </c>
      <c r="H1" s="5" t="s">
        <v>66</v>
      </c>
      <c r="I1" s="5"/>
      <c r="J1" s="6" t="s">
        <v>70</v>
      </c>
      <c r="K1" s="6" t="s">
        <v>71</v>
      </c>
      <c r="L1" s="6" t="s">
        <v>72</v>
      </c>
      <c r="M1" s="6" t="s">
        <v>73</v>
      </c>
      <c r="N1" s="6" t="s">
        <v>108</v>
      </c>
      <c r="O1" s="11"/>
      <c r="P1" s="7" t="s">
        <v>74</v>
      </c>
      <c r="Q1" s="11"/>
      <c r="R1" s="6" t="s">
        <v>70</v>
      </c>
      <c r="S1" s="6" t="s">
        <v>71</v>
      </c>
      <c r="T1" s="6" t="s">
        <v>72</v>
      </c>
      <c r="U1" s="6" t="s">
        <v>73</v>
      </c>
      <c r="V1" s="6" t="s">
        <v>109</v>
      </c>
      <c r="W1" s="7" t="s">
        <v>74</v>
      </c>
    </row>
    <row r="2" spans="1:23">
      <c r="A2">
        <v>1</v>
      </c>
      <c r="B2">
        <v>53.4863</v>
      </c>
      <c r="C2">
        <v>55.231999999999999</v>
      </c>
      <c r="D2">
        <v>97.727270000000004</v>
      </c>
      <c r="E2">
        <v>93.75</v>
      </c>
      <c r="F2">
        <v>25</v>
      </c>
      <c r="G2">
        <v>30</v>
      </c>
      <c r="H2">
        <v>1</v>
      </c>
      <c r="J2" s="8" t="e">
        <f ca="1">IF(B2="","",R2)</f>
        <v>#NAME?</v>
      </c>
      <c r="K2" s="8" t="e">
        <f ca="1">IF(B2="","",S2)</f>
        <v>#NAME?</v>
      </c>
      <c r="L2" s="8">
        <f>IF(B2="","",T2)</f>
        <v>0.97389867248794393</v>
      </c>
      <c r="M2" s="8" t="e">
        <f ca="1">IF(B2="","",U2)</f>
        <v>#NAME?</v>
      </c>
      <c r="N2" s="8" t="e">
        <f ca="1">IF(C2="","",V2)</f>
        <v>#NAME?</v>
      </c>
      <c r="P2" s="8" t="e">
        <f t="shared" ref="P2:P22" ca="1" si="0">IF(B2="","",W2)</f>
        <v>#NAME?</v>
      </c>
      <c r="R2" s="8" t="e">
        <f ca="1">IF('France-ALDVMM'!AG2&gt;1, 1,'France-ALDVMM'!AG2)</f>
        <v>#NAME?</v>
      </c>
      <c r="S2" s="8" t="e">
        <f ca="1">IF('Germany-ALDVMM'!AG2&gt;1, 1,'Germany-ALDVMM'!AG2)</f>
        <v>#NAME?</v>
      </c>
      <c r="T2" s="8">
        <f>IF('Italy-BETA'!O2&gt;1, 1,'Italy-BETA'!O2)</f>
        <v>0.97389867248794393</v>
      </c>
      <c r="U2" s="8" t="e">
        <f ca="1">IF('Spain-ALDVMM'!V2&gt;1,1,'Spain-ALDVMM'!V2)</f>
        <v>#NAME?</v>
      </c>
      <c r="V2" s="8" t="e">
        <f ca="1">IF('UK value set-ALDVMM'!AG2&gt;1,1,'UK value set-ALDVMM'!AG2)</f>
        <v>#NAME?</v>
      </c>
      <c r="W2" s="8" t="e">
        <f ca="1">IF('Singapore-ALDVMM'!V2&gt;1,1,'Singapore-ALDVMM'!V2)</f>
        <v>#NAME?</v>
      </c>
    </row>
    <row r="3" spans="1:23">
      <c r="A3">
        <v>2</v>
      </c>
      <c r="J3" s="8" t="str">
        <f t="shared" ref="J3:J22" si="1">IF(B3="","",R3)</f>
        <v/>
      </c>
      <c r="K3" s="8" t="str">
        <f t="shared" ref="K3:K22" si="2">IF(B3="","",S3)</f>
        <v/>
      </c>
      <c r="L3" s="8" t="str">
        <f t="shared" ref="L3:L22" si="3">IF(B3="","",T3)</f>
        <v/>
      </c>
      <c r="M3" s="8" t="str">
        <f t="shared" ref="M3:M22" si="4">IF(B3="","",U3)</f>
        <v/>
      </c>
      <c r="P3" s="8" t="str">
        <f t="shared" si="0"/>
        <v/>
      </c>
      <c r="R3" s="8" t="e">
        <f ca="1">IF('France-ALDVMM'!AG3&gt;1, 1,'France-ALDVMM'!AG3)</f>
        <v>#NAME?</v>
      </c>
      <c r="S3" s="8" t="e">
        <f ca="1">IF('Germany-ALDVMM'!AG3&gt;1, 1,'Germany-ALDVMM'!AG3)</f>
        <v>#NAME?</v>
      </c>
      <c r="T3" s="8">
        <f>IF('Italy-BETA'!O3&gt;1, 1,'Italy-BETA'!O3)</f>
        <v>0.19807737744681828</v>
      </c>
      <c r="U3" s="8" t="e">
        <f ca="1">IF('Spain-ALDVMM'!V3&gt;1,1,'Spain-ALDVMM'!V3)</f>
        <v>#NAME?</v>
      </c>
      <c r="V3" s="8" t="e">
        <f ca="1">IF('UK value set-ALDVMM'!AG3&gt;1,1,'UK value set-ALDVMM'!AG3)</f>
        <v>#NAME?</v>
      </c>
      <c r="W3" s="8" t="e">
        <f ca="1">IF('Singapore-ALDVMM'!V3&gt;1,1,'Singapore-ALDVMM'!V3)</f>
        <v>#NAME?</v>
      </c>
    </row>
    <row r="4" spans="1:23">
      <c r="A4">
        <v>3</v>
      </c>
      <c r="J4" s="8" t="str">
        <f t="shared" si="1"/>
        <v/>
      </c>
      <c r="K4" s="8" t="str">
        <f t="shared" si="2"/>
        <v/>
      </c>
      <c r="L4" s="8" t="str">
        <f t="shared" si="3"/>
        <v/>
      </c>
      <c r="M4" s="8" t="str">
        <f t="shared" si="4"/>
        <v/>
      </c>
      <c r="P4" s="8" t="str">
        <f t="shared" si="0"/>
        <v/>
      </c>
      <c r="R4" s="8" t="e">
        <f ca="1">IF('France-ALDVMM'!AG4&gt;1, 1,'France-ALDVMM'!AG4)</f>
        <v>#NAME?</v>
      </c>
      <c r="S4" s="8" t="e">
        <f ca="1">IF('Germany-ALDVMM'!AG4&gt;1, 1,'Germany-ALDVMM'!AG4)</f>
        <v>#NAME?</v>
      </c>
      <c r="T4" s="8">
        <f>IF('Italy-BETA'!O4&gt;1, 1,'Italy-BETA'!O4)</f>
        <v>0.19807737744681828</v>
      </c>
      <c r="U4" s="8" t="e">
        <f ca="1">IF('Spain-ALDVMM'!V4&gt;1,1,'Spain-ALDVMM'!V4)</f>
        <v>#NAME?</v>
      </c>
      <c r="V4" s="8" t="e">
        <f ca="1">IF('UK value set-ALDVMM'!AG4&gt;1,1,'UK value set-ALDVMM'!AG4)</f>
        <v>#NAME?</v>
      </c>
      <c r="W4" s="8" t="e">
        <f ca="1">IF('Singapore-ALDVMM'!V4&gt;1,1,'Singapore-ALDVMM'!V4)</f>
        <v>#NAME?</v>
      </c>
    </row>
    <row r="5" spans="1:23">
      <c r="A5">
        <v>4</v>
      </c>
      <c r="J5" s="8" t="str">
        <f t="shared" si="1"/>
        <v/>
      </c>
      <c r="K5" s="8" t="str">
        <f t="shared" si="2"/>
        <v/>
      </c>
      <c r="L5" s="8" t="str">
        <f t="shared" si="3"/>
        <v/>
      </c>
      <c r="M5" s="8" t="str">
        <f t="shared" si="4"/>
        <v/>
      </c>
      <c r="P5" s="8" t="str">
        <f t="shared" si="0"/>
        <v/>
      </c>
      <c r="R5" s="8" t="e">
        <f ca="1">IF('France-ALDVMM'!AG5&gt;1, 1,'France-ALDVMM'!AG5)</f>
        <v>#NAME?</v>
      </c>
      <c r="S5" s="8" t="e">
        <f ca="1">IF('Germany-ALDVMM'!AG5&gt;1, 1,'Germany-ALDVMM'!AG5)</f>
        <v>#NAME?</v>
      </c>
      <c r="T5" s="8">
        <f>IF('Italy-BETA'!O5&gt;1, 1,'Italy-BETA'!O5)</f>
        <v>0.19807737744681828</v>
      </c>
      <c r="U5" s="8" t="e">
        <f ca="1">IF('Spain-ALDVMM'!V5&gt;1,1,'Spain-ALDVMM'!V5)</f>
        <v>#NAME?</v>
      </c>
      <c r="V5" s="8" t="e">
        <f ca="1">IF('UK value set-ALDVMM'!AG5&gt;1,1,'UK value set-ALDVMM'!AG5)</f>
        <v>#NAME?</v>
      </c>
      <c r="W5" s="8" t="e">
        <f ca="1">IF('Singapore-ALDVMM'!V5&gt;1,1,'Singapore-ALDVMM'!V5)</f>
        <v>#NAME?</v>
      </c>
    </row>
    <row r="6" spans="1:23">
      <c r="A6">
        <v>5</v>
      </c>
      <c r="J6" s="8" t="str">
        <f t="shared" si="1"/>
        <v/>
      </c>
      <c r="K6" s="8" t="str">
        <f t="shared" si="2"/>
        <v/>
      </c>
      <c r="L6" s="8" t="str">
        <f t="shared" si="3"/>
        <v/>
      </c>
      <c r="M6" s="8" t="str">
        <f t="shared" si="4"/>
        <v/>
      </c>
      <c r="P6" s="8" t="str">
        <f t="shared" si="0"/>
        <v/>
      </c>
      <c r="R6" s="8" t="e">
        <f ca="1">IF('France-ALDVMM'!AG6&gt;1, 1,'France-ALDVMM'!AG6)</f>
        <v>#NAME?</v>
      </c>
      <c r="S6" s="8" t="e">
        <f ca="1">IF('Germany-ALDVMM'!AG6&gt;1, 1,'Germany-ALDVMM'!AG6)</f>
        <v>#NAME?</v>
      </c>
      <c r="T6" s="8">
        <f>IF('Italy-BETA'!O6&gt;1, 1,'Italy-BETA'!O6)</f>
        <v>0.19807737744681828</v>
      </c>
      <c r="U6" s="8" t="e">
        <f ca="1">IF('Spain-ALDVMM'!V6&gt;1,1,'Spain-ALDVMM'!V6)</f>
        <v>#NAME?</v>
      </c>
      <c r="V6" s="8" t="e">
        <f ca="1">IF('UK value set-ALDVMM'!AG6&gt;1,1,'UK value set-ALDVMM'!AG6)</f>
        <v>#NAME?</v>
      </c>
      <c r="W6" s="8" t="e">
        <f ca="1">IF('Singapore-ALDVMM'!V6&gt;1,1,'Singapore-ALDVMM'!V6)</f>
        <v>#NAME?</v>
      </c>
    </row>
    <row r="7" spans="1:23">
      <c r="A7">
        <v>6</v>
      </c>
      <c r="J7" s="8" t="str">
        <f t="shared" si="1"/>
        <v/>
      </c>
      <c r="K7" s="8" t="str">
        <f t="shared" si="2"/>
        <v/>
      </c>
      <c r="L7" s="8" t="str">
        <f t="shared" si="3"/>
        <v/>
      </c>
      <c r="M7" s="8" t="str">
        <f t="shared" si="4"/>
        <v/>
      </c>
      <c r="P7" s="8" t="str">
        <f t="shared" si="0"/>
        <v/>
      </c>
      <c r="R7" s="8" t="e">
        <f ca="1">IF('France-ALDVMM'!AG7&gt;1, 1,'France-ALDVMM'!AG7)</f>
        <v>#NAME?</v>
      </c>
      <c r="S7" s="8" t="e">
        <f ca="1">IF('Germany-ALDVMM'!AG7&gt;1, 1,'Germany-ALDVMM'!AG7)</f>
        <v>#NAME?</v>
      </c>
      <c r="T7" s="8">
        <f>IF('Italy-BETA'!O7&gt;1, 1,'Italy-BETA'!O7)</f>
        <v>0.19807737744681828</v>
      </c>
      <c r="U7" s="8" t="e">
        <f ca="1">IF('Spain-ALDVMM'!V7&gt;1,1,'Spain-ALDVMM'!V7)</f>
        <v>#NAME?</v>
      </c>
      <c r="V7" s="8" t="e">
        <f ca="1">IF('UK value set-ALDVMM'!AG7&gt;1,1,'UK value set-ALDVMM'!AG7)</f>
        <v>#NAME?</v>
      </c>
      <c r="W7" s="8" t="e">
        <f ca="1">IF('Singapore-ALDVMM'!V7&gt;1,1,'Singapore-ALDVMM'!V7)</f>
        <v>#NAME?</v>
      </c>
    </row>
    <row r="8" spans="1:23">
      <c r="A8">
        <v>7</v>
      </c>
      <c r="J8" s="8" t="str">
        <f t="shared" si="1"/>
        <v/>
      </c>
      <c r="K8" s="8" t="str">
        <f t="shared" si="2"/>
        <v/>
      </c>
      <c r="L8" s="8" t="str">
        <f t="shared" si="3"/>
        <v/>
      </c>
      <c r="M8" s="8" t="str">
        <f t="shared" si="4"/>
        <v/>
      </c>
      <c r="P8" s="8" t="str">
        <f t="shared" si="0"/>
        <v/>
      </c>
      <c r="R8" s="8" t="e">
        <f ca="1">IF('France-ALDVMM'!AG8&gt;1, 1,'France-ALDVMM'!AG8)</f>
        <v>#NAME?</v>
      </c>
      <c r="S8" s="8" t="e">
        <f ca="1">IF('Germany-ALDVMM'!AG8&gt;1, 1,'Germany-ALDVMM'!AG8)</f>
        <v>#NAME?</v>
      </c>
      <c r="T8" s="8">
        <f>IF('Italy-BETA'!O8&gt;1, 1,'Italy-BETA'!O8)</f>
        <v>0.19807737744681828</v>
      </c>
      <c r="U8" s="8" t="e">
        <f ca="1">IF('Spain-ALDVMM'!V8&gt;1,1,'Spain-ALDVMM'!V8)</f>
        <v>#NAME?</v>
      </c>
      <c r="V8" s="8" t="e">
        <f ca="1">IF('UK value set-ALDVMM'!AG8&gt;1,1,'UK value set-ALDVMM'!AG8)</f>
        <v>#NAME?</v>
      </c>
      <c r="W8" s="8" t="e">
        <f ca="1">IF('Singapore-ALDVMM'!V8&gt;1,1,'Singapore-ALDVMM'!V8)</f>
        <v>#NAME?</v>
      </c>
    </row>
    <row r="9" spans="1:23">
      <c r="A9">
        <v>8</v>
      </c>
      <c r="J9" s="8" t="str">
        <f t="shared" si="1"/>
        <v/>
      </c>
      <c r="K9" s="8" t="str">
        <f t="shared" si="2"/>
        <v/>
      </c>
      <c r="L9" s="8" t="str">
        <f t="shared" si="3"/>
        <v/>
      </c>
      <c r="M9" s="8" t="str">
        <f t="shared" si="4"/>
        <v/>
      </c>
      <c r="P9" s="8" t="str">
        <f t="shared" si="0"/>
        <v/>
      </c>
      <c r="R9" s="8" t="e">
        <f ca="1">IF('France-ALDVMM'!AG9&gt;1, 1,'France-ALDVMM'!AG9)</f>
        <v>#NAME?</v>
      </c>
      <c r="S9" s="8" t="e">
        <f ca="1">IF('Germany-ALDVMM'!AG9&gt;1, 1,'Germany-ALDVMM'!AG9)</f>
        <v>#NAME?</v>
      </c>
      <c r="T9" s="8">
        <f>IF('Italy-BETA'!O9&gt;1, 1,'Italy-BETA'!O9)</f>
        <v>0.19807737744681828</v>
      </c>
      <c r="U9" s="8" t="e">
        <f ca="1">IF('Spain-ALDVMM'!V9&gt;1,1,'Spain-ALDVMM'!V9)</f>
        <v>#NAME?</v>
      </c>
      <c r="V9" s="8" t="e">
        <f ca="1">IF('UK value set-ALDVMM'!AG9&gt;1,1,'UK value set-ALDVMM'!AG9)</f>
        <v>#NAME?</v>
      </c>
      <c r="W9" s="8" t="e">
        <f ca="1">IF('Singapore-ALDVMM'!V9&gt;1,1,'Singapore-ALDVMM'!V9)</f>
        <v>#NAME?</v>
      </c>
    </row>
    <row r="10" spans="1:23">
      <c r="A10">
        <v>9</v>
      </c>
      <c r="J10" s="8" t="str">
        <f t="shared" si="1"/>
        <v/>
      </c>
      <c r="K10" s="8" t="str">
        <f t="shared" si="2"/>
        <v/>
      </c>
      <c r="L10" s="8" t="str">
        <f t="shared" si="3"/>
        <v/>
      </c>
      <c r="M10" s="8" t="str">
        <f t="shared" si="4"/>
        <v/>
      </c>
      <c r="P10" s="8" t="str">
        <f t="shared" si="0"/>
        <v/>
      </c>
      <c r="R10" s="8" t="e">
        <f ca="1">IF('France-ALDVMM'!AG10&gt;1, 1,'France-ALDVMM'!AG10)</f>
        <v>#NAME?</v>
      </c>
      <c r="S10" s="8" t="e">
        <f ca="1">IF('Germany-ALDVMM'!AG10&gt;1, 1,'Germany-ALDVMM'!AG10)</f>
        <v>#NAME?</v>
      </c>
      <c r="T10" s="8">
        <f>IF('Italy-BETA'!O10&gt;1, 1,'Italy-BETA'!O10)</f>
        <v>0.19807737744681828</v>
      </c>
      <c r="U10" s="8" t="e">
        <f ca="1">IF('Spain-ALDVMM'!V10&gt;1,1,'Spain-ALDVMM'!V10)</f>
        <v>#NAME?</v>
      </c>
      <c r="V10" s="8" t="e">
        <f ca="1">IF('UK value set-ALDVMM'!AG10&gt;1,1,'UK value set-ALDVMM'!AG10)</f>
        <v>#NAME?</v>
      </c>
      <c r="W10" s="8" t="e">
        <f ca="1">IF('Singapore-ALDVMM'!V10&gt;1,1,'Singapore-ALDVMM'!V10)</f>
        <v>#NAME?</v>
      </c>
    </row>
    <row r="11" spans="1:23">
      <c r="A11">
        <v>10</v>
      </c>
      <c r="J11" s="8" t="str">
        <f t="shared" si="1"/>
        <v/>
      </c>
      <c r="K11" s="8" t="str">
        <f t="shared" si="2"/>
        <v/>
      </c>
      <c r="L11" s="8" t="str">
        <f t="shared" si="3"/>
        <v/>
      </c>
      <c r="M11" s="8" t="str">
        <f t="shared" si="4"/>
        <v/>
      </c>
      <c r="P11" s="8" t="str">
        <f t="shared" si="0"/>
        <v/>
      </c>
      <c r="R11" s="8" t="e">
        <f ca="1">IF('France-ALDVMM'!AG11&gt;1, 1,'France-ALDVMM'!AG11)</f>
        <v>#NAME?</v>
      </c>
      <c r="S11" s="8" t="e">
        <f ca="1">IF('Germany-ALDVMM'!AG11&gt;1, 1,'Germany-ALDVMM'!AG11)</f>
        <v>#NAME?</v>
      </c>
      <c r="T11" s="8">
        <f>IF('Italy-BETA'!O11&gt;1, 1,'Italy-BETA'!O11)</f>
        <v>0.19807737744681828</v>
      </c>
      <c r="U11" s="8" t="e">
        <f ca="1">IF('Spain-ALDVMM'!V11&gt;1,1,'Spain-ALDVMM'!V11)</f>
        <v>#NAME?</v>
      </c>
      <c r="V11" s="8" t="e">
        <f ca="1">IF('UK value set-ALDVMM'!AG11&gt;1,1,'UK value set-ALDVMM'!AG11)</f>
        <v>#NAME?</v>
      </c>
      <c r="W11" s="8" t="e">
        <f ca="1">IF('Singapore-ALDVMM'!V11&gt;1,1,'Singapore-ALDVMM'!V11)</f>
        <v>#NAME?</v>
      </c>
    </row>
    <row r="12" spans="1:23">
      <c r="A12">
        <v>11</v>
      </c>
      <c r="J12" s="8" t="str">
        <f t="shared" si="1"/>
        <v/>
      </c>
      <c r="K12" s="8" t="str">
        <f t="shared" si="2"/>
        <v/>
      </c>
      <c r="L12" s="8" t="str">
        <f t="shared" si="3"/>
        <v/>
      </c>
      <c r="M12" s="8" t="str">
        <f t="shared" si="4"/>
        <v/>
      </c>
      <c r="P12" s="8" t="str">
        <f t="shared" si="0"/>
        <v/>
      </c>
      <c r="R12" s="8" t="e">
        <f ca="1">IF('France-ALDVMM'!AG12&gt;1, 1,'France-ALDVMM'!AG12)</f>
        <v>#NAME?</v>
      </c>
      <c r="S12" s="8" t="e">
        <f ca="1">IF('Germany-ALDVMM'!AG12&gt;1, 1,'Germany-ALDVMM'!AG12)</f>
        <v>#NAME?</v>
      </c>
      <c r="T12" s="8">
        <f>IF('Italy-BETA'!O12&gt;1, 1,'Italy-BETA'!O12)</f>
        <v>0.19807737744681828</v>
      </c>
      <c r="U12" s="8" t="e">
        <f ca="1">IF('Spain-ALDVMM'!V12&gt;1,1,'Spain-ALDVMM'!V12)</f>
        <v>#NAME?</v>
      </c>
      <c r="V12" s="8" t="e">
        <f ca="1">IF('UK value set-ALDVMM'!AG12&gt;1,1,'UK value set-ALDVMM'!AG12)</f>
        <v>#NAME?</v>
      </c>
      <c r="W12" s="8" t="e">
        <f ca="1">IF('Singapore-ALDVMM'!V12&gt;1,1,'Singapore-ALDVMM'!V12)</f>
        <v>#NAME?</v>
      </c>
    </row>
    <row r="13" spans="1:23">
      <c r="A13">
        <v>12</v>
      </c>
      <c r="J13" s="8" t="str">
        <f t="shared" si="1"/>
        <v/>
      </c>
      <c r="K13" s="8" t="str">
        <f t="shared" si="2"/>
        <v/>
      </c>
      <c r="L13" s="8" t="str">
        <f t="shared" si="3"/>
        <v/>
      </c>
      <c r="M13" s="8" t="str">
        <f t="shared" si="4"/>
        <v/>
      </c>
      <c r="P13" s="8" t="str">
        <f t="shared" si="0"/>
        <v/>
      </c>
      <c r="R13" s="8" t="e">
        <f ca="1">IF('France-ALDVMM'!AG13&gt;1, 1,'France-ALDVMM'!AG13)</f>
        <v>#NAME?</v>
      </c>
      <c r="S13" s="8" t="e">
        <f ca="1">IF('Germany-ALDVMM'!AG13&gt;1, 1,'Germany-ALDVMM'!AG13)</f>
        <v>#NAME?</v>
      </c>
      <c r="T13" s="8">
        <f>IF('Italy-BETA'!O13&gt;1, 1,'Italy-BETA'!O13)</f>
        <v>0.19807737744681828</v>
      </c>
      <c r="U13" s="8" t="e">
        <f ca="1">IF('Spain-ALDVMM'!V13&gt;1,1,'Spain-ALDVMM'!V13)</f>
        <v>#NAME?</v>
      </c>
      <c r="V13" s="8" t="e">
        <f ca="1">IF('UK value set-ALDVMM'!AG13&gt;1,1,'UK value set-ALDVMM'!AG13)</f>
        <v>#NAME?</v>
      </c>
      <c r="W13" s="8" t="e">
        <f ca="1">IF('Singapore-ALDVMM'!V13&gt;1,1,'Singapore-ALDVMM'!V13)</f>
        <v>#NAME?</v>
      </c>
    </row>
    <row r="14" spans="1:23">
      <c r="A14">
        <v>13</v>
      </c>
      <c r="J14" s="8" t="str">
        <f t="shared" si="1"/>
        <v/>
      </c>
      <c r="K14" s="8" t="str">
        <f t="shared" si="2"/>
        <v/>
      </c>
      <c r="L14" s="8" t="str">
        <f t="shared" si="3"/>
        <v/>
      </c>
      <c r="M14" s="8" t="str">
        <f t="shared" si="4"/>
        <v/>
      </c>
      <c r="P14" s="8" t="str">
        <f t="shared" si="0"/>
        <v/>
      </c>
      <c r="R14" s="8" t="e">
        <f ca="1">IF('France-ALDVMM'!AG14&gt;1, 1,'France-ALDVMM'!AG14)</f>
        <v>#NAME?</v>
      </c>
      <c r="S14" s="8" t="e">
        <f ca="1">IF('Germany-ALDVMM'!AG14&gt;1, 1,'Germany-ALDVMM'!AG14)</f>
        <v>#NAME?</v>
      </c>
      <c r="T14" s="8">
        <f>IF('Italy-BETA'!O14&gt;1, 1,'Italy-BETA'!O14)</f>
        <v>0.19807737744681828</v>
      </c>
      <c r="U14" s="8" t="e">
        <f ca="1">IF('Spain-ALDVMM'!V14&gt;1,1,'Spain-ALDVMM'!V14)</f>
        <v>#NAME?</v>
      </c>
      <c r="V14" s="8" t="e">
        <f ca="1">IF('UK value set-ALDVMM'!AG14&gt;1,1,'UK value set-ALDVMM'!AG14)</f>
        <v>#NAME?</v>
      </c>
      <c r="W14" s="8" t="e">
        <f ca="1">IF('Singapore-ALDVMM'!V14&gt;1,1,'Singapore-ALDVMM'!V14)</f>
        <v>#NAME?</v>
      </c>
    </row>
    <row r="15" spans="1:23">
      <c r="A15">
        <v>14</v>
      </c>
      <c r="J15" s="8" t="str">
        <f t="shared" si="1"/>
        <v/>
      </c>
      <c r="K15" s="8" t="str">
        <f t="shared" si="2"/>
        <v/>
      </c>
      <c r="L15" s="8" t="str">
        <f t="shared" si="3"/>
        <v/>
      </c>
      <c r="M15" s="8" t="str">
        <f t="shared" si="4"/>
        <v/>
      </c>
      <c r="P15" s="8" t="str">
        <f t="shared" si="0"/>
        <v/>
      </c>
      <c r="R15" s="8" t="e">
        <f ca="1">IF('France-ALDVMM'!AG15&gt;1, 1,'France-ALDVMM'!AG15)</f>
        <v>#NAME?</v>
      </c>
      <c r="S15" s="8" t="e">
        <f ca="1">IF('Germany-ALDVMM'!AG15&gt;1, 1,'Germany-ALDVMM'!AG15)</f>
        <v>#NAME?</v>
      </c>
      <c r="T15" s="8">
        <f>IF('Italy-BETA'!O15&gt;1, 1,'Italy-BETA'!O15)</f>
        <v>0.19807737744681828</v>
      </c>
      <c r="U15" s="8" t="e">
        <f ca="1">IF('Spain-ALDVMM'!V15&gt;1,1,'Spain-ALDVMM'!V15)</f>
        <v>#NAME?</v>
      </c>
      <c r="V15" s="8" t="e">
        <f ca="1">IF('UK value set-ALDVMM'!AG15&gt;1,1,'UK value set-ALDVMM'!AG15)</f>
        <v>#NAME?</v>
      </c>
      <c r="W15" s="8" t="e">
        <f ca="1">IF('Singapore-ALDVMM'!V15&gt;1,1,'Singapore-ALDVMM'!V15)</f>
        <v>#NAME?</v>
      </c>
    </row>
    <row r="16" spans="1:23">
      <c r="A16">
        <v>15</v>
      </c>
      <c r="J16" s="8" t="str">
        <f t="shared" si="1"/>
        <v/>
      </c>
      <c r="K16" s="8" t="str">
        <f t="shared" si="2"/>
        <v/>
      </c>
      <c r="L16" s="8" t="str">
        <f t="shared" si="3"/>
        <v/>
      </c>
      <c r="M16" s="8" t="str">
        <f t="shared" si="4"/>
        <v/>
      </c>
      <c r="P16" s="8" t="str">
        <f t="shared" si="0"/>
        <v/>
      </c>
      <c r="R16" s="8" t="e">
        <f ca="1">IF('France-ALDVMM'!AG16&gt;1, 1,'France-ALDVMM'!AG16)</f>
        <v>#NAME?</v>
      </c>
      <c r="S16" s="8" t="e">
        <f ca="1">IF('Germany-ALDVMM'!AG16&gt;1, 1,'Germany-ALDVMM'!AG16)</f>
        <v>#NAME?</v>
      </c>
      <c r="T16" s="8">
        <f>IF('Italy-BETA'!O16&gt;1, 1,'Italy-BETA'!O16)</f>
        <v>0.19807737744681828</v>
      </c>
      <c r="U16" s="8" t="e">
        <f ca="1">IF('Spain-ALDVMM'!V16&gt;1,1,'Spain-ALDVMM'!V16)</f>
        <v>#NAME?</v>
      </c>
      <c r="V16" s="8" t="e">
        <f ca="1">IF('UK value set-ALDVMM'!AG16&gt;1,1,'UK value set-ALDVMM'!AG16)</f>
        <v>#NAME?</v>
      </c>
      <c r="W16" s="8" t="e">
        <f ca="1">IF('Singapore-ALDVMM'!V16&gt;1,1,'Singapore-ALDVMM'!V16)</f>
        <v>#NAME?</v>
      </c>
    </row>
    <row r="17" spans="1:23">
      <c r="A17">
        <v>16</v>
      </c>
      <c r="J17" s="8" t="str">
        <f t="shared" si="1"/>
        <v/>
      </c>
      <c r="K17" s="8" t="str">
        <f t="shared" si="2"/>
        <v/>
      </c>
      <c r="L17" s="8" t="str">
        <f t="shared" si="3"/>
        <v/>
      </c>
      <c r="M17" s="8" t="str">
        <f t="shared" si="4"/>
        <v/>
      </c>
      <c r="P17" s="8" t="str">
        <f t="shared" si="0"/>
        <v/>
      </c>
      <c r="R17" s="8" t="e">
        <f ca="1">IF('France-ALDVMM'!AG17&gt;1, 1,'France-ALDVMM'!AG17)</f>
        <v>#NAME?</v>
      </c>
      <c r="S17" s="8" t="e">
        <f ca="1">IF('Germany-ALDVMM'!AG17&gt;1, 1,'Germany-ALDVMM'!AG17)</f>
        <v>#NAME?</v>
      </c>
      <c r="T17" s="8">
        <f>IF('Italy-BETA'!O17&gt;1, 1,'Italy-BETA'!O17)</f>
        <v>0.19807737744681828</v>
      </c>
      <c r="U17" s="8" t="e">
        <f ca="1">IF('Spain-ALDVMM'!V17&gt;1,1,'Spain-ALDVMM'!V17)</f>
        <v>#NAME?</v>
      </c>
      <c r="V17" s="8" t="e">
        <f ca="1">IF('UK value set-ALDVMM'!AG17&gt;1,1,'UK value set-ALDVMM'!AG17)</f>
        <v>#NAME?</v>
      </c>
      <c r="W17" s="8" t="e">
        <f ca="1">IF('Singapore-ALDVMM'!V17&gt;1,1,'Singapore-ALDVMM'!V17)</f>
        <v>#NAME?</v>
      </c>
    </row>
    <row r="18" spans="1:23">
      <c r="A18">
        <v>17</v>
      </c>
      <c r="J18" s="8" t="str">
        <f t="shared" si="1"/>
        <v/>
      </c>
      <c r="K18" s="8" t="str">
        <f t="shared" si="2"/>
        <v/>
      </c>
      <c r="L18" s="8" t="str">
        <f t="shared" si="3"/>
        <v/>
      </c>
      <c r="M18" s="8" t="str">
        <f t="shared" si="4"/>
        <v/>
      </c>
      <c r="P18" s="8" t="str">
        <f t="shared" si="0"/>
        <v/>
      </c>
      <c r="R18" s="8" t="e">
        <f ca="1">IF('France-ALDVMM'!AG18&gt;1, 1,'France-ALDVMM'!AG18)</f>
        <v>#NAME?</v>
      </c>
      <c r="S18" s="8" t="e">
        <f ca="1">IF('Germany-ALDVMM'!AG18&gt;1, 1,'Germany-ALDVMM'!AG18)</f>
        <v>#NAME?</v>
      </c>
      <c r="T18" s="8">
        <f>IF('Italy-BETA'!O18&gt;1, 1,'Italy-BETA'!O18)</f>
        <v>0.19807737744681828</v>
      </c>
      <c r="U18" s="8" t="e">
        <f ca="1">IF('Spain-ALDVMM'!V18&gt;1,1,'Spain-ALDVMM'!V18)</f>
        <v>#NAME?</v>
      </c>
      <c r="V18" s="8" t="e">
        <f ca="1">IF('UK value set-ALDVMM'!AG18&gt;1,1,'UK value set-ALDVMM'!AG18)</f>
        <v>#NAME?</v>
      </c>
      <c r="W18" s="8" t="e">
        <f ca="1">IF('Singapore-ALDVMM'!V18&gt;1,1,'Singapore-ALDVMM'!V18)</f>
        <v>#NAME?</v>
      </c>
    </row>
    <row r="19" spans="1:23">
      <c r="A19">
        <v>18</v>
      </c>
      <c r="J19" s="8" t="str">
        <f t="shared" si="1"/>
        <v/>
      </c>
      <c r="K19" s="8" t="str">
        <f t="shared" si="2"/>
        <v/>
      </c>
      <c r="L19" s="8" t="str">
        <f t="shared" si="3"/>
        <v/>
      </c>
      <c r="M19" s="8" t="str">
        <f t="shared" si="4"/>
        <v/>
      </c>
      <c r="P19" s="8" t="str">
        <f t="shared" si="0"/>
        <v/>
      </c>
      <c r="R19" s="8" t="e">
        <f ca="1">IF('France-ALDVMM'!AG19&gt;1, 1,'France-ALDVMM'!AG19)</f>
        <v>#NAME?</v>
      </c>
      <c r="S19" s="8" t="e">
        <f ca="1">IF('Germany-ALDVMM'!AG19&gt;1, 1,'Germany-ALDVMM'!AG19)</f>
        <v>#NAME?</v>
      </c>
      <c r="T19" s="8">
        <f>IF('Italy-BETA'!O19&gt;1, 1,'Italy-BETA'!O19)</f>
        <v>0.19807737744681828</v>
      </c>
      <c r="U19" s="8" t="e">
        <f ca="1">IF('Spain-ALDVMM'!V19&gt;1,1,'Spain-ALDVMM'!V19)</f>
        <v>#NAME?</v>
      </c>
      <c r="V19" s="8" t="e">
        <f ca="1">IF('UK value set-ALDVMM'!AG19&gt;1,1,'UK value set-ALDVMM'!AG19)</f>
        <v>#NAME?</v>
      </c>
      <c r="W19" s="8" t="e">
        <f ca="1">IF('Singapore-ALDVMM'!V19&gt;1,1,'Singapore-ALDVMM'!V19)</f>
        <v>#NAME?</v>
      </c>
    </row>
    <row r="20" spans="1:23">
      <c r="A20">
        <v>19</v>
      </c>
      <c r="J20" s="8" t="str">
        <f t="shared" si="1"/>
        <v/>
      </c>
      <c r="K20" s="8" t="str">
        <f t="shared" si="2"/>
        <v/>
      </c>
      <c r="L20" s="8" t="str">
        <f t="shared" si="3"/>
        <v/>
      </c>
      <c r="M20" s="8" t="str">
        <f t="shared" si="4"/>
        <v/>
      </c>
      <c r="P20" s="8" t="str">
        <f t="shared" si="0"/>
        <v/>
      </c>
      <c r="R20" s="8" t="e">
        <f ca="1">IF('France-ALDVMM'!AG20&gt;1, 1,'France-ALDVMM'!AG20)</f>
        <v>#NAME?</v>
      </c>
      <c r="S20" s="8" t="e">
        <f ca="1">IF('Germany-ALDVMM'!AG20&gt;1, 1,'Germany-ALDVMM'!AG20)</f>
        <v>#NAME?</v>
      </c>
      <c r="T20" s="8">
        <f>IF('Italy-BETA'!O20&gt;1, 1,'Italy-BETA'!O20)</f>
        <v>0.19807737744681828</v>
      </c>
      <c r="U20" s="8" t="e">
        <f ca="1">IF('Spain-ALDVMM'!V20&gt;1,1,'Spain-ALDVMM'!V20)</f>
        <v>#NAME?</v>
      </c>
      <c r="V20" s="8" t="e">
        <f ca="1">IF('UK value set-ALDVMM'!AG20&gt;1,1,'UK value set-ALDVMM'!AG20)</f>
        <v>#NAME?</v>
      </c>
      <c r="W20" s="8" t="e">
        <f ca="1">IF('Singapore-ALDVMM'!V20&gt;1,1,'Singapore-ALDVMM'!V20)</f>
        <v>#NAME?</v>
      </c>
    </row>
    <row r="21" spans="1:23">
      <c r="A21">
        <v>20</v>
      </c>
      <c r="J21" s="8" t="str">
        <f t="shared" si="1"/>
        <v/>
      </c>
      <c r="K21" s="8" t="str">
        <f t="shared" si="2"/>
        <v/>
      </c>
      <c r="L21" s="8" t="str">
        <f t="shared" si="3"/>
        <v/>
      </c>
      <c r="M21" s="8" t="str">
        <f t="shared" si="4"/>
        <v/>
      </c>
      <c r="P21" s="8" t="str">
        <f t="shared" si="0"/>
        <v/>
      </c>
      <c r="R21" s="8" t="e">
        <f ca="1">IF('France-ALDVMM'!AG21&gt;1, 1,'France-ALDVMM'!AG21)</f>
        <v>#NAME?</v>
      </c>
      <c r="S21" s="8" t="e">
        <f ca="1">IF('Germany-ALDVMM'!AG21&gt;1, 1,'Germany-ALDVMM'!AG21)</f>
        <v>#NAME?</v>
      </c>
      <c r="T21" s="8">
        <f>IF('Italy-BETA'!O21&gt;1, 1,'Italy-BETA'!O21)</f>
        <v>0.19807737744681828</v>
      </c>
      <c r="U21" s="8" t="e">
        <f ca="1">IF('Spain-ALDVMM'!V21&gt;1,1,'Spain-ALDVMM'!V21)</f>
        <v>#NAME?</v>
      </c>
      <c r="V21" s="8" t="e">
        <f ca="1">IF('UK value set-ALDVMM'!AG21&gt;1,1,'UK value set-ALDVMM'!AG21)</f>
        <v>#NAME?</v>
      </c>
      <c r="W21" s="8" t="e">
        <f ca="1">IF('Singapore-ALDVMM'!V21&gt;1,1,'Singapore-ALDVMM'!V21)</f>
        <v>#NAME?</v>
      </c>
    </row>
    <row r="22" spans="1:23">
      <c r="A22">
        <v>21</v>
      </c>
      <c r="J22" s="8" t="str">
        <f t="shared" si="1"/>
        <v/>
      </c>
      <c r="K22" s="8" t="str">
        <f t="shared" si="2"/>
        <v/>
      </c>
      <c r="L22" s="8" t="str">
        <f t="shared" si="3"/>
        <v/>
      </c>
      <c r="M22" s="8" t="str">
        <f t="shared" si="4"/>
        <v/>
      </c>
      <c r="P22" s="8" t="str">
        <f t="shared" si="0"/>
        <v/>
      </c>
      <c r="R22" s="8" t="e">
        <f ca="1">IF('France-ALDVMM'!AG22&gt;1, 1,'France-ALDVMM'!AG22)</f>
        <v>#NAME?</v>
      </c>
      <c r="S22" s="8" t="e">
        <f ca="1">IF('Germany-ALDVMM'!AG22&gt;1, 1,'Germany-ALDVMM'!AG22)</f>
        <v>#NAME?</v>
      </c>
      <c r="T22" s="8">
        <f>IF('Italy-BETA'!O22&gt;1, 1,'Italy-BETA'!O22)</f>
        <v>0.19807737744681828</v>
      </c>
      <c r="U22" s="8" t="e">
        <f ca="1">IF('Spain-ALDVMM'!V22&gt;1,1,'Spain-ALDVMM'!V22)</f>
        <v>#NAME?</v>
      </c>
      <c r="V22" s="8" t="e">
        <f ca="1">IF('UK value set-ALDVMM'!AG22&gt;1,1,'UK value set-ALDVMM'!AG22)</f>
        <v>#NAME?</v>
      </c>
      <c r="W22" s="8" t="e">
        <f ca="1">IF('Singapore-ALDVMM'!V22&gt;1,1,'Singapore-ALDVMM'!V22)</f>
        <v>#NAME?</v>
      </c>
    </row>
    <row r="23" spans="1:23">
      <c r="A23">
        <v>22</v>
      </c>
      <c r="R23" s="8" t="e">
        <f ca="1">IF('France-ALDVMM'!AG23&gt;1, 1,'France-ALDVMM'!AG23)</f>
        <v>#NAME?</v>
      </c>
      <c r="S23" s="8" t="e">
        <f ca="1">IF('Germany-ALDVMM'!AG23&gt;1, 1,'Germany-ALDVMM'!AG23)</f>
        <v>#NAME?</v>
      </c>
      <c r="T23" s="8">
        <f>IF('Italy-BETA'!O23&gt;1, 1,'Italy-BETA'!O23)</f>
        <v>0.19807737744681828</v>
      </c>
      <c r="U23" s="8" t="e">
        <f ca="1">IF('Spain-ALDVMM'!V23&gt;1,1,'Spain-ALDVMM'!V23)</f>
        <v>#NAME?</v>
      </c>
      <c r="V23" s="8" t="e">
        <f ca="1">IF('UK value set-ALDVMM'!AG23&gt;1,1,'UK value set-ALDVMM'!AG23)</f>
        <v>#NAME?</v>
      </c>
      <c r="W23" s="8" t="e">
        <f ca="1">IF('Singapore-ALDVMM'!V23&gt;1,1,'Singapore-ALDVMM'!V23)</f>
        <v>#NAME?</v>
      </c>
    </row>
    <row r="24" spans="1:23">
      <c r="A24">
        <v>23</v>
      </c>
      <c r="R24" s="8" t="e">
        <f ca="1">IF('France-ALDVMM'!AG24&gt;1, 1,'France-ALDVMM'!AG24)</f>
        <v>#NAME?</v>
      </c>
      <c r="S24" s="8" t="e">
        <f ca="1">IF('Germany-ALDVMM'!AG24&gt;1, 1,'Germany-ALDVMM'!AG24)</f>
        <v>#NAME?</v>
      </c>
      <c r="T24" s="8">
        <f>IF('Italy-BETA'!O24&gt;1, 1,'Italy-BETA'!O24)</f>
        <v>0.19807737744681828</v>
      </c>
      <c r="U24" s="8" t="e">
        <f ca="1">IF('Spain-ALDVMM'!V24&gt;1,1,'Spain-ALDVMM'!V24)</f>
        <v>#NAME?</v>
      </c>
      <c r="V24" s="8" t="e">
        <f ca="1">IF('UK value set-ALDVMM'!AG24&gt;1,1,'UK value set-ALDVMM'!AG24)</f>
        <v>#NAME?</v>
      </c>
      <c r="W24" s="8" t="e">
        <f ca="1">IF('Singapore-ALDVMM'!V24&gt;1,1,'Singapore-ALDVMM'!V24)</f>
        <v>#NAME?</v>
      </c>
    </row>
    <row r="25" spans="1:23">
      <c r="A25">
        <v>24</v>
      </c>
      <c r="R25" s="8" t="e">
        <f ca="1">IF('France-ALDVMM'!AG25&gt;1, 1,'France-ALDVMM'!AG25)</f>
        <v>#NAME?</v>
      </c>
      <c r="S25" s="8" t="e">
        <f ca="1">IF('Germany-ALDVMM'!AG25&gt;1, 1,'Germany-ALDVMM'!AG25)</f>
        <v>#NAME?</v>
      </c>
      <c r="T25" s="8">
        <f>IF('Italy-BETA'!O25&gt;1, 1,'Italy-BETA'!O25)</f>
        <v>0.19807737744681828</v>
      </c>
      <c r="U25" s="8" t="e">
        <f ca="1">IF('Spain-ALDVMM'!V25&gt;1,1,'Spain-ALDVMM'!V25)</f>
        <v>#NAME?</v>
      </c>
      <c r="V25" s="8" t="e">
        <f ca="1">IF('UK value set-ALDVMM'!AG25&gt;1,1,'UK value set-ALDVMM'!AG25)</f>
        <v>#NAME?</v>
      </c>
      <c r="W25" s="8" t="e">
        <f ca="1">IF('Singapore-ALDVMM'!V25&gt;1,1,'Singapore-ALDVMM'!V25)</f>
        <v>#NAME?</v>
      </c>
    </row>
    <row r="26" spans="1:23">
      <c r="A26">
        <v>25</v>
      </c>
      <c r="R26" s="8" t="e">
        <f ca="1">IF('France-ALDVMM'!AG26&gt;1, 1,'France-ALDVMM'!AG26)</f>
        <v>#NAME?</v>
      </c>
      <c r="S26" s="8" t="e">
        <f ca="1">IF('Germany-ALDVMM'!AG26&gt;1, 1,'Germany-ALDVMM'!AG26)</f>
        <v>#NAME?</v>
      </c>
      <c r="T26" s="8">
        <f>IF('Italy-BETA'!O26&gt;1, 1,'Italy-BETA'!O26)</f>
        <v>0.19807737744681828</v>
      </c>
      <c r="U26" s="8" t="e">
        <f ca="1">IF('Spain-ALDVMM'!V26&gt;1,1,'Spain-ALDVMM'!V26)</f>
        <v>#NAME?</v>
      </c>
      <c r="V26" s="8" t="e">
        <f ca="1">IF('UK value set-ALDVMM'!AG26&gt;1,1,'UK value set-ALDVMM'!AG26)</f>
        <v>#NAME?</v>
      </c>
      <c r="W26" s="8" t="e">
        <f ca="1">IF('Singapore-ALDVMM'!V26&gt;1,1,'Singapore-ALDVMM'!V26)</f>
        <v>#NAME?</v>
      </c>
    </row>
    <row r="27" spans="1:23">
      <c r="A27">
        <v>26</v>
      </c>
      <c r="R27" s="8" t="e">
        <f ca="1">IF('France-ALDVMM'!AG27&gt;1, 1,'France-ALDVMM'!AG27)</f>
        <v>#NAME?</v>
      </c>
      <c r="S27" s="8" t="e">
        <f ca="1">IF('Germany-ALDVMM'!AG27&gt;1, 1,'Germany-ALDVMM'!AG27)</f>
        <v>#NAME?</v>
      </c>
      <c r="T27" s="8">
        <f>IF('Italy-BETA'!O27&gt;1, 1,'Italy-BETA'!O27)</f>
        <v>0.19807737744681828</v>
      </c>
      <c r="U27" s="8" t="e">
        <f ca="1">IF('Spain-ALDVMM'!V27&gt;1,1,'Spain-ALDVMM'!V27)</f>
        <v>#NAME?</v>
      </c>
      <c r="V27" s="8" t="e">
        <f ca="1">IF('UK value set-ALDVMM'!AG27&gt;1,1,'UK value set-ALDVMM'!AG27)</f>
        <v>#NAME?</v>
      </c>
      <c r="W27" s="8" t="e">
        <f ca="1">IF('Singapore-ALDVMM'!V27&gt;1,1,'Singapore-ALDVMM'!V27)</f>
        <v>#NAME?</v>
      </c>
    </row>
    <row r="28" spans="1:23">
      <c r="A28">
        <v>27</v>
      </c>
      <c r="R28" s="8" t="e">
        <f ca="1">IF('France-ALDVMM'!AG28&gt;1, 1,'France-ALDVMM'!AG28)</f>
        <v>#NAME?</v>
      </c>
      <c r="S28" s="8" t="e">
        <f ca="1">IF('Germany-ALDVMM'!AG28&gt;1, 1,'Germany-ALDVMM'!AG28)</f>
        <v>#NAME?</v>
      </c>
      <c r="T28" s="8">
        <f>IF('Italy-BETA'!O28&gt;1, 1,'Italy-BETA'!O28)</f>
        <v>0.19807737744681828</v>
      </c>
      <c r="U28" s="8" t="e">
        <f ca="1">IF('Spain-ALDVMM'!V28&gt;1,1,'Spain-ALDVMM'!V28)</f>
        <v>#NAME?</v>
      </c>
      <c r="V28" s="8" t="e">
        <f ca="1">IF('UK value set-ALDVMM'!AG28&gt;1,1,'UK value set-ALDVMM'!AG28)</f>
        <v>#NAME?</v>
      </c>
      <c r="W28" s="8" t="e">
        <f ca="1">IF('Singapore-ALDVMM'!V28&gt;1,1,'Singapore-ALDVMM'!V28)</f>
        <v>#NAME?</v>
      </c>
    </row>
    <row r="29" spans="1:23">
      <c r="A29">
        <v>28</v>
      </c>
      <c r="R29" s="8" t="e">
        <f ca="1">IF('France-ALDVMM'!AG29&gt;1, 1,'France-ALDVMM'!AG29)</f>
        <v>#NAME?</v>
      </c>
      <c r="S29" s="8" t="e">
        <f ca="1">IF('Germany-ALDVMM'!AG29&gt;1, 1,'Germany-ALDVMM'!AG29)</f>
        <v>#NAME?</v>
      </c>
      <c r="T29" s="8">
        <f>IF('Italy-BETA'!O29&gt;1, 1,'Italy-BETA'!O29)</f>
        <v>0.19807737744681828</v>
      </c>
      <c r="U29" s="8" t="e">
        <f ca="1">IF('Spain-ALDVMM'!V29&gt;1,1,'Spain-ALDVMM'!V29)</f>
        <v>#NAME?</v>
      </c>
      <c r="V29" s="8" t="e">
        <f ca="1">IF('UK value set-ALDVMM'!AG29&gt;1,1,'UK value set-ALDVMM'!AG29)</f>
        <v>#NAME?</v>
      </c>
      <c r="W29" s="8" t="e">
        <f ca="1">IF('Singapore-ALDVMM'!V29&gt;1,1,'Singapore-ALDVMM'!V29)</f>
        <v>#NAME?</v>
      </c>
    </row>
    <row r="30" spans="1:23">
      <c r="A30">
        <v>29</v>
      </c>
      <c r="R30" s="8" t="e">
        <f ca="1">IF('France-ALDVMM'!AG30&gt;1, 1,'France-ALDVMM'!AG30)</f>
        <v>#NAME?</v>
      </c>
      <c r="S30" s="8" t="e">
        <f ca="1">IF('Germany-ALDVMM'!AG30&gt;1, 1,'Germany-ALDVMM'!AG30)</f>
        <v>#NAME?</v>
      </c>
      <c r="T30" s="8">
        <f>IF('Italy-BETA'!O30&gt;1, 1,'Italy-BETA'!O30)</f>
        <v>0.19807737744681828</v>
      </c>
      <c r="U30" s="8" t="e">
        <f ca="1">IF('Spain-ALDVMM'!V30&gt;1,1,'Spain-ALDVMM'!V30)</f>
        <v>#NAME?</v>
      </c>
      <c r="V30" s="8" t="e">
        <f ca="1">IF('UK value set-ALDVMM'!AG30&gt;1,1,'UK value set-ALDVMM'!AG30)</f>
        <v>#NAME?</v>
      </c>
      <c r="W30" s="8" t="e">
        <f ca="1">IF('Singapore-ALDVMM'!V30&gt;1,1,'Singapore-ALDVMM'!V30)</f>
        <v>#NAME?</v>
      </c>
    </row>
    <row r="31" spans="1:23">
      <c r="A31">
        <v>30</v>
      </c>
      <c r="R31" s="8" t="e">
        <f ca="1">IF('France-ALDVMM'!AG31&gt;1, 1,'France-ALDVMM'!AG31)</f>
        <v>#NAME?</v>
      </c>
      <c r="S31" s="8" t="e">
        <f ca="1">IF('Germany-ALDVMM'!AG31&gt;1, 1,'Germany-ALDVMM'!AG31)</f>
        <v>#NAME?</v>
      </c>
      <c r="T31" s="8">
        <f>IF('Italy-BETA'!O31&gt;1, 1,'Italy-BETA'!O31)</f>
        <v>0.19807737744681828</v>
      </c>
      <c r="U31" s="8" t="e">
        <f ca="1">IF('Spain-ALDVMM'!V31&gt;1,1,'Spain-ALDVMM'!V31)</f>
        <v>#NAME?</v>
      </c>
      <c r="V31" s="8" t="e">
        <f ca="1">IF('UK value set-ALDVMM'!AG31&gt;1,1,'UK value set-ALDVMM'!AG31)</f>
        <v>#NAME?</v>
      </c>
      <c r="W31" s="8" t="e">
        <f ca="1">IF('Singapore-ALDVMM'!V31&gt;1,1,'Singapore-ALDVMM'!V31)</f>
        <v>#NAME?</v>
      </c>
    </row>
    <row r="32" spans="1:23">
      <c r="A32">
        <v>31</v>
      </c>
      <c r="R32" s="8" t="e">
        <f ca="1">IF('France-ALDVMM'!AG32&gt;1, 1,'France-ALDVMM'!AG32)</f>
        <v>#NAME?</v>
      </c>
      <c r="S32" s="8" t="e">
        <f ca="1">IF('Germany-ALDVMM'!AG32&gt;1, 1,'Germany-ALDVMM'!AG32)</f>
        <v>#NAME?</v>
      </c>
      <c r="T32" s="8">
        <f>IF('Italy-BETA'!O32&gt;1, 1,'Italy-BETA'!O32)</f>
        <v>0.19807737744681828</v>
      </c>
      <c r="U32" s="8" t="e">
        <f ca="1">IF('Spain-ALDVMM'!V32&gt;1,1,'Spain-ALDVMM'!V32)</f>
        <v>#NAME?</v>
      </c>
      <c r="V32" s="8" t="e">
        <f ca="1">IF('UK value set-ALDVMM'!AG32&gt;1,1,'UK value set-ALDVMM'!AG32)</f>
        <v>#NAME?</v>
      </c>
      <c r="W32" s="8" t="e">
        <f ca="1">IF('Singapore-ALDVMM'!V32&gt;1,1,'Singapore-ALDVMM'!V32)</f>
        <v>#NAME?</v>
      </c>
    </row>
    <row r="33" spans="1:23">
      <c r="A33">
        <v>32</v>
      </c>
      <c r="R33" s="8" t="e">
        <f ca="1">IF('France-ALDVMM'!AG33&gt;1, 1,'France-ALDVMM'!AG33)</f>
        <v>#NAME?</v>
      </c>
      <c r="S33" s="8" t="e">
        <f ca="1">IF('Germany-ALDVMM'!AG33&gt;1, 1,'Germany-ALDVMM'!AG33)</f>
        <v>#NAME?</v>
      </c>
      <c r="T33" s="8">
        <f>IF('Italy-BETA'!O33&gt;1, 1,'Italy-BETA'!O33)</f>
        <v>0.19807737744681828</v>
      </c>
      <c r="U33" s="8" t="e">
        <f ca="1">IF('Spain-ALDVMM'!V33&gt;1,1,'Spain-ALDVMM'!V33)</f>
        <v>#NAME?</v>
      </c>
      <c r="V33" s="8" t="e">
        <f ca="1">IF('UK value set-ALDVMM'!AG33&gt;1,1,'UK value set-ALDVMM'!AG33)</f>
        <v>#NAME?</v>
      </c>
      <c r="W33" s="8" t="e">
        <f ca="1">IF('Singapore-ALDVMM'!V33&gt;1,1,'Singapore-ALDVMM'!V33)</f>
        <v>#NAME?</v>
      </c>
    </row>
    <row r="34" spans="1:23">
      <c r="A34">
        <v>33</v>
      </c>
      <c r="R34" s="8" t="e">
        <f ca="1">IF('France-ALDVMM'!AG34&gt;1, 1,'France-ALDVMM'!AG34)</f>
        <v>#NAME?</v>
      </c>
      <c r="S34" s="8" t="e">
        <f ca="1">IF('Germany-ALDVMM'!AG34&gt;1, 1,'Germany-ALDVMM'!AG34)</f>
        <v>#NAME?</v>
      </c>
      <c r="T34" s="8">
        <f>IF('Italy-BETA'!O34&gt;1, 1,'Italy-BETA'!O34)</f>
        <v>0.19807737744681828</v>
      </c>
      <c r="U34" s="8" t="e">
        <f ca="1">IF('Spain-ALDVMM'!V34&gt;1,1,'Spain-ALDVMM'!V34)</f>
        <v>#NAME?</v>
      </c>
      <c r="V34" s="8" t="e">
        <f ca="1">IF('UK value set-ALDVMM'!AG34&gt;1,1,'UK value set-ALDVMM'!AG34)</f>
        <v>#NAME?</v>
      </c>
      <c r="W34" s="8" t="e">
        <f ca="1">IF('Singapore-ALDVMM'!V34&gt;1,1,'Singapore-ALDVMM'!V34)</f>
        <v>#NAME?</v>
      </c>
    </row>
    <row r="35" spans="1:23">
      <c r="A35">
        <v>34</v>
      </c>
      <c r="R35" s="8" t="e">
        <f ca="1">IF('France-ALDVMM'!AG35&gt;1, 1,'France-ALDVMM'!AG35)</f>
        <v>#NAME?</v>
      </c>
      <c r="S35" s="8" t="e">
        <f ca="1">IF('Germany-ALDVMM'!AG35&gt;1, 1,'Germany-ALDVMM'!AG35)</f>
        <v>#NAME?</v>
      </c>
      <c r="T35" s="8">
        <f>IF('Italy-BETA'!O35&gt;1, 1,'Italy-BETA'!O35)</f>
        <v>0.19807737744681828</v>
      </c>
      <c r="U35" s="8" t="e">
        <f ca="1">IF('Spain-ALDVMM'!V35&gt;1,1,'Spain-ALDVMM'!V35)</f>
        <v>#NAME?</v>
      </c>
      <c r="V35" s="8" t="e">
        <f ca="1">IF('UK value set-ALDVMM'!AG35&gt;1,1,'UK value set-ALDVMM'!AG35)</f>
        <v>#NAME?</v>
      </c>
      <c r="W35" s="8" t="e">
        <f ca="1">IF('Singapore-ALDVMM'!V35&gt;1,1,'Singapore-ALDVMM'!V35)</f>
        <v>#NAME?</v>
      </c>
    </row>
    <row r="36" spans="1:23">
      <c r="A36">
        <v>35</v>
      </c>
      <c r="R36" s="8" t="e">
        <f ca="1">IF('France-ALDVMM'!AG36&gt;1, 1,'France-ALDVMM'!AG36)</f>
        <v>#NAME?</v>
      </c>
      <c r="S36" s="8" t="e">
        <f ca="1">IF('Germany-ALDVMM'!AG36&gt;1, 1,'Germany-ALDVMM'!AG36)</f>
        <v>#NAME?</v>
      </c>
      <c r="T36" s="8">
        <f>IF('Italy-BETA'!O36&gt;1, 1,'Italy-BETA'!O36)</f>
        <v>0.19807737744681828</v>
      </c>
      <c r="U36" s="8" t="e">
        <f ca="1">IF('Spain-ALDVMM'!V36&gt;1,1,'Spain-ALDVMM'!V36)</f>
        <v>#NAME?</v>
      </c>
      <c r="V36" s="8" t="e">
        <f ca="1">IF('UK value set-ALDVMM'!AG36&gt;1,1,'UK value set-ALDVMM'!AG36)</f>
        <v>#NAME?</v>
      </c>
      <c r="W36" s="8" t="e">
        <f ca="1">IF('Singapore-ALDVMM'!V36&gt;1,1,'Singapore-ALDVMM'!V36)</f>
        <v>#NAME?</v>
      </c>
    </row>
    <row r="37" spans="1:23">
      <c r="A37">
        <v>36</v>
      </c>
      <c r="R37" s="8" t="e">
        <f ca="1">IF('France-ALDVMM'!AG37&gt;1, 1,'France-ALDVMM'!AG37)</f>
        <v>#NAME?</v>
      </c>
      <c r="S37" s="8" t="e">
        <f ca="1">IF('Germany-ALDVMM'!AG37&gt;1, 1,'Germany-ALDVMM'!AG37)</f>
        <v>#NAME?</v>
      </c>
      <c r="T37" s="8">
        <f>IF('Italy-BETA'!O37&gt;1, 1,'Italy-BETA'!O37)</f>
        <v>0.19807737744681828</v>
      </c>
      <c r="U37" s="8" t="e">
        <f ca="1">IF('Spain-ALDVMM'!V37&gt;1,1,'Spain-ALDVMM'!V37)</f>
        <v>#NAME?</v>
      </c>
      <c r="V37" s="8" t="e">
        <f ca="1">IF('UK value set-ALDVMM'!AG37&gt;1,1,'UK value set-ALDVMM'!AG37)</f>
        <v>#NAME?</v>
      </c>
      <c r="W37" s="8" t="e">
        <f ca="1">IF('Singapore-ALDVMM'!V37&gt;1,1,'Singapore-ALDVMM'!V37)</f>
        <v>#NAME?</v>
      </c>
    </row>
    <row r="38" spans="1:23">
      <c r="A38">
        <v>37</v>
      </c>
      <c r="R38" s="8" t="e">
        <f ca="1">IF('France-ALDVMM'!AG38&gt;1, 1,'France-ALDVMM'!AG38)</f>
        <v>#NAME?</v>
      </c>
      <c r="S38" s="8" t="e">
        <f ca="1">IF('Germany-ALDVMM'!AG38&gt;1, 1,'Germany-ALDVMM'!AG38)</f>
        <v>#NAME?</v>
      </c>
      <c r="T38" s="8">
        <f>IF('Italy-BETA'!O38&gt;1, 1,'Italy-BETA'!O38)</f>
        <v>0.19807737744681828</v>
      </c>
      <c r="U38" s="8" t="e">
        <f ca="1">IF('Spain-ALDVMM'!V38&gt;1,1,'Spain-ALDVMM'!V38)</f>
        <v>#NAME?</v>
      </c>
      <c r="V38" s="8" t="e">
        <f ca="1">IF('UK value set-ALDVMM'!AG38&gt;1,1,'UK value set-ALDVMM'!AG38)</f>
        <v>#NAME?</v>
      </c>
      <c r="W38" s="8" t="e">
        <f ca="1">IF('Singapore-ALDVMM'!V38&gt;1,1,'Singapore-ALDVMM'!V38)</f>
        <v>#NAME?</v>
      </c>
    </row>
    <row r="39" spans="1:23">
      <c r="A39">
        <v>38</v>
      </c>
      <c r="R39" s="8" t="e">
        <f ca="1">IF('France-ALDVMM'!AG39&gt;1, 1,'France-ALDVMM'!AG39)</f>
        <v>#NAME?</v>
      </c>
      <c r="S39" s="8" t="e">
        <f ca="1">IF('Germany-ALDVMM'!AG39&gt;1, 1,'Germany-ALDVMM'!AG39)</f>
        <v>#NAME?</v>
      </c>
      <c r="T39" s="8">
        <f>IF('Italy-BETA'!O39&gt;1, 1,'Italy-BETA'!O39)</f>
        <v>0.19807737744681828</v>
      </c>
      <c r="U39" s="8" t="e">
        <f ca="1">IF('Spain-ALDVMM'!V39&gt;1,1,'Spain-ALDVMM'!V39)</f>
        <v>#NAME?</v>
      </c>
      <c r="V39" s="8" t="e">
        <f ca="1">IF('UK value set-ALDVMM'!AG39&gt;1,1,'UK value set-ALDVMM'!AG39)</f>
        <v>#NAME?</v>
      </c>
      <c r="W39" s="8" t="e">
        <f ca="1">IF('Singapore-ALDVMM'!V39&gt;1,1,'Singapore-ALDVMM'!V39)</f>
        <v>#NAME?</v>
      </c>
    </row>
    <row r="40" spans="1:23">
      <c r="A40">
        <v>39</v>
      </c>
      <c r="R40" s="8" t="e">
        <f ca="1">IF('France-ALDVMM'!AG40&gt;1, 1,'France-ALDVMM'!AG40)</f>
        <v>#NAME?</v>
      </c>
      <c r="S40" s="8" t="e">
        <f ca="1">IF('Germany-ALDVMM'!AG40&gt;1, 1,'Germany-ALDVMM'!AG40)</f>
        <v>#NAME?</v>
      </c>
      <c r="T40" s="8">
        <f>IF('Italy-BETA'!O40&gt;1, 1,'Italy-BETA'!O40)</f>
        <v>0.19807737744681828</v>
      </c>
      <c r="U40" s="8" t="e">
        <f ca="1">IF('Spain-ALDVMM'!V40&gt;1,1,'Spain-ALDVMM'!V40)</f>
        <v>#NAME?</v>
      </c>
      <c r="V40" s="8" t="e">
        <f ca="1">IF('UK value set-ALDVMM'!AG40&gt;1,1,'UK value set-ALDVMM'!AG40)</f>
        <v>#NAME?</v>
      </c>
      <c r="W40" s="8" t="e">
        <f ca="1">IF('Singapore-ALDVMM'!V40&gt;1,1,'Singapore-ALDVMM'!V40)</f>
        <v>#NAME?</v>
      </c>
    </row>
    <row r="41" spans="1:23">
      <c r="A41">
        <v>40</v>
      </c>
      <c r="R41" s="8" t="e">
        <f ca="1">IF('France-ALDVMM'!AG41&gt;1, 1,'France-ALDVMM'!AG41)</f>
        <v>#NAME?</v>
      </c>
      <c r="S41" s="8" t="e">
        <f ca="1">IF('Germany-ALDVMM'!AG41&gt;1, 1,'Germany-ALDVMM'!AG41)</f>
        <v>#NAME?</v>
      </c>
      <c r="T41" s="8">
        <f>IF('Italy-BETA'!O41&gt;1, 1,'Italy-BETA'!O41)</f>
        <v>0.19807737744681828</v>
      </c>
      <c r="U41" s="8" t="e">
        <f ca="1">IF('Spain-ALDVMM'!V41&gt;1,1,'Spain-ALDVMM'!V41)</f>
        <v>#NAME?</v>
      </c>
      <c r="V41" s="8" t="e">
        <f ca="1">IF('UK value set-ALDVMM'!AG41&gt;1,1,'UK value set-ALDVMM'!AG41)</f>
        <v>#NAME?</v>
      </c>
      <c r="W41" s="8" t="e">
        <f ca="1">IF('Singapore-ALDVMM'!V41&gt;1,1,'Singapore-ALDVMM'!V41)</f>
        <v>#NAME?</v>
      </c>
    </row>
    <row r="42" spans="1:23">
      <c r="A42">
        <v>41</v>
      </c>
      <c r="R42" s="8" t="e">
        <f ca="1">IF('France-ALDVMM'!AG42&gt;1, 1,'France-ALDVMM'!AG42)</f>
        <v>#NAME?</v>
      </c>
      <c r="S42" s="8" t="e">
        <f ca="1">IF('Germany-ALDVMM'!AG42&gt;1, 1,'Germany-ALDVMM'!AG42)</f>
        <v>#NAME?</v>
      </c>
      <c r="T42" s="8">
        <f>IF('Italy-BETA'!O42&gt;1, 1,'Italy-BETA'!O42)</f>
        <v>0.19807737744681828</v>
      </c>
      <c r="U42" s="8" t="e">
        <f ca="1">IF('Spain-ALDVMM'!V42&gt;1,1,'Spain-ALDVMM'!V42)</f>
        <v>#NAME?</v>
      </c>
      <c r="V42" s="8" t="e">
        <f ca="1">IF('UK value set-ALDVMM'!AG42&gt;1,1,'UK value set-ALDVMM'!AG42)</f>
        <v>#NAME?</v>
      </c>
      <c r="W42" s="8" t="e">
        <f ca="1">IF('Singapore-ALDVMM'!V42&gt;1,1,'Singapore-ALDVMM'!V42)</f>
        <v>#NAME?</v>
      </c>
    </row>
    <row r="43" spans="1:23">
      <c r="A43">
        <v>42</v>
      </c>
      <c r="R43" s="8" t="e">
        <f ca="1">IF('France-ALDVMM'!AG43&gt;1, 1,'France-ALDVMM'!AG43)</f>
        <v>#NAME?</v>
      </c>
      <c r="S43" s="8" t="e">
        <f ca="1">IF('Germany-ALDVMM'!AG43&gt;1, 1,'Germany-ALDVMM'!AG43)</f>
        <v>#NAME?</v>
      </c>
      <c r="T43" s="8">
        <f>IF('Italy-BETA'!O43&gt;1, 1,'Italy-BETA'!O43)</f>
        <v>0.19807737744681828</v>
      </c>
      <c r="U43" s="8" t="e">
        <f ca="1">IF('Spain-ALDVMM'!V43&gt;1,1,'Spain-ALDVMM'!V43)</f>
        <v>#NAME?</v>
      </c>
      <c r="V43" s="8" t="e">
        <f ca="1">IF('UK value set-ALDVMM'!AG43&gt;1,1,'UK value set-ALDVMM'!AG43)</f>
        <v>#NAME?</v>
      </c>
      <c r="W43" s="8" t="e">
        <f ca="1">IF('Singapore-ALDVMM'!V43&gt;1,1,'Singapore-ALDVMM'!V43)</f>
        <v>#NAME?</v>
      </c>
    </row>
    <row r="44" spans="1:23">
      <c r="A44">
        <v>43</v>
      </c>
      <c r="R44" s="8" t="e">
        <f ca="1">IF('France-ALDVMM'!AG44&gt;1, 1,'France-ALDVMM'!AG44)</f>
        <v>#NAME?</v>
      </c>
      <c r="S44" s="8" t="e">
        <f ca="1">IF('Germany-ALDVMM'!AG44&gt;1, 1,'Germany-ALDVMM'!AG44)</f>
        <v>#NAME?</v>
      </c>
      <c r="T44" s="8">
        <f>IF('Italy-BETA'!O44&gt;1, 1,'Italy-BETA'!O44)</f>
        <v>0.19807737744681828</v>
      </c>
      <c r="U44" s="8" t="e">
        <f ca="1">IF('Spain-ALDVMM'!V44&gt;1,1,'Spain-ALDVMM'!V44)</f>
        <v>#NAME?</v>
      </c>
      <c r="V44" s="8" t="e">
        <f ca="1">IF('UK value set-ALDVMM'!AG44&gt;1,1,'UK value set-ALDVMM'!AG44)</f>
        <v>#NAME?</v>
      </c>
      <c r="W44" s="8" t="e">
        <f ca="1">IF('Singapore-ALDVMM'!V44&gt;1,1,'Singapore-ALDVMM'!V44)</f>
        <v>#NAME?</v>
      </c>
    </row>
    <row r="45" spans="1:23">
      <c r="A45">
        <v>44</v>
      </c>
      <c r="R45" s="8" t="e">
        <f ca="1">IF('France-ALDVMM'!AG45&gt;1, 1,'France-ALDVMM'!AG45)</f>
        <v>#NAME?</v>
      </c>
      <c r="S45" s="8" t="e">
        <f ca="1">IF('Germany-ALDVMM'!AG45&gt;1, 1,'Germany-ALDVMM'!AG45)</f>
        <v>#NAME?</v>
      </c>
      <c r="T45" s="8">
        <f>IF('Italy-BETA'!O45&gt;1, 1,'Italy-BETA'!O45)</f>
        <v>0.19807737744681828</v>
      </c>
      <c r="U45" s="8" t="e">
        <f ca="1">IF('Spain-ALDVMM'!V45&gt;1,1,'Spain-ALDVMM'!V45)</f>
        <v>#NAME?</v>
      </c>
      <c r="V45" s="8" t="e">
        <f ca="1">IF('UK value set-ALDVMM'!AG45&gt;1,1,'UK value set-ALDVMM'!AG45)</f>
        <v>#NAME?</v>
      </c>
      <c r="W45" s="8" t="e">
        <f ca="1">IF('Singapore-ALDVMM'!V45&gt;1,1,'Singapore-ALDVMM'!V45)</f>
        <v>#NAME?</v>
      </c>
    </row>
    <row r="46" spans="1:23">
      <c r="A46">
        <v>45</v>
      </c>
      <c r="R46" s="8" t="e">
        <f ca="1">IF('France-ALDVMM'!AG46&gt;1, 1,'France-ALDVMM'!AG46)</f>
        <v>#NAME?</v>
      </c>
      <c r="S46" s="8" t="e">
        <f ca="1">IF('Germany-ALDVMM'!AG46&gt;1, 1,'Germany-ALDVMM'!AG46)</f>
        <v>#NAME?</v>
      </c>
      <c r="T46" s="8">
        <f>IF('Italy-BETA'!O46&gt;1, 1,'Italy-BETA'!O46)</f>
        <v>0.19807737744681828</v>
      </c>
      <c r="U46" s="8" t="e">
        <f ca="1">IF('Spain-ALDVMM'!V46&gt;1,1,'Spain-ALDVMM'!V46)</f>
        <v>#NAME?</v>
      </c>
      <c r="V46" s="8" t="e">
        <f ca="1">IF('UK value set-ALDVMM'!AG46&gt;1,1,'UK value set-ALDVMM'!AG46)</f>
        <v>#NAME?</v>
      </c>
      <c r="W46" s="8" t="e">
        <f ca="1">IF('Singapore-ALDVMM'!V46&gt;1,1,'Singapore-ALDVMM'!V46)</f>
        <v>#NAME?</v>
      </c>
    </row>
    <row r="47" spans="1:23">
      <c r="A47">
        <v>46</v>
      </c>
      <c r="R47" s="8" t="e">
        <f ca="1">IF('France-ALDVMM'!AG47&gt;1, 1,'France-ALDVMM'!AG47)</f>
        <v>#NAME?</v>
      </c>
      <c r="S47" s="8" t="e">
        <f ca="1">IF('Germany-ALDVMM'!AG47&gt;1, 1,'Germany-ALDVMM'!AG47)</f>
        <v>#NAME?</v>
      </c>
      <c r="T47" s="8">
        <f>IF('Italy-BETA'!O47&gt;1, 1,'Italy-BETA'!O47)</f>
        <v>0.19807737744681828</v>
      </c>
      <c r="U47" s="8" t="e">
        <f ca="1">IF('Spain-ALDVMM'!V47&gt;1,1,'Spain-ALDVMM'!V47)</f>
        <v>#NAME?</v>
      </c>
      <c r="V47" s="8" t="e">
        <f ca="1">IF('UK value set-ALDVMM'!AG47&gt;1,1,'UK value set-ALDVMM'!AG47)</f>
        <v>#NAME?</v>
      </c>
      <c r="W47" s="8" t="e">
        <f ca="1">IF('Singapore-ALDVMM'!V47&gt;1,1,'Singapore-ALDVMM'!V47)</f>
        <v>#NAME?</v>
      </c>
    </row>
    <row r="48" spans="1:23">
      <c r="A48">
        <v>47</v>
      </c>
      <c r="R48" s="8" t="e">
        <f ca="1">IF('France-ALDVMM'!AG48&gt;1, 1,'France-ALDVMM'!AG48)</f>
        <v>#NAME?</v>
      </c>
      <c r="S48" s="8" t="e">
        <f ca="1">IF('Germany-ALDVMM'!AG48&gt;1, 1,'Germany-ALDVMM'!AG48)</f>
        <v>#NAME?</v>
      </c>
      <c r="T48" s="8">
        <f>IF('Italy-BETA'!O48&gt;1, 1,'Italy-BETA'!O48)</f>
        <v>0.19807737744681828</v>
      </c>
      <c r="U48" s="8" t="e">
        <f ca="1">IF('Spain-ALDVMM'!V48&gt;1,1,'Spain-ALDVMM'!V48)</f>
        <v>#NAME?</v>
      </c>
      <c r="V48" s="8" t="e">
        <f ca="1">IF('UK value set-ALDVMM'!AG48&gt;1,1,'UK value set-ALDVMM'!AG48)</f>
        <v>#NAME?</v>
      </c>
      <c r="W48" s="8" t="e">
        <f ca="1">IF('Singapore-ALDVMM'!V48&gt;1,1,'Singapore-ALDVMM'!V48)</f>
        <v>#NAME?</v>
      </c>
    </row>
    <row r="49" spans="1:23">
      <c r="A49">
        <v>48</v>
      </c>
      <c r="R49" s="8" t="e">
        <f ca="1">IF('France-ALDVMM'!AG49&gt;1, 1,'France-ALDVMM'!AG49)</f>
        <v>#NAME?</v>
      </c>
      <c r="S49" s="8" t="e">
        <f ca="1">IF('Germany-ALDVMM'!AG49&gt;1, 1,'Germany-ALDVMM'!AG49)</f>
        <v>#NAME?</v>
      </c>
      <c r="T49" s="8">
        <f>IF('Italy-BETA'!O49&gt;1, 1,'Italy-BETA'!O49)</f>
        <v>0.19807737744681828</v>
      </c>
      <c r="U49" s="8" t="e">
        <f ca="1">IF('Spain-ALDVMM'!V49&gt;1,1,'Spain-ALDVMM'!V49)</f>
        <v>#NAME?</v>
      </c>
      <c r="V49" s="8" t="e">
        <f ca="1">IF('UK value set-ALDVMM'!AG49&gt;1,1,'UK value set-ALDVMM'!AG49)</f>
        <v>#NAME?</v>
      </c>
      <c r="W49" s="8" t="e">
        <f ca="1">IF('Singapore-ALDVMM'!V49&gt;1,1,'Singapore-ALDVMM'!V49)</f>
        <v>#NAME?</v>
      </c>
    </row>
    <row r="50" spans="1:23">
      <c r="A50">
        <v>49</v>
      </c>
      <c r="R50" s="8" t="e">
        <f ca="1">IF('France-ALDVMM'!AG50&gt;1, 1,'France-ALDVMM'!AG50)</f>
        <v>#NAME?</v>
      </c>
      <c r="S50" s="8" t="e">
        <f ca="1">IF('Germany-ALDVMM'!AG50&gt;1, 1,'Germany-ALDVMM'!AG50)</f>
        <v>#NAME?</v>
      </c>
      <c r="T50" s="8">
        <f>IF('Italy-BETA'!O50&gt;1, 1,'Italy-BETA'!O50)</f>
        <v>0.19807737744681828</v>
      </c>
      <c r="U50" s="8" t="e">
        <f ca="1">IF('Spain-ALDVMM'!V50&gt;1,1,'Spain-ALDVMM'!V50)</f>
        <v>#NAME?</v>
      </c>
      <c r="V50" s="8" t="e">
        <f ca="1">IF('UK value set-ALDVMM'!AG50&gt;1,1,'UK value set-ALDVMM'!AG50)</f>
        <v>#NAME?</v>
      </c>
      <c r="W50" s="8" t="e">
        <f ca="1">IF('Singapore-ALDVMM'!V50&gt;1,1,'Singapore-ALDVMM'!V50)</f>
        <v>#NAME?</v>
      </c>
    </row>
    <row r="51" spans="1:23">
      <c r="A51">
        <v>50</v>
      </c>
      <c r="R51" s="8" t="e">
        <f ca="1">IF('France-ALDVMM'!AG51&gt;1, 1,'France-ALDVMM'!AG51)</f>
        <v>#NAME?</v>
      </c>
      <c r="S51" s="8" t="e">
        <f ca="1">IF('Germany-ALDVMM'!AG51&gt;1, 1,'Germany-ALDVMM'!AG51)</f>
        <v>#NAME?</v>
      </c>
      <c r="T51" s="8">
        <f>IF('Italy-BETA'!O51&gt;1, 1,'Italy-BETA'!O51)</f>
        <v>0.19807737744681828</v>
      </c>
      <c r="U51" s="8" t="e">
        <f ca="1">IF('Spain-ALDVMM'!V51&gt;1,1,'Spain-ALDVMM'!V51)</f>
        <v>#NAME?</v>
      </c>
      <c r="V51" s="8" t="e">
        <f ca="1">IF('UK value set-ALDVMM'!AG51&gt;1,1,'UK value set-ALDVMM'!AG51)</f>
        <v>#NAME?</v>
      </c>
      <c r="W51" s="8" t="e">
        <f ca="1">IF('Singapore-ALDVMM'!V51&gt;1,1,'Singapore-ALDVMM'!V51)</f>
        <v>#NAME?</v>
      </c>
    </row>
    <row r="52" spans="1:23">
      <c r="A52">
        <v>51</v>
      </c>
      <c r="R52" s="8" t="e">
        <f ca="1">IF('France-ALDVMM'!AG52&gt;1, 1,'France-ALDVMM'!AG52)</f>
        <v>#NAME?</v>
      </c>
      <c r="S52" s="8" t="e">
        <f ca="1">IF('Germany-ALDVMM'!AG52&gt;1, 1,'Germany-ALDVMM'!AG52)</f>
        <v>#NAME?</v>
      </c>
      <c r="T52" s="8">
        <f>IF('Italy-BETA'!O52&gt;1, 1,'Italy-BETA'!O52)</f>
        <v>0.19807737744681828</v>
      </c>
      <c r="U52" s="8" t="e">
        <f ca="1">IF('Spain-ALDVMM'!V52&gt;1,1,'Spain-ALDVMM'!V52)</f>
        <v>#NAME?</v>
      </c>
      <c r="V52" s="8" t="e">
        <f ca="1">IF('UK value set-ALDVMM'!AG52&gt;1,1,'UK value set-ALDVMM'!AG52)</f>
        <v>#NAME?</v>
      </c>
      <c r="W52" s="8" t="e">
        <f ca="1">IF('Singapore-ALDVMM'!V52&gt;1,1,'Singapore-ALDVMM'!V52)</f>
        <v>#NAME?</v>
      </c>
    </row>
    <row r="53" spans="1:23">
      <c r="A53">
        <v>52</v>
      </c>
      <c r="R53" s="8" t="e">
        <f ca="1">IF('France-ALDVMM'!AG53&gt;1, 1,'France-ALDVMM'!AG53)</f>
        <v>#NAME?</v>
      </c>
      <c r="S53" s="8" t="e">
        <f ca="1">IF('Germany-ALDVMM'!AG53&gt;1, 1,'Germany-ALDVMM'!AG53)</f>
        <v>#NAME?</v>
      </c>
      <c r="T53" s="8">
        <f>IF('Italy-BETA'!O53&gt;1, 1,'Italy-BETA'!O53)</f>
        <v>0.19807737744681828</v>
      </c>
      <c r="U53" s="8" t="e">
        <f ca="1">IF('Spain-ALDVMM'!V53&gt;1,1,'Spain-ALDVMM'!V53)</f>
        <v>#NAME?</v>
      </c>
      <c r="V53" s="8" t="e">
        <f ca="1">IF('UK value set-ALDVMM'!AG53&gt;1,1,'UK value set-ALDVMM'!AG53)</f>
        <v>#NAME?</v>
      </c>
      <c r="W53" s="8" t="e">
        <f ca="1">IF('Singapore-ALDVMM'!V53&gt;1,1,'Singapore-ALDVMM'!V53)</f>
        <v>#NAME?</v>
      </c>
    </row>
    <row r="54" spans="1:23">
      <c r="A54">
        <v>53</v>
      </c>
      <c r="R54" s="8" t="e">
        <f ca="1">IF('France-ALDVMM'!AG54&gt;1, 1,'France-ALDVMM'!AG54)</f>
        <v>#NAME?</v>
      </c>
      <c r="S54" s="8" t="e">
        <f ca="1">IF('Germany-ALDVMM'!AG54&gt;1, 1,'Germany-ALDVMM'!AG54)</f>
        <v>#NAME?</v>
      </c>
      <c r="T54" s="8">
        <f>IF('Italy-BETA'!O54&gt;1, 1,'Italy-BETA'!O54)</f>
        <v>0.19807737744681828</v>
      </c>
      <c r="U54" s="8" t="e">
        <f ca="1">IF('Spain-ALDVMM'!V54&gt;1,1,'Spain-ALDVMM'!V54)</f>
        <v>#NAME?</v>
      </c>
      <c r="V54" s="8" t="e">
        <f ca="1">IF('UK value set-ALDVMM'!AG54&gt;1,1,'UK value set-ALDVMM'!AG54)</f>
        <v>#NAME?</v>
      </c>
      <c r="W54" s="8" t="e">
        <f ca="1">IF('Singapore-ALDVMM'!V54&gt;1,1,'Singapore-ALDVMM'!V54)</f>
        <v>#NAME?</v>
      </c>
    </row>
    <row r="55" spans="1:23">
      <c r="A55">
        <v>54</v>
      </c>
      <c r="R55" s="8" t="e">
        <f ca="1">IF('France-ALDVMM'!AG55&gt;1, 1,'France-ALDVMM'!AG55)</f>
        <v>#NAME?</v>
      </c>
      <c r="S55" s="8" t="e">
        <f ca="1">IF('Germany-ALDVMM'!AG55&gt;1, 1,'Germany-ALDVMM'!AG55)</f>
        <v>#NAME?</v>
      </c>
      <c r="T55" s="8">
        <f>IF('Italy-BETA'!O55&gt;1, 1,'Italy-BETA'!O55)</f>
        <v>0.19807737744681828</v>
      </c>
      <c r="U55" s="8" t="e">
        <f ca="1">IF('Spain-ALDVMM'!V55&gt;1,1,'Spain-ALDVMM'!V55)</f>
        <v>#NAME?</v>
      </c>
      <c r="V55" s="8" t="e">
        <f ca="1">IF('UK value set-ALDVMM'!AG55&gt;1,1,'UK value set-ALDVMM'!AG55)</f>
        <v>#NAME?</v>
      </c>
      <c r="W55" s="8" t="e">
        <f ca="1">IF('Singapore-ALDVMM'!V55&gt;1,1,'Singapore-ALDVMM'!V55)</f>
        <v>#NAME?</v>
      </c>
    </row>
    <row r="56" spans="1:23">
      <c r="A56">
        <v>55</v>
      </c>
      <c r="R56" s="8" t="e">
        <f ca="1">IF('France-ALDVMM'!AG56&gt;1, 1,'France-ALDVMM'!AG56)</f>
        <v>#NAME?</v>
      </c>
      <c r="S56" s="8" t="e">
        <f ca="1">IF('Germany-ALDVMM'!AG56&gt;1, 1,'Germany-ALDVMM'!AG56)</f>
        <v>#NAME?</v>
      </c>
      <c r="T56" s="8">
        <f>IF('Italy-BETA'!O56&gt;1, 1,'Italy-BETA'!O56)</f>
        <v>0.19807737744681828</v>
      </c>
      <c r="U56" s="8" t="e">
        <f ca="1">IF('Spain-ALDVMM'!V56&gt;1,1,'Spain-ALDVMM'!V56)</f>
        <v>#NAME?</v>
      </c>
      <c r="V56" s="8" t="e">
        <f ca="1">IF('UK value set-ALDVMM'!AG56&gt;1,1,'UK value set-ALDVMM'!AG56)</f>
        <v>#NAME?</v>
      </c>
      <c r="W56" s="8" t="e">
        <f ca="1">IF('Singapore-ALDVMM'!V56&gt;1,1,'Singapore-ALDVMM'!V56)</f>
        <v>#NAME?</v>
      </c>
    </row>
    <row r="57" spans="1:23">
      <c r="A57">
        <v>56</v>
      </c>
      <c r="R57" s="8" t="e">
        <f ca="1">IF('France-ALDVMM'!AG57&gt;1, 1,'France-ALDVMM'!AG57)</f>
        <v>#NAME?</v>
      </c>
      <c r="S57" s="8" t="e">
        <f ca="1">IF('Germany-ALDVMM'!AG57&gt;1, 1,'Germany-ALDVMM'!AG57)</f>
        <v>#NAME?</v>
      </c>
      <c r="T57" s="8">
        <f>IF('Italy-BETA'!O57&gt;1, 1,'Italy-BETA'!O57)</f>
        <v>0.19807737744681828</v>
      </c>
      <c r="U57" s="8" t="e">
        <f ca="1">IF('Spain-ALDVMM'!V57&gt;1,1,'Spain-ALDVMM'!V57)</f>
        <v>#NAME?</v>
      </c>
      <c r="V57" s="8" t="e">
        <f ca="1">IF('UK value set-ALDVMM'!AG57&gt;1,1,'UK value set-ALDVMM'!AG57)</f>
        <v>#NAME?</v>
      </c>
      <c r="W57" s="8" t="e">
        <f ca="1">IF('Singapore-ALDVMM'!V57&gt;1,1,'Singapore-ALDVMM'!V57)</f>
        <v>#NAME?</v>
      </c>
    </row>
    <row r="58" spans="1:23">
      <c r="A58">
        <v>57</v>
      </c>
      <c r="R58" s="8" t="e">
        <f ca="1">IF('France-ALDVMM'!AG58&gt;1, 1,'France-ALDVMM'!AG58)</f>
        <v>#NAME?</v>
      </c>
      <c r="S58" s="8" t="e">
        <f ca="1">IF('Germany-ALDVMM'!AG58&gt;1, 1,'Germany-ALDVMM'!AG58)</f>
        <v>#NAME?</v>
      </c>
      <c r="T58" s="8">
        <f>IF('Italy-BETA'!O58&gt;1, 1,'Italy-BETA'!O58)</f>
        <v>0.19807737744681828</v>
      </c>
      <c r="U58" s="8" t="e">
        <f ca="1">IF('Spain-ALDVMM'!V58&gt;1,1,'Spain-ALDVMM'!V58)</f>
        <v>#NAME?</v>
      </c>
      <c r="V58" s="8" t="e">
        <f ca="1">IF('UK value set-ALDVMM'!AG58&gt;1,1,'UK value set-ALDVMM'!AG58)</f>
        <v>#NAME?</v>
      </c>
      <c r="W58" s="8" t="e">
        <f ca="1">IF('Singapore-ALDVMM'!V58&gt;1,1,'Singapore-ALDVMM'!V58)</f>
        <v>#NAME?</v>
      </c>
    </row>
    <row r="59" spans="1:23">
      <c r="A59">
        <v>58</v>
      </c>
      <c r="R59" s="8" t="e">
        <f ca="1">IF('France-ALDVMM'!AG59&gt;1, 1,'France-ALDVMM'!AG59)</f>
        <v>#NAME?</v>
      </c>
      <c r="S59" s="8" t="e">
        <f ca="1">IF('Germany-ALDVMM'!AG59&gt;1, 1,'Germany-ALDVMM'!AG59)</f>
        <v>#NAME?</v>
      </c>
      <c r="T59" s="8">
        <f>IF('Italy-BETA'!O59&gt;1, 1,'Italy-BETA'!O59)</f>
        <v>0.19807737744681828</v>
      </c>
      <c r="U59" s="8" t="e">
        <f ca="1">IF('Spain-ALDVMM'!V59&gt;1,1,'Spain-ALDVMM'!V59)</f>
        <v>#NAME?</v>
      </c>
      <c r="V59" s="8" t="e">
        <f ca="1">IF('UK value set-ALDVMM'!AG59&gt;1,1,'UK value set-ALDVMM'!AG59)</f>
        <v>#NAME?</v>
      </c>
      <c r="W59" s="8" t="e">
        <f ca="1">IF('Singapore-ALDVMM'!V59&gt;1,1,'Singapore-ALDVMM'!V59)</f>
        <v>#NAME?</v>
      </c>
    </row>
    <row r="60" spans="1:23">
      <c r="A60">
        <v>59</v>
      </c>
      <c r="R60" s="8" t="e">
        <f ca="1">IF('France-ALDVMM'!AG60&gt;1, 1,'France-ALDVMM'!AG60)</f>
        <v>#NAME?</v>
      </c>
      <c r="S60" s="8" t="e">
        <f ca="1">IF('Germany-ALDVMM'!AG60&gt;1, 1,'Germany-ALDVMM'!AG60)</f>
        <v>#NAME?</v>
      </c>
      <c r="T60" s="8">
        <f>IF('Italy-BETA'!O60&gt;1, 1,'Italy-BETA'!O60)</f>
        <v>0.19807737744681828</v>
      </c>
      <c r="U60" s="8" t="e">
        <f ca="1">IF('Spain-ALDVMM'!V60&gt;1,1,'Spain-ALDVMM'!V60)</f>
        <v>#NAME?</v>
      </c>
      <c r="V60" s="8" t="e">
        <f ca="1">IF('UK value set-ALDVMM'!AG60&gt;1,1,'UK value set-ALDVMM'!AG60)</f>
        <v>#NAME?</v>
      </c>
      <c r="W60" s="8" t="e">
        <f ca="1">IF('Singapore-ALDVMM'!V60&gt;1,1,'Singapore-ALDVMM'!V60)</f>
        <v>#NAME?</v>
      </c>
    </row>
    <row r="61" spans="1:23">
      <c r="A61">
        <v>60</v>
      </c>
      <c r="R61" s="8" t="e">
        <f ca="1">IF('France-ALDVMM'!AG61&gt;1, 1,'France-ALDVMM'!AG61)</f>
        <v>#NAME?</v>
      </c>
      <c r="S61" s="8" t="e">
        <f ca="1">IF('Germany-ALDVMM'!AG61&gt;1, 1,'Germany-ALDVMM'!AG61)</f>
        <v>#NAME?</v>
      </c>
      <c r="T61" s="8">
        <f>IF('Italy-BETA'!O61&gt;1, 1,'Italy-BETA'!O61)</f>
        <v>0.19807737744681828</v>
      </c>
      <c r="U61" s="8" t="e">
        <f ca="1">IF('Spain-ALDVMM'!V61&gt;1,1,'Spain-ALDVMM'!V61)</f>
        <v>#NAME?</v>
      </c>
      <c r="V61" s="8" t="e">
        <f ca="1">IF('UK value set-ALDVMM'!AG61&gt;1,1,'UK value set-ALDVMM'!AG61)</f>
        <v>#NAME?</v>
      </c>
      <c r="W61" s="8" t="e">
        <f ca="1">IF('Singapore-ALDVMM'!V61&gt;1,1,'Singapore-ALDVMM'!V61)</f>
        <v>#NAME?</v>
      </c>
    </row>
    <row r="62" spans="1:23">
      <c r="A62">
        <v>61</v>
      </c>
      <c r="R62" s="8" t="e">
        <f ca="1">IF('France-ALDVMM'!AG62&gt;1, 1,'France-ALDVMM'!AG62)</f>
        <v>#NAME?</v>
      </c>
      <c r="S62" s="8" t="e">
        <f ca="1">IF('Germany-ALDVMM'!AG62&gt;1, 1,'Germany-ALDVMM'!AG62)</f>
        <v>#NAME?</v>
      </c>
      <c r="T62" s="8">
        <f>IF('Italy-BETA'!O62&gt;1, 1,'Italy-BETA'!O62)</f>
        <v>0.19807737744681828</v>
      </c>
      <c r="U62" s="8" t="e">
        <f ca="1">IF('Spain-ALDVMM'!V62&gt;1,1,'Spain-ALDVMM'!V62)</f>
        <v>#NAME?</v>
      </c>
      <c r="V62" s="8" t="e">
        <f ca="1">IF('UK value set-ALDVMM'!AG62&gt;1,1,'UK value set-ALDVMM'!AG62)</f>
        <v>#NAME?</v>
      </c>
      <c r="W62" s="8" t="e">
        <f ca="1">IF('Singapore-ALDVMM'!V62&gt;1,1,'Singapore-ALDVMM'!V62)</f>
        <v>#NAME?</v>
      </c>
    </row>
    <row r="63" spans="1:23">
      <c r="A63">
        <v>62</v>
      </c>
      <c r="R63" s="8" t="e">
        <f ca="1">IF('France-ALDVMM'!AG63&gt;1, 1,'France-ALDVMM'!AG63)</f>
        <v>#NAME?</v>
      </c>
      <c r="S63" s="8" t="e">
        <f ca="1">IF('Germany-ALDVMM'!AG63&gt;1, 1,'Germany-ALDVMM'!AG63)</f>
        <v>#NAME?</v>
      </c>
      <c r="T63" s="8">
        <f>IF('Italy-BETA'!O63&gt;1, 1,'Italy-BETA'!O63)</f>
        <v>0.19807737744681828</v>
      </c>
      <c r="U63" s="8" t="e">
        <f ca="1">IF('Spain-ALDVMM'!V63&gt;1,1,'Spain-ALDVMM'!V63)</f>
        <v>#NAME?</v>
      </c>
      <c r="V63" s="8" t="e">
        <f ca="1">IF('UK value set-ALDVMM'!AG63&gt;1,1,'UK value set-ALDVMM'!AG63)</f>
        <v>#NAME?</v>
      </c>
      <c r="W63" s="8" t="e">
        <f ca="1">IF('Singapore-ALDVMM'!V63&gt;1,1,'Singapore-ALDVMM'!V63)</f>
        <v>#NAME?</v>
      </c>
    </row>
    <row r="64" spans="1:23">
      <c r="A64">
        <v>63</v>
      </c>
      <c r="R64" s="8" t="e">
        <f ca="1">IF('France-ALDVMM'!AG64&gt;1, 1,'France-ALDVMM'!AG64)</f>
        <v>#NAME?</v>
      </c>
      <c r="S64" s="8" t="e">
        <f ca="1">IF('Germany-ALDVMM'!AG64&gt;1, 1,'Germany-ALDVMM'!AG64)</f>
        <v>#NAME?</v>
      </c>
      <c r="T64" s="8">
        <f>IF('Italy-BETA'!O64&gt;1, 1,'Italy-BETA'!O64)</f>
        <v>0.19807737744681828</v>
      </c>
      <c r="U64" s="8" t="e">
        <f ca="1">IF('Spain-ALDVMM'!V64&gt;1,1,'Spain-ALDVMM'!V64)</f>
        <v>#NAME?</v>
      </c>
      <c r="V64" s="8" t="e">
        <f ca="1">IF('UK value set-ALDVMM'!AG64&gt;1,1,'UK value set-ALDVMM'!AG64)</f>
        <v>#NAME?</v>
      </c>
      <c r="W64" s="8" t="e">
        <f ca="1">IF('Singapore-ALDVMM'!V64&gt;1,1,'Singapore-ALDVMM'!V64)</f>
        <v>#NAME?</v>
      </c>
    </row>
    <row r="65" spans="1:23">
      <c r="A65">
        <v>64</v>
      </c>
      <c r="R65" s="8" t="e">
        <f ca="1">IF('France-ALDVMM'!AG65&gt;1, 1,'France-ALDVMM'!AG65)</f>
        <v>#NAME?</v>
      </c>
      <c r="S65" s="8" t="e">
        <f ca="1">IF('Germany-ALDVMM'!AG65&gt;1, 1,'Germany-ALDVMM'!AG65)</f>
        <v>#NAME?</v>
      </c>
      <c r="T65" s="8">
        <f>IF('Italy-BETA'!O65&gt;1, 1,'Italy-BETA'!O65)</f>
        <v>0.19807737744681828</v>
      </c>
      <c r="U65" s="8" t="e">
        <f ca="1">IF('Spain-ALDVMM'!V65&gt;1,1,'Spain-ALDVMM'!V65)</f>
        <v>#NAME?</v>
      </c>
      <c r="V65" s="8" t="e">
        <f ca="1">IF('UK value set-ALDVMM'!AG65&gt;1,1,'UK value set-ALDVMM'!AG65)</f>
        <v>#NAME?</v>
      </c>
      <c r="W65" s="8" t="e">
        <f ca="1">IF('Singapore-ALDVMM'!V65&gt;1,1,'Singapore-ALDVMM'!V65)</f>
        <v>#NAME?</v>
      </c>
    </row>
    <row r="66" spans="1:23">
      <c r="A66">
        <v>65</v>
      </c>
      <c r="R66" s="8" t="e">
        <f ca="1">IF('France-ALDVMM'!AG66&gt;1, 1,'France-ALDVMM'!AG66)</f>
        <v>#NAME?</v>
      </c>
      <c r="S66" s="8" t="e">
        <f ca="1">IF('Germany-ALDVMM'!AG66&gt;1, 1,'Germany-ALDVMM'!AG66)</f>
        <v>#NAME?</v>
      </c>
      <c r="T66" s="8">
        <f>IF('Italy-BETA'!O66&gt;1, 1,'Italy-BETA'!O66)</f>
        <v>0.19807737744681828</v>
      </c>
      <c r="U66" s="8" t="e">
        <f ca="1">IF('Spain-ALDVMM'!V66&gt;1,1,'Spain-ALDVMM'!V66)</f>
        <v>#NAME?</v>
      </c>
      <c r="V66" s="8" t="e">
        <f ca="1">IF('UK value set-ALDVMM'!AG66&gt;1,1,'UK value set-ALDVMM'!AG66)</f>
        <v>#NAME?</v>
      </c>
      <c r="W66" s="8" t="e">
        <f ca="1">IF('Singapore-ALDVMM'!V66&gt;1,1,'Singapore-ALDVMM'!V66)</f>
        <v>#NAME?</v>
      </c>
    </row>
    <row r="67" spans="1:23">
      <c r="A67">
        <v>66</v>
      </c>
      <c r="R67" s="8" t="e">
        <f ca="1">IF('France-ALDVMM'!AG67&gt;1, 1,'France-ALDVMM'!AG67)</f>
        <v>#NAME?</v>
      </c>
      <c r="S67" s="8" t="e">
        <f ca="1">IF('Germany-ALDVMM'!AG67&gt;1, 1,'Germany-ALDVMM'!AG67)</f>
        <v>#NAME?</v>
      </c>
      <c r="T67" s="8">
        <f>IF('Italy-BETA'!O67&gt;1, 1,'Italy-BETA'!O67)</f>
        <v>0.19807737744681828</v>
      </c>
      <c r="U67" s="8" t="e">
        <f ca="1">IF('Spain-ALDVMM'!V67&gt;1,1,'Spain-ALDVMM'!V67)</f>
        <v>#NAME?</v>
      </c>
      <c r="V67" s="8" t="e">
        <f ca="1">IF('UK value set-ALDVMM'!AG67&gt;1,1,'UK value set-ALDVMM'!AG67)</f>
        <v>#NAME?</v>
      </c>
      <c r="W67" s="8" t="e">
        <f ca="1">IF('Singapore-ALDVMM'!V67&gt;1,1,'Singapore-ALDVMM'!V67)</f>
        <v>#NAME?</v>
      </c>
    </row>
    <row r="68" spans="1:23">
      <c r="A68">
        <v>67</v>
      </c>
      <c r="R68" s="8" t="e">
        <f ca="1">IF('France-ALDVMM'!AG68&gt;1, 1,'France-ALDVMM'!AG68)</f>
        <v>#NAME?</v>
      </c>
      <c r="S68" s="8" t="e">
        <f ca="1">IF('Germany-ALDVMM'!AG68&gt;1, 1,'Germany-ALDVMM'!AG68)</f>
        <v>#NAME?</v>
      </c>
      <c r="T68" s="8">
        <f>IF('Italy-BETA'!O68&gt;1, 1,'Italy-BETA'!O68)</f>
        <v>0.19807737744681828</v>
      </c>
      <c r="U68" s="8" t="e">
        <f ca="1">IF('Spain-ALDVMM'!V68&gt;1,1,'Spain-ALDVMM'!V68)</f>
        <v>#NAME?</v>
      </c>
      <c r="V68" s="8" t="e">
        <f ca="1">IF('UK value set-ALDVMM'!AG68&gt;1,1,'UK value set-ALDVMM'!AG68)</f>
        <v>#NAME?</v>
      </c>
      <c r="W68" s="8" t="e">
        <f ca="1">IF('Singapore-ALDVMM'!V68&gt;1,1,'Singapore-ALDVMM'!V68)</f>
        <v>#NAME?</v>
      </c>
    </row>
    <row r="69" spans="1:23">
      <c r="A69">
        <v>68</v>
      </c>
      <c r="R69" s="8" t="e">
        <f ca="1">IF('France-ALDVMM'!AG69&gt;1, 1,'France-ALDVMM'!AG69)</f>
        <v>#NAME?</v>
      </c>
      <c r="S69" s="8" t="e">
        <f ca="1">IF('Germany-ALDVMM'!AG69&gt;1, 1,'Germany-ALDVMM'!AG69)</f>
        <v>#NAME?</v>
      </c>
      <c r="T69" s="8">
        <f>IF('Italy-BETA'!O69&gt;1, 1,'Italy-BETA'!O69)</f>
        <v>0.19807737744681828</v>
      </c>
      <c r="U69" s="8" t="e">
        <f ca="1">IF('Spain-ALDVMM'!V69&gt;1,1,'Spain-ALDVMM'!V69)</f>
        <v>#NAME?</v>
      </c>
      <c r="V69" s="8" t="e">
        <f ca="1">IF('UK value set-ALDVMM'!AG69&gt;1,1,'UK value set-ALDVMM'!AG69)</f>
        <v>#NAME?</v>
      </c>
      <c r="W69" s="8" t="e">
        <f ca="1">IF('Singapore-ALDVMM'!V69&gt;1,1,'Singapore-ALDVMM'!V69)</f>
        <v>#NAME?</v>
      </c>
    </row>
    <row r="70" spans="1:23">
      <c r="A70">
        <v>69</v>
      </c>
      <c r="R70" s="8" t="e">
        <f ca="1">IF('France-ALDVMM'!AG70&gt;1, 1,'France-ALDVMM'!AG70)</f>
        <v>#NAME?</v>
      </c>
      <c r="S70" s="8" t="e">
        <f ca="1">IF('Germany-ALDVMM'!AG70&gt;1, 1,'Germany-ALDVMM'!AG70)</f>
        <v>#NAME?</v>
      </c>
      <c r="T70" s="8">
        <f>IF('Italy-BETA'!O70&gt;1, 1,'Italy-BETA'!O70)</f>
        <v>0.19807737744681828</v>
      </c>
      <c r="U70" s="8" t="e">
        <f ca="1">IF('Spain-ALDVMM'!V70&gt;1,1,'Spain-ALDVMM'!V70)</f>
        <v>#NAME?</v>
      </c>
      <c r="V70" s="8" t="e">
        <f ca="1">IF('UK value set-ALDVMM'!AG70&gt;1,1,'UK value set-ALDVMM'!AG70)</f>
        <v>#NAME?</v>
      </c>
      <c r="W70" s="8" t="e">
        <f ca="1">IF('Singapore-ALDVMM'!V70&gt;1,1,'Singapore-ALDVMM'!V70)</f>
        <v>#NAME?</v>
      </c>
    </row>
    <row r="71" spans="1:23">
      <c r="A71">
        <v>70</v>
      </c>
      <c r="R71" s="8" t="e">
        <f ca="1">IF('France-ALDVMM'!AG71&gt;1, 1,'France-ALDVMM'!AG71)</f>
        <v>#NAME?</v>
      </c>
      <c r="S71" s="8" t="e">
        <f ca="1">IF('Germany-ALDVMM'!AG71&gt;1, 1,'Germany-ALDVMM'!AG71)</f>
        <v>#NAME?</v>
      </c>
      <c r="T71" s="8">
        <f>IF('Italy-BETA'!O71&gt;1, 1,'Italy-BETA'!O71)</f>
        <v>0.19807737744681828</v>
      </c>
      <c r="U71" s="8" t="e">
        <f ca="1">IF('Spain-ALDVMM'!V71&gt;1,1,'Spain-ALDVMM'!V71)</f>
        <v>#NAME?</v>
      </c>
      <c r="V71" s="8" t="e">
        <f ca="1">IF('UK value set-ALDVMM'!AG71&gt;1,1,'UK value set-ALDVMM'!AG71)</f>
        <v>#NAME?</v>
      </c>
      <c r="W71" s="8" t="e">
        <f ca="1">IF('Singapore-ALDVMM'!V71&gt;1,1,'Singapore-ALDVMM'!V71)</f>
        <v>#NAME?</v>
      </c>
    </row>
    <row r="72" spans="1:23">
      <c r="A72">
        <v>71</v>
      </c>
      <c r="R72" s="8" t="e">
        <f ca="1">IF('France-ALDVMM'!AG72&gt;1, 1,'France-ALDVMM'!AG72)</f>
        <v>#NAME?</v>
      </c>
      <c r="S72" s="8" t="e">
        <f ca="1">IF('Germany-ALDVMM'!AG72&gt;1, 1,'Germany-ALDVMM'!AG72)</f>
        <v>#NAME?</v>
      </c>
      <c r="T72" s="8">
        <f>IF('Italy-BETA'!O72&gt;1, 1,'Italy-BETA'!O72)</f>
        <v>0.19807737744681828</v>
      </c>
      <c r="U72" s="8" t="e">
        <f ca="1">IF('Spain-ALDVMM'!V72&gt;1,1,'Spain-ALDVMM'!V72)</f>
        <v>#NAME?</v>
      </c>
      <c r="V72" s="8" t="e">
        <f ca="1">IF('UK value set-ALDVMM'!AG72&gt;1,1,'UK value set-ALDVMM'!AG72)</f>
        <v>#NAME?</v>
      </c>
      <c r="W72" s="8" t="e">
        <f ca="1">IF('Singapore-ALDVMM'!V72&gt;1,1,'Singapore-ALDVMM'!V72)</f>
        <v>#NAME?</v>
      </c>
    </row>
    <row r="73" spans="1:23">
      <c r="A73">
        <v>72</v>
      </c>
      <c r="R73" s="8" t="e">
        <f ca="1">IF('France-ALDVMM'!AG73&gt;1, 1,'France-ALDVMM'!AG73)</f>
        <v>#NAME?</v>
      </c>
      <c r="S73" s="8" t="e">
        <f ca="1">IF('Germany-ALDVMM'!AG73&gt;1, 1,'Germany-ALDVMM'!AG73)</f>
        <v>#NAME?</v>
      </c>
      <c r="T73" s="8">
        <f>IF('Italy-BETA'!O73&gt;1, 1,'Italy-BETA'!O73)</f>
        <v>0.19807737744681828</v>
      </c>
      <c r="U73" s="8" t="e">
        <f ca="1">IF('Spain-ALDVMM'!V73&gt;1,1,'Spain-ALDVMM'!V73)</f>
        <v>#NAME?</v>
      </c>
      <c r="V73" s="8" t="e">
        <f ca="1">IF('UK value set-ALDVMM'!AG73&gt;1,1,'UK value set-ALDVMM'!AG73)</f>
        <v>#NAME?</v>
      </c>
      <c r="W73" s="8" t="e">
        <f ca="1">IF('Singapore-ALDVMM'!V73&gt;1,1,'Singapore-ALDVMM'!V73)</f>
        <v>#NAME?</v>
      </c>
    </row>
    <row r="74" spans="1:23">
      <c r="A74">
        <v>73</v>
      </c>
      <c r="R74" s="8" t="e">
        <f ca="1">IF('France-ALDVMM'!AG74&gt;1, 1,'France-ALDVMM'!AG74)</f>
        <v>#NAME?</v>
      </c>
      <c r="S74" s="8" t="e">
        <f ca="1">IF('Germany-ALDVMM'!AG74&gt;1, 1,'Germany-ALDVMM'!AG74)</f>
        <v>#NAME?</v>
      </c>
      <c r="T74" s="8">
        <f>IF('Italy-BETA'!O74&gt;1, 1,'Italy-BETA'!O74)</f>
        <v>0.19807737744681828</v>
      </c>
      <c r="U74" s="8" t="e">
        <f ca="1">IF('Spain-ALDVMM'!V74&gt;1,1,'Spain-ALDVMM'!V74)</f>
        <v>#NAME?</v>
      </c>
      <c r="V74" s="8" t="e">
        <f ca="1">IF('UK value set-ALDVMM'!AG74&gt;1,1,'UK value set-ALDVMM'!AG74)</f>
        <v>#NAME?</v>
      </c>
      <c r="W74" s="8" t="e">
        <f ca="1">IF('Singapore-ALDVMM'!V74&gt;1,1,'Singapore-ALDVMM'!V74)</f>
        <v>#NAME?</v>
      </c>
    </row>
    <row r="75" spans="1:23">
      <c r="A75">
        <v>74</v>
      </c>
      <c r="R75" s="8" t="e">
        <f ca="1">IF('France-ALDVMM'!AG75&gt;1, 1,'France-ALDVMM'!AG75)</f>
        <v>#NAME?</v>
      </c>
      <c r="S75" s="8" t="e">
        <f ca="1">IF('Germany-ALDVMM'!AG75&gt;1, 1,'Germany-ALDVMM'!AG75)</f>
        <v>#NAME?</v>
      </c>
      <c r="T75" s="8">
        <f>IF('Italy-BETA'!O75&gt;1, 1,'Italy-BETA'!O75)</f>
        <v>0.19807737744681828</v>
      </c>
      <c r="U75" s="8" t="e">
        <f ca="1">IF('Spain-ALDVMM'!V75&gt;1,1,'Spain-ALDVMM'!V75)</f>
        <v>#NAME?</v>
      </c>
      <c r="V75" s="8" t="e">
        <f ca="1">IF('UK value set-ALDVMM'!AG75&gt;1,1,'UK value set-ALDVMM'!AG75)</f>
        <v>#NAME?</v>
      </c>
      <c r="W75" s="8" t="e">
        <f ca="1">IF('Singapore-ALDVMM'!V75&gt;1,1,'Singapore-ALDVMM'!V75)</f>
        <v>#NAME?</v>
      </c>
    </row>
    <row r="76" spans="1:23">
      <c r="A76">
        <v>75</v>
      </c>
      <c r="R76" s="8" t="e">
        <f ca="1">IF('France-ALDVMM'!AG76&gt;1, 1,'France-ALDVMM'!AG76)</f>
        <v>#NAME?</v>
      </c>
      <c r="S76" s="8" t="e">
        <f ca="1">IF('Germany-ALDVMM'!AG76&gt;1, 1,'Germany-ALDVMM'!AG76)</f>
        <v>#NAME?</v>
      </c>
      <c r="T76" s="8">
        <f>IF('Italy-BETA'!O76&gt;1, 1,'Italy-BETA'!O76)</f>
        <v>0.19807737744681828</v>
      </c>
      <c r="U76" s="8" t="e">
        <f ca="1">IF('Spain-ALDVMM'!V76&gt;1,1,'Spain-ALDVMM'!V76)</f>
        <v>#NAME?</v>
      </c>
      <c r="V76" s="8" t="e">
        <f ca="1">IF('UK value set-ALDVMM'!AG76&gt;1,1,'UK value set-ALDVMM'!AG76)</f>
        <v>#NAME?</v>
      </c>
      <c r="W76" s="8" t="e">
        <f ca="1">IF('Singapore-ALDVMM'!V76&gt;1,1,'Singapore-ALDVMM'!V76)</f>
        <v>#NAME?</v>
      </c>
    </row>
    <row r="77" spans="1:23">
      <c r="A77">
        <v>76</v>
      </c>
      <c r="R77" s="8" t="e">
        <f ca="1">IF('France-ALDVMM'!AG77&gt;1, 1,'France-ALDVMM'!AG77)</f>
        <v>#NAME?</v>
      </c>
      <c r="S77" s="8" t="e">
        <f ca="1">IF('Germany-ALDVMM'!AG77&gt;1, 1,'Germany-ALDVMM'!AG77)</f>
        <v>#NAME?</v>
      </c>
      <c r="T77" s="8">
        <f>IF('Italy-BETA'!O77&gt;1, 1,'Italy-BETA'!O77)</f>
        <v>0.19807737744681828</v>
      </c>
      <c r="U77" s="8" t="e">
        <f ca="1">IF('Spain-ALDVMM'!V77&gt;1,1,'Spain-ALDVMM'!V77)</f>
        <v>#NAME?</v>
      </c>
      <c r="V77" s="8" t="e">
        <f ca="1">IF('UK value set-ALDVMM'!AG77&gt;1,1,'UK value set-ALDVMM'!AG77)</f>
        <v>#NAME?</v>
      </c>
      <c r="W77" s="8" t="e">
        <f ca="1">IF('Singapore-ALDVMM'!V77&gt;1,1,'Singapore-ALDVMM'!V77)</f>
        <v>#NAME?</v>
      </c>
    </row>
    <row r="78" spans="1:23">
      <c r="A78">
        <v>77</v>
      </c>
      <c r="R78" s="8" t="e">
        <f ca="1">IF('France-ALDVMM'!AG78&gt;1, 1,'France-ALDVMM'!AG78)</f>
        <v>#NAME?</v>
      </c>
      <c r="S78" s="8" t="e">
        <f ca="1">IF('Germany-ALDVMM'!AG78&gt;1, 1,'Germany-ALDVMM'!AG78)</f>
        <v>#NAME?</v>
      </c>
      <c r="T78" s="8">
        <f>IF('Italy-BETA'!O78&gt;1, 1,'Italy-BETA'!O78)</f>
        <v>0.19807737744681828</v>
      </c>
      <c r="U78" s="8" t="e">
        <f ca="1">IF('Spain-ALDVMM'!V78&gt;1,1,'Spain-ALDVMM'!V78)</f>
        <v>#NAME?</v>
      </c>
      <c r="V78" s="8" t="e">
        <f ca="1">IF('UK value set-ALDVMM'!AG78&gt;1,1,'UK value set-ALDVMM'!AG78)</f>
        <v>#NAME?</v>
      </c>
      <c r="W78" s="8" t="e">
        <f ca="1">IF('Singapore-ALDVMM'!V78&gt;1,1,'Singapore-ALDVMM'!V78)</f>
        <v>#NAME?</v>
      </c>
    </row>
    <row r="79" spans="1:23">
      <c r="A79">
        <v>78</v>
      </c>
      <c r="R79" s="8" t="e">
        <f ca="1">IF('France-ALDVMM'!AG79&gt;1, 1,'France-ALDVMM'!AG79)</f>
        <v>#NAME?</v>
      </c>
      <c r="S79" s="8" t="e">
        <f ca="1">IF('Germany-ALDVMM'!AG79&gt;1, 1,'Germany-ALDVMM'!AG79)</f>
        <v>#NAME?</v>
      </c>
      <c r="T79" s="8">
        <f>IF('Italy-BETA'!O79&gt;1, 1,'Italy-BETA'!O79)</f>
        <v>0.19807737744681828</v>
      </c>
      <c r="U79" s="8" t="e">
        <f ca="1">IF('Spain-ALDVMM'!V79&gt;1,1,'Spain-ALDVMM'!V79)</f>
        <v>#NAME?</v>
      </c>
      <c r="V79" s="8" t="e">
        <f ca="1">IF('UK value set-ALDVMM'!AG79&gt;1,1,'UK value set-ALDVMM'!AG79)</f>
        <v>#NAME?</v>
      </c>
      <c r="W79" s="8" t="e">
        <f ca="1">IF('Singapore-ALDVMM'!V79&gt;1,1,'Singapore-ALDVMM'!V79)</f>
        <v>#NAME?</v>
      </c>
    </row>
    <row r="80" spans="1:23">
      <c r="A80">
        <v>79</v>
      </c>
      <c r="R80" s="8" t="e">
        <f ca="1">IF('France-ALDVMM'!AG80&gt;1, 1,'France-ALDVMM'!AG80)</f>
        <v>#NAME?</v>
      </c>
      <c r="S80" s="8" t="e">
        <f ca="1">IF('Germany-ALDVMM'!AG80&gt;1, 1,'Germany-ALDVMM'!AG80)</f>
        <v>#NAME?</v>
      </c>
      <c r="T80" s="8">
        <f>IF('Italy-BETA'!O80&gt;1, 1,'Italy-BETA'!O80)</f>
        <v>0.19807737744681828</v>
      </c>
      <c r="U80" s="8" t="e">
        <f ca="1">IF('Spain-ALDVMM'!V80&gt;1,1,'Spain-ALDVMM'!V80)</f>
        <v>#NAME?</v>
      </c>
      <c r="V80" s="8" t="e">
        <f ca="1">IF('UK value set-ALDVMM'!AG80&gt;1,1,'UK value set-ALDVMM'!AG80)</f>
        <v>#NAME?</v>
      </c>
      <c r="W80" s="8" t="e">
        <f ca="1">IF('Singapore-ALDVMM'!V80&gt;1,1,'Singapore-ALDVMM'!V80)</f>
        <v>#NAME?</v>
      </c>
    </row>
    <row r="81" spans="1:23">
      <c r="A81">
        <v>80</v>
      </c>
      <c r="R81" s="8" t="e">
        <f ca="1">IF('France-ALDVMM'!AG81&gt;1, 1,'France-ALDVMM'!AG81)</f>
        <v>#NAME?</v>
      </c>
      <c r="S81" s="8" t="e">
        <f ca="1">IF('Germany-ALDVMM'!AG81&gt;1, 1,'Germany-ALDVMM'!AG81)</f>
        <v>#NAME?</v>
      </c>
      <c r="T81" s="8">
        <f>IF('Italy-BETA'!O81&gt;1, 1,'Italy-BETA'!O81)</f>
        <v>0.19807737744681828</v>
      </c>
      <c r="U81" s="8" t="e">
        <f ca="1">IF('Spain-ALDVMM'!V81&gt;1,1,'Spain-ALDVMM'!V81)</f>
        <v>#NAME?</v>
      </c>
      <c r="V81" s="8" t="e">
        <f ca="1">IF('UK value set-ALDVMM'!AG81&gt;1,1,'UK value set-ALDVMM'!AG81)</f>
        <v>#NAME?</v>
      </c>
      <c r="W81" s="8" t="e">
        <f ca="1">IF('Singapore-ALDVMM'!V81&gt;1,1,'Singapore-ALDVMM'!V81)</f>
        <v>#NAME?</v>
      </c>
    </row>
    <row r="82" spans="1:23">
      <c r="A82">
        <v>81</v>
      </c>
      <c r="R82" s="8" t="e">
        <f ca="1">IF('France-ALDVMM'!AG82&gt;1, 1,'France-ALDVMM'!AG82)</f>
        <v>#NAME?</v>
      </c>
      <c r="S82" s="8" t="e">
        <f ca="1">IF('Germany-ALDVMM'!AG82&gt;1, 1,'Germany-ALDVMM'!AG82)</f>
        <v>#NAME?</v>
      </c>
      <c r="T82" s="8">
        <f>IF('Italy-BETA'!O82&gt;1, 1,'Italy-BETA'!O82)</f>
        <v>0.19807737744681828</v>
      </c>
      <c r="U82" s="8" t="e">
        <f ca="1">IF('Spain-ALDVMM'!V82&gt;1,1,'Spain-ALDVMM'!V82)</f>
        <v>#NAME?</v>
      </c>
      <c r="V82" s="8" t="e">
        <f ca="1">IF('UK value set-ALDVMM'!AG82&gt;1,1,'UK value set-ALDVMM'!AG82)</f>
        <v>#NAME?</v>
      </c>
      <c r="W82" s="8" t="e">
        <f ca="1">IF('Singapore-ALDVMM'!V82&gt;1,1,'Singapore-ALDVMM'!V82)</f>
        <v>#NAME?</v>
      </c>
    </row>
    <row r="83" spans="1:23">
      <c r="A83">
        <v>82</v>
      </c>
      <c r="R83" s="8" t="e">
        <f ca="1">IF('France-ALDVMM'!AG83&gt;1, 1,'France-ALDVMM'!AG83)</f>
        <v>#NAME?</v>
      </c>
      <c r="S83" s="8" t="e">
        <f ca="1">IF('Germany-ALDVMM'!AG83&gt;1, 1,'Germany-ALDVMM'!AG83)</f>
        <v>#NAME?</v>
      </c>
      <c r="T83" s="8">
        <f>IF('Italy-BETA'!O83&gt;1, 1,'Italy-BETA'!O83)</f>
        <v>0.19807737744681828</v>
      </c>
      <c r="U83" s="8" t="e">
        <f ca="1">IF('Spain-ALDVMM'!V83&gt;1,1,'Spain-ALDVMM'!V83)</f>
        <v>#NAME?</v>
      </c>
      <c r="V83" s="8" t="e">
        <f ca="1">IF('UK value set-ALDVMM'!AG83&gt;1,1,'UK value set-ALDVMM'!AG83)</f>
        <v>#NAME?</v>
      </c>
      <c r="W83" s="8" t="e">
        <f ca="1">IF('Singapore-ALDVMM'!V83&gt;1,1,'Singapore-ALDVMM'!V83)</f>
        <v>#NAME?</v>
      </c>
    </row>
    <row r="84" spans="1:23">
      <c r="A84">
        <v>83</v>
      </c>
      <c r="R84" s="8" t="e">
        <f ca="1">IF('France-ALDVMM'!AG84&gt;1, 1,'France-ALDVMM'!AG84)</f>
        <v>#NAME?</v>
      </c>
      <c r="S84" s="8" t="e">
        <f ca="1">IF('Germany-ALDVMM'!AG84&gt;1, 1,'Germany-ALDVMM'!AG84)</f>
        <v>#NAME?</v>
      </c>
      <c r="T84" s="8">
        <f>IF('Italy-BETA'!O84&gt;1, 1,'Italy-BETA'!O84)</f>
        <v>0.19807737744681828</v>
      </c>
      <c r="U84" s="8" t="e">
        <f ca="1">IF('Spain-ALDVMM'!V84&gt;1,1,'Spain-ALDVMM'!V84)</f>
        <v>#NAME?</v>
      </c>
      <c r="V84" s="8" t="e">
        <f ca="1">IF('UK value set-ALDVMM'!AG84&gt;1,1,'UK value set-ALDVMM'!AG84)</f>
        <v>#NAME?</v>
      </c>
      <c r="W84" s="8" t="e">
        <f ca="1">IF('Singapore-ALDVMM'!V84&gt;1,1,'Singapore-ALDVMM'!V84)</f>
        <v>#NAME?</v>
      </c>
    </row>
    <row r="85" spans="1:23">
      <c r="A85">
        <v>84</v>
      </c>
      <c r="R85" s="8" t="e">
        <f ca="1">IF('France-ALDVMM'!AG85&gt;1, 1,'France-ALDVMM'!AG85)</f>
        <v>#NAME?</v>
      </c>
      <c r="S85" s="8" t="e">
        <f ca="1">IF('Germany-ALDVMM'!AG85&gt;1, 1,'Germany-ALDVMM'!AG85)</f>
        <v>#NAME?</v>
      </c>
      <c r="T85" s="8">
        <f>IF('Italy-BETA'!O85&gt;1, 1,'Italy-BETA'!O85)</f>
        <v>0.19807737744681828</v>
      </c>
      <c r="U85" s="8" t="e">
        <f ca="1">IF('Spain-ALDVMM'!V85&gt;1,1,'Spain-ALDVMM'!V85)</f>
        <v>#NAME?</v>
      </c>
      <c r="V85" s="8" t="e">
        <f ca="1">IF('UK value set-ALDVMM'!AG85&gt;1,1,'UK value set-ALDVMM'!AG85)</f>
        <v>#NAME?</v>
      </c>
      <c r="W85" s="8" t="e">
        <f ca="1">IF('Singapore-ALDVMM'!V85&gt;1,1,'Singapore-ALDVMM'!V85)</f>
        <v>#NAME?</v>
      </c>
    </row>
    <row r="86" spans="1:23">
      <c r="A86">
        <v>85</v>
      </c>
      <c r="R86" s="8" t="e">
        <f ca="1">IF('France-ALDVMM'!AG86&gt;1, 1,'France-ALDVMM'!AG86)</f>
        <v>#NAME?</v>
      </c>
      <c r="S86" s="8" t="e">
        <f ca="1">IF('Germany-ALDVMM'!AG86&gt;1, 1,'Germany-ALDVMM'!AG86)</f>
        <v>#NAME?</v>
      </c>
      <c r="T86" s="8">
        <f>IF('Italy-BETA'!O86&gt;1, 1,'Italy-BETA'!O86)</f>
        <v>0.19807737744681828</v>
      </c>
      <c r="U86" s="8" t="e">
        <f ca="1">IF('Spain-ALDVMM'!V86&gt;1,1,'Spain-ALDVMM'!V86)</f>
        <v>#NAME?</v>
      </c>
      <c r="V86" s="8" t="e">
        <f ca="1">IF('UK value set-ALDVMM'!AG86&gt;1,1,'UK value set-ALDVMM'!AG86)</f>
        <v>#NAME?</v>
      </c>
      <c r="W86" s="8" t="e">
        <f ca="1">IF('Singapore-ALDVMM'!V86&gt;1,1,'Singapore-ALDVMM'!V86)</f>
        <v>#NAME?</v>
      </c>
    </row>
    <row r="87" spans="1:23">
      <c r="A87">
        <v>86</v>
      </c>
      <c r="R87" s="8" t="e">
        <f ca="1">IF('France-ALDVMM'!AG87&gt;1, 1,'France-ALDVMM'!AG87)</f>
        <v>#NAME?</v>
      </c>
      <c r="S87" s="8" t="e">
        <f ca="1">IF('Germany-ALDVMM'!AG87&gt;1, 1,'Germany-ALDVMM'!AG87)</f>
        <v>#NAME?</v>
      </c>
      <c r="T87" s="8">
        <f>IF('Italy-BETA'!O87&gt;1, 1,'Italy-BETA'!O87)</f>
        <v>0.19807737744681828</v>
      </c>
      <c r="U87" s="8" t="e">
        <f ca="1">IF('Spain-ALDVMM'!V87&gt;1,1,'Spain-ALDVMM'!V87)</f>
        <v>#NAME?</v>
      </c>
      <c r="V87" s="8" t="e">
        <f ca="1">IF('UK value set-ALDVMM'!AG87&gt;1,1,'UK value set-ALDVMM'!AG87)</f>
        <v>#NAME?</v>
      </c>
      <c r="W87" s="8" t="e">
        <f ca="1">IF('Singapore-ALDVMM'!V87&gt;1,1,'Singapore-ALDVMM'!V87)</f>
        <v>#NAME?</v>
      </c>
    </row>
    <row r="88" spans="1:23">
      <c r="A88">
        <v>87</v>
      </c>
      <c r="R88" s="8" t="e">
        <f ca="1">IF('France-ALDVMM'!AG88&gt;1, 1,'France-ALDVMM'!AG88)</f>
        <v>#NAME?</v>
      </c>
      <c r="S88" s="8" t="e">
        <f ca="1">IF('Germany-ALDVMM'!AG88&gt;1, 1,'Germany-ALDVMM'!AG88)</f>
        <v>#NAME?</v>
      </c>
      <c r="T88" s="8">
        <f>IF('Italy-BETA'!O88&gt;1, 1,'Italy-BETA'!O88)</f>
        <v>0.19807737744681828</v>
      </c>
      <c r="U88" s="8" t="e">
        <f ca="1">IF('Spain-ALDVMM'!V88&gt;1,1,'Spain-ALDVMM'!V88)</f>
        <v>#NAME?</v>
      </c>
      <c r="V88" s="8" t="e">
        <f ca="1">IF('UK value set-ALDVMM'!AG88&gt;1,1,'UK value set-ALDVMM'!AG88)</f>
        <v>#NAME?</v>
      </c>
      <c r="W88" s="8" t="e">
        <f ca="1">IF('Singapore-ALDVMM'!V88&gt;1,1,'Singapore-ALDVMM'!V88)</f>
        <v>#NAME?</v>
      </c>
    </row>
    <row r="89" spans="1:23">
      <c r="A89">
        <v>88</v>
      </c>
      <c r="R89" s="8" t="e">
        <f ca="1">IF('France-ALDVMM'!AG89&gt;1, 1,'France-ALDVMM'!AG89)</f>
        <v>#NAME?</v>
      </c>
      <c r="S89" s="8" t="e">
        <f ca="1">IF('Germany-ALDVMM'!AG89&gt;1, 1,'Germany-ALDVMM'!AG89)</f>
        <v>#NAME?</v>
      </c>
      <c r="T89" s="8">
        <f>IF('Italy-BETA'!O89&gt;1, 1,'Italy-BETA'!O89)</f>
        <v>0.19807737744681828</v>
      </c>
      <c r="U89" s="8" t="e">
        <f ca="1">IF('Spain-ALDVMM'!V89&gt;1,1,'Spain-ALDVMM'!V89)</f>
        <v>#NAME?</v>
      </c>
      <c r="V89" s="8" t="e">
        <f ca="1">IF('UK value set-ALDVMM'!AG89&gt;1,1,'UK value set-ALDVMM'!AG89)</f>
        <v>#NAME?</v>
      </c>
      <c r="W89" s="8" t="e">
        <f ca="1">IF('Singapore-ALDVMM'!V89&gt;1,1,'Singapore-ALDVMM'!V89)</f>
        <v>#NAME?</v>
      </c>
    </row>
    <row r="90" spans="1:23">
      <c r="A90">
        <v>89</v>
      </c>
      <c r="R90" s="8" t="e">
        <f ca="1">IF('France-ALDVMM'!AG90&gt;1, 1,'France-ALDVMM'!AG90)</f>
        <v>#NAME?</v>
      </c>
      <c r="S90" s="8" t="e">
        <f ca="1">IF('Germany-ALDVMM'!AG90&gt;1, 1,'Germany-ALDVMM'!AG90)</f>
        <v>#NAME?</v>
      </c>
      <c r="T90" s="8">
        <f>IF('Italy-BETA'!O90&gt;1, 1,'Italy-BETA'!O90)</f>
        <v>0.19807737744681828</v>
      </c>
      <c r="U90" s="8" t="e">
        <f ca="1">IF('Spain-ALDVMM'!V90&gt;1,1,'Spain-ALDVMM'!V90)</f>
        <v>#NAME?</v>
      </c>
      <c r="V90" s="8" t="e">
        <f ca="1">IF('UK value set-ALDVMM'!AG90&gt;1,1,'UK value set-ALDVMM'!AG90)</f>
        <v>#NAME?</v>
      </c>
      <c r="W90" s="8" t="e">
        <f ca="1">IF('Singapore-ALDVMM'!V90&gt;1,1,'Singapore-ALDVMM'!V90)</f>
        <v>#NAME?</v>
      </c>
    </row>
    <row r="91" spans="1:23">
      <c r="A91">
        <v>90</v>
      </c>
      <c r="R91" s="8" t="e">
        <f ca="1">IF('France-ALDVMM'!AG91&gt;1, 1,'France-ALDVMM'!AG91)</f>
        <v>#NAME?</v>
      </c>
      <c r="S91" s="8" t="e">
        <f ca="1">IF('Germany-ALDVMM'!AG91&gt;1, 1,'Germany-ALDVMM'!AG91)</f>
        <v>#NAME?</v>
      </c>
      <c r="T91" s="8">
        <f>IF('Italy-BETA'!O91&gt;1, 1,'Italy-BETA'!O91)</f>
        <v>0.19807737744681828</v>
      </c>
      <c r="U91" s="8" t="e">
        <f ca="1">IF('Spain-ALDVMM'!V91&gt;1,1,'Spain-ALDVMM'!V91)</f>
        <v>#NAME?</v>
      </c>
      <c r="V91" s="8" t="e">
        <f ca="1">IF('UK value set-ALDVMM'!AG91&gt;1,1,'UK value set-ALDVMM'!AG91)</f>
        <v>#NAME?</v>
      </c>
      <c r="W91" s="8" t="e">
        <f ca="1">IF('Singapore-ALDVMM'!V91&gt;1,1,'Singapore-ALDVMM'!V91)</f>
        <v>#NAME?</v>
      </c>
    </row>
    <row r="92" spans="1:23">
      <c r="A92">
        <v>91</v>
      </c>
      <c r="R92" s="8" t="e">
        <f ca="1">IF('France-ALDVMM'!AG92&gt;1, 1,'France-ALDVMM'!AG92)</f>
        <v>#NAME?</v>
      </c>
      <c r="S92" s="8" t="e">
        <f ca="1">IF('Germany-ALDVMM'!AG92&gt;1, 1,'Germany-ALDVMM'!AG92)</f>
        <v>#NAME?</v>
      </c>
      <c r="T92" s="8">
        <f>IF('Italy-BETA'!O92&gt;1, 1,'Italy-BETA'!O92)</f>
        <v>0.19807737744681828</v>
      </c>
      <c r="U92" s="8" t="e">
        <f ca="1">IF('Spain-ALDVMM'!V92&gt;1,1,'Spain-ALDVMM'!V92)</f>
        <v>#NAME?</v>
      </c>
      <c r="V92" s="8" t="e">
        <f ca="1">IF('UK value set-ALDVMM'!AG92&gt;1,1,'UK value set-ALDVMM'!AG92)</f>
        <v>#NAME?</v>
      </c>
      <c r="W92" s="8" t="e">
        <f ca="1">IF('Singapore-ALDVMM'!V92&gt;1,1,'Singapore-ALDVMM'!V92)</f>
        <v>#NAME?</v>
      </c>
    </row>
    <row r="93" spans="1:23">
      <c r="A93">
        <v>92</v>
      </c>
      <c r="R93" s="8" t="e">
        <f ca="1">IF('France-ALDVMM'!AG93&gt;1, 1,'France-ALDVMM'!AG93)</f>
        <v>#NAME?</v>
      </c>
      <c r="S93" s="8" t="e">
        <f ca="1">IF('Germany-ALDVMM'!AG93&gt;1, 1,'Germany-ALDVMM'!AG93)</f>
        <v>#NAME?</v>
      </c>
      <c r="T93" s="8">
        <f>IF('Italy-BETA'!O93&gt;1, 1,'Italy-BETA'!O93)</f>
        <v>0.19807737744681828</v>
      </c>
      <c r="U93" s="8" t="e">
        <f ca="1">IF('Spain-ALDVMM'!V93&gt;1,1,'Spain-ALDVMM'!V93)</f>
        <v>#NAME?</v>
      </c>
      <c r="V93" s="8" t="e">
        <f ca="1">IF('UK value set-ALDVMM'!AG93&gt;1,1,'UK value set-ALDVMM'!AG93)</f>
        <v>#NAME?</v>
      </c>
      <c r="W93" s="8" t="e">
        <f ca="1">IF('Singapore-ALDVMM'!V93&gt;1,1,'Singapore-ALDVMM'!V93)</f>
        <v>#NAME?</v>
      </c>
    </row>
    <row r="94" spans="1:23">
      <c r="A94">
        <v>93</v>
      </c>
      <c r="R94" s="8" t="e">
        <f ca="1">IF('France-ALDVMM'!AG94&gt;1, 1,'France-ALDVMM'!AG94)</f>
        <v>#NAME?</v>
      </c>
      <c r="S94" s="8" t="e">
        <f ca="1">IF('Germany-ALDVMM'!AG94&gt;1, 1,'Germany-ALDVMM'!AG94)</f>
        <v>#NAME?</v>
      </c>
      <c r="T94" s="8">
        <f>IF('Italy-BETA'!O94&gt;1, 1,'Italy-BETA'!O94)</f>
        <v>0.19807737744681828</v>
      </c>
      <c r="U94" s="8" t="e">
        <f ca="1">IF('Spain-ALDVMM'!V94&gt;1,1,'Spain-ALDVMM'!V94)</f>
        <v>#NAME?</v>
      </c>
      <c r="V94" s="8" t="e">
        <f ca="1">IF('UK value set-ALDVMM'!AG94&gt;1,1,'UK value set-ALDVMM'!AG94)</f>
        <v>#NAME?</v>
      </c>
      <c r="W94" s="8" t="e">
        <f ca="1">IF('Singapore-ALDVMM'!V94&gt;1,1,'Singapore-ALDVMM'!V94)</f>
        <v>#NAME?</v>
      </c>
    </row>
    <row r="95" spans="1:23">
      <c r="A95">
        <v>94</v>
      </c>
      <c r="R95" s="8" t="e">
        <f ca="1">IF('France-ALDVMM'!AG95&gt;1, 1,'France-ALDVMM'!AG95)</f>
        <v>#NAME?</v>
      </c>
      <c r="S95" s="8" t="e">
        <f ca="1">IF('Germany-ALDVMM'!AG95&gt;1, 1,'Germany-ALDVMM'!AG95)</f>
        <v>#NAME?</v>
      </c>
      <c r="T95" s="8">
        <f>IF('Italy-BETA'!O95&gt;1, 1,'Italy-BETA'!O95)</f>
        <v>0.19807737744681828</v>
      </c>
      <c r="U95" s="8" t="e">
        <f ca="1">IF('Spain-ALDVMM'!V95&gt;1,1,'Spain-ALDVMM'!V95)</f>
        <v>#NAME?</v>
      </c>
      <c r="V95" s="8" t="e">
        <f ca="1">IF('UK value set-ALDVMM'!AG95&gt;1,1,'UK value set-ALDVMM'!AG95)</f>
        <v>#NAME?</v>
      </c>
      <c r="W95" s="8" t="e">
        <f ca="1">IF('Singapore-ALDVMM'!V95&gt;1,1,'Singapore-ALDVMM'!V95)</f>
        <v>#NAME?</v>
      </c>
    </row>
    <row r="96" spans="1:23">
      <c r="A96">
        <v>95</v>
      </c>
      <c r="R96" s="8" t="e">
        <f ca="1">IF('France-ALDVMM'!AG96&gt;1, 1,'France-ALDVMM'!AG96)</f>
        <v>#NAME?</v>
      </c>
      <c r="S96" s="8" t="e">
        <f ca="1">IF('Germany-ALDVMM'!AG96&gt;1, 1,'Germany-ALDVMM'!AG96)</f>
        <v>#NAME?</v>
      </c>
      <c r="T96" s="8">
        <f>IF('Italy-BETA'!O96&gt;1, 1,'Italy-BETA'!O96)</f>
        <v>0.19807737744681828</v>
      </c>
      <c r="U96" s="8" t="e">
        <f ca="1">IF('Spain-ALDVMM'!V96&gt;1,1,'Spain-ALDVMM'!V96)</f>
        <v>#NAME?</v>
      </c>
      <c r="V96" s="8" t="e">
        <f ca="1">IF('UK value set-ALDVMM'!AG96&gt;1,1,'UK value set-ALDVMM'!AG96)</f>
        <v>#NAME?</v>
      </c>
      <c r="W96" s="8" t="e">
        <f ca="1">IF('Singapore-ALDVMM'!V96&gt;1,1,'Singapore-ALDVMM'!V96)</f>
        <v>#NAME?</v>
      </c>
    </row>
    <row r="97" spans="1:23">
      <c r="A97">
        <v>96</v>
      </c>
      <c r="R97" s="8" t="e">
        <f ca="1">IF('France-ALDVMM'!AG97&gt;1, 1,'France-ALDVMM'!AG97)</f>
        <v>#NAME?</v>
      </c>
      <c r="S97" s="8" t="e">
        <f ca="1">IF('Germany-ALDVMM'!AG97&gt;1, 1,'Germany-ALDVMM'!AG97)</f>
        <v>#NAME?</v>
      </c>
      <c r="T97" s="8">
        <f>IF('Italy-BETA'!O97&gt;1, 1,'Italy-BETA'!O97)</f>
        <v>0.19807737744681828</v>
      </c>
      <c r="U97" s="8" t="e">
        <f ca="1">IF('Spain-ALDVMM'!V97&gt;1,1,'Spain-ALDVMM'!V97)</f>
        <v>#NAME?</v>
      </c>
      <c r="V97" s="8" t="e">
        <f ca="1">IF('UK value set-ALDVMM'!AG97&gt;1,1,'UK value set-ALDVMM'!AG97)</f>
        <v>#NAME?</v>
      </c>
      <c r="W97" s="8" t="e">
        <f ca="1">IF('Singapore-ALDVMM'!V97&gt;1,1,'Singapore-ALDVMM'!V97)</f>
        <v>#NAME?</v>
      </c>
    </row>
    <row r="98" spans="1:23">
      <c r="A98">
        <v>97</v>
      </c>
      <c r="R98" s="8" t="e">
        <f ca="1">IF('France-ALDVMM'!AG98&gt;1, 1,'France-ALDVMM'!AG98)</f>
        <v>#NAME?</v>
      </c>
      <c r="S98" s="8" t="e">
        <f ca="1">IF('Germany-ALDVMM'!AG98&gt;1, 1,'Germany-ALDVMM'!AG98)</f>
        <v>#NAME?</v>
      </c>
      <c r="T98" s="8">
        <f>IF('Italy-BETA'!O98&gt;1, 1,'Italy-BETA'!O98)</f>
        <v>0.19807737744681828</v>
      </c>
      <c r="U98" s="8" t="e">
        <f ca="1">IF('Spain-ALDVMM'!V98&gt;1,1,'Spain-ALDVMM'!V98)</f>
        <v>#NAME?</v>
      </c>
      <c r="V98" s="8" t="e">
        <f ca="1">IF('UK value set-ALDVMM'!AG98&gt;1,1,'UK value set-ALDVMM'!AG98)</f>
        <v>#NAME?</v>
      </c>
      <c r="W98" s="8" t="e">
        <f ca="1">IF('Singapore-ALDVMM'!V98&gt;1,1,'Singapore-ALDVMM'!V98)</f>
        <v>#NAME?</v>
      </c>
    </row>
    <row r="99" spans="1:23">
      <c r="A99">
        <v>98</v>
      </c>
      <c r="R99" s="8" t="e">
        <f ca="1">IF('France-ALDVMM'!AG99&gt;1, 1,'France-ALDVMM'!AG99)</f>
        <v>#NAME?</v>
      </c>
      <c r="S99" s="8" t="e">
        <f ca="1">IF('Germany-ALDVMM'!AG99&gt;1, 1,'Germany-ALDVMM'!AG99)</f>
        <v>#NAME?</v>
      </c>
      <c r="T99" s="8">
        <f>IF('Italy-BETA'!O99&gt;1, 1,'Italy-BETA'!O99)</f>
        <v>0.19807737744681828</v>
      </c>
      <c r="U99" s="8" t="e">
        <f ca="1">IF('Spain-ALDVMM'!V99&gt;1,1,'Spain-ALDVMM'!V99)</f>
        <v>#NAME?</v>
      </c>
      <c r="V99" s="8" t="e">
        <f ca="1">IF('UK value set-ALDVMM'!AG99&gt;1,1,'UK value set-ALDVMM'!AG99)</f>
        <v>#NAME?</v>
      </c>
      <c r="W99" s="8" t="e">
        <f ca="1">IF('Singapore-ALDVMM'!V99&gt;1,1,'Singapore-ALDVMM'!V99)</f>
        <v>#NAME?</v>
      </c>
    </row>
    <row r="100" spans="1:23">
      <c r="A100">
        <v>99</v>
      </c>
      <c r="R100" s="8" t="e">
        <f ca="1">IF('France-ALDVMM'!AG100&gt;1, 1,'France-ALDVMM'!AG100)</f>
        <v>#NAME?</v>
      </c>
      <c r="S100" s="8" t="e">
        <f ca="1">IF('Germany-ALDVMM'!AG100&gt;1, 1,'Germany-ALDVMM'!AG100)</f>
        <v>#NAME?</v>
      </c>
      <c r="T100" s="8">
        <f>IF('Italy-BETA'!O100&gt;1, 1,'Italy-BETA'!O100)</f>
        <v>0.19807737744681828</v>
      </c>
      <c r="U100" s="8" t="e">
        <f ca="1">IF('Spain-ALDVMM'!V100&gt;1,1,'Spain-ALDVMM'!V100)</f>
        <v>#NAME?</v>
      </c>
      <c r="V100" s="8" t="e">
        <f ca="1">IF('UK value set-ALDVMM'!AG100&gt;1,1,'UK value set-ALDVMM'!AG100)</f>
        <v>#NAME?</v>
      </c>
      <c r="W100" s="8" t="e">
        <f ca="1">IF('Singapore-ALDVMM'!V100&gt;1,1,'Singapore-ALDVMM'!V100)</f>
        <v>#NAME?</v>
      </c>
    </row>
    <row r="101" spans="1:23">
      <c r="A101">
        <v>100</v>
      </c>
      <c r="R101" s="8" t="e">
        <f ca="1">IF('France-ALDVMM'!AG101&gt;1, 1,'France-ALDVMM'!AG101)</f>
        <v>#NAME?</v>
      </c>
      <c r="S101" s="8" t="e">
        <f ca="1">IF('Germany-ALDVMM'!AG101&gt;1, 1,'Germany-ALDVMM'!AG101)</f>
        <v>#NAME?</v>
      </c>
      <c r="T101" s="8">
        <f>IF('Italy-BETA'!O101&gt;1, 1,'Italy-BETA'!O101)</f>
        <v>0.19807737744681828</v>
      </c>
      <c r="U101" s="8" t="e">
        <f ca="1">IF('Spain-ALDVMM'!V101&gt;1,1,'Spain-ALDVMM'!V101)</f>
        <v>#NAME?</v>
      </c>
      <c r="V101" s="8" t="e">
        <f ca="1">IF('UK value set-ALDVMM'!AG101&gt;1,1,'UK value set-ALDVMM'!AG101)</f>
        <v>#NAME?</v>
      </c>
      <c r="W101" s="8" t="e">
        <f ca="1">IF('Singapore-ALDVMM'!V101&gt;1,1,'Singapore-ALDVMM'!V101)</f>
        <v>#NAME?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2"/>
  <dimension ref="A1:Y101"/>
  <sheetViews>
    <sheetView workbookViewId="0">
      <selection activeCell="L18" sqref="L18"/>
    </sheetView>
  </sheetViews>
  <sheetFormatPr defaultRowHeight="15"/>
  <cols>
    <col min="12" max="12" width="10.28515625" bestFit="1" customWidth="1"/>
  </cols>
  <sheetData>
    <row r="1" spans="1:25">
      <c r="A1" t="s">
        <v>0</v>
      </c>
      <c r="B1" s="2" t="s">
        <v>33</v>
      </c>
      <c r="C1" s="2" t="s">
        <v>34</v>
      </c>
      <c r="D1" s="2" t="s">
        <v>35</v>
      </c>
      <c r="E1" s="2" t="s">
        <v>36</v>
      </c>
      <c r="F1" s="2" t="s">
        <v>37</v>
      </c>
      <c r="G1" s="2" t="s">
        <v>8</v>
      </c>
      <c r="H1" s="2" t="s">
        <v>9</v>
      </c>
      <c r="I1" s="2" t="s">
        <v>38</v>
      </c>
      <c r="J1" s="2" t="s">
        <v>39</v>
      </c>
      <c r="K1" s="2" t="s">
        <v>40</v>
      </c>
      <c r="L1" s="2" t="s">
        <v>47</v>
      </c>
      <c r="M1" s="2" t="s">
        <v>48</v>
      </c>
      <c r="N1" s="2" t="s">
        <v>49</v>
      </c>
      <c r="O1" s="2" t="s">
        <v>50</v>
      </c>
      <c r="P1" s="2" t="s">
        <v>51</v>
      </c>
      <c r="Q1" s="2" t="s">
        <v>52</v>
      </c>
      <c r="R1" s="2" t="s">
        <v>53</v>
      </c>
      <c r="S1" s="2" t="s">
        <v>54</v>
      </c>
      <c r="T1" s="2" t="s">
        <v>55</v>
      </c>
      <c r="U1" s="2" t="s">
        <v>56</v>
      </c>
      <c r="V1" s="2" t="s">
        <v>57</v>
      </c>
      <c r="W1" s="2" t="s">
        <v>58</v>
      </c>
      <c r="Y1" s="2" t="s">
        <v>67</v>
      </c>
    </row>
    <row r="2" spans="1:25">
      <c r="A2">
        <f t="shared" ref="A2:A33" si="0">id</f>
        <v>1</v>
      </c>
      <c r="B2">
        <f t="shared" ref="B2:B33" si="1">PCS/10</f>
        <v>5.34863</v>
      </c>
      <c r="C2">
        <f t="shared" ref="C2:C33" si="2">MCS/10</f>
        <v>5.5232000000000001</v>
      </c>
      <c r="D2">
        <f t="shared" ref="D2:D33" si="3">SYM/10</f>
        <v>9.7727269999999997</v>
      </c>
      <c r="E2">
        <f t="shared" ref="E2:E33" si="4">EFF/10</f>
        <v>9.375</v>
      </c>
      <c r="F2">
        <f t="shared" ref="F2:F33" si="5">BUR/10</f>
        <v>2.5</v>
      </c>
      <c r="G2">
        <f>B2^2</f>
        <v>28.607842876900001</v>
      </c>
      <c r="H2">
        <f>C2^2</f>
        <v>30.505738239999999</v>
      </c>
      <c r="I2">
        <f>D2^2</f>
        <v>95.506193016528997</v>
      </c>
      <c r="J2">
        <f>E2^2</f>
        <v>87.890625</v>
      </c>
      <c r="K2">
        <f>F2^2</f>
        <v>6.25</v>
      </c>
      <c r="L2">
        <f>B2*C2</f>
        <v>29.541553216000001</v>
      </c>
      <c r="M2">
        <f>B2*D2</f>
        <v>52.270700814009999</v>
      </c>
      <c r="N2">
        <f>B2*E2</f>
        <v>50.143406249999998</v>
      </c>
      <c r="O2">
        <f>B2*F2</f>
        <v>13.371575</v>
      </c>
      <c r="P2">
        <f>C2*D2</f>
        <v>53.976725766400001</v>
      </c>
      <c r="Q2">
        <f>C2*E2</f>
        <v>51.78</v>
      </c>
      <c r="R2">
        <f>C2*F2</f>
        <v>13.808</v>
      </c>
      <c r="S2">
        <f>D2*E2</f>
        <v>91.619315624999999</v>
      </c>
      <c r="T2">
        <f>D2*F2</f>
        <v>24.431817500000001</v>
      </c>
      <c r="U2">
        <f>E2*F2</f>
        <v>23.4375</v>
      </c>
      <c r="V2">
        <f t="shared" ref="V2:V33" si="6">age/10</f>
        <v>3</v>
      </c>
      <c r="W2">
        <f t="shared" ref="W2:W33" si="7">sex</f>
        <v>1</v>
      </c>
      <c r="Y2">
        <f t="shared" ref="Y2:Y33" si="8">AVERAGE(SYM,EFF,BUR)/10</f>
        <v>7.2159090000000008</v>
      </c>
    </row>
    <row r="3" spans="1:25">
      <c r="A3">
        <f t="shared" si="0"/>
        <v>2</v>
      </c>
      <c r="B3">
        <f t="shared" si="1"/>
        <v>0</v>
      </c>
      <c r="C3">
        <f t="shared" si="2"/>
        <v>0</v>
      </c>
      <c r="D3">
        <f t="shared" si="3"/>
        <v>0</v>
      </c>
      <c r="E3">
        <f t="shared" si="4"/>
        <v>0</v>
      </c>
      <c r="F3">
        <f t="shared" si="5"/>
        <v>0</v>
      </c>
      <c r="G3">
        <f t="shared" ref="G3:K6" si="9">B3^2</f>
        <v>0</v>
      </c>
      <c r="H3">
        <f t="shared" si="9"/>
        <v>0</v>
      </c>
      <c r="I3">
        <f t="shared" si="9"/>
        <v>0</v>
      </c>
      <c r="J3">
        <f t="shared" si="9"/>
        <v>0</v>
      </c>
      <c r="K3">
        <f t="shared" si="9"/>
        <v>0</v>
      </c>
      <c r="L3">
        <f t="shared" ref="L3:L6" si="10">B3*C3</f>
        <v>0</v>
      </c>
      <c r="M3">
        <f t="shared" ref="M3:M6" si="11">B3*D3</f>
        <v>0</v>
      </c>
      <c r="N3">
        <f t="shared" ref="N3:N6" si="12">B3*E3</f>
        <v>0</v>
      </c>
      <c r="O3">
        <f t="shared" ref="O3:O6" si="13">B3*F3</f>
        <v>0</v>
      </c>
      <c r="P3">
        <f t="shared" ref="P3:P6" si="14">C3*D3</f>
        <v>0</v>
      </c>
      <c r="Q3">
        <f t="shared" ref="Q3:Q6" si="15">C3*E3</f>
        <v>0</v>
      </c>
      <c r="R3">
        <f t="shared" ref="R3:R6" si="16">C3*F3</f>
        <v>0</v>
      </c>
      <c r="S3">
        <f t="shared" ref="S3:S6" si="17">D3*E3</f>
        <v>0</v>
      </c>
      <c r="T3">
        <f t="shared" ref="T3:T6" si="18">D3*F3</f>
        <v>0</v>
      </c>
      <c r="U3">
        <f t="shared" ref="U3:U6" si="19">E3*F3</f>
        <v>0</v>
      </c>
      <c r="V3">
        <f t="shared" si="6"/>
        <v>0</v>
      </c>
      <c r="W3">
        <f t="shared" si="7"/>
        <v>0</v>
      </c>
      <c r="Y3">
        <f t="shared" si="8"/>
        <v>7.2159090000000008</v>
      </c>
    </row>
    <row r="4" spans="1:25">
      <c r="A4">
        <f t="shared" si="0"/>
        <v>3</v>
      </c>
      <c r="B4">
        <f t="shared" si="1"/>
        <v>0</v>
      </c>
      <c r="C4">
        <f t="shared" si="2"/>
        <v>0</v>
      </c>
      <c r="D4">
        <f t="shared" si="3"/>
        <v>0</v>
      </c>
      <c r="E4">
        <f t="shared" si="4"/>
        <v>0</v>
      </c>
      <c r="F4">
        <f t="shared" si="5"/>
        <v>0</v>
      </c>
      <c r="G4">
        <f t="shared" si="9"/>
        <v>0</v>
      </c>
      <c r="H4">
        <f t="shared" si="9"/>
        <v>0</v>
      </c>
      <c r="I4">
        <f t="shared" si="9"/>
        <v>0</v>
      </c>
      <c r="J4">
        <f t="shared" si="9"/>
        <v>0</v>
      </c>
      <c r="K4">
        <f t="shared" si="9"/>
        <v>0</v>
      </c>
      <c r="L4">
        <f t="shared" si="10"/>
        <v>0</v>
      </c>
      <c r="M4">
        <f t="shared" si="11"/>
        <v>0</v>
      </c>
      <c r="N4">
        <f t="shared" si="12"/>
        <v>0</v>
      </c>
      <c r="O4">
        <f t="shared" si="13"/>
        <v>0</v>
      </c>
      <c r="P4">
        <f t="shared" si="14"/>
        <v>0</v>
      </c>
      <c r="Q4">
        <f t="shared" si="15"/>
        <v>0</v>
      </c>
      <c r="R4">
        <f t="shared" si="16"/>
        <v>0</v>
      </c>
      <c r="S4">
        <f t="shared" si="17"/>
        <v>0</v>
      </c>
      <c r="T4">
        <f t="shared" si="18"/>
        <v>0</v>
      </c>
      <c r="U4">
        <f t="shared" si="19"/>
        <v>0</v>
      </c>
      <c r="V4">
        <f t="shared" si="6"/>
        <v>0</v>
      </c>
      <c r="W4">
        <f t="shared" si="7"/>
        <v>0</v>
      </c>
      <c r="Y4">
        <f t="shared" si="8"/>
        <v>7.2159090000000008</v>
      </c>
    </row>
    <row r="5" spans="1:25">
      <c r="A5">
        <f t="shared" si="0"/>
        <v>4</v>
      </c>
      <c r="B5">
        <f t="shared" si="1"/>
        <v>0</v>
      </c>
      <c r="C5">
        <f t="shared" si="2"/>
        <v>0</v>
      </c>
      <c r="D5">
        <f t="shared" si="3"/>
        <v>0</v>
      </c>
      <c r="E5">
        <f t="shared" si="4"/>
        <v>0</v>
      </c>
      <c r="F5">
        <f t="shared" si="5"/>
        <v>0</v>
      </c>
      <c r="G5">
        <f t="shared" si="9"/>
        <v>0</v>
      </c>
      <c r="H5">
        <f t="shared" si="9"/>
        <v>0</v>
      </c>
      <c r="I5">
        <f t="shared" si="9"/>
        <v>0</v>
      </c>
      <c r="J5">
        <f t="shared" si="9"/>
        <v>0</v>
      </c>
      <c r="K5">
        <f t="shared" si="9"/>
        <v>0</v>
      </c>
      <c r="L5">
        <f t="shared" si="10"/>
        <v>0</v>
      </c>
      <c r="M5">
        <f t="shared" si="11"/>
        <v>0</v>
      </c>
      <c r="N5">
        <f t="shared" si="12"/>
        <v>0</v>
      </c>
      <c r="O5">
        <f t="shared" si="13"/>
        <v>0</v>
      </c>
      <c r="P5">
        <f t="shared" si="14"/>
        <v>0</v>
      </c>
      <c r="Q5">
        <f t="shared" si="15"/>
        <v>0</v>
      </c>
      <c r="R5">
        <f t="shared" si="16"/>
        <v>0</v>
      </c>
      <c r="S5">
        <f t="shared" si="17"/>
        <v>0</v>
      </c>
      <c r="T5">
        <f t="shared" si="18"/>
        <v>0</v>
      </c>
      <c r="U5">
        <f t="shared" si="19"/>
        <v>0</v>
      </c>
      <c r="V5">
        <f t="shared" si="6"/>
        <v>0</v>
      </c>
      <c r="W5">
        <f t="shared" si="7"/>
        <v>0</v>
      </c>
      <c r="Y5">
        <f t="shared" si="8"/>
        <v>7.2159090000000008</v>
      </c>
    </row>
    <row r="6" spans="1:25">
      <c r="A6">
        <f t="shared" si="0"/>
        <v>5</v>
      </c>
      <c r="B6">
        <f t="shared" si="1"/>
        <v>0</v>
      </c>
      <c r="C6">
        <f t="shared" si="2"/>
        <v>0</v>
      </c>
      <c r="D6">
        <f t="shared" si="3"/>
        <v>0</v>
      </c>
      <c r="E6">
        <f t="shared" si="4"/>
        <v>0</v>
      </c>
      <c r="F6">
        <f t="shared" si="5"/>
        <v>0</v>
      </c>
      <c r="G6">
        <f t="shared" si="9"/>
        <v>0</v>
      </c>
      <c r="H6">
        <f t="shared" si="9"/>
        <v>0</v>
      </c>
      <c r="I6">
        <f t="shared" si="9"/>
        <v>0</v>
      </c>
      <c r="J6">
        <f t="shared" si="9"/>
        <v>0</v>
      </c>
      <c r="K6">
        <f t="shared" si="9"/>
        <v>0</v>
      </c>
      <c r="L6">
        <f t="shared" si="10"/>
        <v>0</v>
      </c>
      <c r="M6">
        <f t="shared" si="11"/>
        <v>0</v>
      </c>
      <c r="N6">
        <f t="shared" si="12"/>
        <v>0</v>
      </c>
      <c r="O6">
        <f t="shared" si="13"/>
        <v>0</v>
      </c>
      <c r="P6">
        <f t="shared" si="14"/>
        <v>0</v>
      </c>
      <c r="Q6">
        <f t="shared" si="15"/>
        <v>0</v>
      </c>
      <c r="R6">
        <f t="shared" si="16"/>
        <v>0</v>
      </c>
      <c r="S6">
        <f t="shared" si="17"/>
        <v>0</v>
      </c>
      <c r="T6">
        <f t="shared" si="18"/>
        <v>0</v>
      </c>
      <c r="U6">
        <f t="shared" si="19"/>
        <v>0</v>
      </c>
      <c r="V6">
        <f t="shared" si="6"/>
        <v>0</v>
      </c>
      <c r="W6">
        <f t="shared" si="7"/>
        <v>0</v>
      </c>
      <c r="Y6">
        <f t="shared" si="8"/>
        <v>7.2159090000000008</v>
      </c>
    </row>
    <row r="7" spans="1:25">
      <c r="A7">
        <f t="shared" si="0"/>
        <v>6</v>
      </c>
      <c r="B7">
        <f t="shared" si="1"/>
        <v>0</v>
      </c>
      <c r="C7">
        <f t="shared" si="2"/>
        <v>0</v>
      </c>
      <c r="D7">
        <f t="shared" si="3"/>
        <v>0</v>
      </c>
      <c r="E7">
        <f t="shared" si="4"/>
        <v>0</v>
      </c>
      <c r="F7">
        <f t="shared" si="5"/>
        <v>0</v>
      </c>
      <c r="G7">
        <f t="shared" ref="G7:G70" si="20">B7^2</f>
        <v>0</v>
      </c>
      <c r="H7">
        <f t="shared" ref="H7:H70" si="21">C7^2</f>
        <v>0</v>
      </c>
      <c r="I7">
        <f t="shared" ref="I7:I70" si="22">D7^2</f>
        <v>0</v>
      </c>
      <c r="J7">
        <f t="shared" ref="J7:J70" si="23">E7^2</f>
        <v>0</v>
      </c>
      <c r="K7">
        <f t="shared" ref="K7:K70" si="24">F7^2</f>
        <v>0</v>
      </c>
      <c r="L7">
        <f t="shared" ref="L7:L70" si="25">B7*C7</f>
        <v>0</v>
      </c>
      <c r="M7">
        <f t="shared" ref="M7:M70" si="26">B7*D7</f>
        <v>0</v>
      </c>
      <c r="N7">
        <f t="shared" ref="N7:N70" si="27">B7*E7</f>
        <v>0</v>
      </c>
      <c r="O7">
        <f t="shared" ref="O7:O70" si="28">B7*F7</f>
        <v>0</v>
      </c>
      <c r="P7">
        <f t="shared" ref="P7:P70" si="29">C7*D7</f>
        <v>0</v>
      </c>
      <c r="Q7">
        <f t="shared" ref="Q7:Q70" si="30">C7*E7</f>
        <v>0</v>
      </c>
      <c r="R7">
        <f t="shared" ref="R7:R70" si="31">C7*F7</f>
        <v>0</v>
      </c>
      <c r="S7">
        <f t="shared" ref="S7:S70" si="32">D7*E7</f>
        <v>0</v>
      </c>
      <c r="T7">
        <f t="shared" ref="T7:T70" si="33">D7*F7</f>
        <v>0</v>
      </c>
      <c r="U7">
        <f t="shared" ref="U7:U70" si="34">E7*F7</f>
        <v>0</v>
      </c>
      <c r="V7">
        <f t="shared" si="6"/>
        <v>0</v>
      </c>
      <c r="W7">
        <f t="shared" si="7"/>
        <v>0</v>
      </c>
      <c r="Y7">
        <f t="shared" si="8"/>
        <v>7.2159090000000008</v>
      </c>
    </row>
    <row r="8" spans="1:25">
      <c r="A8">
        <f t="shared" si="0"/>
        <v>7</v>
      </c>
      <c r="B8">
        <f t="shared" si="1"/>
        <v>0</v>
      </c>
      <c r="C8">
        <f t="shared" si="2"/>
        <v>0</v>
      </c>
      <c r="D8">
        <f t="shared" si="3"/>
        <v>0</v>
      </c>
      <c r="E8">
        <f t="shared" si="4"/>
        <v>0</v>
      </c>
      <c r="F8">
        <f t="shared" si="5"/>
        <v>0</v>
      </c>
      <c r="G8">
        <f t="shared" si="20"/>
        <v>0</v>
      </c>
      <c r="H8">
        <f t="shared" si="21"/>
        <v>0</v>
      </c>
      <c r="I8">
        <f t="shared" si="22"/>
        <v>0</v>
      </c>
      <c r="J8">
        <f t="shared" si="23"/>
        <v>0</v>
      </c>
      <c r="K8">
        <f t="shared" si="24"/>
        <v>0</v>
      </c>
      <c r="L8">
        <f t="shared" si="25"/>
        <v>0</v>
      </c>
      <c r="M8">
        <f t="shared" si="26"/>
        <v>0</v>
      </c>
      <c r="N8">
        <f t="shared" si="27"/>
        <v>0</v>
      </c>
      <c r="O8">
        <f t="shared" si="28"/>
        <v>0</v>
      </c>
      <c r="P8">
        <f t="shared" si="29"/>
        <v>0</v>
      </c>
      <c r="Q8">
        <f t="shared" si="30"/>
        <v>0</v>
      </c>
      <c r="R8">
        <f t="shared" si="31"/>
        <v>0</v>
      </c>
      <c r="S8">
        <f t="shared" si="32"/>
        <v>0</v>
      </c>
      <c r="T8">
        <f t="shared" si="33"/>
        <v>0</v>
      </c>
      <c r="U8">
        <f t="shared" si="34"/>
        <v>0</v>
      </c>
      <c r="V8">
        <f t="shared" si="6"/>
        <v>0</v>
      </c>
      <c r="W8">
        <f t="shared" si="7"/>
        <v>0</v>
      </c>
      <c r="Y8">
        <f t="shared" si="8"/>
        <v>7.2159090000000008</v>
      </c>
    </row>
    <row r="9" spans="1:25">
      <c r="A9">
        <f t="shared" si="0"/>
        <v>8</v>
      </c>
      <c r="B9">
        <f t="shared" si="1"/>
        <v>0</v>
      </c>
      <c r="C9">
        <f t="shared" si="2"/>
        <v>0</v>
      </c>
      <c r="D9">
        <f t="shared" si="3"/>
        <v>0</v>
      </c>
      <c r="E9">
        <f t="shared" si="4"/>
        <v>0</v>
      </c>
      <c r="F9">
        <f t="shared" si="5"/>
        <v>0</v>
      </c>
      <c r="G9">
        <f t="shared" si="20"/>
        <v>0</v>
      </c>
      <c r="H9">
        <f t="shared" si="21"/>
        <v>0</v>
      </c>
      <c r="I9">
        <f t="shared" si="22"/>
        <v>0</v>
      </c>
      <c r="J9">
        <f t="shared" si="23"/>
        <v>0</v>
      </c>
      <c r="K9">
        <f t="shared" si="24"/>
        <v>0</v>
      </c>
      <c r="L9">
        <f t="shared" si="25"/>
        <v>0</v>
      </c>
      <c r="M9">
        <f t="shared" si="26"/>
        <v>0</v>
      </c>
      <c r="N9">
        <f t="shared" si="27"/>
        <v>0</v>
      </c>
      <c r="O9">
        <f t="shared" si="28"/>
        <v>0</v>
      </c>
      <c r="P9">
        <f t="shared" si="29"/>
        <v>0</v>
      </c>
      <c r="Q9">
        <f t="shared" si="30"/>
        <v>0</v>
      </c>
      <c r="R9">
        <f t="shared" si="31"/>
        <v>0</v>
      </c>
      <c r="S9">
        <f t="shared" si="32"/>
        <v>0</v>
      </c>
      <c r="T9">
        <f t="shared" si="33"/>
        <v>0</v>
      </c>
      <c r="U9">
        <f t="shared" si="34"/>
        <v>0</v>
      </c>
      <c r="V9">
        <f t="shared" si="6"/>
        <v>0</v>
      </c>
      <c r="W9">
        <f t="shared" si="7"/>
        <v>0</v>
      </c>
      <c r="Y9">
        <f t="shared" si="8"/>
        <v>7.2159090000000008</v>
      </c>
    </row>
    <row r="10" spans="1:25">
      <c r="A10">
        <f t="shared" si="0"/>
        <v>9</v>
      </c>
      <c r="B10">
        <f t="shared" si="1"/>
        <v>0</v>
      </c>
      <c r="C10">
        <f t="shared" si="2"/>
        <v>0</v>
      </c>
      <c r="D10">
        <f t="shared" si="3"/>
        <v>0</v>
      </c>
      <c r="E10">
        <f t="shared" si="4"/>
        <v>0</v>
      </c>
      <c r="F10">
        <f t="shared" si="5"/>
        <v>0</v>
      </c>
      <c r="G10">
        <f t="shared" si="20"/>
        <v>0</v>
      </c>
      <c r="H10">
        <f t="shared" si="21"/>
        <v>0</v>
      </c>
      <c r="I10">
        <f t="shared" si="22"/>
        <v>0</v>
      </c>
      <c r="J10">
        <f t="shared" si="23"/>
        <v>0</v>
      </c>
      <c r="K10">
        <f t="shared" si="24"/>
        <v>0</v>
      </c>
      <c r="L10">
        <f t="shared" si="25"/>
        <v>0</v>
      </c>
      <c r="M10">
        <f t="shared" si="26"/>
        <v>0</v>
      </c>
      <c r="N10">
        <f t="shared" si="27"/>
        <v>0</v>
      </c>
      <c r="O10">
        <f t="shared" si="28"/>
        <v>0</v>
      </c>
      <c r="P10">
        <f t="shared" si="29"/>
        <v>0</v>
      </c>
      <c r="Q10">
        <f t="shared" si="30"/>
        <v>0</v>
      </c>
      <c r="R10">
        <f t="shared" si="31"/>
        <v>0</v>
      </c>
      <c r="S10">
        <f t="shared" si="32"/>
        <v>0</v>
      </c>
      <c r="T10">
        <f t="shared" si="33"/>
        <v>0</v>
      </c>
      <c r="U10">
        <f t="shared" si="34"/>
        <v>0</v>
      </c>
      <c r="V10">
        <f t="shared" si="6"/>
        <v>0</v>
      </c>
      <c r="W10">
        <f t="shared" si="7"/>
        <v>0</v>
      </c>
      <c r="Y10">
        <f t="shared" si="8"/>
        <v>7.2159090000000008</v>
      </c>
    </row>
    <row r="11" spans="1:25">
      <c r="A11">
        <f t="shared" si="0"/>
        <v>10</v>
      </c>
      <c r="B11">
        <f t="shared" si="1"/>
        <v>0</v>
      </c>
      <c r="C11">
        <f t="shared" si="2"/>
        <v>0</v>
      </c>
      <c r="D11">
        <f t="shared" si="3"/>
        <v>0</v>
      </c>
      <c r="E11">
        <f t="shared" si="4"/>
        <v>0</v>
      </c>
      <c r="F11">
        <f t="shared" si="5"/>
        <v>0</v>
      </c>
      <c r="G11">
        <f t="shared" si="20"/>
        <v>0</v>
      </c>
      <c r="H11">
        <f t="shared" si="21"/>
        <v>0</v>
      </c>
      <c r="I11">
        <f t="shared" si="22"/>
        <v>0</v>
      </c>
      <c r="J11">
        <f t="shared" si="23"/>
        <v>0</v>
      </c>
      <c r="K11">
        <f t="shared" si="24"/>
        <v>0</v>
      </c>
      <c r="L11">
        <f t="shared" si="25"/>
        <v>0</v>
      </c>
      <c r="M11">
        <f t="shared" si="26"/>
        <v>0</v>
      </c>
      <c r="N11">
        <f t="shared" si="27"/>
        <v>0</v>
      </c>
      <c r="O11">
        <f t="shared" si="28"/>
        <v>0</v>
      </c>
      <c r="P11">
        <f t="shared" si="29"/>
        <v>0</v>
      </c>
      <c r="Q11">
        <f t="shared" si="30"/>
        <v>0</v>
      </c>
      <c r="R11">
        <f t="shared" si="31"/>
        <v>0</v>
      </c>
      <c r="S11">
        <f t="shared" si="32"/>
        <v>0</v>
      </c>
      <c r="T11">
        <f t="shared" si="33"/>
        <v>0</v>
      </c>
      <c r="U11">
        <f t="shared" si="34"/>
        <v>0</v>
      </c>
      <c r="V11">
        <f t="shared" si="6"/>
        <v>0</v>
      </c>
      <c r="W11">
        <f t="shared" si="7"/>
        <v>0</v>
      </c>
      <c r="Y11">
        <f t="shared" si="8"/>
        <v>7.2159090000000008</v>
      </c>
    </row>
    <row r="12" spans="1:25">
      <c r="A12">
        <f t="shared" si="0"/>
        <v>11</v>
      </c>
      <c r="B12">
        <f t="shared" si="1"/>
        <v>0</v>
      </c>
      <c r="C12">
        <f t="shared" si="2"/>
        <v>0</v>
      </c>
      <c r="D12">
        <f t="shared" si="3"/>
        <v>0</v>
      </c>
      <c r="E12">
        <f t="shared" si="4"/>
        <v>0</v>
      </c>
      <c r="F12">
        <f t="shared" si="5"/>
        <v>0</v>
      </c>
      <c r="G12">
        <f t="shared" si="20"/>
        <v>0</v>
      </c>
      <c r="H12">
        <f t="shared" si="21"/>
        <v>0</v>
      </c>
      <c r="I12">
        <f t="shared" si="22"/>
        <v>0</v>
      </c>
      <c r="J12">
        <f t="shared" si="23"/>
        <v>0</v>
      </c>
      <c r="K12">
        <f t="shared" si="24"/>
        <v>0</v>
      </c>
      <c r="L12">
        <f t="shared" si="25"/>
        <v>0</v>
      </c>
      <c r="M12">
        <f t="shared" si="26"/>
        <v>0</v>
      </c>
      <c r="N12">
        <f t="shared" si="27"/>
        <v>0</v>
      </c>
      <c r="O12">
        <f t="shared" si="28"/>
        <v>0</v>
      </c>
      <c r="P12">
        <f t="shared" si="29"/>
        <v>0</v>
      </c>
      <c r="Q12">
        <f t="shared" si="30"/>
        <v>0</v>
      </c>
      <c r="R12">
        <f t="shared" si="31"/>
        <v>0</v>
      </c>
      <c r="S12">
        <f t="shared" si="32"/>
        <v>0</v>
      </c>
      <c r="T12">
        <f t="shared" si="33"/>
        <v>0</v>
      </c>
      <c r="U12">
        <f t="shared" si="34"/>
        <v>0</v>
      </c>
      <c r="V12">
        <f t="shared" si="6"/>
        <v>0</v>
      </c>
      <c r="W12">
        <f t="shared" si="7"/>
        <v>0</v>
      </c>
      <c r="Y12">
        <f t="shared" si="8"/>
        <v>7.2159090000000008</v>
      </c>
    </row>
    <row r="13" spans="1:25">
      <c r="A13">
        <f t="shared" si="0"/>
        <v>12</v>
      </c>
      <c r="B13">
        <f t="shared" si="1"/>
        <v>0</v>
      </c>
      <c r="C13">
        <f t="shared" si="2"/>
        <v>0</v>
      </c>
      <c r="D13">
        <f t="shared" si="3"/>
        <v>0</v>
      </c>
      <c r="E13">
        <f t="shared" si="4"/>
        <v>0</v>
      </c>
      <c r="F13">
        <f t="shared" si="5"/>
        <v>0</v>
      </c>
      <c r="G13">
        <f t="shared" si="20"/>
        <v>0</v>
      </c>
      <c r="H13">
        <f t="shared" si="21"/>
        <v>0</v>
      </c>
      <c r="I13">
        <f t="shared" si="22"/>
        <v>0</v>
      </c>
      <c r="J13">
        <f t="shared" si="23"/>
        <v>0</v>
      </c>
      <c r="K13">
        <f t="shared" si="24"/>
        <v>0</v>
      </c>
      <c r="L13">
        <f t="shared" si="25"/>
        <v>0</v>
      </c>
      <c r="M13">
        <f t="shared" si="26"/>
        <v>0</v>
      </c>
      <c r="N13">
        <f t="shared" si="27"/>
        <v>0</v>
      </c>
      <c r="O13">
        <f t="shared" si="28"/>
        <v>0</v>
      </c>
      <c r="P13">
        <f t="shared" si="29"/>
        <v>0</v>
      </c>
      <c r="Q13">
        <f t="shared" si="30"/>
        <v>0</v>
      </c>
      <c r="R13">
        <f t="shared" si="31"/>
        <v>0</v>
      </c>
      <c r="S13">
        <f t="shared" si="32"/>
        <v>0</v>
      </c>
      <c r="T13">
        <f t="shared" si="33"/>
        <v>0</v>
      </c>
      <c r="U13">
        <f t="shared" si="34"/>
        <v>0</v>
      </c>
      <c r="V13">
        <f t="shared" si="6"/>
        <v>0</v>
      </c>
      <c r="W13">
        <f t="shared" si="7"/>
        <v>0</v>
      </c>
      <c r="Y13">
        <f t="shared" si="8"/>
        <v>7.2159090000000008</v>
      </c>
    </row>
    <row r="14" spans="1:25">
      <c r="A14">
        <f t="shared" si="0"/>
        <v>13</v>
      </c>
      <c r="B14">
        <f t="shared" si="1"/>
        <v>0</v>
      </c>
      <c r="C14">
        <f t="shared" si="2"/>
        <v>0</v>
      </c>
      <c r="D14">
        <f t="shared" si="3"/>
        <v>0</v>
      </c>
      <c r="E14">
        <f t="shared" si="4"/>
        <v>0</v>
      </c>
      <c r="F14">
        <f t="shared" si="5"/>
        <v>0</v>
      </c>
      <c r="G14">
        <f t="shared" si="20"/>
        <v>0</v>
      </c>
      <c r="H14">
        <f t="shared" si="21"/>
        <v>0</v>
      </c>
      <c r="I14">
        <f t="shared" si="22"/>
        <v>0</v>
      </c>
      <c r="J14">
        <f t="shared" si="23"/>
        <v>0</v>
      </c>
      <c r="K14">
        <f t="shared" si="24"/>
        <v>0</v>
      </c>
      <c r="L14">
        <f t="shared" si="25"/>
        <v>0</v>
      </c>
      <c r="M14">
        <f t="shared" si="26"/>
        <v>0</v>
      </c>
      <c r="N14">
        <f t="shared" si="27"/>
        <v>0</v>
      </c>
      <c r="O14">
        <f t="shared" si="28"/>
        <v>0</v>
      </c>
      <c r="P14">
        <f t="shared" si="29"/>
        <v>0</v>
      </c>
      <c r="Q14">
        <f t="shared" si="30"/>
        <v>0</v>
      </c>
      <c r="R14">
        <f t="shared" si="31"/>
        <v>0</v>
      </c>
      <c r="S14">
        <f t="shared" si="32"/>
        <v>0</v>
      </c>
      <c r="T14">
        <f t="shared" si="33"/>
        <v>0</v>
      </c>
      <c r="U14">
        <f t="shared" si="34"/>
        <v>0</v>
      </c>
      <c r="V14">
        <f t="shared" si="6"/>
        <v>0</v>
      </c>
      <c r="W14">
        <f t="shared" si="7"/>
        <v>0</v>
      </c>
      <c r="Y14">
        <f t="shared" si="8"/>
        <v>7.2159090000000008</v>
      </c>
    </row>
    <row r="15" spans="1:25">
      <c r="A15">
        <f t="shared" si="0"/>
        <v>14</v>
      </c>
      <c r="B15">
        <f t="shared" si="1"/>
        <v>0</v>
      </c>
      <c r="C15">
        <f t="shared" si="2"/>
        <v>0</v>
      </c>
      <c r="D15">
        <f t="shared" si="3"/>
        <v>0</v>
      </c>
      <c r="E15">
        <f t="shared" si="4"/>
        <v>0</v>
      </c>
      <c r="F15">
        <f t="shared" si="5"/>
        <v>0</v>
      </c>
      <c r="G15">
        <f t="shared" si="20"/>
        <v>0</v>
      </c>
      <c r="H15">
        <f t="shared" si="21"/>
        <v>0</v>
      </c>
      <c r="I15">
        <f t="shared" si="22"/>
        <v>0</v>
      </c>
      <c r="J15">
        <f t="shared" si="23"/>
        <v>0</v>
      </c>
      <c r="K15">
        <f t="shared" si="24"/>
        <v>0</v>
      </c>
      <c r="L15">
        <f t="shared" si="25"/>
        <v>0</v>
      </c>
      <c r="M15">
        <f t="shared" si="26"/>
        <v>0</v>
      </c>
      <c r="N15">
        <f t="shared" si="27"/>
        <v>0</v>
      </c>
      <c r="O15">
        <f t="shared" si="28"/>
        <v>0</v>
      </c>
      <c r="P15">
        <f t="shared" si="29"/>
        <v>0</v>
      </c>
      <c r="Q15">
        <f t="shared" si="30"/>
        <v>0</v>
      </c>
      <c r="R15">
        <f t="shared" si="31"/>
        <v>0</v>
      </c>
      <c r="S15">
        <f t="shared" si="32"/>
        <v>0</v>
      </c>
      <c r="T15">
        <f t="shared" si="33"/>
        <v>0</v>
      </c>
      <c r="U15">
        <f t="shared" si="34"/>
        <v>0</v>
      </c>
      <c r="V15">
        <f t="shared" si="6"/>
        <v>0</v>
      </c>
      <c r="W15">
        <f t="shared" si="7"/>
        <v>0</v>
      </c>
      <c r="Y15">
        <f t="shared" si="8"/>
        <v>7.2159090000000008</v>
      </c>
    </row>
    <row r="16" spans="1:25">
      <c r="A16">
        <f t="shared" si="0"/>
        <v>15</v>
      </c>
      <c r="B16">
        <f t="shared" si="1"/>
        <v>0</v>
      </c>
      <c r="C16">
        <f t="shared" si="2"/>
        <v>0</v>
      </c>
      <c r="D16">
        <f t="shared" si="3"/>
        <v>0</v>
      </c>
      <c r="E16">
        <f t="shared" si="4"/>
        <v>0</v>
      </c>
      <c r="F16">
        <f t="shared" si="5"/>
        <v>0</v>
      </c>
      <c r="G16">
        <f t="shared" si="20"/>
        <v>0</v>
      </c>
      <c r="H16">
        <f t="shared" si="21"/>
        <v>0</v>
      </c>
      <c r="I16">
        <f t="shared" si="22"/>
        <v>0</v>
      </c>
      <c r="J16">
        <f t="shared" si="23"/>
        <v>0</v>
      </c>
      <c r="K16">
        <f t="shared" si="24"/>
        <v>0</v>
      </c>
      <c r="L16">
        <f t="shared" si="25"/>
        <v>0</v>
      </c>
      <c r="M16">
        <f t="shared" si="26"/>
        <v>0</v>
      </c>
      <c r="N16">
        <f t="shared" si="27"/>
        <v>0</v>
      </c>
      <c r="O16">
        <f t="shared" si="28"/>
        <v>0</v>
      </c>
      <c r="P16">
        <f t="shared" si="29"/>
        <v>0</v>
      </c>
      <c r="Q16">
        <f t="shared" si="30"/>
        <v>0</v>
      </c>
      <c r="R16">
        <f t="shared" si="31"/>
        <v>0</v>
      </c>
      <c r="S16">
        <f t="shared" si="32"/>
        <v>0</v>
      </c>
      <c r="T16">
        <f t="shared" si="33"/>
        <v>0</v>
      </c>
      <c r="U16">
        <f t="shared" si="34"/>
        <v>0</v>
      </c>
      <c r="V16">
        <f t="shared" si="6"/>
        <v>0</v>
      </c>
      <c r="W16">
        <f t="shared" si="7"/>
        <v>0</v>
      </c>
      <c r="Y16">
        <f t="shared" si="8"/>
        <v>7.2159090000000008</v>
      </c>
    </row>
    <row r="17" spans="1:25">
      <c r="A17">
        <f t="shared" si="0"/>
        <v>16</v>
      </c>
      <c r="B17">
        <f t="shared" si="1"/>
        <v>0</v>
      </c>
      <c r="C17">
        <f t="shared" si="2"/>
        <v>0</v>
      </c>
      <c r="D17">
        <f t="shared" si="3"/>
        <v>0</v>
      </c>
      <c r="E17">
        <f t="shared" si="4"/>
        <v>0</v>
      </c>
      <c r="F17">
        <f t="shared" si="5"/>
        <v>0</v>
      </c>
      <c r="G17">
        <f t="shared" si="20"/>
        <v>0</v>
      </c>
      <c r="H17">
        <f t="shared" si="21"/>
        <v>0</v>
      </c>
      <c r="I17">
        <f t="shared" si="22"/>
        <v>0</v>
      </c>
      <c r="J17">
        <f t="shared" si="23"/>
        <v>0</v>
      </c>
      <c r="K17">
        <f t="shared" si="24"/>
        <v>0</v>
      </c>
      <c r="L17">
        <f t="shared" si="25"/>
        <v>0</v>
      </c>
      <c r="M17">
        <f t="shared" si="26"/>
        <v>0</v>
      </c>
      <c r="N17">
        <f t="shared" si="27"/>
        <v>0</v>
      </c>
      <c r="O17">
        <f t="shared" si="28"/>
        <v>0</v>
      </c>
      <c r="P17">
        <f t="shared" si="29"/>
        <v>0</v>
      </c>
      <c r="Q17">
        <f t="shared" si="30"/>
        <v>0</v>
      </c>
      <c r="R17">
        <f t="shared" si="31"/>
        <v>0</v>
      </c>
      <c r="S17">
        <f t="shared" si="32"/>
        <v>0</v>
      </c>
      <c r="T17">
        <f t="shared" si="33"/>
        <v>0</v>
      </c>
      <c r="U17">
        <f t="shared" si="34"/>
        <v>0</v>
      </c>
      <c r="V17">
        <f t="shared" si="6"/>
        <v>0</v>
      </c>
      <c r="W17">
        <f t="shared" si="7"/>
        <v>0</v>
      </c>
      <c r="Y17">
        <f t="shared" si="8"/>
        <v>7.2159090000000008</v>
      </c>
    </row>
    <row r="18" spans="1:25">
      <c r="A18">
        <f t="shared" si="0"/>
        <v>17</v>
      </c>
      <c r="B18">
        <f t="shared" si="1"/>
        <v>0</v>
      </c>
      <c r="C18">
        <f t="shared" si="2"/>
        <v>0</v>
      </c>
      <c r="D18">
        <f t="shared" si="3"/>
        <v>0</v>
      </c>
      <c r="E18">
        <f t="shared" si="4"/>
        <v>0</v>
      </c>
      <c r="F18">
        <f t="shared" si="5"/>
        <v>0</v>
      </c>
      <c r="G18">
        <f t="shared" si="20"/>
        <v>0</v>
      </c>
      <c r="H18">
        <f t="shared" si="21"/>
        <v>0</v>
      </c>
      <c r="I18">
        <f t="shared" si="22"/>
        <v>0</v>
      </c>
      <c r="J18">
        <f t="shared" si="23"/>
        <v>0</v>
      </c>
      <c r="K18">
        <f t="shared" si="24"/>
        <v>0</v>
      </c>
      <c r="L18">
        <f t="shared" si="25"/>
        <v>0</v>
      </c>
      <c r="M18">
        <f t="shared" si="26"/>
        <v>0</v>
      </c>
      <c r="N18">
        <f t="shared" si="27"/>
        <v>0</v>
      </c>
      <c r="O18">
        <f t="shared" si="28"/>
        <v>0</v>
      </c>
      <c r="P18">
        <f t="shared" si="29"/>
        <v>0</v>
      </c>
      <c r="Q18">
        <f t="shared" si="30"/>
        <v>0</v>
      </c>
      <c r="R18">
        <f t="shared" si="31"/>
        <v>0</v>
      </c>
      <c r="S18">
        <f t="shared" si="32"/>
        <v>0</v>
      </c>
      <c r="T18">
        <f t="shared" si="33"/>
        <v>0</v>
      </c>
      <c r="U18">
        <f t="shared" si="34"/>
        <v>0</v>
      </c>
      <c r="V18">
        <f t="shared" si="6"/>
        <v>0</v>
      </c>
      <c r="W18">
        <f t="shared" si="7"/>
        <v>0</v>
      </c>
      <c r="Y18">
        <f t="shared" si="8"/>
        <v>7.2159090000000008</v>
      </c>
    </row>
    <row r="19" spans="1:25">
      <c r="A19">
        <f t="shared" si="0"/>
        <v>18</v>
      </c>
      <c r="B19">
        <f t="shared" si="1"/>
        <v>0</v>
      </c>
      <c r="C19">
        <f t="shared" si="2"/>
        <v>0</v>
      </c>
      <c r="D19">
        <f t="shared" si="3"/>
        <v>0</v>
      </c>
      <c r="E19">
        <f t="shared" si="4"/>
        <v>0</v>
      </c>
      <c r="F19">
        <f t="shared" si="5"/>
        <v>0</v>
      </c>
      <c r="G19">
        <f t="shared" si="20"/>
        <v>0</v>
      </c>
      <c r="H19">
        <f t="shared" si="21"/>
        <v>0</v>
      </c>
      <c r="I19">
        <f t="shared" si="22"/>
        <v>0</v>
      </c>
      <c r="J19">
        <f t="shared" si="23"/>
        <v>0</v>
      </c>
      <c r="K19">
        <f t="shared" si="24"/>
        <v>0</v>
      </c>
      <c r="L19">
        <f t="shared" si="25"/>
        <v>0</v>
      </c>
      <c r="M19">
        <f t="shared" si="26"/>
        <v>0</v>
      </c>
      <c r="N19">
        <f t="shared" si="27"/>
        <v>0</v>
      </c>
      <c r="O19">
        <f t="shared" si="28"/>
        <v>0</v>
      </c>
      <c r="P19">
        <f t="shared" si="29"/>
        <v>0</v>
      </c>
      <c r="Q19">
        <f t="shared" si="30"/>
        <v>0</v>
      </c>
      <c r="R19">
        <f t="shared" si="31"/>
        <v>0</v>
      </c>
      <c r="S19">
        <f t="shared" si="32"/>
        <v>0</v>
      </c>
      <c r="T19">
        <f t="shared" si="33"/>
        <v>0</v>
      </c>
      <c r="U19">
        <f t="shared" si="34"/>
        <v>0</v>
      </c>
      <c r="V19">
        <f t="shared" si="6"/>
        <v>0</v>
      </c>
      <c r="W19">
        <f t="shared" si="7"/>
        <v>0</v>
      </c>
      <c r="Y19">
        <f t="shared" si="8"/>
        <v>7.2159090000000008</v>
      </c>
    </row>
    <row r="20" spans="1:25">
      <c r="A20">
        <f t="shared" si="0"/>
        <v>19</v>
      </c>
      <c r="B20">
        <f t="shared" si="1"/>
        <v>0</v>
      </c>
      <c r="C20">
        <f t="shared" si="2"/>
        <v>0</v>
      </c>
      <c r="D20">
        <f t="shared" si="3"/>
        <v>0</v>
      </c>
      <c r="E20">
        <f t="shared" si="4"/>
        <v>0</v>
      </c>
      <c r="F20">
        <f t="shared" si="5"/>
        <v>0</v>
      </c>
      <c r="G20">
        <f t="shared" si="20"/>
        <v>0</v>
      </c>
      <c r="H20">
        <f t="shared" si="21"/>
        <v>0</v>
      </c>
      <c r="I20">
        <f t="shared" si="22"/>
        <v>0</v>
      </c>
      <c r="J20">
        <f t="shared" si="23"/>
        <v>0</v>
      </c>
      <c r="K20">
        <f t="shared" si="24"/>
        <v>0</v>
      </c>
      <c r="L20">
        <f t="shared" si="25"/>
        <v>0</v>
      </c>
      <c r="M20">
        <f t="shared" si="26"/>
        <v>0</v>
      </c>
      <c r="N20">
        <f t="shared" si="27"/>
        <v>0</v>
      </c>
      <c r="O20">
        <f t="shared" si="28"/>
        <v>0</v>
      </c>
      <c r="P20">
        <f t="shared" si="29"/>
        <v>0</v>
      </c>
      <c r="Q20">
        <f t="shared" si="30"/>
        <v>0</v>
      </c>
      <c r="R20">
        <f t="shared" si="31"/>
        <v>0</v>
      </c>
      <c r="S20">
        <f t="shared" si="32"/>
        <v>0</v>
      </c>
      <c r="T20">
        <f t="shared" si="33"/>
        <v>0</v>
      </c>
      <c r="U20">
        <f t="shared" si="34"/>
        <v>0</v>
      </c>
      <c r="V20">
        <f t="shared" si="6"/>
        <v>0</v>
      </c>
      <c r="W20">
        <f t="shared" si="7"/>
        <v>0</v>
      </c>
      <c r="Y20">
        <f t="shared" si="8"/>
        <v>7.2159090000000008</v>
      </c>
    </row>
    <row r="21" spans="1:25">
      <c r="A21">
        <f t="shared" si="0"/>
        <v>20</v>
      </c>
      <c r="B21">
        <f t="shared" si="1"/>
        <v>0</v>
      </c>
      <c r="C21">
        <f t="shared" si="2"/>
        <v>0</v>
      </c>
      <c r="D21">
        <f t="shared" si="3"/>
        <v>0</v>
      </c>
      <c r="E21">
        <f t="shared" si="4"/>
        <v>0</v>
      </c>
      <c r="F21">
        <f t="shared" si="5"/>
        <v>0</v>
      </c>
      <c r="G21">
        <f t="shared" si="20"/>
        <v>0</v>
      </c>
      <c r="H21">
        <f t="shared" si="21"/>
        <v>0</v>
      </c>
      <c r="I21">
        <f t="shared" si="22"/>
        <v>0</v>
      </c>
      <c r="J21">
        <f t="shared" si="23"/>
        <v>0</v>
      </c>
      <c r="K21">
        <f t="shared" si="24"/>
        <v>0</v>
      </c>
      <c r="L21">
        <f t="shared" si="25"/>
        <v>0</v>
      </c>
      <c r="M21">
        <f t="shared" si="26"/>
        <v>0</v>
      </c>
      <c r="N21">
        <f t="shared" si="27"/>
        <v>0</v>
      </c>
      <c r="O21">
        <f t="shared" si="28"/>
        <v>0</v>
      </c>
      <c r="P21">
        <f t="shared" si="29"/>
        <v>0</v>
      </c>
      <c r="Q21">
        <f t="shared" si="30"/>
        <v>0</v>
      </c>
      <c r="R21">
        <f t="shared" si="31"/>
        <v>0</v>
      </c>
      <c r="S21">
        <f t="shared" si="32"/>
        <v>0</v>
      </c>
      <c r="T21">
        <f t="shared" si="33"/>
        <v>0</v>
      </c>
      <c r="U21">
        <f t="shared" si="34"/>
        <v>0</v>
      </c>
      <c r="V21">
        <f t="shared" si="6"/>
        <v>0</v>
      </c>
      <c r="W21">
        <f t="shared" si="7"/>
        <v>0</v>
      </c>
      <c r="Y21">
        <f t="shared" si="8"/>
        <v>7.2159090000000008</v>
      </c>
    </row>
    <row r="22" spans="1:25">
      <c r="A22">
        <f t="shared" si="0"/>
        <v>21</v>
      </c>
      <c r="B22">
        <f t="shared" si="1"/>
        <v>0</v>
      </c>
      <c r="C22">
        <f t="shared" si="2"/>
        <v>0</v>
      </c>
      <c r="D22">
        <f t="shared" si="3"/>
        <v>0</v>
      </c>
      <c r="E22">
        <f t="shared" si="4"/>
        <v>0</v>
      </c>
      <c r="F22">
        <f t="shared" si="5"/>
        <v>0</v>
      </c>
      <c r="G22">
        <f t="shared" si="20"/>
        <v>0</v>
      </c>
      <c r="H22">
        <f t="shared" si="21"/>
        <v>0</v>
      </c>
      <c r="I22">
        <f t="shared" si="22"/>
        <v>0</v>
      </c>
      <c r="J22">
        <f t="shared" si="23"/>
        <v>0</v>
      </c>
      <c r="K22">
        <f t="shared" si="24"/>
        <v>0</v>
      </c>
      <c r="L22">
        <f t="shared" si="25"/>
        <v>0</v>
      </c>
      <c r="M22">
        <f t="shared" si="26"/>
        <v>0</v>
      </c>
      <c r="N22">
        <f t="shared" si="27"/>
        <v>0</v>
      </c>
      <c r="O22">
        <f t="shared" si="28"/>
        <v>0</v>
      </c>
      <c r="P22">
        <f t="shared" si="29"/>
        <v>0</v>
      </c>
      <c r="Q22">
        <f t="shared" si="30"/>
        <v>0</v>
      </c>
      <c r="R22">
        <f t="shared" si="31"/>
        <v>0</v>
      </c>
      <c r="S22">
        <f t="shared" si="32"/>
        <v>0</v>
      </c>
      <c r="T22">
        <f t="shared" si="33"/>
        <v>0</v>
      </c>
      <c r="U22">
        <f t="shared" si="34"/>
        <v>0</v>
      </c>
      <c r="V22">
        <f t="shared" si="6"/>
        <v>0</v>
      </c>
      <c r="W22">
        <f t="shared" si="7"/>
        <v>0</v>
      </c>
      <c r="Y22">
        <f t="shared" si="8"/>
        <v>7.2159090000000008</v>
      </c>
    </row>
    <row r="23" spans="1:25">
      <c r="A23">
        <f t="shared" si="0"/>
        <v>22</v>
      </c>
      <c r="B23">
        <f t="shared" si="1"/>
        <v>0</v>
      </c>
      <c r="C23">
        <f t="shared" si="2"/>
        <v>0</v>
      </c>
      <c r="D23">
        <f t="shared" si="3"/>
        <v>0</v>
      </c>
      <c r="E23">
        <f t="shared" si="4"/>
        <v>0</v>
      </c>
      <c r="F23">
        <f t="shared" si="5"/>
        <v>0</v>
      </c>
      <c r="G23">
        <f t="shared" si="20"/>
        <v>0</v>
      </c>
      <c r="H23">
        <f t="shared" si="21"/>
        <v>0</v>
      </c>
      <c r="I23">
        <f t="shared" si="22"/>
        <v>0</v>
      </c>
      <c r="J23">
        <f t="shared" si="23"/>
        <v>0</v>
      </c>
      <c r="K23">
        <f t="shared" si="24"/>
        <v>0</v>
      </c>
      <c r="L23">
        <f t="shared" si="25"/>
        <v>0</v>
      </c>
      <c r="M23">
        <f t="shared" si="26"/>
        <v>0</v>
      </c>
      <c r="N23">
        <f t="shared" si="27"/>
        <v>0</v>
      </c>
      <c r="O23">
        <f t="shared" si="28"/>
        <v>0</v>
      </c>
      <c r="P23">
        <f t="shared" si="29"/>
        <v>0</v>
      </c>
      <c r="Q23">
        <f t="shared" si="30"/>
        <v>0</v>
      </c>
      <c r="R23">
        <f t="shared" si="31"/>
        <v>0</v>
      </c>
      <c r="S23">
        <f t="shared" si="32"/>
        <v>0</v>
      </c>
      <c r="T23">
        <f t="shared" si="33"/>
        <v>0</v>
      </c>
      <c r="U23">
        <f t="shared" si="34"/>
        <v>0</v>
      </c>
      <c r="V23">
        <f t="shared" si="6"/>
        <v>0</v>
      </c>
      <c r="W23">
        <f t="shared" si="7"/>
        <v>0</v>
      </c>
      <c r="Y23">
        <f t="shared" si="8"/>
        <v>7.2159090000000008</v>
      </c>
    </row>
    <row r="24" spans="1:25">
      <c r="A24">
        <f t="shared" si="0"/>
        <v>23</v>
      </c>
      <c r="B24">
        <f t="shared" si="1"/>
        <v>0</v>
      </c>
      <c r="C24">
        <f t="shared" si="2"/>
        <v>0</v>
      </c>
      <c r="D24">
        <f t="shared" si="3"/>
        <v>0</v>
      </c>
      <c r="E24">
        <f t="shared" si="4"/>
        <v>0</v>
      </c>
      <c r="F24">
        <f t="shared" si="5"/>
        <v>0</v>
      </c>
      <c r="G24">
        <f t="shared" si="20"/>
        <v>0</v>
      </c>
      <c r="H24">
        <f t="shared" si="21"/>
        <v>0</v>
      </c>
      <c r="I24">
        <f t="shared" si="22"/>
        <v>0</v>
      </c>
      <c r="J24">
        <f t="shared" si="23"/>
        <v>0</v>
      </c>
      <c r="K24">
        <f t="shared" si="24"/>
        <v>0</v>
      </c>
      <c r="L24">
        <f t="shared" si="25"/>
        <v>0</v>
      </c>
      <c r="M24">
        <f t="shared" si="26"/>
        <v>0</v>
      </c>
      <c r="N24">
        <f t="shared" si="27"/>
        <v>0</v>
      </c>
      <c r="O24">
        <f t="shared" si="28"/>
        <v>0</v>
      </c>
      <c r="P24">
        <f t="shared" si="29"/>
        <v>0</v>
      </c>
      <c r="Q24">
        <f t="shared" si="30"/>
        <v>0</v>
      </c>
      <c r="R24">
        <f t="shared" si="31"/>
        <v>0</v>
      </c>
      <c r="S24">
        <f t="shared" si="32"/>
        <v>0</v>
      </c>
      <c r="T24">
        <f t="shared" si="33"/>
        <v>0</v>
      </c>
      <c r="U24">
        <f t="shared" si="34"/>
        <v>0</v>
      </c>
      <c r="V24">
        <f t="shared" si="6"/>
        <v>0</v>
      </c>
      <c r="W24">
        <f t="shared" si="7"/>
        <v>0</v>
      </c>
      <c r="Y24">
        <f t="shared" si="8"/>
        <v>7.2159090000000008</v>
      </c>
    </row>
    <row r="25" spans="1:25">
      <c r="A25">
        <f t="shared" si="0"/>
        <v>24</v>
      </c>
      <c r="B25">
        <f t="shared" si="1"/>
        <v>0</v>
      </c>
      <c r="C25">
        <f t="shared" si="2"/>
        <v>0</v>
      </c>
      <c r="D25">
        <f t="shared" si="3"/>
        <v>0</v>
      </c>
      <c r="E25">
        <f t="shared" si="4"/>
        <v>0</v>
      </c>
      <c r="F25">
        <f t="shared" si="5"/>
        <v>0</v>
      </c>
      <c r="G25">
        <f t="shared" si="20"/>
        <v>0</v>
      </c>
      <c r="H25">
        <f t="shared" si="21"/>
        <v>0</v>
      </c>
      <c r="I25">
        <f t="shared" si="22"/>
        <v>0</v>
      </c>
      <c r="J25">
        <f t="shared" si="23"/>
        <v>0</v>
      </c>
      <c r="K25">
        <f t="shared" si="24"/>
        <v>0</v>
      </c>
      <c r="L25">
        <f t="shared" si="25"/>
        <v>0</v>
      </c>
      <c r="M25">
        <f t="shared" si="26"/>
        <v>0</v>
      </c>
      <c r="N25">
        <f t="shared" si="27"/>
        <v>0</v>
      </c>
      <c r="O25">
        <f t="shared" si="28"/>
        <v>0</v>
      </c>
      <c r="P25">
        <f t="shared" si="29"/>
        <v>0</v>
      </c>
      <c r="Q25">
        <f t="shared" si="30"/>
        <v>0</v>
      </c>
      <c r="R25">
        <f t="shared" si="31"/>
        <v>0</v>
      </c>
      <c r="S25">
        <f t="shared" si="32"/>
        <v>0</v>
      </c>
      <c r="T25">
        <f t="shared" si="33"/>
        <v>0</v>
      </c>
      <c r="U25">
        <f t="shared" si="34"/>
        <v>0</v>
      </c>
      <c r="V25">
        <f t="shared" si="6"/>
        <v>0</v>
      </c>
      <c r="W25">
        <f t="shared" si="7"/>
        <v>0</v>
      </c>
      <c r="Y25">
        <f t="shared" si="8"/>
        <v>7.2159090000000008</v>
      </c>
    </row>
    <row r="26" spans="1:25">
      <c r="A26">
        <f t="shared" si="0"/>
        <v>25</v>
      </c>
      <c r="B26">
        <f t="shared" si="1"/>
        <v>0</v>
      </c>
      <c r="C26">
        <f t="shared" si="2"/>
        <v>0</v>
      </c>
      <c r="D26">
        <f t="shared" si="3"/>
        <v>0</v>
      </c>
      <c r="E26">
        <f t="shared" si="4"/>
        <v>0</v>
      </c>
      <c r="F26">
        <f t="shared" si="5"/>
        <v>0</v>
      </c>
      <c r="G26">
        <f t="shared" si="20"/>
        <v>0</v>
      </c>
      <c r="H26">
        <f t="shared" si="21"/>
        <v>0</v>
      </c>
      <c r="I26">
        <f t="shared" si="22"/>
        <v>0</v>
      </c>
      <c r="J26">
        <f t="shared" si="23"/>
        <v>0</v>
      </c>
      <c r="K26">
        <f t="shared" si="24"/>
        <v>0</v>
      </c>
      <c r="L26">
        <f t="shared" si="25"/>
        <v>0</v>
      </c>
      <c r="M26">
        <f t="shared" si="26"/>
        <v>0</v>
      </c>
      <c r="N26">
        <f t="shared" si="27"/>
        <v>0</v>
      </c>
      <c r="O26">
        <f t="shared" si="28"/>
        <v>0</v>
      </c>
      <c r="P26">
        <f t="shared" si="29"/>
        <v>0</v>
      </c>
      <c r="Q26">
        <f t="shared" si="30"/>
        <v>0</v>
      </c>
      <c r="R26">
        <f t="shared" si="31"/>
        <v>0</v>
      </c>
      <c r="S26">
        <f t="shared" si="32"/>
        <v>0</v>
      </c>
      <c r="T26">
        <f t="shared" si="33"/>
        <v>0</v>
      </c>
      <c r="U26">
        <f t="shared" si="34"/>
        <v>0</v>
      </c>
      <c r="V26">
        <f t="shared" si="6"/>
        <v>0</v>
      </c>
      <c r="W26">
        <f t="shared" si="7"/>
        <v>0</v>
      </c>
      <c r="Y26">
        <f t="shared" si="8"/>
        <v>7.2159090000000008</v>
      </c>
    </row>
    <row r="27" spans="1:25">
      <c r="A27">
        <f t="shared" si="0"/>
        <v>26</v>
      </c>
      <c r="B27">
        <f t="shared" si="1"/>
        <v>0</v>
      </c>
      <c r="C27">
        <f t="shared" si="2"/>
        <v>0</v>
      </c>
      <c r="D27">
        <f t="shared" si="3"/>
        <v>0</v>
      </c>
      <c r="E27">
        <f t="shared" si="4"/>
        <v>0</v>
      </c>
      <c r="F27">
        <f t="shared" si="5"/>
        <v>0</v>
      </c>
      <c r="G27">
        <f t="shared" si="20"/>
        <v>0</v>
      </c>
      <c r="H27">
        <f t="shared" si="21"/>
        <v>0</v>
      </c>
      <c r="I27">
        <f t="shared" si="22"/>
        <v>0</v>
      </c>
      <c r="J27">
        <f t="shared" si="23"/>
        <v>0</v>
      </c>
      <c r="K27">
        <f t="shared" si="24"/>
        <v>0</v>
      </c>
      <c r="L27">
        <f t="shared" si="25"/>
        <v>0</v>
      </c>
      <c r="M27">
        <f t="shared" si="26"/>
        <v>0</v>
      </c>
      <c r="N27">
        <f t="shared" si="27"/>
        <v>0</v>
      </c>
      <c r="O27">
        <f t="shared" si="28"/>
        <v>0</v>
      </c>
      <c r="P27">
        <f t="shared" si="29"/>
        <v>0</v>
      </c>
      <c r="Q27">
        <f t="shared" si="30"/>
        <v>0</v>
      </c>
      <c r="R27">
        <f t="shared" si="31"/>
        <v>0</v>
      </c>
      <c r="S27">
        <f t="shared" si="32"/>
        <v>0</v>
      </c>
      <c r="T27">
        <f t="shared" si="33"/>
        <v>0</v>
      </c>
      <c r="U27">
        <f t="shared" si="34"/>
        <v>0</v>
      </c>
      <c r="V27">
        <f t="shared" si="6"/>
        <v>0</v>
      </c>
      <c r="W27">
        <f t="shared" si="7"/>
        <v>0</v>
      </c>
      <c r="Y27">
        <f t="shared" si="8"/>
        <v>7.2159090000000008</v>
      </c>
    </row>
    <row r="28" spans="1:25">
      <c r="A28">
        <f t="shared" si="0"/>
        <v>27</v>
      </c>
      <c r="B28">
        <f t="shared" si="1"/>
        <v>0</v>
      </c>
      <c r="C28">
        <f t="shared" si="2"/>
        <v>0</v>
      </c>
      <c r="D28">
        <f t="shared" si="3"/>
        <v>0</v>
      </c>
      <c r="E28">
        <f t="shared" si="4"/>
        <v>0</v>
      </c>
      <c r="F28">
        <f t="shared" si="5"/>
        <v>0</v>
      </c>
      <c r="G28">
        <f t="shared" si="20"/>
        <v>0</v>
      </c>
      <c r="H28">
        <f t="shared" si="21"/>
        <v>0</v>
      </c>
      <c r="I28">
        <f t="shared" si="22"/>
        <v>0</v>
      </c>
      <c r="J28">
        <f t="shared" si="23"/>
        <v>0</v>
      </c>
      <c r="K28">
        <f t="shared" si="24"/>
        <v>0</v>
      </c>
      <c r="L28">
        <f t="shared" si="25"/>
        <v>0</v>
      </c>
      <c r="M28">
        <f t="shared" si="26"/>
        <v>0</v>
      </c>
      <c r="N28">
        <f t="shared" si="27"/>
        <v>0</v>
      </c>
      <c r="O28">
        <f t="shared" si="28"/>
        <v>0</v>
      </c>
      <c r="P28">
        <f t="shared" si="29"/>
        <v>0</v>
      </c>
      <c r="Q28">
        <f t="shared" si="30"/>
        <v>0</v>
      </c>
      <c r="R28">
        <f t="shared" si="31"/>
        <v>0</v>
      </c>
      <c r="S28">
        <f t="shared" si="32"/>
        <v>0</v>
      </c>
      <c r="T28">
        <f t="shared" si="33"/>
        <v>0</v>
      </c>
      <c r="U28">
        <f t="shared" si="34"/>
        <v>0</v>
      </c>
      <c r="V28">
        <f t="shared" si="6"/>
        <v>0</v>
      </c>
      <c r="W28">
        <f t="shared" si="7"/>
        <v>0</v>
      </c>
      <c r="Y28">
        <f t="shared" si="8"/>
        <v>7.2159090000000008</v>
      </c>
    </row>
    <row r="29" spans="1:25">
      <c r="A29">
        <f t="shared" si="0"/>
        <v>28</v>
      </c>
      <c r="B29">
        <f t="shared" si="1"/>
        <v>0</v>
      </c>
      <c r="C29">
        <f t="shared" si="2"/>
        <v>0</v>
      </c>
      <c r="D29">
        <f t="shared" si="3"/>
        <v>0</v>
      </c>
      <c r="E29">
        <f t="shared" si="4"/>
        <v>0</v>
      </c>
      <c r="F29">
        <f t="shared" si="5"/>
        <v>0</v>
      </c>
      <c r="G29">
        <f t="shared" si="20"/>
        <v>0</v>
      </c>
      <c r="H29">
        <f t="shared" si="21"/>
        <v>0</v>
      </c>
      <c r="I29">
        <f t="shared" si="22"/>
        <v>0</v>
      </c>
      <c r="J29">
        <f t="shared" si="23"/>
        <v>0</v>
      </c>
      <c r="K29">
        <f t="shared" si="24"/>
        <v>0</v>
      </c>
      <c r="L29">
        <f t="shared" si="25"/>
        <v>0</v>
      </c>
      <c r="M29">
        <f t="shared" si="26"/>
        <v>0</v>
      </c>
      <c r="N29">
        <f t="shared" si="27"/>
        <v>0</v>
      </c>
      <c r="O29">
        <f t="shared" si="28"/>
        <v>0</v>
      </c>
      <c r="P29">
        <f t="shared" si="29"/>
        <v>0</v>
      </c>
      <c r="Q29">
        <f t="shared" si="30"/>
        <v>0</v>
      </c>
      <c r="R29">
        <f t="shared" si="31"/>
        <v>0</v>
      </c>
      <c r="S29">
        <f t="shared" si="32"/>
        <v>0</v>
      </c>
      <c r="T29">
        <f t="shared" si="33"/>
        <v>0</v>
      </c>
      <c r="U29">
        <f t="shared" si="34"/>
        <v>0</v>
      </c>
      <c r="V29">
        <f t="shared" si="6"/>
        <v>0</v>
      </c>
      <c r="W29">
        <f t="shared" si="7"/>
        <v>0</v>
      </c>
      <c r="Y29">
        <f t="shared" si="8"/>
        <v>7.2159090000000008</v>
      </c>
    </row>
    <row r="30" spans="1:25">
      <c r="A30">
        <f t="shared" si="0"/>
        <v>29</v>
      </c>
      <c r="B30">
        <f t="shared" si="1"/>
        <v>0</v>
      </c>
      <c r="C30">
        <f t="shared" si="2"/>
        <v>0</v>
      </c>
      <c r="D30">
        <f t="shared" si="3"/>
        <v>0</v>
      </c>
      <c r="E30">
        <f t="shared" si="4"/>
        <v>0</v>
      </c>
      <c r="F30">
        <f t="shared" si="5"/>
        <v>0</v>
      </c>
      <c r="G30">
        <f t="shared" si="20"/>
        <v>0</v>
      </c>
      <c r="H30">
        <f t="shared" si="21"/>
        <v>0</v>
      </c>
      <c r="I30">
        <f t="shared" si="22"/>
        <v>0</v>
      </c>
      <c r="J30">
        <f t="shared" si="23"/>
        <v>0</v>
      </c>
      <c r="K30">
        <f t="shared" si="24"/>
        <v>0</v>
      </c>
      <c r="L30">
        <f t="shared" si="25"/>
        <v>0</v>
      </c>
      <c r="M30">
        <f t="shared" si="26"/>
        <v>0</v>
      </c>
      <c r="N30">
        <f t="shared" si="27"/>
        <v>0</v>
      </c>
      <c r="O30">
        <f t="shared" si="28"/>
        <v>0</v>
      </c>
      <c r="P30">
        <f t="shared" si="29"/>
        <v>0</v>
      </c>
      <c r="Q30">
        <f t="shared" si="30"/>
        <v>0</v>
      </c>
      <c r="R30">
        <f t="shared" si="31"/>
        <v>0</v>
      </c>
      <c r="S30">
        <f t="shared" si="32"/>
        <v>0</v>
      </c>
      <c r="T30">
        <f t="shared" si="33"/>
        <v>0</v>
      </c>
      <c r="U30">
        <f t="shared" si="34"/>
        <v>0</v>
      </c>
      <c r="V30">
        <f t="shared" si="6"/>
        <v>0</v>
      </c>
      <c r="W30">
        <f t="shared" si="7"/>
        <v>0</v>
      </c>
      <c r="Y30">
        <f t="shared" si="8"/>
        <v>7.2159090000000008</v>
      </c>
    </row>
    <row r="31" spans="1:25">
      <c r="A31">
        <f t="shared" si="0"/>
        <v>30</v>
      </c>
      <c r="B31">
        <f t="shared" si="1"/>
        <v>0</v>
      </c>
      <c r="C31">
        <f t="shared" si="2"/>
        <v>0</v>
      </c>
      <c r="D31">
        <f t="shared" si="3"/>
        <v>0</v>
      </c>
      <c r="E31">
        <f t="shared" si="4"/>
        <v>0</v>
      </c>
      <c r="F31">
        <f t="shared" si="5"/>
        <v>0</v>
      </c>
      <c r="G31">
        <f t="shared" si="20"/>
        <v>0</v>
      </c>
      <c r="H31">
        <f t="shared" si="21"/>
        <v>0</v>
      </c>
      <c r="I31">
        <f t="shared" si="22"/>
        <v>0</v>
      </c>
      <c r="J31">
        <f t="shared" si="23"/>
        <v>0</v>
      </c>
      <c r="K31">
        <f t="shared" si="24"/>
        <v>0</v>
      </c>
      <c r="L31">
        <f t="shared" si="25"/>
        <v>0</v>
      </c>
      <c r="M31">
        <f t="shared" si="26"/>
        <v>0</v>
      </c>
      <c r="N31">
        <f t="shared" si="27"/>
        <v>0</v>
      </c>
      <c r="O31">
        <f t="shared" si="28"/>
        <v>0</v>
      </c>
      <c r="P31">
        <f t="shared" si="29"/>
        <v>0</v>
      </c>
      <c r="Q31">
        <f t="shared" si="30"/>
        <v>0</v>
      </c>
      <c r="R31">
        <f t="shared" si="31"/>
        <v>0</v>
      </c>
      <c r="S31">
        <f t="shared" si="32"/>
        <v>0</v>
      </c>
      <c r="T31">
        <f t="shared" si="33"/>
        <v>0</v>
      </c>
      <c r="U31">
        <f t="shared" si="34"/>
        <v>0</v>
      </c>
      <c r="V31">
        <f t="shared" si="6"/>
        <v>0</v>
      </c>
      <c r="W31">
        <f t="shared" si="7"/>
        <v>0</v>
      </c>
      <c r="Y31">
        <f t="shared" si="8"/>
        <v>7.2159090000000008</v>
      </c>
    </row>
    <row r="32" spans="1:25">
      <c r="A32">
        <f t="shared" si="0"/>
        <v>31</v>
      </c>
      <c r="B32">
        <f t="shared" si="1"/>
        <v>0</v>
      </c>
      <c r="C32">
        <f t="shared" si="2"/>
        <v>0</v>
      </c>
      <c r="D32">
        <f t="shared" si="3"/>
        <v>0</v>
      </c>
      <c r="E32">
        <f t="shared" si="4"/>
        <v>0</v>
      </c>
      <c r="F32">
        <f t="shared" si="5"/>
        <v>0</v>
      </c>
      <c r="G32">
        <f t="shared" si="20"/>
        <v>0</v>
      </c>
      <c r="H32">
        <f t="shared" si="21"/>
        <v>0</v>
      </c>
      <c r="I32">
        <f t="shared" si="22"/>
        <v>0</v>
      </c>
      <c r="J32">
        <f t="shared" si="23"/>
        <v>0</v>
      </c>
      <c r="K32">
        <f t="shared" si="24"/>
        <v>0</v>
      </c>
      <c r="L32">
        <f t="shared" si="25"/>
        <v>0</v>
      </c>
      <c r="M32">
        <f t="shared" si="26"/>
        <v>0</v>
      </c>
      <c r="N32">
        <f t="shared" si="27"/>
        <v>0</v>
      </c>
      <c r="O32">
        <f t="shared" si="28"/>
        <v>0</v>
      </c>
      <c r="P32">
        <f t="shared" si="29"/>
        <v>0</v>
      </c>
      <c r="Q32">
        <f t="shared" si="30"/>
        <v>0</v>
      </c>
      <c r="R32">
        <f t="shared" si="31"/>
        <v>0</v>
      </c>
      <c r="S32">
        <f t="shared" si="32"/>
        <v>0</v>
      </c>
      <c r="T32">
        <f t="shared" si="33"/>
        <v>0</v>
      </c>
      <c r="U32">
        <f t="shared" si="34"/>
        <v>0</v>
      </c>
      <c r="V32">
        <f t="shared" si="6"/>
        <v>0</v>
      </c>
      <c r="W32">
        <f t="shared" si="7"/>
        <v>0</v>
      </c>
      <c r="Y32">
        <f t="shared" si="8"/>
        <v>7.2159090000000008</v>
      </c>
    </row>
    <row r="33" spans="1:25">
      <c r="A33">
        <f t="shared" si="0"/>
        <v>32</v>
      </c>
      <c r="B33">
        <f t="shared" si="1"/>
        <v>0</v>
      </c>
      <c r="C33">
        <f t="shared" si="2"/>
        <v>0</v>
      </c>
      <c r="D33">
        <f t="shared" si="3"/>
        <v>0</v>
      </c>
      <c r="E33">
        <f t="shared" si="4"/>
        <v>0</v>
      </c>
      <c r="F33">
        <f t="shared" si="5"/>
        <v>0</v>
      </c>
      <c r="G33">
        <f t="shared" si="20"/>
        <v>0</v>
      </c>
      <c r="H33">
        <f t="shared" si="21"/>
        <v>0</v>
      </c>
      <c r="I33">
        <f t="shared" si="22"/>
        <v>0</v>
      </c>
      <c r="J33">
        <f t="shared" si="23"/>
        <v>0</v>
      </c>
      <c r="K33">
        <f t="shared" si="24"/>
        <v>0</v>
      </c>
      <c r="L33">
        <f t="shared" si="25"/>
        <v>0</v>
      </c>
      <c r="M33">
        <f t="shared" si="26"/>
        <v>0</v>
      </c>
      <c r="N33">
        <f t="shared" si="27"/>
        <v>0</v>
      </c>
      <c r="O33">
        <f t="shared" si="28"/>
        <v>0</v>
      </c>
      <c r="P33">
        <f t="shared" si="29"/>
        <v>0</v>
      </c>
      <c r="Q33">
        <f t="shared" si="30"/>
        <v>0</v>
      </c>
      <c r="R33">
        <f t="shared" si="31"/>
        <v>0</v>
      </c>
      <c r="S33">
        <f t="shared" si="32"/>
        <v>0</v>
      </c>
      <c r="T33">
        <f t="shared" si="33"/>
        <v>0</v>
      </c>
      <c r="U33">
        <f t="shared" si="34"/>
        <v>0</v>
      </c>
      <c r="V33">
        <f t="shared" si="6"/>
        <v>0</v>
      </c>
      <c r="W33">
        <f t="shared" si="7"/>
        <v>0</v>
      </c>
      <c r="Y33">
        <f t="shared" si="8"/>
        <v>7.2159090000000008</v>
      </c>
    </row>
    <row r="34" spans="1:25">
      <c r="A34">
        <f t="shared" ref="A34:A65" si="35">id</f>
        <v>33</v>
      </c>
      <c r="B34">
        <f t="shared" ref="B34:B65" si="36">PCS/10</f>
        <v>0</v>
      </c>
      <c r="C34">
        <f t="shared" ref="C34:C65" si="37">MCS/10</f>
        <v>0</v>
      </c>
      <c r="D34">
        <f t="shared" ref="D34:D65" si="38">SYM/10</f>
        <v>0</v>
      </c>
      <c r="E34">
        <f t="shared" ref="E34:E65" si="39">EFF/10</f>
        <v>0</v>
      </c>
      <c r="F34">
        <f t="shared" ref="F34:F65" si="40">BUR/10</f>
        <v>0</v>
      </c>
      <c r="G34">
        <f t="shared" si="20"/>
        <v>0</v>
      </c>
      <c r="H34">
        <f t="shared" si="21"/>
        <v>0</v>
      </c>
      <c r="I34">
        <f t="shared" si="22"/>
        <v>0</v>
      </c>
      <c r="J34">
        <f t="shared" si="23"/>
        <v>0</v>
      </c>
      <c r="K34">
        <f t="shared" si="24"/>
        <v>0</v>
      </c>
      <c r="L34">
        <f t="shared" si="25"/>
        <v>0</v>
      </c>
      <c r="M34">
        <f t="shared" si="26"/>
        <v>0</v>
      </c>
      <c r="N34">
        <f t="shared" si="27"/>
        <v>0</v>
      </c>
      <c r="O34">
        <f t="shared" si="28"/>
        <v>0</v>
      </c>
      <c r="P34">
        <f t="shared" si="29"/>
        <v>0</v>
      </c>
      <c r="Q34">
        <f t="shared" si="30"/>
        <v>0</v>
      </c>
      <c r="R34">
        <f t="shared" si="31"/>
        <v>0</v>
      </c>
      <c r="S34">
        <f t="shared" si="32"/>
        <v>0</v>
      </c>
      <c r="T34">
        <f t="shared" si="33"/>
        <v>0</v>
      </c>
      <c r="U34">
        <f t="shared" si="34"/>
        <v>0</v>
      </c>
      <c r="V34">
        <f t="shared" ref="V34:V65" si="41">age/10</f>
        <v>0</v>
      </c>
      <c r="W34">
        <f t="shared" ref="W34:W65" si="42">sex</f>
        <v>0</v>
      </c>
      <c r="Y34">
        <f t="shared" ref="Y34:Y65" si="43">AVERAGE(SYM,EFF,BUR)/10</f>
        <v>7.2159090000000008</v>
      </c>
    </row>
    <row r="35" spans="1:25">
      <c r="A35">
        <f t="shared" si="35"/>
        <v>34</v>
      </c>
      <c r="B35">
        <f t="shared" si="36"/>
        <v>0</v>
      </c>
      <c r="C35">
        <f t="shared" si="37"/>
        <v>0</v>
      </c>
      <c r="D35">
        <f t="shared" si="38"/>
        <v>0</v>
      </c>
      <c r="E35">
        <f t="shared" si="39"/>
        <v>0</v>
      </c>
      <c r="F35">
        <f t="shared" si="40"/>
        <v>0</v>
      </c>
      <c r="G35">
        <f t="shared" si="20"/>
        <v>0</v>
      </c>
      <c r="H35">
        <f t="shared" si="21"/>
        <v>0</v>
      </c>
      <c r="I35">
        <f t="shared" si="22"/>
        <v>0</v>
      </c>
      <c r="J35">
        <f t="shared" si="23"/>
        <v>0</v>
      </c>
      <c r="K35">
        <f t="shared" si="24"/>
        <v>0</v>
      </c>
      <c r="L35">
        <f t="shared" si="25"/>
        <v>0</v>
      </c>
      <c r="M35">
        <f t="shared" si="26"/>
        <v>0</v>
      </c>
      <c r="N35">
        <f t="shared" si="27"/>
        <v>0</v>
      </c>
      <c r="O35">
        <f t="shared" si="28"/>
        <v>0</v>
      </c>
      <c r="P35">
        <f t="shared" si="29"/>
        <v>0</v>
      </c>
      <c r="Q35">
        <f t="shared" si="30"/>
        <v>0</v>
      </c>
      <c r="R35">
        <f t="shared" si="31"/>
        <v>0</v>
      </c>
      <c r="S35">
        <f t="shared" si="32"/>
        <v>0</v>
      </c>
      <c r="T35">
        <f t="shared" si="33"/>
        <v>0</v>
      </c>
      <c r="U35">
        <f t="shared" si="34"/>
        <v>0</v>
      </c>
      <c r="V35">
        <f t="shared" si="41"/>
        <v>0</v>
      </c>
      <c r="W35">
        <f t="shared" si="42"/>
        <v>0</v>
      </c>
      <c r="Y35">
        <f t="shared" si="43"/>
        <v>7.2159090000000008</v>
      </c>
    </row>
    <row r="36" spans="1:25">
      <c r="A36">
        <f t="shared" si="35"/>
        <v>35</v>
      </c>
      <c r="B36">
        <f t="shared" si="36"/>
        <v>0</v>
      </c>
      <c r="C36">
        <f t="shared" si="37"/>
        <v>0</v>
      </c>
      <c r="D36">
        <f t="shared" si="38"/>
        <v>0</v>
      </c>
      <c r="E36">
        <f t="shared" si="39"/>
        <v>0</v>
      </c>
      <c r="F36">
        <f t="shared" si="40"/>
        <v>0</v>
      </c>
      <c r="G36">
        <f t="shared" si="20"/>
        <v>0</v>
      </c>
      <c r="H36">
        <f t="shared" si="21"/>
        <v>0</v>
      </c>
      <c r="I36">
        <f t="shared" si="22"/>
        <v>0</v>
      </c>
      <c r="J36">
        <f t="shared" si="23"/>
        <v>0</v>
      </c>
      <c r="K36">
        <f t="shared" si="24"/>
        <v>0</v>
      </c>
      <c r="L36">
        <f t="shared" si="25"/>
        <v>0</v>
      </c>
      <c r="M36">
        <f t="shared" si="26"/>
        <v>0</v>
      </c>
      <c r="N36">
        <f t="shared" si="27"/>
        <v>0</v>
      </c>
      <c r="O36">
        <f t="shared" si="28"/>
        <v>0</v>
      </c>
      <c r="P36">
        <f t="shared" si="29"/>
        <v>0</v>
      </c>
      <c r="Q36">
        <f t="shared" si="30"/>
        <v>0</v>
      </c>
      <c r="R36">
        <f t="shared" si="31"/>
        <v>0</v>
      </c>
      <c r="S36">
        <f t="shared" si="32"/>
        <v>0</v>
      </c>
      <c r="T36">
        <f t="shared" si="33"/>
        <v>0</v>
      </c>
      <c r="U36">
        <f t="shared" si="34"/>
        <v>0</v>
      </c>
      <c r="V36">
        <f t="shared" si="41"/>
        <v>0</v>
      </c>
      <c r="W36">
        <f t="shared" si="42"/>
        <v>0</v>
      </c>
      <c r="Y36">
        <f t="shared" si="43"/>
        <v>7.2159090000000008</v>
      </c>
    </row>
    <row r="37" spans="1:25">
      <c r="A37">
        <f t="shared" si="35"/>
        <v>36</v>
      </c>
      <c r="B37">
        <f t="shared" si="36"/>
        <v>0</v>
      </c>
      <c r="C37">
        <f t="shared" si="37"/>
        <v>0</v>
      </c>
      <c r="D37">
        <f t="shared" si="38"/>
        <v>0</v>
      </c>
      <c r="E37">
        <f t="shared" si="39"/>
        <v>0</v>
      </c>
      <c r="F37">
        <f t="shared" si="40"/>
        <v>0</v>
      </c>
      <c r="G37">
        <f t="shared" si="20"/>
        <v>0</v>
      </c>
      <c r="H37">
        <f t="shared" si="21"/>
        <v>0</v>
      </c>
      <c r="I37">
        <f t="shared" si="22"/>
        <v>0</v>
      </c>
      <c r="J37">
        <f t="shared" si="23"/>
        <v>0</v>
      </c>
      <c r="K37">
        <f t="shared" si="24"/>
        <v>0</v>
      </c>
      <c r="L37">
        <f t="shared" si="25"/>
        <v>0</v>
      </c>
      <c r="M37">
        <f t="shared" si="26"/>
        <v>0</v>
      </c>
      <c r="N37">
        <f t="shared" si="27"/>
        <v>0</v>
      </c>
      <c r="O37">
        <f t="shared" si="28"/>
        <v>0</v>
      </c>
      <c r="P37">
        <f t="shared" si="29"/>
        <v>0</v>
      </c>
      <c r="Q37">
        <f t="shared" si="30"/>
        <v>0</v>
      </c>
      <c r="R37">
        <f t="shared" si="31"/>
        <v>0</v>
      </c>
      <c r="S37">
        <f t="shared" si="32"/>
        <v>0</v>
      </c>
      <c r="T37">
        <f t="shared" si="33"/>
        <v>0</v>
      </c>
      <c r="U37">
        <f t="shared" si="34"/>
        <v>0</v>
      </c>
      <c r="V37">
        <f t="shared" si="41"/>
        <v>0</v>
      </c>
      <c r="W37">
        <f t="shared" si="42"/>
        <v>0</v>
      </c>
      <c r="Y37">
        <f t="shared" si="43"/>
        <v>7.2159090000000008</v>
      </c>
    </row>
    <row r="38" spans="1:25">
      <c r="A38">
        <f t="shared" si="35"/>
        <v>37</v>
      </c>
      <c r="B38">
        <f t="shared" si="36"/>
        <v>0</v>
      </c>
      <c r="C38">
        <f t="shared" si="37"/>
        <v>0</v>
      </c>
      <c r="D38">
        <f t="shared" si="38"/>
        <v>0</v>
      </c>
      <c r="E38">
        <f t="shared" si="39"/>
        <v>0</v>
      </c>
      <c r="F38">
        <f t="shared" si="40"/>
        <v>0</v>
      </c>
      <c r="G38">
        <f t="shared" si="20"/>
        <v>0</v>
      </c>
      <c r="H38">
        <f t="shared" si="21"/>
        <v>0</v>
      </c>
      <c r="I38">
        <f t="shared" si="22"/>
        <v>0</v>
      </c>
      <c r="J38">
        <f t="shared" si="23"/>
        <v>0</v>
      </c>
      <c r="K38">
        <f t="shared" si="24"/>
        <v>0</v>
      </c>
      <c r="L38">
        <f t="shared" si="25"/>
        <v>0</v>
      </c>
      <c r="M38">
        <f t="shared" si="26"/>
        <v>0</v>
      </c>
      <c r="N38">
        <f t="shared" si="27"/>
        <v>0</v>
      </c>
      <c r="O38">
        <f t="shared" si="28"/>
        <v>0</v>
      </c>
      <c r="P38">
        <f t="shared" si="29"/>
        <v>0</v>
      </c>
      <c r="Q38">
        <f t="shared" si="30"/>
        <v>0</v>
      </c>
      <c r="R38">
        <f t="shared" si="31"/>
        <v>0</v>
      </c>
      <c r="S38">
        <f t="shared" si="32"/>
        <v>0</v>
      </c>
      <c r="T38">
        <f t="shared" si="33"/>
        <v>0</v>
      </c>
      <c r="U38">
        <f t="shared" si="34"/>
        <v>0</v>
      </c>
      <c r="V38">
        <f t="shared" si="41"/>
        <v>0</v>
      </c>
      <c r="W38">
        <f t="shared" si="42"/>
        <v>0</v>
      </c>
      <c r="Y38">
        <f t="shared" si="43"/>
        <v>7.2159090000000008</v>
      </c>
    </row>
    <row r="39" spans="1:25">
      <c r="A39">
        <f t="shared" si="35"/>
        <v>38</v>
      </c>
      <c r="B39">
        <f t="shared" si="36"/>
        <v>0</v>
      </c>
      <c r="C39">
        <f t="shared" si="37"/>
        <v>0</v>
      </c>
      <c r="D39">
        <f t="shared" si="38"/>
        <v>0</v>
      </c>
      <c r="E39">
        <f t="shared" si="39"/>
        <v>0</v>
      </c>
      <c r="F39">
        <f t="shared" si="40"/>
        <v>0</v>
      </c>
      <c r="G39">
        <f t="shared" si="20"/>
        <v>0</v>
      </c>
      <c r="H39">
        <f t="shared" si="21"/>
        <v>0</v>
      </c>
      <c r="I39">
        <f t="shared" si="22"/>
        <v>0</v>
      </c>
      <c r="J39">
        <f t="shared" si="23"/>
        <v>0</v>
      </c>
      <c r="K39">
        <f t="shared" si="24"/>
        <v>0</v>
      </c>
      <c r="L39">
        <f t="shared" si="25"/>
        <v>0</v>
      </c>
      <c r="M39">
        <f t="shared" si="26"/>
        <v>0</v>
      </c>
      <c r="N39">
        <f t="shared" si="27"/>
        <v>0</v>
      </c>
      <c r="O39">
        <f t="shared" si="28"/>
        <v>0</v>
      </c>
      <c r="P39">
        <f t="shared" si="29"/>
        <v>0</v>
      </c>
      <c r="Q39">
        <f t="shared" si="30"/>
        <v>0</v>
      </c>
      <c r="R39">
        <f t="shared" si="31"/>
        <v>0</v>
      </c>
      <c r="S39">
        <f t="shared" si="32"/>
        <v>0</v>
      </c>
      <c r="T39">
        <f t="shared" si="33"/>
        <v>0</v>
      </c>
      <c r="U39">
        <f t="shared" si="34"/>
        <v>0</v>
      </c>
      <c r="V39">
        <f t="shared" si="41"/>
        <v>0</v>
      </c>
      <c r="W39">
        <f t="shared" si="42"/>
        <v>0</v>
      </c>
      <c r="Y39">
        <f t="shared" si="43"/>
        <v>7.2159090000000008</v>
      </c>
    </row>
    <row r="40" spans="1:25">
      <c r="A40">
        <f t="shared" si="35"/>
        <v>39</v>
      </c>
      <c r="B40">
        <f t="shared" si="36"/>
        <v>0</v>
      </c>
      <c r="C40">
        <f t="shared" si="37"/>
        <v>0</v>
      </c>
      <c r="D40">
        <f t="shared" si="38"/>
        <v>0</v>
      </c>
      <c r="E40">
        <f t="shared" si="39"/>
        <v>0</v>
      </c>
      <c r="F40">
        <f t="shared" si="40"/>
        <v>0</v>
      </c>
      <c r="G40">
        <f t="shared" si="20"/>
        <v>0</v>
      </c>
      <c r="H40">
        <f t="shared" si="21"/>
        <v>0</v>
      </c>
      <c r="I40">
        <f t="shared" si="22"/>
        <v>0</v>
      </c>
      <c r="J40">
        <f t="shared" si="23"/>
        <v>0</v>
      </c>
      <c r="K40">
        <f t="shared" si="24"/>
        <v>0</v>
      </c>
      <c r="L40">
        <f t="shared" si="25"/>
        <v>0</v>
      </c>
      <c r="M40">
        <f t="shared" si="26"/>
        <v>0</v>
      </c>
      <c r="N40">
        <f t="shared" si="27"/>
        <v>0</v>
      </c>
      <c r="O40">
        <f t="shared" si="28"/>
        <v>0</v>
      </c>
      <c r="P40">
        <f t="shared" si="29"/>
        <v>0</v>
      </c>
      <c r="Q40">
        <f t="shared" si="30"/>
        <v>0</v>
      </c>
      <c r="R40">
        <f t="shared" si="31"/>
        <v>0</v>
      </c>
      <c r="S40">
        <f t="shared" si="32"/>
        <v>0</v>
      </c>
      <c r="T40">
        <f t="shared" si="33"/>
        <v>0</v>
      </c>
      <c r="U40">
        <f t="shared" si="34"/>
        <v>0</v>
      </c>
      <c r="V40">
        <f t="shared" si="41"/>
        <v>0</v>
      </c>
      <c r="W40">
        <f t="shared" si="42"/>
        <v>0</v>
      </c>
      <c r="Y40">
        <f t="shared" si="43"/>
        <v>7.2159090000000008</v>
      </c>
    </row>
    <row r="41" spans="1:25">
      <c r="A41">
        <f t="shared" si="35"/>
        <v>40</v>
      </c>
      <c r="B41">
        <f t="shared" si="36"/>
        <v>0</v>
      </c>
      <c r="C41">
        <f t="shared" si="37"/>
        <v>0</v>
      </c>
      <c r="D41">
        <f t="shared" si="38"/>
        <v>0</v>
      </c>
      <c r="E41">
        <f t="shared" si="39"/>
        <v>0</v>
      </c>
      <c r="F41">
        <f t="shared" si="40"/>
        <v>0</v>
      </c>
      <c r="G41">
        <f t="shared" si="20"/>
        <v>0</v>
      </c>
      <c r="H41">
        <f t="shared" si="21"/>
        <v>0</v>
      </c>
      <c r="I41">
        <f t="shared" si="22"/>
        <v>0</v>
      </c>
      <c r="J41">
        <f t="shared" si="23"/>
        <v>0</v>
      </c>
      <c r="K41">
        <f t="shared" si="24"/>
        <v>0</v>
      </c>
      <c r="L41">
        <f t="shared" si="25"/>
        <v>0</v>
      </c>
      <c r="M41">
        <f t="shared" si="26"/>
        <v>0</v>
      </c>
      <c r="N41">
        <f t="shared" si="27"/>
        <v>0</v>
      </c>
      <c r="O41">
        <f t="shared" si="28"/>
        <v>0</v>
      </c>
      <c r="P41">
        <f t="shared" si="29"/>
        <v>0</v>
      </c>
      <c r="Q41">
        <f t="shared" si="30"/>
        <v>0</v>
      </c>
      <c r="R41">
        <f t="shared" si="31"/>
        <v>0</v>
      </c>
      <c r="S41">
        <f t="shared" si="32"/>
        <v>0</v>
      </c>
      <c r="T41">
        <f t="shared" si="33"/>
        <v>0</v>
      </c>
      <c r="U41">
        <f t="shared" si="34"/>
        <v>0</v>
      </c>
      <c r="V41">
        <f t="shared" si="41"/>
        <v>0</v>
      </c>
      <c r="W41">
        <f t="shared" si="42"/>
        <v>0</v>
      </c>
      <c r="Y41">
        <f t="shared" si="43"/>
        <v>7.2159090000000008</v>
      </c>
    </row>
    <row r="42" spans="1:25">
      <c r="A42">
        <f t="shared" si="35"/>
        <v>41</v>
      </c>
      <c r="B42">
        <f t="shared" si="36"/>
        <v>0</v>
      </c>
      <c r="C42">
        <f t="shared" si="37"/>
        <v>0</v>
      </c>
      <c r="D42">
        <f t="shared" si="38"/>
        <v>0</v>
      </c>
      <c r="E42">
        <f t="shared" si="39"/>
        <v>0</v>
      </c>
      <c r="F42">
        <f t="shared" si="40"/>
        <v>0</v>
      </c>
      <c r="G42">
        <f t="shared" si="20"/>
        <v>0</v>
      </c>
      <c r="H42">
        <f t="shared" si="21"/>
        <v>0</v>
      </c>
      <c r="I42">
        <f t="shared" si="22"/>
        <v>0</v>
      </c>
      <c r="J42">
        <f t="shared" si="23"/>
        <v>0</v>
      </c>
      <c r="K42">
        <f t="shared" si="24"/>
        <v>0</v>
      </c>
      <c r="L42">
        <f t="shared" si="25"/>
        <v>0</v>
      </c>
      <c r="M42">
        <f t="shared" si="26"/>
        <v>0</v>
      </c>
      <c r="N42">
        <f t="shared" si="27"/>
        <v>0</v>
      </c>
      <c r="O42">
        <f t="shared" si="28"/>
        <v>0</v>
      </c>
      <c r="P42">
        <f t="shared" si="29"/>
        <v>0</v>
      </c>
      <c r="Q42">
        <f t="shared" si="30"/>
        <v>0</v>
      </c>
      <c r="R42">
        <f t="shared" si="31"/>
        <v>0</v>
      </c>
      <c r="S42">
        <f t="shared" si="32"/>
        <v>0</v>
      </c>
      <c r="T42">
        <f t="shared" si="33"/>
        <v>0</v>
      </c>
      <c r="U42">
        <f t="shared" si="34"/>
        <v>0</v>
      </c>
      <c r="V42">
        <f t="shared" si="41"/>
        <v>0</v>
      </c>
      <c r="W42">
        <f t="shared" si="42"/>
        <v>0</v>
      </c>
      <c r="Y42">
        <f t="shared" si="43"/>
        <v>7.2159090000000008</v>
      </c>
    </row>
    <row r="43" spans="1:25">
      <c r="A43">
        <f t="shared" si="35"/>
        <v>42</v>
      </c>
      <c r="B43">
        <f t="shared" si="36"/>
        <v>0</v>
      </c>
      <c r="C43">
        <f t="shared" si="37"/>
        <v>0</v>
      </c>
      <c r="D43">
        <f t="shared" si="38"/>
        <v>0</v>
      </c>
      <c r="E43">
        <f t="shared" si="39"/>
        <v>0</v>
      </c>
      <c r="F43">
        <f t="shared" si="40"/>
        <v>0</v>
      </c>
      <c r="G43">
        <f t="shared" si="20"/>
        <v>0</v>
      </c>
      <c r="H43">
        <f t="shared" si="21"/>
        <v>0</v>
      </c>
      <c r="I43">
        <f t="shared" si="22"/>
        <v>0</v>
      </c>
      <c r="J43">
        <f t="shared" si="23"/>
        <v>0</v>
      </c>
      <c r="K43">
        <f t="shared" si="24"/>
        <v>0</v>
      </c>
      <c r="L43">
        <f t="shared" si="25"/>
        <v>0</v>
      </c>
      <c r="M43">
        <f t="shared" si="26"/>
        <v>0</v>
      </c>
      <c r="N43">
        <f t="shared" si="27"/>
        <v>0</v>
      </c>
      <c r="O43">
        <f t="shared" si="28"/>
        <v>0</v>
      </c>
      <c r="P43">
        <f t="shared" si="29"/>
        <v>0</v>
      </c>
      <c r="Q43">
        <f t="shared" si="30"/>
        <v>0</v>
      </c>
      <c r="R43">
        <f t="shared" si="31"/>
        <v>0</v>
      </c>
      <c r="S43">
        <f t="shared" si="32"/>
        <v>0</v>
      </c>
      <c r="T43">
        <f t="shared" si="33"/>
        <v>0</v>
      </c>
      <c r="U43">
        <f t="shared" si="34"/>
        <v>0</v>
      </c>
      <c r="V43">
        <f t="shared" si="41"/>
        <v>0</v>
      </c>
      <c r="W43">
        <f t="shared" si="42"/>
        <v>0</v>
      </c>
      <c r="Y43">
        <f t="shared" si="43"/>
        <v>7.2159090000000008</v>
      </c>
    </row>
    <row r="44" spans="1:25">
      <c r="A44">
        <f t="shared" si="35"/>
        <v>43</v>
      </c>
      <c r="B44">
        <f t="shared" si="36"/>
        <v>0</v>
      </c>
      <c r="C44">
        <f t="shared" si="37"/>
        <v>0</v>
      </c>
      <c r="D44">
        <f t="shared" si="38"/>
        <v>0</v>
      </c>
      <c r="E44">
        <f t="shared" si="39"/>
        <v>0</v>
      </c>
      <c r="F44">
        <f t="shared" si="40"/>
        <v>0</v>
      </c>
      <c r="G44">
        <f t="shared" si="20"/>
        <v>0</v>
      </c>
      <c r="H44">
        <f t="shared" si="21"/>
        <v>0</v>
      </c>
      <c r="I44">
        <f t="shared" si="22"/>
        <v>0</v>
      </c>
      <c r="J44">
        <f t="shared" si="23"/>
        <v>0</v>
      </c>
      <c r="K44">
        <f t="shared" si="24"/>
        <v>0</v>
      </c>
      <c r="L44">
        <f t="shared" si="25"/>
        <v>0</v>
      </c>
      <c r="M44">
        <f t="shared" si="26"/>
        <v>0</v>
      </c>
      <c r="N44">
        <f t="shared" si="27"/>
        <v>0</v>
      </c>
      <c r="O44">
        <f t="shared" si="28"/>
        <v>0</v>
      </c>
      <c r="P44">
        <f t="shared" si="29"/>
        <v>0</v>
      </c>
      <c r="Q44">
        <f t="shared" si="30"/>
        <v>0</v>
      </c>
      <c r="R44">
        <f t="shared" si="31"/>
        <v>0</v>
      </c>
      <c r="S44">
        <f t="shared" si="32"/>
        <v>0</v>
      </c>
      <c r="T44">
        <f t="shared" si="33"/>
        <v>0</v>
      </c>
      <c r="U44">
        <f t="shared" si="34"/>
        <v>0</v>
      </c>
      <c r="V44">
        <f t="shared" si="41"/>
        <v>0</v>
      </c>
      <c r="W44">
        <f t="shared" si="42"/>
        <v>0</v>
      </c>
      <c r="Y44">
        <f t="shared" si="43"/>
        <v>7.2159090000000008</v>
      </c>
    </row>
    <row r="45" spans="1:25">
      <c r="A45">
        <f t="shared" si="35"/>
        <v>44</v>
      </c>
      <c r="B45">
        <f t="shared" si="36"/>
        <v>0</v>
      </c>
      <c r="C45">
        <f t="shared" si="37"/>
        <v>0</v>
      </c>
      <c r="D45">
        <f t="shared" si="38"/>
        <v>0</v>
      </c>
      <c r="E45">
        <f t="shared" si="39"/>
        <v>0</v>
      </c>
      <c r="F45">
        <f t="shared" si="40"/>
        <v>0</v>
      </c>
      <c r="G45">
        <f t="shared" si="20"/>
        <v>0</v>
      </c>
      <c r="H45">
        <f t="shared" si="21"/>
        <v>0</v>
      </c>
      <c r="I45">
        <f t="shared" si="22"/>
        <v>0</v>
      </c>
      <c r="J45">
        <f t="shared" si="23"/>
        <v>0</v>
      </c>
      <c r="K45">
        <f t="shared" si="24"/>
        <v>0</v>
      </c>
      <c r="L45">
        <f t="shared" si="25"/>
        <v>0</v>
      </c>
      <c r="M45">
        <f t="shared" si="26"/>
        <v>0</v>
      </c>
      <c r="N45">
        <f t="shared" si="27"/>
        <v>0</v>
      </c>
      <c r="O45">
        <f t="shared" si="28"/>
        <v>0</v>
      </c>
      <c r="P45">
        <f t="shared" si="29"/>
        <v>0</v>
      </c>
      <c r="Q45">
        <f t="shared" si="30"/>
        <v>0</v>
      </c>
      <c r="R45">
        <f t="shared" si="31"/>
        <v>0</v>
      </c>
      <c r="S45">
        <f t="shared" si="32"/>
        <v>0</v>
      </c>
      <c r="T45">
        <f t="shared" si="33"/>
        <v>0</v>
      </c>
      <c r="U45">
        <f t="shared" si="34"/>
        <v>0</v>
      </c>
      <c r="V45">
        <f t="shared" si="41"/>
        <v>0</v>
      </c>
      <c r="W45">
        <f t="shared" si="42"/>
        <v>0</v>
      </c>
      <c r="Y45">
        <f t="shared" si="43"/>
        <v>7.2159090000000008</v>
      </c>
    </row>
    <row r="46" spans="1:25">
      <c r="A46">
        <f t="shared" si="35"/>
        <v>45</v>
      </c>
      <c r="B46">
        <f t="shared" si="36"/>
        <v>0</v>
      </c>
      <c r="C46">
        <f t="shared" si="37"/>
        <v>0</v>
      </c>
      <c r="D46">
        <f t="shared" si="38"/>
        <v>0</v>
      </c>
      <c r="E46">
        <f t="shared" si="39"/>
        <v>0</v>
      </c>
      <c r="F46">
        <f t="shared" si="40"/>
        <v>0</v>
      </c>
      <c r="G46">
        <f t="shared" si="20"/>
        <v>0</v>
      </c>
      <c r="H46">
        <f t="shared" si="21"/>
        <v>0</v>
      </c>
      <c r="I46">
        <f t="shared" si="22"/>
        <v>0</v>
      </c>
      <c r="J46">
        <f t="shared" si="23"/>
        <v>0</v>
      </c>
      <c r="K46">
        <f t="shared" si="24"/>
        <v>0</v>
      </c>
      <c r="L46">
        <f t="shared" si="25"/>
        <v>0</v>
      </c>
      <c r="M46">
        <f t="shared" si="26"/>
        <v>0</v>
      </c>
      <c r="N46">
        <f t="shared" si="27"/>
        <v>0</v>
      </c>
      <c r="O46">
        <f t="shared" si="28"/>
        <v>0</v>
      </c>
      <c r="P46">
        <f t="shared" si="29"/>
        <v>0</v>
      </c>
      <c r="Q46">
        <f t="shared" si="30"/>
        <v>0</v>
      </c>
      <c r="R46">
        <f t="shared" si="31"/>
        <v>0</v>
      </c>
      <c r="S46">
        <f t="shared" si="32"/>
        <v>0</v>
      </c>
      <c r="T46">
        <f t="shared" si="33"/>
        <v>0</v>
      </c>
      <c r="U46">
        <f t="shared" si="34"/>
        <v>0</v>
      </c>
      <c r="V46">
        <f t="shared" si="41"/>
        <v>0</v>
      </c>
      <c r="W46">
        <f t="shared" si="42"/>
        <v>0</v>
      </c>
      <c r="Y46">
        <f t="shared" si="43"/>
        <v>7.2159090000000008</v>
      </c>
    </row>
    <row r="47" spans="1:25">
      <c r="A47">
        <f t="shared" si="35"/>
        <v>46</v>
      </c>
      <c r="B47">
        <f t="shared" si="36"/>
        <v>0</v>
      </c>
      <c r="C47">
        <f t="shared" si="37"/>
        <v>0</v>
      </c>
      <c r="D47">
        <f t="shared" si="38"/>
        <v>0</v>
      </c>
      <c r="E47">
        <f t="shared" si="39"/>
        <v>0</v>
      </c>
      <c r="F47">
        <f t="shared" si="40"/>
        <v>0</v>
      </c>
      <c r="G47">
        <f t="shared" si="20"/>
        <v>0</v>
      </c>
      <c r="H47">
        <f t="shared" si="21"/>
        <v>0</v>
      </c>
      <c r="I47">
        <f t="shared" si="22"/>
        <v>0</v>
      </c>
      <c r="J47">
        <f t="shared" si="23"/>
        <v>0</v>
      </c>
      <c r="K47">
        <f t="shared" si="24"/>
        <v>0</v>
      </c>
      <c r="L47">
        <f t="shared" si="25"/>
        <v>0</v>
      </c>
      <c r="M47">
        <f t="shared" si="26"/>
        <v>0</v>
      </c>
      <c r="N47">
        <f t="shared" si="27"/>
        <v>0</v>
      </c>
      <c r="O47">
        <f t="shared" si="28"/>
        <v>0</v>
      </c>
      <c r="P47">
        <f t="shared" si="29"/>
        <v>0</v>
      </c>
      <c r="Q47">
        <f t="shared" si="30"/>
        <v>0</v>
      </c>
      <c r="R47">
        <f t="shared" si="31"/>
        <v>0</v>
      </c>
      <c r="S47">
        <f t="shared" si="32"/>
        <v>0</v>
      </c>
      <c r="T47">
        <f t="shared" si="33"/>
        <v>0</v>
      </c>
      <c r="U47">
        <f t="shared" si="34"/>
        <v>0</v>
      </c>
      <c r="V47">
        <f t="shared" si="41"/>
        <v>0</v>
      </c>
      <c r="W47">
        <f t="shared" si="42"/>
        <v>0</v>
      </c>
      <c r="Y47">
        <f t="shared" si="43"/>
        <v>7.2159090000000008</v>
      </c>
    </row>
    <row r="48" spans="1:25">
      <c r="A48">
        <f t="shared" si="35"/>
        <v>47</v>
      </c>
      <c r="B48">
        <f t="shared" si="36"/>
        <v>0</v>
      </c>
      <c r="C48">
        <f t="shared" si="37"/>
        <v>0</v>
      </c>
      <c r="D48">
        <f t="shared" si="38"/>
        <v>0</v>
      </c>
      <c r="E48">
        <f t="shared" si="39"/>
        <v>0</v>
      </c>
      <c r="F48">
        <f t="shared" si="40"/>
        <v>0</v>
      </c>
      <c r="G48">
        <f t="shared" si="20"/>
        <v>0</v>
      </c>
      <c r="H48">
        <f t="shared" si="21"/>
        <v>0</v>
      </c>
      <c r="I48">
        <f t="shared" si="22"/>
        <v>0</v>
      </c>
      <c r="J48">
        <f t="shared" si="23"/>
        <v>0</v>
      </c>
      <c r="K48">
        <f t="shared" si="24"/>
        <v>0</v>
      </c>
      <c r="L48">
        <f t="shared" si="25"/>
        <v>0</v>
      </c>
      <c r="M48">
        <f t="shared" si="26"/>
        <v>0</v>
      </c>
      <c r="N48">
        <f t="shared" si="27"/>
        <v>0</v>
      </c>
      <c r="O48">
        <f t="shared" si="28"/>
        <v>0</v>
      </c>
      <c r="P48">
        <f t="shared" si="29"/>
        <v>0</v>
      </c>
      <c r="Q48">
        <f t="shared" si="30"/>
        <v>0</v>
      </c>
      <c r="R48">
        <f t="shared" si="31"/>
        <v>0</v>
      </c>
      <c r="S48">
        <f t="shared" si="32"/>
        <v>0</v>
      </c>
      <c r="T48">
        <f t="shared" si="33"/>
        <v>0</v>
      </c>
      <c r="U48">
        <f t="shared" si="34"/>
        <v>0</v>
      </c>
      <c r="V48">
        <f t="shared" si="41"/>
        <v>0</v>
      </c>
      <c r="W48">
        <f t="shared" si="42"/>
        <v>0</v>
      </c>
      <c r="Y48">
        <f t="shared" si="43"/>
        <v>7.2159090000000008</v>
      </c>
    </row>
    <row r="49" spans="1:25">
      <c r="A49">
        <f t="shared" si="35"/>
        <v>48</v>
      </c>
      <c r="B49">
        <f t="shared" si="36"/>
        <v>0</v>
      </c>
      <c r="C49">
        <f t="shared" si="37"/>
        <v>0</v>
      </c>
      <c r="D49">
        <f t="shared" si="38"/>
        <v>0</v>
      </c>
      <c r="E49">
        <f t="shared" si="39"/>
        <v>0</v>
      </c>
      <c r="F49">
        <f t="shared" si="40"/>
        <v>0</v>
      </c>
      <c r="G49">
        <f t="shared" si="20"/>
        <v>0</v>
      </c>
      <c r="H49">
        <f t="shared" si="21"/>
        <v>0</v>
      </c>
      <c r="I49">
        <f t="shared" si="22"/>
        <v>0</v>
      </c>
      <c r="J49">
        <f t="shared" si="23"/>
        <v>0</v>
      </c>
      <c r="K49">
        <f t="shared" si="24"/>
        <v>0</v>
      </c>
      <c r="L49">
        <f t="shared" si="25"/>
        <v>0</v>
      </c>
      <c r="M49">
        <f t="shared" si="26"/>
        <v>0</v>
      </c>
      <c r="N49">
        <f t="shared" si="27"/>
        <v>0</v>
      </c>
      <c r="O49">
        <f t="shared" si="28"/>
        <v>0</v>
      </c>
      <c r="P49">
        <f t="shared" si="29"/>
        <v>0</v>
      </c>
      <c r="Q49">
        <f t="shared" si="30"/>
        <v>0</v>
      </c>
      <c r="R49">
        <f t="shared" si="31"/>
        <v>0</v>
      </c>
      <c r="S49">
        <f t="shared" si="32"/>
        <v>0</v>
      </c>
      <c r="T49">
        <f t="shared" si="33"/>
        <v>0</v>
      </c>
      <c r="U49">
        <f t="shared" si="34"/>
        <v>0</v>
      </c>
      <c r="V49">
        <f t="shared" si="41"/>
        <v>0</v>
      </c>
      <c r="W49">
        <f t="shared" si="42"/>
        <v>0</v>
      </c>
      <c r="Y49">
        <f t="shared" si="43"/>
        <v>7.2159090000000008</v>
      </c>
    </row>
    <row r="50" spans="1:25">
      <c r="A50">
        <f t="shared" si="35"/>
        <v>49</v>
      </c>
      <c r="B50">
        <f t="shared" si="36"/>
        <v>0</v>
      </c>
      <c r="C50">
        <f t="shared" si="37"/>
        <v>0</v>
      </c>
      <c r="D50">
        <f t="shared" si="38"/>
        <v>0</v>
      </c>
      <c r="E50">
        <f t="shared" si="39"/>
        <v>0</v>
      </c>
      <c r="F50">
        <f t="shared" si="40"/>
        <v>0</v>
      </c>
      <c r="G50">
        <f t="shared" si="20"/>
        <v>0</v>
      </c>
      <c r="H50">
        <f t="shared" si="21"/>
        <v>0</v>
      </c>
      <c r="I50">
        <f t="shared" si="22"/>
        <v>0</v>
      </c>
      <c r="J50">
        <f t="shared" si="23"/>
        <v>0</v>
      </c>
      <c r="K50">
        <f t="shared" si="24"/>
        <v>0</v>
      </c>
      <c r="L50">
        <f t="shared" si="25"/>
        <v>0</v>
      </c>
      <c r="M50">
        <f t="shared" si="26"/>
        <v>0</v>
      </c>
      <c r="N50">
        <f t="shared" si="27"/>
        <v>0</v>
      </c>
      <c r="O50">
        <f t="shared" si="28"/>
        <v>0</v>
      </c>
      <c r="P50">
        <f t="shared" si="29"/>
        <v>0</v>
      </c>
      <c r="Q50">
        <f t="shared" si="30"/>
        <v>0</v>
      </c>
      <c r="R50">
        <f t="shared" si="31"/>
        <v>0</v>
      </c>
      <c r="S50">
        <f t="shared" si="32"/>
        <v>0</v>
      </c>
      <c r="T50">
        <f t="shared" si="33"/>
        <v>0</v>
      </c>
      <c r="U50">
        <f t="shared" si="34"/>
        <v>0</v>
      </c>
      <c r="V50">
        <f t="shared" si="41"/>
        <v>0</v>
      </c>
      <c r="W50">
        <f t="shared" si="42"/>
        <v>0</v>
      </c>
      <c r="Y50">
        <f t="shared" si="43"/>
        <v>7.2159090000000008</v>
      </c>
    </row>
    <row r="51" spans="1:25">
      <c r="A51">
        <f t="shared" si="35"/>
        <v>50</v>
      </c>
      <c r="B51">
        <f t="shared" si="36"/>
        <v>0</v>
      </c>
      <c r="C51">
        <f t="shared" si="37"/>
        <v>0</v>
      </c>
      <c r="D51">
        <f t="shared" si="38"/>
        <v>0</v>
      </c>
      <c r="E51">
        <f t="shared" si="39"/>
        <v>0</v>
      </c>
      <c r="F51">
        <f t="shared" si="40"/>
        <v>0</v>
      </c>
      <c r="G51">
        <f t="shared" si="20"/>
        <v>0</v>
      </c>
      <c r="H51">
        <f t="shared" si="21"/>
        <v>0</v>
      </c>
      <c r="I51">
        <f t="shared" si="22"/>
        <v>0</v>
      </c>
      <c r="J51">
        <f t="shared" si="23"/>
        <v>0</v>
      </c>
      <c r="K51">
        <f t="shared" si="24"/>
        <v>0</v>
      </c>
      <c r="L51">
        <f t="shared" si="25"/>
        <v>0</v>
      </c>
      <c r="M51">
        <f t="shared" si="26"/>
        <v>0</v>
      </c>
      <c r="N51">
        <f t="shared" si="27"/>
        <v>0</v>
      </c>
      <c r="O51">
        <f t="shared" si="28"/>
        <v>0</v>
      </c>
      <c r="P51">
        <f t="shared" si="29"/>
        <v>0</v>
      </c>
      <c r="Q51">
        <f t="shared" si="30"/>
        <v>0</v>
      </c>
      <c r="R51">
        <f t="shared" si="31"/>
        <v>0</v>
      </c>
      <c r="S51">
        <f t="shared" si="32"/>
        <v>0</v>
      </c>
      <c r="T51">
        <f t="shared" si="33"/>
        <v>0</v>
      </c>
      <c r="U51">
        <f t="shared" si="34"/>
        <v>0</v>
      </c>
      <c r="V51">
        <f t="shared" si="41"/>
        <v>0</v>
      </c>
      <c r="W51">
        <f t="shared" si="42"/>
        <v>0</v>
      </c>
      <c r="Y51">
        <f t="shared" si="43"/>
        <v>7.2159090000000008</v>
      </c>
    </row>
    <row r="52" spans="1:25">
      <c r="A52">
        <f t="shared" si="35"/>
        <v>51</v>
      </c>
      <c r="B52">
        <f t="shared" si="36"/>
        <v>0</v>
      </c>
      <c r="C52">
        <f t="shared" si="37"/>
        <v>0</v>
      </c>
      <c r="D52">
        <f t="shared" si="38"/>
        <v>0</v>
      </c>
      <c r="E52">
        <f t="shared" si="39"/>
        <v>0</v>
      </c>
      <c r="F52">
        <f t="shared" si="40"/>
        <v>0</v>
      </c>
      <c r="G52">
        <f t="shared" si="20"/>
        <v>0</v>
      </c>
      <c r="H52">
        <f t="shared" si="21"/>
        <v>0</v>
      </c>
      <c r="I52">
        <f t="shared" si="22"/>
        <v>0</v>
      </c>
      <c r="J52">
        <f t="shared" si="23"/>
        <v>0</v>
      </c>
      <c r="K52">
        <f t="shared" si="24"/>
        <v>0</v>
      </c>
      <c r="L52">
        <f t="shared" si="25"/>
        <v>0</v>
      </c>
      <c r="M52">
        <f t="shared" si="26"/>
        <v>0</v>
      </c>
      <c r="N52">
        <f t="shared" si="27"/>
        <v>0</v>
      </c>
      <c r="O52">
        <f t="shared" si="28"/>
        <v>0</v>
      </c>
      <c r="P52">
        <f t="shared" si="29"/>
        <v>0</v>
      </c>
      <c r="Q52">
        <f t="shared" si="30"/>
        <v>0</v>
      </c>
      <c r="R52">
        <f t="shared" si="31"/>
        <v>0</v>
      </c>
      <c r="S52">
        <f t="shared" si="32"/>
        <v>0</v>
      </c>
      <c r="T52">
        <f t="shared" si="33"/>
        <v>0</v>
      </c>
      <c r="U52">
        <f t="shared" si="34"/>
        <v>0</v>
      </c>
      <c r="V52">
        <f t="shared" si="41"/>
        <v>0</v>
      </c>
      <c r="W52">
        <f t="shared" si="42"/>
        <v>0</v>
      </c>
      <c r="Y52">
        <f t="shared" si="43"/>
        <v>7.2159090000000008</v>
      </c>
    </row>
    <row r="53" spans="1:25">
      <c r="A53">
        <f t="shared" si="35"/>
        <v>52</v>
      </c>
      <c r="B53">
        <f t="shared" si="36"/>
        <v>0</v>
      </c>
      <c r="C53">
        <f t="shared" si="37"/>
        <v>0</v>
      </c>
      <c r="D53">
        <f t="shared" si="38"/>
        <v>0</v>
      </c>
      <c r="E53">
        <f t="shared" si="39"/>
        <v>0</v>
      </c>
      <c r="F53">
        <f t="shared" si="40"/>
        <v>0</v>
      </c>
      <c r="G53">
        <f t="shared" si="20"/>
        <v>0</v>
      </c>
      <c r="H53">
        <f t="shared" si="21"/>
        <v>0</v>
      </c>
      <c r="I53">
        <f t="shared" si="22"/>
        <v>0</v>
      </c>
      <c r="J53">
        <f t="shared" si="23"/>
        <v>0</v>
      </c>
      <c r="K53">
        <f t="shared" si="24"/>
        <v>0</v>
      </c>
      <c r="L53">
        <f t="shared" si="25"/>
        <v>0</v>
      </c>
      <c r="M53">
        <f t="shared" si="26"/>
        <v>0</v>
      </c>
      <c r="N53">
        <f t="shared" si="27"/>
        <v>0</v>
      </c>
      <c r="O53">
        <f t="shared" si="28"/>
        <v>0</v>
      </c>
      <c r="P53">
        <f t="shared" si="29"/>
        <v>0</v>
      </c>
      <c r="Q53">
        <f t="shared" si="30"/>
        <v>0</v>
      </c>
      <c r="R53">
        <f t="shared" si="31"/>
        <v>0</v>
      </c>
      <c r="S53">
        <f t="shared" si="32"/>
        <v>0</v>
      </c>
      <c r="T53">
        <f t="shared" si="33"/>
        <v>0</v>
      </c>
      <c r="U53">
        <f t="shared" si="34"/>
        <v>0</v>
      </c>
      <c r="V53">
        <f t="shared" si="41"/>
        <v>0</v>
      </c>
      <c r="W53">
        <f t="shared" si="42"/>
        <v>0</v>
      </c>
      <c r="Y53">
        <f t="shared" si="43"/>
        <v>7.2159090000000008</v>
      </c>
    </row>
    <row r="54" spans="1:25">
      <c r="A54">
        <f t="shared" si="35"/>
        <v>53</v>
      </c>
      <c r="B54">
        <f t="shared" si="36"/>
        <v>0</v>
      </c>
      <c r="C54">
        <f t="shared" si="37"/>
        <v>0</v>
      </c>
      <c r="D54">
        <f t="shared" si="38"/>
        <v>0</v>
      </c>
      <c r="E54">
        <f t="shared" si="39"/>
        <v>0</v>
      </c>
      <c r="F54">
        <f t="shared" si="40"/>
        <v>0</v>
      </c>
      <c r="G54">
        <f t="shared" si="20"/>
        <v>0</v>
      </c>
      <c r="H54">
        <f t="shared" si="21"/>
        <v>0</v>
      </c>
      <c r="I54">
        <f t="shared" si="22"/>
        <v>0</v>
      </c>
      <c r="J54">
        <f t="shared" si="23"/>
        <v>0</v>
      </c>
      <c r="K54">
        <f t="shared" si="24"/>
        <v>0</v>
      </c>
      <c r="L54">
        <f t="shared" si="25"/>
        <v>0</v>
      </c>
      <c r="M54">
        <f t="shared" si="26"/>
        <v>0</v>
      </c>
      <c r="N54">
        <f t="shared" si="27"/>
        <v>0</v>
      </c>
      <c r="O54">
        <f t="shared" si="28"/>
        <v>0</v>
      </c>
      <c r="P54">
        <f t="shared" si="29"/>
        <v>0</v>
      </c>
      <c r="Q54">
        <f t="shared" si="30"/>
        <v>0</v>
      </c>
      <c r="R54">
        <f t="shared" si="31"/>
        <v>0</v>
      </c>
      <c r="S54">
        <f t="shared" si="32"/>
        <v>0</v>
      </c>
      <c r="T54">
        <f t="shared" si="33"/>
        <v>0</v>
      </c>
      <c r="U54">
        <f t="shared" si="34"/>
        <v>0</v>
      </c>
      <c r="V54">
        <f t="shared" si="41"/>
        <v>0</v>
      </c>
      <c r="W54">
        <f t="shared" si="42"/>
        <v>0</v>
      </c>
      <c r="Y54">
        <f t="shared" si="43"/>
        <v>7.2159090000000008</v>
      </c>
    </row>
    <row r="55" spans="1:25">
      <c r="A55">
        <f t="shared" si="35"/>
        <v>54</v>
      </c>
      <c r="B55">
        <f t="shared" si="36"/>
        <v>0</v>
      </c>
      <c r="C55">
        <f t="shared" si="37"/>
        <v>0</v>
      </c>
      <c r="D55">
        <f t="shared" si="38"/>
        <v>0</v>
      </c>
      <c r="E55">
        <f t="shared" si="39"/>
        <v>0</v>
      </c>
      <c r="F55">
        <f t="shared" si="40"/>
        <v>0</v>
      </c>
      <c r="G55">
        <f t="shared" si="20"/>
        <v>0</v>
      </c>
      <c r="H55">
        <f t="shared" si="21"/>
        <v>0</v>
      </c>
      <c r="I55">
        <f t="shared" si="22"/>
        <v>0</v>
      </c>
      <c r="J55">
        <f t="shared" si="23"/>
        <v>0</v>
      </c>
      <c r="K55">
        <f t="shared" si="24"/>
        <v>0</v>
      </c>
      <c r="L55">
        <f t="shared" si="25"/>
        <v>0</v>
      </c>
      <c r="M55">
        <f t="shared" si="26"/>
        <v>0</v>
      </c>
      <c r="N55">
        <f t="shared" si="27"/>
        <v>0</v>
      </c>
      <c r="O55">
        <f t="shared" si="28"/>
        <v>0</v>
      </c>
      <c r="P55">
        <f t="shared" si="29"/>
        <v>0</v>
      </c>
      <c r="Q55">
        <f t="shared" si="30"/>
        <v>0</v>
      </c>
      <c r="R55">
        <f t="shared" si="31"/>
        <v>0</v>
      </c>
      <c r="S55">
        <f t="shared" si="32"/>
        <v>0</v>
      </c>
      <c r="T55">
        <f t="shared" si="33"/>
        <v>0</v>
      </c>
      <c r="U55">
        <f t="shared" si="34"/>
        <v>0</v>
      </c>
      <c r="V55">
        <f t="shared" si="41"/>
        <v>0</v>
      </c>
      <c r="W55">
        <f t="shared" si="42"/>
        <v>0</v>
      </c>
      <c r="Y55">
        <f t="shared" si="43"/>
        <v>7.2159090000000008</v>
      </c>
    </row>
    <row r="56" spans="1:25">
      <c r="A56">
        <f t="shared" si="35"/>
        <v>55</v>
      </c>
      <c r="B56">
        <f t="shared" si="36"/>
        <v>0</v>
      </c>
      <c r="C56">
        <f t="shared" si="37"/>
        <v>0</v>
      </c>
      <c r="D56">
        <f t="shared" si="38"/>
        <v>0</v>
      </c>
      <c r="E56">
        <f t="shared" si="39"/>
        <v>0</v>
      </c>
      <c r="F56">
        <f t="shared" si="40"/>
        <v>0</v>
      </c>
      <c r="G56">
        <f t="shared" si="20"/>
        <v>0</v>
      </c>
      <c r="H56">
        <f t="shared" si="21"/>
        <v>0</v>
      </c>
      <c r="I56">
        <f t="shared" si="22"/>
        <v>0</v>
      </c>
      <c r="J56">
        <f t="shared" si="23"/>
        <v>0</v>
      </c>
      <c r="K56">
        <f t="shared" si="24"/>
        <v>0</v>
      </c>
      <c r="L56">
        <f t="shared" si="25"/>
        <v>0</v>
      </c>
      <c r="M56">
        <f t="shared" si="26"/>
        <v>0</v>
      </c>
      <c r="N56">
        <f t="shared" si="27"/>
        <v>0</v>
      </c>
      <c r="O56">
        <f t="shared" si="28"/>
        <v>0</v>
      </c>
      <c r="P56">
        <f t="shared" si="29"/>
        <v>0</v>
      </c>
      <c r="Q56">
        <f t="shared" si="30"/>
        <v>0</v>
      </c>
      <c r="R56">
        <f t="shared" si="31"/>
        <v>0</v>
      </c>
      <c r="S56">
        <f t="shared" si="32"/>
        <v>0</v>
      </c>
      <c r="T56">
        <f t="shared" si="33"/>
        <v>0</v>
      </c>
      <c r="U56">
        <f t="shared" si="34"/>
        <v>0</v>
      </c>
      <c r="V56">
        <f t="shared" si="41"/>
        <v>0</v>
      </c>
      <c r="W56">
        <f t="shared" si="42"/>
        <v>0</v>
      </c>
      <c r="Y56">
        <f t="shared" si="43"/>
        <v>7.2159090000000008</v>
      </c>
    </row>
    <row r="57" spans="1:25">
      <c r="A57">
        <f t="shared" si="35"/>
        <v>56</v>
      </c>
      <c r="B57">
        <f t="shared" si="36"/>
        <v>0</v>
      </c>
      <c r="C57">
        <f t="shared" si="37"/>
        <v>0</v>
      </c>
      <c r="D57">
        <f t="shared" si="38"/>
        <v>0</v>
      </c>
      <c r="E57">
        <f t="shared" si="39"/>
        <v>0</v>
      </c>
      <c r="F57">
        <f t="shared" si="40"/>
        <v>0</v>
      </c>
      <c r="G57">
        <f t="shared" si="20"/>
        <v>0</v>
      </c>
      <c r="H57">
        <f t="shared" si="21"/>
        <v>0</v>
      </c>
      <c r="I57">
        <f t="shared" si="22"/>
        <v>0</v>
      </c>
      <c r="J57">
        <f t="shared" si="23"/>
        <v>0</v>
      </c>
      <c r="K57">
        <f t="shared" si="24"/>
        <v>0</v>
      </c>
      <c r="L57">
        <f t="shared" si="25"/>
        <v>0</v>
      </c>
      <c r="M57">
        <f t="shared" si="26"/>
        <v>0</v>
      </c>
      <c r="N57">
        <f t="shared" si="27"/>
        <v>0</v>
      </c>
      <c r="O57">
        <f t="shared" si="28"/>
        <v>0</v>
      </c>
      <c r="P57">
        <f t="shared" si="29"/>
        <v>0</v>
      </c>
      <c r="Q57">
        <f t="shared" si="30"/>
        <v>0</v>
      </c>
      <c r="R57">
        <f t="shared" si="31"/>
        <v>0</v>
      </c>
      <c r="S57">
        <f t="shared" si="32"/>
        <v>0</v>
      </c>
      <c r="T57">
        <f t="shared" si="33"/>
        <v>0</v>
      </c>
      <c r="U57">
        <f t="shared" si="34"/>
        <v>0</v>
      </c>
      <c r="V57">
        <f t="shared" si="41"/>
        <v>0</v>
      </c>
      <c r="W57">
        <f t="shared" si="42"/>
        <v>0</v>
      </c>
      <c r="Y57">
        <f t="shared" si="43"/>
        <v>7.2159090000000008</v>
      </c>
    </row>
    <row r="58" spans="1:25">
      <c r="A58">
        <f t="shared" si="35"/>
        <v>57</v>
      </c>
      <c r="B58">
        <f t="shared" si="36"/>
        <v>0</v>
      </c>
      <c r="C58">
        <f t="shared" si="37"/>
        <v>0</v>
      </c>
      <c r="D58">
        <f t="shared" si="38"/>
        <v>0</v>
      </c>
      <c r="E58">
        <f t="shared" si="39"/>
        <v>0</v>
      </c>
      <c r="F58">
        <f t="shared" si="40"/>
        <v>0</v>
      </c>
      <c r="G58">
        <f t="shared" si="20"/>
        <v>0</v>
      </c>
      <c r="H58">
        <f t="shared" si="21"/>
        <v>0</v>
      </c>
      <c r="I58">
        <f t="shared" si="22"/>
        <v>0</v>
      </c>
      <c r="J58">
        <f t="shared" si="23"/>
        <v>0</v>
      </c>
      <c r="K58">
        <f t="shared" si="24"/>
        <v>0</v>
      </c>
      <c r="L58">
        <f t="shared" si="25"/>
        <v>0</v>
      </c>
      <c r="M58">
        <f t="shared" si="26"/>
        <v>0</v>
      </c>
      <c r="N58">
        <f t="shared" si="27"/>
        <v>0</v>
      </c>
      <c r="O58">
        <f t="shared" si="28"/>
        <v>0</v>
      </c>
      <c r="P58">
        <f t="shared" si="29"/>
        <v>0</v>
      </c>
      <c r="Q58">
        <f t="shared" si="30"/>
        <v>0</v>
      </c>
      <c r="R58">
        <f t="shared" si="31"/>
        <v>0</v>
      </c>
      <c r="S58">
        <f t="shared" si="32"/>
        <v>0</v>
      </c>
      <c r="T58">
        <f t="shared" si="33"/>
        <v>0</v>
      </c>
      <c r="U58">
        <f t="shared" si="34"/>
        <v>0</v>
      </c>
      <c r="V58">
        <f t="shared" si="41"/>
        <v>0</v>
      </c>
      <c r="W58">
        <f t="shared" si="42"/>
        <v>0</v>
      </c>
      <c r="Y58">
        <f t="shared" si="43"/>
        <v>7.2159090000000008</v>
      </c>
    </row>
    <row r="59" spans="1:25">
      <c r="A59">
        <f t="shared" si="35"/>
        <v>58</v>
      </c>
      <c r="B59">
        <f t="shared" si="36"/>
        <v>0</v>
      </c>
      <c r="C59">
        <f t="shared" si="37"/>
        <v>0</v>
      </c>
      <c r="D59">
        <f t="shared" si="38"/>
        <v>0</v>
      </c>
      <c r="E59">
        <f t="shared" si="39"/>
        <v>0</v>
      </c>
      <c r="F59">
        <f t="shared" si="40"/>
        <v>0</v>
      </c>
      <c r="G59">
        <f t="shared" si="20"/>
        <v>0</v>
      </c>
      <c r="H59">
        <f t="shared" si="21"/>
        <v>0</v>
      </c>
      <c r="I59">
        <f t="shared" si="22"/>
        <v>0</v>
      </c>
      <c r="J59">
        <f t="shared" si="23"/>
        <v>0</v>
      </c>
      <c r="K59">
        <f t="shared" si="24"/>
        <v>0</v>
      </c>
      <c r="L59">
        <f t="shared" si="25"/>
        <v>0</v>
      </c>
      <c r="M59">
        <f t="shared" si="26"/>
        <v>0</v>
      </c>
      <c r="N59">
        <f t="shared" si="27"/>
        <v>0</v>
      </c>
      <c r="O59">
        <f t="shared" si="28"/>
        <v>0</v>
      </c>
      <c r="P59">
        <f t="shared" si="29"/>
        <v>0</v>
      </c>
      <c r="Q59">
        <f t="shared" si="30"/>
        <v>0</v>
      </c>
      <c r="R59">
        <f t="shared" si="31"/>
        <v>0</v>
      </c>
      <c r="S59">
        <f t="shared" si="32"/>
        <v>0</v>
      </c>
      <c r="T59">
        <f t="shared" si="33"/>
        <v>0</v>
      </c>
      <c r="U59">
        <f t="shared" si="34"/>
        <v>0</v>
      </c>
      <c r="V59">
        <f t="shared" si="41"/>
        <v>0</v>
      </c>
      <c r="W59">
        <f t="shared" si="42"/>
        <v>0</v>
      </c>
      <c r="Y59">
        <f t="shared" si="43"/>
        <v>7.2159090000000008</v>
      </c>
    </row>
    <row r="60" spans="1:25">
      <c r="A60">
        <f t="shared" si="35"/>
        <v>59</v>
      </c>
      <c r="B60">
        <f t="shared" si="36"/>
        <v>0</v>
      </c>
      <c r="C60">
        <f t="shared" si="37"/>
        <v>0</v>
      </c>
      <c r="D60">
        <f t="shared" si="38"/>
        <v>0</v>
      </c>
      <c r="E60">
        <f t="shared" si="39"/>
        <v>0</v>
      </c>
      <c r="F60">
        <f t="shared" si="40"/>
        <v>0</v>
      </c>
      <c r="G60">
        <f t="shared" si="20"/>
        <v>0</v>
      </c>
      <c r="H60">
        <f t="shared" si="21"/>
        <v>0</v>
      </c>
      <c r="I60">
        <f t="shared" si="22"/>
        <v>0</v>
      </c>
      <c r="J60">
        <f t="shared" si="23"/>
        <v>0</v>
      </c>
      <c r="K60">
        <f t="shared" si="24"/>
        <v>0</v>
      </c>
      <c r="L60">
        <f t="shared" si="25"/>
        <v>0</v>
      </c>
      <c r="M60">
        <f t="shared" si="26"/>
        <v>0</v>
      </c>
      <c r="N60">
        <f t="shared" si="27"/>
        <v>0</v>
      </c>
      <c r="O60">
        <f t="shared" si="28"/>
        <v>0</v>
      </c>
      <c r="P60">
        <f t="shared" si="29"/>
        <v>0</v>
      </c>
      <c r="Q60">
        <f t="shared" si="30"/>
        <v>0</v>
      </c>
      <c r="R60">
        <f t="shared" si="31"/>
        <v>0</v>
      </c>
      <c r="S60">
        <f t="shared" si="32"/>
        <v>0</v>
      </c>
      <c r="T60">
        <f t="shared" si="33"/>
        <v>0</v>
      </c>
      <c r="U60">
        <f t="shared" si="34"/>
        <v>0</v>
      </c>
      <c r="V60">
        <f t="shared" si="41"/>
        <v>0</v>
      </c>
      <c r="W60">
        <f t="shared" si="42"/>
        <v>0</v>
      </c>
      <c r="Y60">
        <f t="shared" si="43"/>
        <v>7.2159090000000008</v>
      </c>
    </row>
    <row r="61" spans="1:25">
      <c r="A61">
        <f t="shared" si="35"/>
        <v>60</v>
      </c>
      <c r="B61">
        <f t="shared" si="36"/>
        <v>0</v>
      </c>
      <c r="C61">
        <f t="shared" si="37"/>
        <v>0</v>
      </c>
      <c r="D61">
        <f t="shared" si="38"/>
        <v>0</v>
      </c>
      <c r="E61">
        <f t="shared" si="39"/>
        <v>0</v>
      </c>
      <c r="F61">
        <f t="shared" si="40"/>
        <v>0</v>
      </c>
      <c r="G61">
        <f t="shared" si="20"/>
        <v>0</v>
      </c>
      <c r="H61">
        <f t="shared" si="21"/>
        <v>0</v>
      </c>
      <c r="I61">
        <f t="shared" si="22"/>
        <v>0</v>
      </c>
      <c r="J61">
        <f t="shared" si="23"/>
        <v>0</v>
      </c>
      <c r="K61">
        <f t="shared" si="24"/>
        <v>0</v>
      </c>
      <c r="L61">
        <f t="shared" si="25"/>
        <v>0</v>
      </c>
      <c r="M61">
        <f t="shared" si="26"/>
        <v>0</v>
      </c>
      <c r="N61">
        <f t="shared" si="27"/>
        <v>0</v>
      </c>
      <c r="O61">
        <f t="shared" si="28"/>
        <v>0</v>
      </c>
      <c r="P61">
        <f t="shared" si="29"/>
        <v>0</v>
      </c>
      <c r="Q61">
        <f t="shared" si="30"/>
        <v>0</v>
      </c>
      <c r="R61">
        <f t="shared" si="31"/>
        <v>0</v>
      </c>
      <c r="S61">
        <f t="shared" si="32"/>
        <v>0</v>
      </c>
      <c r="T61">
        <f t="shared" si="33"/>
        <v>0</v>
      </c>
      <c r="U61">
        <f t="shared" si="34"/>
        <v>0</v>
      </c>
      <c r="V61">
        <f t="shared" si="41"/>
        <v>0</v>
      </c>
      <c r="W61">
        <f t="shared" si="42"/>
        <v>0</v>
      </c>
      <c r="Y61">
        <f t="shared" si="43"/>
        <v>7.2159090000000008</v>
      </c>
    </row>
    <row r="62" spans="1:25">
      <c r="A62">
        <f t="shared" si="35"/>
        <v>61</v>
      </c>
      <c r="B62">
        <f t="shared" si="36"/>
        <v>0</v>
      </c>
      <c r="C62">
        <f t="shared" si="37"/>
        <v>0</v>
      </c>
      <c r="D62">
        <f t="shared" si="38"/>
        <v>0</v>
      </c>
      <c r="E62">
        <f t="shared" si="39"/>
        <v>0</v>
      </c>
      <c r="F62">
        <f t="shared" si="40"/>
        <v>0</v>
      </c>
      <c r="G62">
        <f t="shared" si="20"/>
        <v>0</v>
      </c>
      <c r="H62">
        <f t="shared" si="21"/>
        <v>0</v>
      </c>
      <c r="I62">
        <f t="shared" si="22"/>
        <v>0</v>
      </c>
      <c r="J62">
        <f t="shared" si="23"/>
        <v>0</v>
      </c>
      <c r="K62">
        <f t="shared" si="24"/>
        <v>0</v>
      </c>
      <c r="L62">
        <f t="shared" si="25"/>
        <v>0</v>
      </c>
      <c r="M62">
        <f t="shared" si="26"/>
        <v>0</v>
      </c>
      <c r="N62">
        <f t="shared" si="27"/>
        <v>0</v>
      </c>
      <c r="O62">
        <f t="shared" si="28"/>
        <v>0</v>
      </c>
      <c r="P62">
        <f t="shared" si="29"/>
        <v>0</v>
      </c>
      <c r="Q62">
        <f t="shared" si="30"/>
        <v>0</v>
      </c>
      <c r="R62">
        <f t="shared" si="31"/>
        <v>0</v>
      </c>
      <c r="S62">
        <f t="shared" si="32"/>
        <v>0</v>
      </c>
      <c r="T62">
        <f t="shared" si="33"/>
        <v>0</v>
      </c>
      <c r="U62">
        <f t="shared" si="34"/>
        <v>0</v>
      </c>
      <c r="V62">
        <f t="shared" si="41"/>
        <v>0</v>
      </c>
      <c r="W62">
        <f t="shared" si="42"/>
        <v>0</v>
      </c>
      <c r="Y62">
        <f t="shared" si="43"/>
        <v>7.2159090000000008</v>
      </c>
    </row>
    <row r="63" spans="1:25">
      <c r="A63">
        <f t="shared" si="35"/>
        <v>62</v>
      </c>
      <c r="B63">
        <f t="shared" si="36"/>
        <v>0</v>
      </c>
      <c r="C63">
        <f t="shared" si="37"/>
        <v>0</v>
      </c>
      <c r="D63">
        <f t="shared" si="38"/>
        <v>0</v>
      </c>
      <c r="E63">
        <f t="shared" si="39"/>
        <v>0</v>
      </c>
      <c r="F63">
        <f t="shared" si="40"/>
        <v>0</v>
      </c>
      <c r="G63">
        <f t="shared" si="20"/>
        <v>0</v>
      </c>
      <c r="H63">
        <f t="shared" si="21"/>
        <v>0</v>
      </c>
      <c r="I63">
        <f t="shared" si="22"/>
        <v>0</v>
      </c>
      <c r="J63">
        <f t="shared" si="23"/>
        <v>0</v>
      </c>
      <c r="K63">
        <f t="shared" si="24"/>
        <v>0</v>
      </c>
      <c r="L63">
        <f t="shared" si="25"/>
        <v>0</v>
      </c>
      <c r="M63">
        <f t="shared" si="26"/>
        <v>0</v>
      </c>
      <c r="N63">
        <f t="shared" si="27"/>
        <v>0</v>
      </c>
      <c r="O63">
        <f t="shared" si="28"/>
        <v>0</v>
      </c>
      <c r="P63">
        <f t="shared" si="29"/>
        <v>0</v>
      </c>
      <c r="Q63">
        <f t="shared" si="30"/>
        <v>0</v>
      </c>
      <c r="R63">
        <f t="shared" si="31"/>
        <v>0</v>
      </c>
      <c r="S63">
        <f t="shared" si="32"/>
        <v>0</v>
      </c>
      <c r="T63">
        <f t="shared" si="33"/>
        <v>0</v>
      </c>
      <c r="U63">
        <f t="shared" si="34"/>
        <v>0</v>
      </c>
      <c r="V63">
        <f t="shared" si="41"/>
        <v>0</v>
      </c>
      <c r="W63">
        <f t="shared" si="42"/>
        <v>0</v>
      </c>
      <c r="Y63">
        <f t="shared" si="43"/>
        <v>7.2159090000000008</v>
      </c>
    </row>
    <row r="64" spans="1:25">
      <c r="A64">
        <f t="shared" si="35"/>
        <v>63</v>
      </c>
      <c r="B64">
        <f t="shared" si="36"/>
        <v>0</v>
      </c>
      <c r="C64">
        <f t="shared" si="37"/>
        <v>0</v>
      </c>
      <c r="D64">
        <f t="shared" si="38"/>
        <v>0</v>
      </c>
      <c r="E64">
        <f t="shared" si="39"/>
        <v>0</v>
      </c>
      <c r="F64">
        <f t="shared" si="40"/>
        <v>0</v>
      </c>
      <c r="G64">
        <f t="shared" si="20"/>
        <v>0</v>
      </c>
      <c r="H64">
        <f t="shared" si="21"/>
        <v>0</v>
      </c>
      <c r="I64">
        <f t="shared" si="22"/>
        <v>0</v>
      </c>
      <c r="J64">
        <f t="shared" si="23"/>
        <v>0</v>
      </c>
      <c r="K64">
        <f t="shared" si="24"/>
        <v>0</v>
      </c>
      <c r="L64">
        <f t="shared" si="25"/>
        <v>0</v>
      </c>
      <c r="M64">
        <f t="shared" si="26"/>
        <v>0</v>
      </c>
      <c r="N64">
        <f t="shared" si="27"/>
        <v>0</v>
      </c>
      <c r="O64">
        <f t="shared" si="28"/>
        <v>0</v>
      </c>
      <c r="P64">
        <f t="shared" si="29"/>
        <v>0</v>
      </c>
      <c r="Q64">
        <f t="shared" si="30"/>
        <v>0</v>
      </c>
      <c r="R64">
        <f t="shared" si="31"/>
        <v>0</v>
      </c>
      <c r="S64">
        <f t="shared" si="32"/>
        <v>0</v>
      </c>
      <c r="T64">
        <f t="shared" si="33"/>
        <v>0</v>
      </c>
      <c r="U64">
        <f t="shared" si="34"/>
        <v>0</v>
      </c>
      <c r="V64">
        <f t="shared" si="41"/>
        <v>0</v>
      </c>
      <c r="W64">
        <f t="shared" si="42"/>
        <v>0</v>
      </c>
      <c r="Y64">
        <f t="shared" si="43"/>
        <v>7.2159090000000008</v>
      </c>
    </row>
    <row r="65" spans="1:25">
      <c r="A65">
        <f t="shared" si="35"/>
        <v>64</v>
      </c>
      <c r="B65">
        <f t="shared" si="36"/>
        <v>0</v>
      </c>
      <c r="C65">
        <f t="shared" si="37"/>
        <v>0</v>
      </c>
      <c r="D65">
        <f t="shared" si="38"/>
        <v>0</v>
      </c>
      <c r="E65">
        <f t="shared" si="39"/>
        <v>0</v>
      </c>
      <c r="F65">
        <f t="shared" si="40"/>
        <v>0</v>
      </c>
      <c r="G65">
        <f t="shared" si="20"/>
        <v>0</v>
      </c>
      <c r="H65">
        <f t="shared" si="21"/>
        <v>0</v>
      </c>
      <c r="I65">
        <f t="shared" si="22"/>
        <v>0</v>
      </c>
      <c r="J65">
        <f t="shared" si="23"/>
        <v>0</v>
      </c>
      <c r="K65">
        <f t="shared" si="24"/>
        <v>0</v>
      </c>
      <c r="L65">
        <f t="shared" si="25"/>
        <v>0</v>
      </c>
      <c r="M65">
        <f t="shared" si="26"/>
        <v>0</v>
      </c>
      <c r="N65">
        <f t="shared" si="27"/>
        <v>0</v>
      </c>
      <c r="O65">
        <f t="shared" si="28"/>
        <v>0</v>
      </c>
      <c r="P65">
        <f t="shared" si="29"/>
        <v>0</v>
      </c>
      <c r="Q65">
        <f t="shared" si="30"/>
        <v>0</v>
      </c>
      <c r="R65">
        <f t="shared" si="31"/>
        <v>0</v>
      </c>
      <c r="S65">
        <f t="shared" si="32"/>
        <v>0</v>
      </c>
      <c r="T65">
        <f t="shared" si="33"/>
        <v>0</v>
      </c>
      <c r="U65">
        <f t="shared" si="34"/>
        <v>0</v>
      </c>
      <c r="V65">
        <f t="shared" si="41"/>
        <v>0</v>
      </c>
      <c r="W65">
        <f t="shared" si="42"/>
        <v>0</v>
      </c>
      <c r="Y65">
        <f t="shared" si="43"/>
        <v>7.2159090000000008</v>
      </c>
    </row>
    <row r="66" spans="1:25">
      <c r="A66">
        <f t="shared" ref="A66:A101" si="44">id</f>
        <v>65</v>
      </c>
      <c r="B66">
        <f t="shared" ref="B66:B101" si="45">PCS/10</f>
        <v>0</v>
      </c>
      <c r="C66">
        <f t="shared" ref="C66:C101" si="46">MCS/10</f>
        <v>0</v>
      </c>
      <c r="D66">
        <f t="shared" ref="D66:D101" si="47">SYM/10</f>
        <v>0</v>
      </c>
      <c r="E66">
        <f t="shared" ref="E66:E101" si="48">EFF/10</f>
        <v>0</v>
      </c>
      <c r="F66">
        <f t="shared" ref="F66:F101" si="49">BUR/10</f>
        <v>0</v>
      </c>
      <c r="G66">
        <f t="shared" si="20"/>
        <v>0</v>
      </c>
      <c r="H66">
        <f t="shared" si="21"/>
        <v>0</v>
      </c>
      <c r="I66">
        <f t="shared" si="22"/>
        <v>0</v>
      </c>
      <c r="J66">
        <f t="shared" si="23"/>
        <v>0</v>
      </c>
      <c r="K66">
        <f t="shared" si="24"/>
        <v>0</v>
      </c>
      <c r="L66">
        <f t="shared" si="25"/>
        <v>0</v>
      </c>
      <c r="M66">
        <f t="shared" si="26"/>
        <v>0</v>
      </c>
      <c r="N66">
        <f t="shared" si="27"/>
        <v>0</v>
      </c>
      <c r="O66">
        <f t="shared" si="28"/>
        <v>0</v>
      </c>
      <c r="P66">
        <f t="shared" si="29"/>
        <v>0</v>
      </c>
      <c r="Q66">
        <f t="shared" si="30"/>
        <v>0</v>
      </c>
      <c r="R66">
        <f t="shared" si="31"/>
        <v>0</v>
      </c>
      <c r="S66">
        <f t="shared" si="32"/>
        <v>0</v>
      </c>
      <c r="T66">
        <f t="shared" si="33"/>
        <v>0</v>
      </c>
      <c r="U66">
        <f t="shared" si="34"/>
        <v>0</v>
      </c>
      <c r="V66">
        <f t="shared" ref="V66:V101" si="50">age/10</f>
        <v>0</v>
      </c>
      <c r="W66">
        <f t="shared" ref="W66:W101" si="51">sex</f>
        <v>0</v>
      </c>
      <c r="Y66">
        <f t="shared" ref="Y66:Y101" si="52">AVERAGE(SYM,EFF,BUR)/10</f>
        <v>7.2159090000000008</v>
      </c>
    </row>
    <row r="67" spans="1:25">
      <c r="A67">
        <f t="shared" si="44"/>
        <v>66</v>
      </c>
      <c r="B67">
        <f t="shared" si="45"/>
        <v>0</v>
      </c>
      <c r="C67">
        <f t="shared" si="46"/>
        <v>0</v>
      </c>
      <c r="D67">
        <f t="shared" si="47"/>
        <v>0</v>
      </c>
      <c r="E67">
        <f t="shared" si="48"/>
        <v>0</v>
      </c>
      <c r="F67">
        <f t="shared" si="49"/>
        <v>0</v>
      </c>
      <c r="G67">
        <f t="shared" si="20"/>
        <v>0</v>
      </c>
      <c r="H67">
        <f t="shared" si="21"/>
        <v>0</v>
      </c>
      <c r="I67">
        <f t="shared" si="22"/>
        <v>0</v>
      </c>
      <c r="J67">
        <f t="shared" si="23"/>
        <v>0</v>
      </c>
      <c r="K67">
        <f t="shared" si="24"/>
        <v>0</v>
      </c>
      <c r="L67">
        <f t="shared" si="25"/>
        <v>0</v>
      </c>
      <c r="M67">
        <f t="shared" si="26"/>
        <v>0</v>
      </c>
      <c r="N67">
        <f t="shared" si="27"/>
        <v>0</v>
      </c>
      <c r="O67">
        <f t="shared" si="28"/>
        <v>0</v>
      </c>
      <c r="P67">
        <f t="shared" si="29"/>
        <v>0</v>
      </c>
      <c r="Q67">
        <f t="shared" si="30"/>
        <v>0</v>
      </c>
      <c r="R67">
        <f t="shared" si="31"/>
        <v>0</v>
      </c>
      <c r="S67">
        <f t="shared" si="32"/>
        <v>0</v>
      </c>
      <c r="T67">
        <f t="shared" si="33"/>
        <v>0</v>
      </c>
      <c r="U67">
        <f t="shared" si="34"/>
        <v>0</v>
      </c>
      <c r="V67">
        <f t="shared" si="50"/>
        <v>0</v>
      </c>
      <c r="W67">
        <f t="shared" si="51"/>
        <v>0</v>
      </c>
      <c r="Y67">
        <f t="shared" si="52"/>
        <v>7.2159090000000008</v>
      </c>
    </row>
    <row r="68" spans="1:25">
      <c r="A68">
        <f t="shared" si="44"/>
        <v>67</v>
      </c>
      <c r="B68">
        <f t="shared" si="45"/>
        <v>0</v>
      </c>
      <c r="C68">
        <f t="shared" si="46"/>
        <v>0</v>
      </c>
      <c r="D68">
        <f t="shared" si="47"/>
        <v>0</v>
      </c>
      <c r="E68">
        <f t="shared" si="48"/>
        <v>0</v>
      </c>
      <c r="F68">
        <f t="shared" si="49"/>
        <v>0</v>
      </c>
      <c r="G68">
        <f t="shared" si="20"/>
        <v>0</v>
      </c>
      <c r="H68">
        <f t="shared" si="21"/>
        <v>0</v>
      </c>
      <c r="I68">
        <f t="shared" si="22"/>
        <v>0</v>
      </c>
      <c r="J68">
        <f t="shared" si="23"/>
        <v>0</v>
      </c>
      <c r="K68">
        <f t="shared" si="24"/>
        <v>0</v>
      </c>
      <c r="L68">
        <f t="shared" si="25"/>
        <v>0</v>
      </c>
      <c r="M68">
        <f t="shared" si="26"/>
        <v>0</v>
      </c>
      <c r="N68">
        <f t="shared" si="27"/>
        <v>0</v>
      </c>
      <c r="O68">
        <f t="shared" si="28"/>
        <v>0</v>
      </c>
      <c r="P68">
        <f t="shared" si="29"/>
        <v>0</v>
      </c>
      <c r="Q68">
        <f t="shared" si="30"/>
        <v>0</v>
      </c>
      <c r="R68">
        <f t="shared" si="31"/>
        <v>0</v>
      </c>
      <c r="S68">
        <f t="shared" si="32"/>
        <v>0</v>
      </c>
      <c r="T68">
        <f t="shared" si="33"/>
        <v>0</v>
      </c>
      <c r="U68">
        <f t="shared" si="34"/>
        <v>0</v>
      </c>
      <c r="V68">
        <f t="shared" si="50"/>
        <v>0</v>
      </c>
      <c r="W68">
        <f t="shared" si="51"/>
        <v>0</v>
      </c>
      <c r="Y68">
        <f t="shared" si="52"/>
        <v>7.2159090000000008</v>
      </c>
    </row>
    <row r="69" spans="1:25">
      <c r="A69">
        <f t="shared" si="44"/>
        <v>68</v>
      </c>
      <c r="B69">
        <f t="shared" si="45"/>
        <v>0</v>
      </c>
      <c r="C69">
        <f t="shared" si="46"/>
        <v>0</v>
      </c>
      <c r="D69">
        <f t="shared" si="47"/>
        <v>0</v>
      </c>
      <c r="E69">
        <f t="shared" si="48"/>
        <v>0</v>
      </c>
      <c r="F69">
        <f t="shared" si="49"/>
        <v>0</v>
      </c>
      <c r="G69">
        <f t="shared" si="20"/>
        <v>0</v>
      </c>
      <c r="H69">
        <f t="shared" si="21"/>
        <v>0</v>
      </c>
      <c r="I69">
        <f t="shared" si="22"/>
        <v>0</v>
      </c>
      <c r="J69">
        <f t="shared" si="23"/>
        <v>0</v>
      </c>
      <c r="K69">
        <f t="shared" si="24"/>
        <v>0</v>
      </c>
      <c r="L69">
        <f t="shared" si="25"/>
        <v>0</v>
      </c>
      <c r="M69">
        <f t="shared" si="26"/>
        <v>0</v>
      </c>
      <c r="N69">
        <f t="shared" si="27"/>
        <v>0</v>
      </c>
      <c r="O69">
        <f t="shared" si="28"/>
        <v>0</v>
      </c>
      <c r="P69">
        <f t="shared" si="29"/>
        <v>0</v>
      </c>
      <c r="Q69">
        <f t="shared" si="30"/>
        <v>0</v>
      </c>
      <c r="R69">
        <f t="shared" si="31"/>
        <v>0</v>
      </c>
      <c r="S69">
        <f t="shared" si="32"/>
        <v>0</v>
      </c>
      <c r="T69">
        <f t="shared" si="33"/>
        <v>0</v>
      </c>
      <c r="U69">
        <f t="shared" si="34"/>
        <v>0</v>
      </c>
      <c r="V69">
        <f t="shared" si="50"/>
        <v>0</v>
      </c>
      <c r="W69">
        <f t="shared" si="51"/>
        <v>0</v>
      </c>
      <c r="Y69">
        <f t="shared" si="52"/>
        <v>7.2159090000000008</v>
      </c>
    </row>
    <row r="70" spans="1:25">
      <c r="A70">
        <f t="shared" si="44"/>
        <v>69</v>
      </c>
      <c r="B70">
        <f t="shared" si="45"/>
        <v>0</v>
      </c>
      <c r="C70">
        <f t="shared" si="46"/>
        <v>0</v>
      </c>
      <c r="D70">
        <f t="shared" si="47"/>
        <v>0</v>
      </c>
      <c r="E70">
        <f t="shared" si="48"/>
        <v>0</v>
      </c>
      <c r="F70">
        <f t="shared" si="49"/>
        <v>0</v>
      </c>
      <c r="G70">
        <f t="shared" si="20"/>
        <v>0</v>
      </c>
      <c r="H70">
        <f t="shared" si="21"/>
        <v>0</v>
      </c>
      <c r="I70">
        <f t="shared" si="22"/>
        <v>0</v>
      </c>
      <c r="J70">
        <f t="shared" si="23"/>
        <v>0</v>
      </c>
      <c r="K70">
        <f t="shared" si="24"/>
        <v>0</v>
      </c>
      <c r="L70">
        <f t="shared" si="25"/>
        <v>0</v>
      </c>
      <c r="M70">
        <f t="shared" si="26"/>
        <v>0</v>
      </c>
      <c r="N70">
        <f t="shared" si="27"/>
        <v>0</v>
      </c>
      <c r="O70">
        <f t="shared" si="28"/>
        <v>0</v>
      </c>
      <c r="P70">
        <f t="shared" si="29"/>
        <v>0</v>
      </c>
      <c r="Q70">
        <f t="shared" si="30"/>
        <v>0</v>
      </c>
      <c r="R70">
        <f t="shared" si="31"/>
        <v>0</v>
      </c>
      <c r="S70">
        <f t="shared" si="32"/>
        <v>0</v>
      </c>
      <c r="T70">
        <f t="shared" si="33"/>
        <v>0</v>
      </c>
      <c r="U70">
        <f t="shared" si="34"/>
        <v>0</v>
      </c>
      <c r="V70">
        <f t="shared" si="50"/>
        <v>0</v>
      </c>
      <c r="W70">
        <f t="shared" si="51"/>
        <v>0</v>
      </c>
      <c r="Y70">
        <f t="shared" si="52"/>
        <v>7.2159090000000008</v>
      </c>
    </row>
    <row r="71" spans="1:25">
      <c r="A71">
        <f t="shared" si="44"/>
        <v>70</v>
      </c>
      <c r="B71">
        <f t="shared" si="45"/>
        <v>0</v>
      </c>
      <c r="C71">
        <f t="shared" si="46"/>
        <v>0</v>
      </c>
      <c r="D71">
        <f t="shared" si="47"/>
        <v>0</v>
      </c>
      <c r="E71">
        <f t="shared" si="48"/>
        <v>0</v>
      </c>
      <c r="F71">
        <f t="shared" si="49"/>
        <v>0</v>
      </c>
      <c r="G71">
        <f t="shared" ref="G71:G101" si="53">B71^2</f>
        <v>0</v>
      </c>
      <c r="H71">
        <f t="shared" ref="H71:H101" si="54">C71^2</f>
        <v>0</v>
      </c>
      <c r="I71">
        <f t="shared" ref="I71:I101" si="55">D71^2</f>
        <v>0</v>
      </c>
      <c r="J71">
        <f t="shared" ref="J71:J101" si="56">E71^2</f>
        <v>0</v>
      </c>
      <c r="K71">
        <f t="shared" ref="K71:K101" si="57">F71^2</f>
        <v>0</v>
      </c>
      <c r="L71">
        <f t="shared" ref="L71:L101" si="58">B71*C71</f>
        <v>0</v>
      </c>
      <c r="M71">
        <f t="shared" ref="M71:M101" si="59">B71*D71</f>
        <v>0</v>
      </c>
      <c r="N71">
        <f t="shared" ref="N71:N101" si="60">B71*E71</f>
        <v>0</v>
      </c>
      <c r="O71">
        <f t="shared" ref="O71:O101" si="61">B71*F71</f>
        <v>0</v>
      </c>
      <c r="P71">
        <f t="shared" ref="P71:P101" si="62">C71*D71</f>
        <v>0</v>
      </c>
      <c r="Q71">
        <f t="shared" ref="Q71:Q101" si="63">C71*E71</f>
        <v>0</v>
      </c>
      <c r="R71">
        <f t="shared" ref="R71:R101" si="64">C71*F71</f>
        <v>0</v>
      </c>
      <c r="S71">
        <f t="shared" ref="S71:S101" si="65">D71*E71</f>
        <v>0</v>
      </c>
      <c r="T71">
        <f t="shared" ref="T71:T101" si="66">D71*F71</f>
        <v>0</v>
      </c>
      <c r="U71">
        <f t="shared" ref="U71:U101" si="67">E71*F71</f>
        <v>0</v>
      </c>
      <c r="V71">
        <f t="shared" si="50"/>
        <v>0</v>
      </c>
      <c r="W71">
        <f t="shared" si="51"/>
        <v>0</v>
      </c>
      <c r="Y71">
        <f t="shared" si="52"/>
        <v>7.2159090000000008</v>
      </c>
    </row>
    <row r="72" spans="1:25">
      <c r="A72">
        <f t="shared" si="44"/>
        <v>71</v>
      </c>
      <c r="B72">
        <f t="shared" si="45"/>
        <v>0</v>
      </c>
      <c r="C72">
        <f t="shared" si="46"/>
        <v>0</v>
      </c>
      <c r="D72">
        <f t="shared" si="47"/>
        <v>0</v>
      </c>
      <c r="E72">
        <f t="shared" si="48"/>
        <v>0</v>
      </c>
      <c r="F72">
        <f t="shared" si="49"/>
        <v>0</v>
      </c>
      <c r="G72">
        <f t="shared" si="53"/>
        <v>0</v>
      </c>
      <c r="H72">
        <f t="shared" si="54"/>
        <v>0</v>
      </c>
      <c r="I72">
        <f t="shared" si="55"/>
        <v>0</v>
      </c>
      <c r="J72">
        <f t="shared" si="56"/>
        <v>0</v>
      </c>
      <c r="K72">
        <f t="shared" si="57"/>
        <v>0</v>
      </c>
      <c r="L72">
        <f t="shared" si="58"/>
        <v>0</v>
      </c>
      <c r="M72">
        <f t="shared" si="59"/>
        <v>0</v>
      </c>
      <c r="N72">
        <f t="shared" si="60"/>
        <v>0</v>
      </c>
      <c r="O72">
        <f t="shared" si="61"/>
        <v>0</v>
      </c>
      <c r="P72">
        <f t="shared" si="62"/>
        <v>0</v>
      </c>
      <c r="Q72">
        <f t="shared" si="63"/>
        <v>0</v>
      </c>
      <c r="R72">
        <f t="shared" si="64"/>
        <v>0</v>
      </c>
      <c r="S72">
        <f t="shared" si="65"/>
        <v>0</v>
      </c>
      <c r="T72">
        <f t="shared" si="66"/>
        <v>0</v>
      </c>
      <c r="U72">
        <f t="shared" si="67"/>
        <v>0</v>
      </c>
      <c r="V72">
        <f t="shared" si="50"/>
        <v>0</v>
      </c>
      <c r="W72">
        <f t="shared" si="51"/>
        <v>0</v>
      </c>
      <c r="Y72">
        <f t="shared" si="52"/>
        <v>7.2159090000000008</v>
      </c>
    </row>
    <row r="73" spans="1:25">
      <c r="A73">
        <f t="shared" si="44"/>
        <v>72</v>
      </c>
      <c r="B73">
        <f t="shared" si="45"/>
        <v>0</v>
      </c>
      <c r="C73">
        <f t="shared" si="46"/>
        <v>0</v>
      </c>
      <c r="D73">
        <f t="shared" si="47"/>
        <v>0</v>
      </c>
      <c r="E73">
        <f t="shared" si="48"/>
        <v>0</v>
      </c>
      <c r="F73">
        <f t="shared" si="49"/>
        <v>0</v>
      </c>
      <c r="G73">
        <f t="shared" si="53"/>
        <v>0</v>
      </c>
      <c r="H73">
        <f t="shared" si="54"/>
        <v>0</v>
      </c>
      <c r="I73">
        <f t="shared" si="55"/>
        <v>0</v>
      </c>
      <c r="J73">
        <f t="shared" si="56"/>
        <v>0</v>
      </c>
      <c r="K73">
        <f t="shared" si="57"/>
        <v>0</v>
      </c>
      <c r="L73">
        <f t="shared" si="58"/>
        <v>0</v>
      </c>
      <c r="M73">
        <f t="shared" si="59"/>
        <v>0</v>
      </c>
      <c r="N73">
        <f t="shared" si="60"/>
        <v>0</v>
      </c>
      <c r="O73">
        <f t="shared" si="61"/>
        <v>0</v>
      </c>
      <c r="P73">
        <f t="shared" si="62"/>
        <v>0</v>
      </c>
      <c r="Q73">
        <f t="shared" si="63"/>
        <v>0</v>
      </c>
      <c r="R73">
        <f t="shared" si="64"/>
        <v>0</v>
      </c>
      <c r="S73">
        <f t="shared" si="65"/>
        <v>0</v>
      </c>
      <c r="T73">
        <f t="shared" si="66"/>
        <v>0</v>
      </c>
      <c r="U73">
        <f t="shared" si="67"/>
        <v>0</v>
      </c>
      <c r="V73">
        <f t="shared" si="50"/>
        <v>0</v>
      </c>
      <c r="W73">
        <f t="shared" si="51"/>
        <v>0</v>
      </c>
      <c r="Y73">
        <f t="shared" si="52"/>
        <v>7.2159090000000008</v>
      </c>
    </row>
    <row r="74" spans="1:25">
      <c r="A74">
        <f t="shared" si="44"/>
        <v>73</v>
      </c>
      <c r="B74">
        <f t="shared" si="45"/>
        <v>0</v>
      </c>
      <c r="C74">
        <f t="shared" si="46"/>
        <v>0</v>
      </c>
      <c r="D74">
        <f t="shared" si="47"/>
        <v>0</v>
      </c>
      <c r="E74">
        <f t="shared" si="48"/>
        <v>0</v>
      </c>
      <c r="F74">
        <f t="shared" si="49"/>
        <v>0</v>
      </c>
      <c r="G74">
        <f t="shared" si="53"/>
        <v>0</v>
      </c>
      <c r="H74">
        <f t="shared" si="54"/>
        <v>0</v>
      </c>
      <c r="I74">
        <f t="shared" si="55"/>
        <v>0</v>
      </c>
      <c r="J74">
        <f t="shared" si="56"/>
        <v>0</v>
      </c>
      <c r="K74">
        <f t="shared" si="57"/>
        <v>0</v>
      </c>
      <c r="L74">
        <f t="shared" si="58"/>
        <v>0</v>
      </c>
      <c r="M74">
        <f t="shared" si="59"/>
        <v>0</v>
      </c>
      <c r="N74">
        <f t="shared" si="60"/>
        <v>0</v>
      </c>
      <c r="O74">
        <f t="shared" si="61"/>
        <v>0</v>
      </c>
      <c r="P74">
        <f t="shared" si="62"/>
        <v>0</v>
      </c>
      <c r="Q74">
        <f t="shared" si="63"/>
        <v>0</v>
      </c>
      <c r="R74">
        <f t="shared" si="64"/>
        <v>0</v>
      </c>
      <c r="S74">
        <f t="shared" si="65"/>
        <v>0</v>
      </c>
      <c r="T74">
        <f t="shared" si="66"/>
        <v>0</v>
      </c>
      <c r="U74">
        <f t="shared" si="67"/>
        <v>0</v>
      </c>
      <c r="V74">
        <f t="shared" si="50"/>
        <v>0</v>
      </c>
      <c r="W74">
        <f t="shared" si="51"/>
        <v>0</v>
      </c>
      <c r="Y74">
        <f t="shared" si="52"/>
        <v>7.2159090000000008</v>
      </c>
    </row>
    <row r="75" spans="1:25">
      <c r="A75">
        <f t="shared" si="44"/>
        <v>74</v>
      </c>
      <c r="B75">
        <f t="shared" si="45"/>
        <v>0</v>
      </c>
      <c r="C75">
        <f t="shared" si="46"/>
        <v>0</v>
      </c>
      <c r="D75">
        <f t="shared" si="47"/>
        <v>0</v>
      </c>
      <c r="E75">
        <f t="shared" si="48"/>
        <v>0</v>
      </c>
      <c r="F75">
        <f t="shared" si="49"/>
        <v>0</v>
      </c>
      <c r="G75">
        <f t="shared" si="53"/>
        <v>0</v>
      </c>
      <c r="H75">
        <f t="shared" si="54"/>
        <v>0</v>
      </c>
      <c r="I75">
        <f t="shared" si="55"/>
        <v>0</v>
      </c>
      <c r="J75">
        <f t="shared" si="56"/>
        <v>0</v>
      </c>
      <c r="K75">
        <f t="shared" si="57"/>
        <v>0</v>
      </c>
      <c r="L75">
        <f t="shared" si="58"/>
        <v>0</v>
      </c>
      <c r="M75">
        <f t="shared" si="59"/>
        <v>0</v>
      </c>
      <c r="N75">
        <f t="shared" si="60"/>
        <v>0</v>
      </c>
      <c r="O75">
        <f t="shared" si="61"/>
        <v>0</v>
      </c>
      <c r="P75">
        <f t="shared" si="62"/>
        <v>0</v>
      </c>
      <c r="Q75">
        <f t="shared" si="63"/>
        <v>0</v>
      </c>
      <c r="R75">
        <f t="shared" si="64"/>
        <v>0</v>
      </c>
      <c r="S75">
        <f t="shared" si="65"/>
        <v>0</v>
      </c>
      <c r="T75">
        <f t="shared" si="66"/>
        <v>0</v>
      </c>
      <c r="U75">
        <f t="shared" si="67"/>
        <v>0</v>
      </c>
      <c r="V75">
        <f t="shared" si="50"/>
        <v>0</v>
      </c>
      <c r="W75">
        <f t="shared" si="51"/>
        <v>0</v>
      </c>
      <c r="Y75">
        <f t="shared" si="52"/>
        <v>7.2159090000000008</v>
      </c>
    </row>
    <row r="76" spans="1:25">
      <c r="A76">
        <f t="shared" si="44"/>
        <v>75</v>
      </c>
      <c r="B76">
        <f t="shared" si="45"/>
        <v>0</v>
      </c>
      <c r="C76">
        <f t="shared" si="46"/>
        <v>0</v>
      </c>
      <c r="D76">
        <f t="shared" si="47"/>
        <v>0</v>
      </c>
      <c r="E76">
        <f t="shared" si="48"/>
        <v>0</v>
      </c>
      <c r="F76">
        <f t="shared" si="49"/>
        <v>0</v>
      </c>
      <c r="G76">
        <f t="shared" si="53"/>
        <v>0</v>
      </c>
      <c r="H76">
        <f t="shared" si="54"/>
        <v>0</v>
      </c>
      <c r="I76">
        <f t="shared" si="55"/>
        <v>0</v>
      </c>
      <c r="J76">
        <f t="shared" si="56"/>
        <v>0</v>
      </c>
      <c r="K76">
        <f t="shared" si="57"/>
        <v>0</v>
      </c>
      <c r="L76">
        <f t="shared" si="58"/>
        <v>0</v>
      </c>
      <c r="M76">
        <f t="shared" si="59"/>
        <v>0</v>
      </c>
      <c r="N76">
        <f t="shared" si="60"/>
        <v>0</v>
      </c>
      <c r="O76">
        <f t="shared" si="61"/>
        <v>0</v>
      </c>
      <c r="P76">
        <f t="shared" si="62"/>
        <v>0</v>
      </c>
      <c r="Q76">
        <f t="shared" si="63"/>
        <v>0</v>
      </c>
      <c r="R76">
        <f t="shared" si="64"/>
        <v>0</v>
      </c>
      <c r="S76">
        <f t="shared" si="65"/>
        <v>0</v>
      </c>
      <c r="T76">
        <f t="shared" si="66"/>
        <v>0</v>
      </c>
      <c r="U76">
        <f t="shared" si="67"/>
        <v>0</v>
      </c>
      <c r="V76">
        <f t="shared" si="50"/>
        <v>0</v>
      </c>
      <c r="W76">
        <f t="shared" si="51"/>
        <v>0</v>
      </c>
      <c r="Y76">
        <f t="shared" si="52"/>
        <v>7.2159090000000008</v>
      </c>
    </row>
    <row r="77" spans="1:25">
      <c r="A77">
        <f t="shared" si="44"/>
        <v>76</v>
      </c>
      <c r="B77">
        <f t="shared" si="45"/>
        <v>0</v>
      </c>
      <c r="C77">
        <f t="shared" si="46"/>
        <v>0</v>
      </c>
      <c r="D77">
        <f t="shared" si="47"/>
        <v>0</v>
      </c>
      <c r="E77">
        <f t="shared" si="48"/>
        <v>0</v>
      </c>
      <c r="F77">
        <f t="shared" si="49"/>
        <v>0</v>
      </c>
      <c r="G77">
        <f t="shared" si="53"/>
        <v>0</v>
      </c>
      <c r="H77">
        <f t="shared" si="54"/>
        <v>0</v>
      </c>
      <c r="I77">
        <f t="shared" si="55"/>
        <v>0</v>
      </c>
      <c r="J77">
        <f t="shared" si="56"/>
        <v>0</v>
      </c>
      <c r="K77">
        <f t="shared" si="57"/>
        <v>0</v>
      </c>
      <c r="L77">
        <f t="shared" si="58"/>
        <v>0</v>
      </c>
      <c r="M77">
        <f t="shared" si="59"/>
        <v>0</v>
      </c>
      <c r="N77">
        <f t="shared" si="60"/>
        <v>0</v>
      </c>
      <c r="O77">
        <f t="shared" si="61"/>
        <v>0</v>
      </c>
      <c r="P77">
        <f t="shared" si="62"/>
        <v>0</v>
      </c>
      <c r="Q77">
        <f t="shared" si="63"/>
        <v>0</v>
      </c>
      <c r="R77">
        <f t="shared" si="64"/>
        <v>0</v>
      </c>
      <c r="S77">
        <f t="shared" si="65"/>
        <v>0</v>
      </c>
      <c r="T77">
        <f t="shared" si="66"/>
        <v>0</v>
      </c>
      <c r="U77">
        <f t="shared" si="67"/>
        <v>0</v>
      </c>
      <c r="V77">
        <f t="shared" si="50"/>
        <v>0</v>
      </c>
      <c r="W77">
        <f t="shared" si="51"/>
        <v>0</v>
      </c>
      <c r="Y77">
        <f t="shared" si="52"/>
        <v>7.2159090000000008</v>
      </c>
    </row>
    <row r="78" spans="1:25">
      <c r="A78">
        <f t="shared" si="44"/>
        <v>77</v>
      </c>
      <c r="B78">
        <f t="shared" si="45"/>
        <v>0</v>
      </c>
      <c r="C78">
        <f t="shared" si="46"/>
        <v>0</v>
      </c>
      <c r="D78">
        <f t="shared" si="47"/>
        <v>0</v>
      </c>
      <c r="E78">
        <f t="shared" si="48"/>
        <v>0</v>
      </c>
      <c r="F78">
        <f t="shared" si="49"/>
        <v>0</v>
      </c>
      <c r="G78">
        <f t="shared" si="53"/>
        <v>0</v>
      </c>
      <c r="H78">
        <f t="shared" si="54"/>
        <v>0</v>
      </c>
      <c r="I78">
        <f t="shared" si="55"/>
        <v>0</v>
      </c>
      <c r="J78">
        <f t="shared" si="56"/>
        <v>0</v>
      </c>
      <c r="K78">
        <f t="shared" si="57"/>
        <v>0</v>
      </c>
      <c r="L78">
        <f t="shared" si="58"/>
        <v>0</v>
      </c>
      <c r="M78">
        <f t="shared" si="59"/>
        <v>0</v>
      </c>
      <c r="N78">
        <f t="shared" si="60"/>
        <v>0</v>
      </c>
      <c r="O78">
        <f t="shared" si="61"/>
        <v>0</v>
      </c>
      <c r="P78">
        <f t="shared" si="62"/>
        <v>0</v>
      </c>
      <c r="Q78">
        <f t="shared" si="63"/>
        <v>0</v>
      </c>
      <c r="R78">
        <f t="shared" si="64"/>
        <v>0</v>
      </c>
      <c r="S78">
        <f t="shared" si="65"/>
        <v>0</v>
      </c>
      <c r="T78">
        <f t="shared" si="66"/>
        <v>0</v>
      </c>
      <c r="U78">
        <f t="shared" si="67"/>
        <v>0</v>
      </c>
      <c r="V78">
        <f t="shared" si="50"/>
        <v>0</v>
      </c>
      <c r="W78">
        <f t="shared" si="51"/>
        <v>0</v>
      </c>
      <c r="Y78">
        <f t="shared" si="52"/>
        <v>7.2159090000000008</v>
      </c>
    </row>
    <row r="79" spans="1:25">
      <c r="A79">
        <f t="shared" si="44"/>
        <v>78</v>
      </c>
      <c r="B79">
        <f t="shared" si="45"/>
        <v>0</v>
      </c>
      <c r="C79">
        <f t="shared" si="46"/>
        <v>0</v>
      </c>
      <c r="D79">
        <f t="shared" si="47"/>
        <v>0</v>
      </c>
      <c r="E79">
        <f t="shared" si="48"/>
        <v>0</v>
      </c>
      <c r="F79">
        <f t="shared" si="49"/>
        <v>0</v>
      </c>
      <c r="G79">
        <f t="shared" si="53"/>
        <v>0</v>
      </c>
      <c r="H79">
        <f t="shared" si="54"/>
        <v>0</v>
      </c>
      <c r="I79">
        <f t="shared" si="55"/>
        <v>0</v>
      </c>
      <c r="J79">
        <f t="shared" si="56"/>
        <v>0</v>
      </c>
      <c r="K79">
        <f t="shared" si="57"/>
        <v>0</v>
      </c>
      <c r="L79">
        <f t="shared" si="58"/>
        <v>0</v>
      </c>
      <c r="M79">
        <f t="shared" si="59"/>
        <v>0</v>
      </c>
      <c r="N79">
        <f t="shared" si="60"/>
        <v>0</v>
      </c>
      <c r="O79">
        <f t="shared" si="61"/>
        <v>0</v>
      </c>
      <c r="P79">
        <f t="shared" si="62"/>
        <v>0</v>
      </c>
      <c r="Q79">
        <f t="shared" si="63"/>
        <v>0</v>
      </c>
      <c r="R79">
        <f t="shared" si="64"/>
        <v>0</v>
      </c>
      <c r="S79">
        <f t="shared" si="65"/>
        <v>0</v>
      </c>
      <c r="T79">
        <f t="shared" si="66"/>
        <v>0</v>
      </c>
      <c r="U79">
        <f t="shared" si="67"/>
        <v>0</v>
      </c>
      <c r="V79">
        <f t="shared" si="50"/>
        <v>0</v>
      </c>
      <c r="W79">
        <f t="shared" si="51"/>
        <v>0</v>
      </c>
      <c r="Y79">
        <f t="shared" si="52"/>
        <v>7.2159090000000008</v>
      </c>
    </row>
    <row r="80" spans="1:25">
      <c r="A80">
        <f t="shared" si="44"/>
        <v>79</v>
      </c>
      <c r="B80">
        <f t="shared" si="45"/>
        <v>0</v>
      </c>
      <c r="C80">
        <f t="shared" si="46"/>
        <v>0</v>
      </c>
      <c r="D80">
        <f t="shared" si="47"/>
        <v>0</v>
      </c>
      <c r="E80">
        <f t="shared" si="48"/>
        <v>0</v>
      </c>
      <c r="F80">
        <f t="shared" si="49"/>
        <v>0</v>
      </c>
      <c r="G80">
        <f t="shared" si="53"/>
        <v>0</v>
      </c>
      <c r="H80">
        <f t="shared" si="54"/>
        <v>0</v>
      </c>
      <c r="I80">
        <f t="shared" si="55"/>
        <v>0</v>
      </c>
      <c r="J80">
        <f t="shared" si="56"/>
        <v>0</v>
      </c>
      <c r="K80">
        <f t="shared" si="57"/>
        <v>0</v>
      </c>
      <c r="L80">
        <f t="shared" si="58"/>
        <v>0</v>
      </c>
      <c r="M80">
        <f t="shared" si="59"/>
        <v>0</v>
      </c>
      <c r="N80">
        <f t="shared" si="60"/>
        <v>0</v>
      </c>
      <c r="O80">
        <f t="shared" si="61"/>
        <v>0</v>
      </c>
      <c r="P80">
        <f t="shared" si="62"/>
        <v>0</v>
      </c>
      <c r="Q80">
        <f t="shared" si="63"/>
        <v>0</v>
      </c>
      <c r="R80">
        <f t="shared" si="64"/>
        <v>0</v>
      </c>
      <c r="S80">
        <f t="shared" si="65"/>
        <v>0</v>
      </c>
      <c r="T80">
        <f t="shared" si="66"/>
        <v>0</v>
      </c>
      <c r="U80">
        <f t="shared" si="67"/>
        <v>0</v>
      </c>
      <c r="V80">
        <f t="shared" si="50"/>
        <v>0</v>
      </c>
      <c r="W80">
        <f t="shared" si="51"/>
        <v>0</v>
      </c>
      <c r="Y80">
        <f t="shared" si="52"/>
        <v>7.2159090000000008</v>
      </c>
    </row>
    <row r="81" spans="1:25">
      <c r="A81">
        <f t="shared" si="44"/>
        <v>80</v>
      </c>
      <c r="B81">
        <f t="shared" si="45"/>
        <v>0</v>
      </c>
      <c r="C81">
        <f t="shared" si="46"/>
        <v>0</v>
      </c>
      <c r="D81">
        <f t="shared" si="47"/>
        <v>0</v>
      </c>
      <c r="E81">
        <f t="shared" si="48"/>
        <v>0</v>
      </c>
      <c r="F81">
        <f t="shared" si="49"/>
        <v>0</v>
      </c>
      <c r="G81">
        <f t="shared" si="53"/>
        <v>0</v>
      </c>
      <c r="H81">
        <f t="shared" si="54"/>
        <v>0</v>
      </c>
      <c r="I81">
        <f t="shared" si="55"/>
        <v>0</v>
      </c>
      <c r="J81">
        <f t="shared" si="56"/>
        <v>0</v>
      </c>
      <c r="K81">
        <f t="shared" si="57"/>
        <v>0</v>
      </c>
      <c r="L81">
        <f t="shared" si="58"/>
        <v>0</v>
      </c>
      <c r="M81">
        <f t="shared" si="59"/>
        <v>0</v>
      </c>
      <c r="N81">
        <f t="shared" si="60"/>
        <v>0</v>
      </c>
      <c r="O81">
        <f t="shared" si="61"/>
        <v>0</v>
      </c>
      <c r="P81">
        <f t="shared" si="62"/>
        <v>0</v>
      </c>
      <c r="Q81">
        <f t="shared" si="63"/>
        <v>0</v>
      </c>
      <c r="R81">
        <f t="shared" si="64"/>
        <v>0</v>
      </c>
      <c r="S81">
        <f t="shared" si="65"/>
        <v>0</v>
      </c>
      <c r="T81">
        <f t="shared" si="66"/>
        <v>0</v>
      </c>
      <c r="U81">
        <f t="shared" si="67"/>
        <v>0</v>
      </c>
      <c r="V81">
        <f t="shared" si="50"/>
        <v>0</v>
      </c>
      <c r="W81">
        <f t="shared" si="51"/>
        <v>0</v>
      </c>
      <c r="Y81">
        <f t="shared" si="52"/>
        <v>7.2159090000000008</v>
      </c>
    </row>
    <row r="82" spans="1:25">
      <c r="A82">
        <f t="shared" si="44"/>
        <v>81</v>
      </c>
      <c r="B82">
        <f t="shared" si="45"/>
        <v>0</v>
      </c>
      <c r="C82">
        <f t="shared" si="46"/>
        <v>0</v>
      </c>
      <c r="D82">
        <f t="shared" si="47"/>
        <v>0</v>
      </c>
      <c r="E82">
        <f t="shared" si="48"/>
        <v>0</v>
      </c>
      <c r="F82">
        <f t="shared" si="49"/>
        <v>0</v>
      </c>
      <c r="G82">
        <f t="shared" si="53"/>
        <v>0</v>
      </c>
      <c r="H82">
        <f t="shared" si="54"/>
        <v>0</v>
      </c>
      <c r="I82">
        <f t="shared" si="55"/>
        <v>0</v>
      </c>
      <c r="J82">
        <f t="shared" si="56"/>
        <v>0</v>
      </c>
      <c r="K82">
        <f t="shared" si="57"/>
        <v>0</v>
      </c>
      <c r="L82">
        <f t="shared" si="58"/>
        <v>0</v>
      </c>
      <c r="M82">
        <f t="shared" si="59"/>
        <v>0</v>
      </c>
      <c r="N82">
        <f t="shared" si="60"/>
        <v>0</v>
      </c>
      <c r="O82">
        <f t="shared" si="61"/>
        <v>0</v>
      </c>
      <c r="P82">
        <f t="shared" si="62"/>
        <v>0</v>
      </c>
      <c r="Q82">
        <f t="shared" si="63"/>
        <v>0</v>
      </c>
      <c r="R82">
        <f t="shared" si="64"/>
        <v>0</v>
      </c>
      <c r="S82">
        <f t="shared" si="65"/>
        <v>0</v>
      </c>
      <c r="T82">
        <f t="shared" si="66"/>
        <v>0</v>
      </c>
      <c r="U82">
        <f t="shared" si="67"/>
        <v>0</v>
      </c>
      <c r="V82">
        <f t="shared" si="50"/>
        <v>0</v>
      </c>
      <c r="W82">
        <f t="shared" si="51"/>
        <v>0</v>
      </c>
      <c r="Y82">
        <f t="shared" si="52"/>
        <v>7.2159090000000008</v>
      </c>
    </row>
    <row r="83" spans="1:25">
      <c r="A83">
        <f t="shared" si="44"/>
        <v>82</v>
      </c>
      <c r="B83">
        <f t="shared" si="45"/>
        <v>0</v>
      </c>
      <c r="C83">
        <f t="shared" si="46"/>
        <v>0</v>
      </c>
      <c r="D83">
        <f t="shared" si="47"/>
        <v>0</v>
      </c>
      <c r="E83">
        <f t="shared" si="48"/>
        <v>0</v>
      </c>
      <c r="F83">
        <f t="shared" si="49"/>
        <v>0</v>
      </c>
      <c r="G83">
        <f t="shared" si="53"/>
        <v>0</v>
      </c>
      <c r="H83">
        <f t="shared" si="54"/>
        <v>0</v>
      </c>
      <c r="I83">
        <f t="shared" si="55"/>
        <v>0</v>
      </c>
      <c r="J83">
        <f t="shared" si="56"/>
        <v>0</v>
      </c>
      <c r="K83">
        <f t="shared" si="57"/>
        <v>0</v>
      </c>
      <c r="L83">
        <f t="shared" si="58"/>
        <v>0</v>
      </c>
      <c r="M83">
        <f t="shared" si="59"/>
        <v>0</v>
      </c>
      <c r="N83">
        <f t="shared" si="60"/>
        <v>0</v>
      </c>
      <c r="O83">
        <f t="shared" si="61"/>
        <v>0</v>
      </c>
      <c r="P83">
        <f t="shared" si="62"/>
        <v>0</v>
      </c>
      <c r="Q83">
        <f t="shared" si="63"/>
        <v>0</v>
      </c>
      <c r="R83">
        <f t="shared" si="64"/>
        <v>0</v>
      </c>
      <c r="S83">
        <f t="shared" si="65"/>
        <v>0</v>
      </c>
      <c r="T83">
        <f t="shared" si="66"/>
        <v>0</v>
      </c>
      <c r="U83">
        <f t="shared" si="67"/>
        <v>0</v>
      </c>
      <c r="V83">
        <f t="shared" si="50"/>
        <v>0</v>
      </c>
      <c r="W83">
        <f t="shared" si="51"/>
        <v>0</v>
      </c>
      <c r="Y83">
        <f t="shared" si="52"/>
        <v>7.2159090000000008</v>
      </c>
    </row>
    <row r="84" spans="1:25">
      <c r="A84">
        <f t="shared" si="44"/>
        <v>83</v>
      </c>
      <c r="B84">
        <f t="shared" si="45"/>
        <v>0</v>
      </c>
      <c r="C84">
        <f t="shared" si="46"/>
        <v>0</v>
      </c>
      <c r="D84">
        <f t="shared" si="47"/>
        <v>0</v>
      </c>
      <c r="E84">
        <f t="shared" si="48"/>
        <v>0</v>
      </c>
      <c r="F84">
        <f t="shared" si="49"/>
        <v>0</v>
      </c>
      <c r="G84">
        <f t="shared" si="53"/>
        <v>0</v>
      </c>
      <c r="H84">
        <f t="shared" si="54"/>
        <v>0</v>
      </c>
      <c r="I84">
        <f t="shared" si="55"/>
        <v>0</v>
      </c>
      <c r="J84">
        <f t="shared" si="56"/>
        <v>0</v>
      </c>
      <c r="K84">
        <f t="shared" si="57"/>
        <v>0</v>
      </c>
      <c r="L84">
        <f t="shared" si="58"/>
        <v>0</v>
      </c>
      <c r="M84">
        <f t="shared" si="59"/>
        <v>0</v>
      </c>
      <c r="N84">
        <f t="shared" si="60"/>
        <v>0</v>
      </c>
      <c r="O84">
        <f t="shared" si="61"/>
        <v>0</v>
      </c>
      <c r="P84">
        <f t="shared" si="62"/>
        <v>0</v>
      </c>
      <c r="Q84">
        <f t="shared" si="63"/>
        <v>0</v>
      </c>
      <c r="R84">
        <f t="shared" si="64"/>
        <v>0</v>
      </c>
      <c r="S84">
        <f t="shared" si="65"/>
        <v>0</v>
      </c>
      <c r="T84">
        <f t="shared" si="66"/>
        <v>0</v>
      </c>
      <c r="U84">
        <f t="shared" si="67"/>
        <v>0</v>
      </c>
      <c r="V84">
        <f t="shared" si="50"/>
        <v>0</v>
      </c>
      <c r="W84">
        <f t="shared" si="51"/>
        <v>0</v>
      </c>
      <c r="Y84">
        <f t="shared" si="52"/>
        <v>7.2159090000000008</v>
      </c>
    </row>
    <row r="85" spans="1:25">
      <c r="A85">
        <f t="shared" si="44"/>
        <v>84</v>
      </c>
      <c r="B85">
        <f t="shared" si="45"/>
        <v>0</v>
      </c>
      <c r="C85">
        <f t="shared" si="46"/>
        <v>0</v>
      </c>
      <c r="D85">
        <f t="shared" si="47"/>
        <v>0</v>
      </c>
      <c r="E85">
        <f t="shared" si="48"/>
        <v>0</v>
      </c>
      <c r="F85">
        <f t="shared" si="49"/>
        <v>0</v>
      </c>
      <c r="G85">
        <f t="shared" si="53"/>
        <v>0</v>
      </c>
      <c r="H85">
        <f t="shared" si="54"/>
        <v>0</v>
      </c>
      <c r="I85">
        <f t="shared" si="55"/>
        <v>0</v>
      </c>
      <c r="J85">
        <f t="shared" si="56"/>
        <v>0</v>
      </c>
      <c r="K85">
        <f t="shared" si="57"/>
        <v>0</v>
      </c>
      <c r="L85">
        <f t="shared" si="58"/>
        <v>0</v>
      </c>
      <c r="M85">
        <f t="shared" si="59"/>
        <v>0</v>
      </c>
      <c r="N85">
        <f t="shared" si="60"/>
        <v>0</v>
      </c>
      <c r="O85">
        <f t="shared" si="61"/>
        <v>0</v>
      </c>
      <c r="P85">
        <f t="shared" si="62"/>
        <v>0</v>
      </c>
      <c r="Q85">
        <f t="shared" si="63"/>
        <v>0</v>
      </c>
      <c r="R85">
        <f t="shared" si="64"/>
        <v>0</v>
      </c>
      <c r="S85">
        <f t="shared" si="65"/>
        <v>0</v>
      </c>
      <c r="T85">
        <f t="shared" si="66"/>
        <v>0</v>
      </c>
      <c r="U85">
        <f t="shared" si="67"/>
        <v>0</v>
      </c>
      <c r="V85">
        <f t="shared" si="50"/>
        <v>0</v>
      </c>
      <c r="W85">
        <f t="shared" si="51"/>
        <v>0</v>
      </c>
      <c r="Y85">
        <f t="shared" si="52"/>
        <v>7.2159090000000008</v>
      </c>
    </row>
    <row r="86" spans="1:25">
      <c r="A86">
        <f t="shared" si="44"/>
        <v>85</v>
      </c>
      <c r="B86">
        <f t="shared" si="45"/>
        <v>0</v>
      </c>
      <c r="C86">
        <f t="shared" si="46"/>
        <v>0</v>
      </c>
      <c r="D86">
        <f t="shared" si="47"/>
        <v>0</v>
      </c>
      <c r="E86">
        <f t="shared" si="48"/>
        <v>0</v>
      </c>
      <c r="F86">
        <f t="shared" si="49"/>
        <v>0</v>
      </c>
      <c r="G86">
        <f t="shared" si="53"/>
        <v>0</v>
      </c>
      <c r="H86">
        <f t="shared" si="54"/>
        <v>0</v>
      </c>
      <c r="I86">
        <f t="shared" si="55"/>
        <v>0</v>
      </c>
      <c r="J86">
        <f t="shared" si="56"/>
        <v>0</v>
      </c>
      <c r="K86">
        <f t="shared" si="57"/>
        <v>0</v>
      </c>
      <c r="L86">
        <f t="shared" si="58"/>
        <v>0</v>
      </c>
      <c r="M86">
        <f t="shared" si="59"/>
        <v>0</v>
      </c>
      <c r="N86">
        <f t="shared" si="60"/>
        <v>0</v>
      </c>
      <c r="O86">
        <f t="shared" si="61"/>
        <v>0</v>
      </c>
      <c r="P86">
        <f t="shared" si="62"/>
        <v>0</v>
      </c>
      <c r="Q86">
        <f t="shared" si="63"/>
        <v>0</v>
      </c>
      <c r="R86">
        <f t="shared" si="64"/>
        <v>0</v>
      </c>
      <c r="S86">
        <f t="shared" si="65"/>
        <v>0</v>
      </c>
      <c r="T86">
        <f t="shared" si="66"/>
        <v>0</v>
      </c>
      <c r="U86">
        <f t="shared" si="67"/>
        <v>0</v>
      </c>
      <c r="V86">
        <f t="shared" si="50"/>
        <v>0</v>
      </c>
      <c r="W86">
        <f t="shared" si="51"/>
        <v>0</v>
      </c>
      <c r="Y86">
        <f t="shared" si="52"/>
        <v>7.2159090000000008</v>
      </c>
    </row>
    <row r="87" spans="1:25">
      <c r="A87">
        <f t="shared" si="44"/>
        <v>86</v>
      </c>
      <c r="B87">
        <f t="shared" si="45"/>
        <v>0</v>
      </c>
      <c r="C87">
        <f t="shared" si="46"/>
        <v>0</v>
      </c>
      <c r="D87">
        <f t="shared" si="47"/>
        <v>0</v>
      </c>
      <c r="E87">
        <f t="shared" si="48"/>
        <v>0</v>
      </c>
      <c r="F87">
        <f t="shared" si="49"/>
        <v>0</v>
      </c>
      <c r="G87">
        <f t="shared" si="53"/>
        <v>0</v>
      </c>
      <c r="H87">
        <f t="shared" si="54"/>
        <v>0</v>
      </c>
      <c r="I87">
        <f t="shared" si="55"/>
        <v>0</v>
      </c>
      <c r="J87">
        <f t="shared" si="56"/>
        <v>0</v>
      </c>
      <c r="K87">
        <f t="shared" si="57"/>
        <v>0</v>
      </c>
      <c r="L87">
        <f t="shared" si="58"/>
        <v>0</v>
      </c>
      <c r="M87">
        <f t="shared" si="59"/>
        <v>0</v>
      </c>
      <c r="N87">
        <f t="shared" si="60"/>
        <v>0</v>
      </c>
      <c r="O87">
        <f t="shared" si="61"/>
        <v>0</v>
      </c>
      <c r="P87">
        <f t="shared" si="62"/>
        <v>0</v>
      </c>
      <c r="Q87">
        <f t="shared" si="63"/>
        <v>0</v>
      </c>
      <c r="R87">
        <f t="shared" si="64"/>
        <v>0</v>
      </c>
      <c r="S87">
        <f t="shared" si="65"/>
        <v>0</v>
      </c>
      <c r="T87">
        <f t="shared" si="66"/>
        <v>0</v>
      </c>
      <c r="U87">
        <f t="shared" si="67"/>
        <v>0</v>
      </c>
      <c r="V87">
        <f t="shared" si="50"/>
        <v>0</v>
      </c>
      <c r="W87">
        <f t="shared" si="51"/>
        <v>0</v>
      </c>
      <c r="Y87">
        <f t="shared" si="52"/>
        <v>7.2159090000000008</v>
      </c>
    </row>
    <row r="88" spans="1:25">
      <c r="A88">
        <f t="shared" si="44"/>
        <v>87</v>
      </c>
      <c r="B88">
        <f t="shared" si="45"/>
        <v>0</v>
      </c>
      <c r="C88">
        <f t="shared" si="46"/>
        <v>0</v>
      </c>
      <c r="D88">
        <f t="shared" si="47"/>
        <v>0</v>
      </c>
      <c r="E88">
        <f t="shared" si="48"/>
        <v>0</v>
      </c>
      <c r="F88">
        <f t="shared" si="49"/>
        <v>0</v>
      </c>
      <c r="G88">
        <f t="shared" si="53"/>
        <v>0</v>
      </c>
      <c r="H88">
        <f t="shared" si="54"/>
        <v>0</v>
      </c>
      <c r="I88">
        <f t="shared" si="55"/>
        <v>0</v>
      </c>
      <c r="J88">
        <f t="shared" si="56"/>
        <v>0</v>
      </c>
      <c r="K88">
        <f t="shared" si="57"/>
        <v>0</v>
      </c>
      <c r="L88">
        <f t="shared" si="58"/>
        <v>0</v>
      </c>
      <c r="M88">
        <f t="shared" si="59"/>
        <v>0</v>
      </c>
      <c r="N88">
        <f t="shared" si="60"/>
        <v>0</v>
      </c>
      <c r="O88">
        <f t="shared" si="61"/>
        <v>0</v>
      </c>
      <c r="P88">
        <f t="shared" si="62"/>
        <v>0</v>
      </c>
      <c r="Q88">
        <f t="shared" si="63"/>
        <v>0</v>
      </c>
      <c r="R88">
        <f t="shared" si="64"/>
        <v>0</v>
      </c>
      <c r="S88">
        <f t="shared" si="65"/>
        <v>0</v>
      </c>
      <c r="T88">
        <f t="shared" si="66"/>
        <v>0</v>
      </c>
      <c r="U88">
        <f t="shared" si="67"/>
        <v>0</v>
      </c>
      <c r="V88">
        <f t="shared" si="50"/>
        <v>0</v>
      </c>
      <c r="W88">
        <f t="shared" si="51"/>
        <v>0</v>
      </c>
      <c r="Y88">
        <f t="shared" si="52"/>
        <v>7.2159090000000008</v>
      </c>
    </row>
    <row r="89" spans="1:25">
      <c r="A89">
        <f t="shared" si="44"/>
        <v>88</v>
      </c>
      <c r="B89">
        <f t="shared" si="45"/>
        <v>0</v>
      </c>
      <c r="C89">
        <f t="shared" si="46"/>
        <v>0</v>
      </c>
      <c r="D89">
        <f t="shared" si="47"/>
        <v>0</v>
      </c>
      <c r="E89">
        <f t="shared" si="48"/>
        <v>0</v>
      </c>
      <c r="F89">
        <f t="shared" si="49"/>
        <v>0</v>
      </c>
      <c r="G89">
        <f t="shared" si="53"/>
        <v>0</v>
      </c>
      <c r="H89">
        <f t="shared" si="54"/>
        <v>0</v>
      </c>
      <c r="I89">
        <f t="shared" si="55"/>
        <v>0</v>
      </c>
      <c r="J89">
        <f t="shared" si="56"/>
        <v>0</v>
      </c>
      <c r="K89">
        <f t="shared" si="57"/>
        <v>0</v>
      </c>
      <c r="L89">
        <f t="shared" si="58"/>
        <v>0</v>
      </c>
      <c r="M89">
        <f t="shared" si="59"/>
        <v>0</v>
      </c>
      <c r="N89">
        <f t="shared" si="60"/>
        <v>0</v>
      </c>
      <c r="O89">
        <f t="shared" si="61"/>
        <v>0</v>
      </c>
      <c r="P89">
        <f t="shared" si="62"/>
        <v>0</v>
      </c>
      <c r="Q89">
        <f t="shared" si="63"/>
        <v>0</v>
      </c>
      <c r="R89">
        <f t="shared" si="64"/>
        <v>0</v>
      </c>
      <c r="S89">
        <f t="shared" si="65"/>
        <v>0</v>
      </c>
      <c r="T89">
        <f t="shared" si="66"/>
        <v>0</v>
      </c>
      <c r="U89">
        <f t="shared" si="67"/>
        <v>0</v>
      </c>
      <c r="V89">
        <f t="shared" si="50"/>
        <v>0</v>
      </c>
      <c r="W89">
        <f t="shared" si="51"/>
        <v>0</v>
      </c>
      <c r="Y89">
        <f t="shared" si="52"/>
        <v>7.2159090000000008</v>
      </c>
    </row>
    <row r="90" spans="1:25">
      <c r="A90">
        <f t="shared" si="44"/>
        <v>89</v>
      </c>
      <c r="B90">
        <f t="shared" si="45"/>
        <v>0</v>
      </c>
      <c r="C90">
        <f t="shared" si="46"/>
        <v>0</v>
      </c>
      <c r="D90">
        <f t="shared" si="47"/>
        <v>0</v>
      </c>
      <c r="E90">
        <f t="shared" si="48"/>
        <v>0</v>
      </c>
      <c r="F90">
        <f t="shared" si="49"/>
        <v>0</v>
      </c>
      <c r="G90">
        <f t="shared" si="53"/>
        <v>0</v>
      </c>
      <c r="H90">
        <f t="shared" si="54"/>
        <v>0</v>
      </c>
      <c r="I90">
        <f t="shared" si="55"/>
        <v>0</v>
      </c>
      <c r="J90">
        <f t="shared" si="56"/>
        <v>0</v>
      </c>
      <c r="K90">
        <f t="shared" si="57"/>
        <v>0</v>
      </c>
      <c r="L90">
        <f t="shared" si="58"/>
        <v>0</v>
      </c>
      <c r="M90">
        <f t="shared" si="59"/>
        <v>0</v>
      </c>
      <c r="N90">
        <f t="shared" si="60"/>
        <v>0</v>
      </c>
      <c r="O90">
        <f t="shared" si="61"/>
        <v>0</v>
      </c>
      <c r="P90">
        <f t="shared" si="62"/>
        <v>0</v>
      </c>
      <c r="Q90">
        <f t="shared" si="63"/>
        <v>0</v>
      </c>
      <c r="R90">
        <f t="shared" si="64"/>
        <v>0</v>
      </c>
      <c r="S90">
        <f t="shared" si="65"/>
        <v>0</v>
      </c>
      <c r="T90">
        <f t="shared" si="66"/>
        <v>0</v>
      </c>
      <c r="U90">
        <f t="shared" si="67"/>
        <v>0</v>
      </c>
      <c r="V90">
        <f t="shared" si="50"/>
        <v>0</v>
      </c>
      <c r="W90">
        <f t="shared" si="51"/>
        <v>0</v>
      </c>
      <c r="Y90">
        <f t="shared" si="52"/>
        <v>7.2159090000000008</v>
      </c>
    </row>
    <row r="91" spans="1:25">
      <c r="A91">
        <f t="shared" si="44"/>
        <v>90</v>
      </c>
      <c r="B91">
        <f t="shared" si="45"/>
        <v>0</v>
      </c>
      <c r="C91">
        <f t="shared" si="46"/>
        <v>0</v>
      </c>
      <c r="D91">
        <f t="shared" si="47"/>
        <v>0</v>
      </c>
      <c r="E91">
        <f t="shared" si="48"/>
        <v>0</v>
      </c>
      <c r="F91">
        <f t="shared" si="49"/>
        <v>0</v>
      </c>
      <c r="G91">
        <f t="shared" si="53"/>
        <v>0</v>
      </c>
      <c r="H91">
        <f t="shared" si="54"/>
        <v>0</v>
      </c>
      <c r="I91">
        <f t="shared" si="55"/>
        <v>0</v>
      </c>
      <c r="J91">
        <f t="shared" si="56"/>
        <v>0</v>
      </c>
      <c r="K91">
        <f t="shared" si="57"/>
        <v>0</v>
      </c>
      <c r="L91">
        <f t="shared" si="58"/>
        <v>0</v>
      </c>
      <c r="M91">
        <f t="shared" si="59"/>
        <v>0</v>
      </c>
      <c r="N91">
        <f t="shared" si="60"/>
        <v>0</v>
      </c>
      <c r="O91">
        <f t="shared" si="61"/>
        <v>0</v>
      </c>
      <c r="P91">
        <f t="shared" si="62"/>
        <v>0</v>
      </c>
      <c r="Q91">
        <f t="shared" si="63"/>
        <v>0</v>
      </c>
      <c r="R91">
        <f t="shared" si="64"/>
        <v>0</v>
      </c>
      <c r="S91">
        <f t="shared" si="65"/>
        <v>0</v>
      </c>
      <c r="T91">
        <f t="shared" si="66"/>
        <v>0</v>
      </c>
      <c r="U91">
        <f t="shared" si="67"/>
        <v>0</v>
      </c>
      <c r="V91">
        <f t="shared" si="50"/>
        <v>0</v>
      </c>
      <c r="W91">
        <f t="shared" si="51"/>
        <v>0</v>
      </c>
      <c r="Y91">
        <f t="shared" si="52"/>
        <v>7.2159090000000008</v>
      </c>
    </row>
    <row r="92" spans="1:25">
      <c r="A92">
        <f t="shared" si="44"/>
        <v>91</v>
      </c>
      <c r="B92">
        <f t="shared" si="45"/>
        <v>0</v>
      </c>
      <c r="C92">
        <f t="shared" si="46"/>
        <v>0</v>
      </c>
      <c r="D92">
        <f t="shared" si="47"/>
        <v>0</v>
      </c>
      <c r="E92">
        <f t="shared" si="48"/>
        <v>0</v>
      </c>
      <c r="F92">
        <f t="shared" si="49"/>
        <v>0</v>
      </c>
      <c r="G92">
        <f t="shared" si="53"/>
        <v>0</v>
      </c>
      <c r="H92">
        <f t="shared" si="54"/>
        <v>0</v>
      </c>
      <c r="I92">
        <f t="shared" si="55"/>
        <v>0</v>
      </c>
      <c r="J92">
        <f t="shared" si="56"/>
        <v>0</v>
      </c>
      <c r="K92">
        <f t="shared" si="57"/>
        <v>0</v>
      </c>
      <c r="L92">
        <f t="shared" si="58"/>
        <v>0</v>
      </c>
      <c r="M92">
        <f t="shared" si="59"/>
        <v>0</v>
      </c>
      <c r="N92">
        <f t="shared" si="60"/>
        <v>0</v>
      </c>
      <c r="O92">
        <f t="shared" si="61"/>
        <v>0</v>
      </c>
      <c r="P92">
        <f t="shared" si="62"/>
        <v>0</v>
      </c>
      <c r="Q92">
        <f t="shared" si="63"/>
        <v>0</v>
      </c>
      <c r="R92">
        <f t="shared" si="64"/>
        <v>0</v>
      </c>
      <c r="S92">
        <f t="shared" si="65"/>
        <v>0</v>
      </c>
      <c r="T92">
        <f t="shared" si="66"/>
        <v>0</v>
      </c>
      <c r="U92">
        <f t="shared" si="67"/>
        <v>0</v>
      </c>
      <c r="V92">
        <f t="shared" si="50"/>
        <v>0</v>
      </c>
      <c r="W92">
        <f t="shared" si="51"/>
        <v>0</v>
      </c>
      <c r="Y92">
        <f t="shared" si="52"/>
        <v>7.2159090000000008</v>
      </c>
    </row>
    <row r="93" spans="1:25">
      <c r="A93">
        <f t="shared" si="44"/>
        <v>92</v>
      </c>
      <c r="B93">
        <f t="shared" si="45"/>
        <v>0</v>
      </c>
      <c r="C93">
        <f t="shared" si="46"/>
        <v>0</v>
      </c>
      <c r="D93">
        <f t="shared" si="47"/>
        <v>0</v>
      </c>
      <c r="E93">
        <f t="shared" si="48"/>
        <v>0</v>
      </c>
      <c r="F93">
        <f t="shared" si="49"/>
        <v>0</v>
      </c>
      <c r="G93">
        <f t="shared" si="53"/>
        <v>0</v>
      </c>
      <c r="H93">
        <f t="shared" si="54"/>
        <v>0</v>
      </c>
      <c r="I93">
        <f t="shared" si="55"/>
        <v>0</v>
      </c>
      <c r="J93">
        <f t="shared" si="56"/>
        <v>0</v>
      </c>
      <c r="K93">
        <f t="shared" si="57"/>
        <v>0</v>
      </c>
      <c r="L93">
        <f t="shared" si="58"/>
        <v>0</v>
      </c>
      <c r="M93">
        <f t="shared" si="59"/>
        <v>0</v>
      </c>
      <c r="N93">
        <f t="shared" si="60"/>
        <v>0</v>
      </c>
      <c r="O93">
        <f t="shared" si="61"/>
        <v>0</v>
      </c>
      <c r="P93">
        <f t="shared" si="62"/>
        <v>0</v>
      </c>
      <c r="Q93">
        <f t="shared" si="63"/>
        <v>0</v>
      </c>
      <c r="R93">
        <f t="shared" si="64"/>
        <v>0</v>
      </c>
      <c r="S93">
        <f t="shared" si="65"/>
        <v>0</v>
      </c>
      <c r="T93">
        <f t="shared" si="66"/>
        <v>0</v>
      </c>
      <c r="U93">
        <f t="shared" si="67"/>
        <v>0</v>
      </c>
      <c r="V93">
        <f t="shared" si="50"/>
        <v>0</v>
      </c>
      <c r="W93">
        <f t="shared" si="51"/>
        <v>0</v>
      </c>
      <c r="Y93">
        <f t="shared" si="52"/>
        <v>7.2159090000000008</v>
      </c>
    </row>
    <row r="94" spans="1:25">
      <c r="A94">
        <f t="shared" si="44"/>
        <v>93</v>
      </c>
      <c r="B94">
        <f t="shared" si="45"/>
        <v>0</v>
      </c>
      <c r="C94">
        <f t="shared" si="46"/>
        <v>0</v>
      </c>
      <c r="D94">
        <f t="shared" si="47"/>
        <v>0</v>
      </c>
      <c r="E94">
        <f t="shared" si="48"/>
        <v>0</v>
      </c>
      <c r="F94">
        <f t="shared" si="49"/>
        <v>0</v>
      </c>
      <c r="G94">
        <f t="shared" si="53"/>
        <v>0</v>
      </c>
      <c r="H94">
        <f t="shared" si="54"/>
        <v>0</v>
      </c>
      <c r="I94">
        <f t="shared" si="55"/>
        <v>0</v>
      </c>
      <c r="J94">
        <f t="shared" si="56"/>
        <v>0</v>
      </c>
      <c r="K94">
        <f t="shared" si="57"/>
        <v>0</v>
      </c>
      <c r="L94">
        <f t="shared" si="58"/>
        <v>0</v>
      </c>
      <c r="M94">
        <f t="shared" si="59"/>
        <v>0</v>
      </c>
      <c r="N94">
        <f t="shared" si="60"/>
        <v>0</v>
      </c>
      <c r="O94">
        <f t="shared" si="61"/>
        <v>0</v>
      </c>
      <c r="P94">
        <f t="shared" si="62"/>
        <v>0</v>
      </c>
      <c r="Q94">
        <f t="shared" si="63"/>
        <v>0</v>
      </c>
      <c r="R94">
        <f t="shared" si="64"/>
        <v>0</v>
      </c>
      <c r="S94">
        <f t="shared" si="65"/>
        <v>0</v>
      </c>
      <c r="T94">
        <f t="shared" si="66"/>
        <v>0</v>
      </c>
      <c r="U94">
        <f t="shared" si="67"/>
        <v>0</v>
      </c>
      <c r="V94">
        <f t="shared" si="50"/>
        <v>0</v>
      </c>
      <c r="W94">
        <f t="shared" si="51"/>
        <v>0</v>
      </c>
      <c r="Y94">
        <f t="shared" si="52"/>
        <v>7.2159090000000008</v>
      </c>
    </row>
    <row r="95" spans="1:25">
      <c r="A95">
        <f t="shared" si="44"/>
        <v>94</v>
      </c>
      <c r="B95">
        <f t="shared" si="45"/>
        <v>0</v>
      </c>
      <c r="C95">
        <f t="shared" si="46"/>
        <v>0</v>
      </c>
      <c r="D95">
        <f t="shared" si="47"/>
        <v>0</v>
      </c>
      <c r="E95">
        <f t="shared" si="48"/>
        <v>0</v>
      </c>
      <c r="F95">
        <f t="shared" si="49"/>
        <v>0</v>
      </c>
      <c r="G95">
        <f t="shared" si="53"/>
        <v>0</v>
      </c>
      <c r="H95">
        <f t="shared" si="54"/>
        <v>0</v>
      </c>
      <c r="I95">
        <f t="shared" si="55"/>
        <v>0</v>
      </c>
      <c r="J95">
        <f t="shared" si="56"/>
        <v>0</v>
      </c>
      <c r="K95">
        <f t="shared" si="57"/>
        <v>0</v>
      </c>
      <c r="L95">
        <f t="shared" si="58"/>
        <v>0</v>
      </c>
      <c r="M95">
        <f t="shared" si="59"/>
        <v>0</v>
      </c>
      <c r="N95">
        <f t="shared" si="60"/>
        <v>0</v>
      </c>
      <c r="O95">
        <f t="shared" si="61"/>
        <v>0</v>
      </c>
      <c r="P95">
        <f t="shared" si="62"/>
        <v>0</v>
      </c>
      <c r="Q95">
        <f t="shared" si="63"/>
        <v>0</v>
      </c>
      <c r="R95">
        <f t="shared" si="64"/>
        <v>0</v>
      </c>
      <c r="S95">
        <f t="shared" si="65"/>
        <v>0</v>
      </c>
      <c r="T95">
        <f t="shared" si="66"/>
        <v>0</v>
      </c>
      <c r="U95">
        <f t="shared" si="67"/>
        <v>0</v>
      </c>
      <c r="V95">
        <f t="shared" si="50"/>
        <v>0</v>
      </c>
      <c r="W95">
        <f t="shared" si="51"/>
        <v>0</v>
      </c>
      <c r="Y95">
        <f t="shared" si="52"/>
        <v>7.2159090000000008</v>
      </c>
    </row>
    <row r="96" spans="1:25">
      <c r="A96">
        <f t="shared" si="44"/>
        <v>95</v>
      </c>
      <c r="B96">
        <f t="shared" si="45"/>
        <v>0</v>
      </c>
      <c r="C96">
        <f t="shared" si="46"/>
        <v>0</v>
      </c>
      <c r="D96">
        <f t="shared" si="47"/>
        <v>0</v>
      </c>
      <c r="E96">
        <f t="shared" si="48"/>
        <v>0</v>
      </c>
      <c r="F96">
        <f t="shared" si="49"/>
        <v>0</v>
      </c>
      <c r="G96">
        <f t="shared" si="53"/>
        <v>0</v>
      </c>
      <c r="H96">
        <f t="shared" si="54"/>
        <v>0</v>
      </c>
      <c r="I96">
        <f t="shared" si="55"/>
        <v>0</v>
      </c>
      <c r="J96">
        <f t="shared" si="56"/>
        <v>0</v>
      </c>
      <c r="K96">
        <f t="shared" si="57"/>
        <v>0</v>
      </c>
      <c r="L96">
        <f t="shared" si="58"/>
        <v>0</v>
      </c>
      <c r="M96">
        <f t="shared" si="59"/>
        <v>0</v>
      </c>
      <c r="N96">
        <f t="shared" si="60"/>
        <v>0</v>
      </c>
      <c r="O96">
        <f t="shared" si="61"/>
        <v>0</v>
      </c>
      <c r="P96">
        <f t="shared" si="62"/>
        <v>0</v>
      </c>
      <c r="Q96">
        <f t="shared" si="63"/>
        <v>0</v>
      </c>
      <c r="R96">
        <f t="shared" si="64"/>
        <v>0</v>
      </c>
      <c r="S96">
        <f t="shared" si="65"/>
        <v>0</v>
      </c>
      <c r="T96">
        <f t="shared" si="66"/>
        <v>0</v>
      </c>
      <c r="U96">
        <f t="shared" si="67"/>
        <v>0</v>
      </c>
      <c r="V96">
        <f t="shared" si="50"/>
        <v>0</v>
      </c>
      <c r="W96">
        <f t="shared" si="51"/>
        <v>0</v>
      </c>
      <c r="Y96">
        <f t="shared" si="52"/>
        <v>7.2159090000000008</v>
      </c>
    </row>
    <row r="97" spans="1:25">
      <c r="A97">
        <f t="shared" si="44"/>
        <v>96</v>
      </c>
      <c r="B97">
        <f t="shared" si="45"/>
        <v>0</v>
      </c>
      <c r="C97">
        <f t="shared" si="46"/>
        <v>0</v>
      </c>
      <c r="D97">
        <f t="shared" si="47"/>
        <v>0</v>
      </c>
      <c r="E97">
        <f t="shared" si="48"/>
        <v>0</v>
      </c>
      <c r="F97">
        <f t="shared" si="49"/>
        <v>0</v>
      </c>
      <c r="G97">
        <f t="shared" si="53"/>
        <v>0</v>
      </c>
      <c r="H97">
        <f t="shared" si="54"/>
        <v>0</v>
      </c>
      <c r="I97">
        <f t="shared" si="55"/>
        <v>0</v>
      </c>
      <c r="J97">
        <f t="shared" si="56"/>
        <v>0</v>
      </c>
      <c r="K97">
        <f t="shared" si="57"/>
        <v>0</v>
      </c>
      <c r="L97">
        <f t="shared" si="58"/>
        <v>0</v>
      </c>
      <c r="M97">
        <f t="shared" si="59"/>
        <v>0</v>
      </c>
      <c r="N97">
        <f t="shared" si="60"/>
        <v>0</v>
      </c>
      <c r="O97">
        <f t="shared" si="61"/>
        <v>0</v>
      </c>
      <c r="P97">
        <f t="shared" si="62"/>
        <v>0</v>
      </c>
      <c r="Q97">
        <f t="shared" si="63"/>
        <v>0</v>
      </c>
      <c r="R97">
        <f t="shared" si="64"/>
        <v>0</v>
      </c>
      <c r="S97">
        <f t="shared" si="65"/>
        <v>0</v>
      </c>
      <c r="T97">
        <f t="shared" si="66"/>
        <v>0</v>
      </c>
      <c r="U97">
        <f t="shared" si="67"/>
        <v>0</v>
      </c>
      <c r="V97">
        <f t="shared" si="50"/>
        <v>0</v>
      </c>
      <c r="W97">
        <f t="shared" si="51"/>
        <v>0</v>
      </c>
      <c r="Y97">
        <f t="shared" si="52"/>
        <v>7.2159090000000008</v>
      </c>
    </row>
    <row r="98" spans="1:25">
      <c r="A98">
        <f t="shared" si="44"/>
        <v>97</v>
      </c>
      <c r="B98">
        <f t="shared" si="45"/>
        <v>0</v>
      </c>
      <c r="C98">
        <f t="shared" si="46"/>
        <v>0</v>
      </c>
      <c r="D98">
        <f t="shared" si="47"/>
        <v>0</v>
      </c>
      <c r="E98">
        <f t="shared" si="48"/>
        <v>0</v>
      </c>
      <c r="F98">
        <f t="shared" si="49"/>
        <v>0</v>
      </c>
      <c r="G98">
        <f t="shared" si="53"/>
        <v>0</v>
      </c>
      <c r="H98">
        <f t="shared" si="54"/>
        <v>0</v>
      </c>
      <c r="I98">
        <f t="shared" si="55"/>
        <v>0</v>
      </c>
      <c r="J98">
        <f t="shared" si="56"/>
        <v>0</v>
      </c>
      <c r="K98">
        <f t="shared" si="57"/>
        <v>0</v>
      </c>
      <c r="L98">
        <f t="shared" si="58"/>
        <v>0</v>
      </c>
      <c r="M98">
        <f t="shared" si="59"/>
        <v>0</v>
      </c>
      <c r="N98">
        <f t="shared" si="60"/>
        <v>0</v>
      </c>
      <c r="O98">
        <f t="shared" si="61"/>
        <v>0</v>
      </c>
      <c r="P98">
        <f t="shared" si="62"/>
        <v>0</v>
      </c>
      <c r="Q98">
        <f t="shared" si="63"/>
        <v>0</v>
      </c>
      <c r="R98">
        <f t="shared" si="64"/>
        <v>0</v>
      </c>
      <c r="S98">
        <f t="shared" si="65"/>
        <v>0</v>
      </c>
      <c r="T98">
        <f t="shared" si="66"/>
        <v>0</v>
      </c>
      <c r="U98">
        <f t="shared" si="67"/>
        <v>0</v>
      </c>
      <c r="V98">
        <f t="shared" si="50"/>
        <v>0</v>
      </c>
      <c r="W98">
        <f t="shared" si="51"/>
        <v>0</v>
      </c>
      <c r="Y98">
        <f t="shared" si="52"/>
        <v>7.2159090000000008</v>
      </c>
    </row>
    <row r="99" spans="1:25">
      <c r="A99">
        <f t="shared" si="44"/>
        <v>98</v>
      </c>
      <c r="B99">
        <f t="shared" si="45"/>
        <v>0</v>
      </c>
      <c r="C99">
        <f t="shared" si="46"/>
        <v>0</v>
      </c>
      <c r="D99">
        <f t="shared" si="47"/>
        <v>0</v>
      </c>
      <c r="E99">
        <f t="shared" si="48"/>
        <v>0</v>
      </c>
      <c r="F99">
        <f t="shared" si="49"/>
        <v>0</v>
      </c>
      <c r="G99">
        <f t="shared" si="53"/>
        <v>0</v>
      </c>
      <c r="H99">
        <f t="shared" si="54"/>
        <v>0</v>
      </c>
      <c r="I99">
        <f t="shared" si="55"/>
        <v>0</v>
      </c>
      <c r="J99">
        <f t="shared" si="56"/>
        <v>0</v>
      </c>
      <c r="K99">
        <f t="shared" si="57"/>
        <v>0</v>
      </c>
      <c r="L99">
        <f t="shared" si="58"/>
        <v>0</v>
      </c>
      <c r="M99">
        <f t="shared" si="59"/>
        <v>0</v>
      </c>
      <c r="N99">
        <f t="shared" si="60"/>
        <v>0</v>
      </c>
      <c r="O99">
        <f t="shared" si="61"/>
        <v>0</v>
      </c>
      <c r="P99">
        <f t="shared" si="62"/>
        <v>0</v>
      </c>
      <c r="Q99">
        <f t="shared" si="63"/>
        <v>0</v>
      </c>
      <c r="R99">
        <f t="shared" si="64"/>
        <v>0</v>
      </c>
      <c r="S99">
        <f t="shared" si="65"/>
        <v>0</v>
      </c>
      <c r="T99">
        <f t="shared" si="66"/>
        <v>0</v>
      </c>
      <c r="U99">
        <f t="shared" si="67"/>
        <v>0</v>
      </c>
      <c r="V99">
        <f t="shared" si="50"/>
        <v>0</v>
      </c>
      <c r="W99">
        <f t="shared" si="51"/>
        <v>0</v>
      </c>
      <c r="Y99">
        <f t="shared" si="52"/>
        <v>7.2159090000000008</v>
      </c>
    </row>
    <row r="100" spans="1:25">
      <c r="A100">
        <f t="shared" si="44"/>
        <v>99</v>
      </c>
      <c r="B100">
        <f t="shared" si="45"/>
        <v>0</v>
      </c>
      <c r="C100">
        <f t="shared" si="46"/>
        <v>0</v>
      </c>
      <c r="D100">
        <f t="shared" si="47"/>
        <v>0</v>
      </c>
      <c r="E100">
        <f t="shared" si="48"/>
        <v>0</v>
      </c>
      <c r="F100">
        <f t="shared" si="49"/>
        <v>0</v>
      </c>
      <c r="G100">
        <f t="shared" si="53"/>
        <v>0</v>
      </c>
      <c r="H100">
        <f t="shared" si="54"/>
        <v>0</v>
      </c>
      <c r="I100">
        <f t="shared" si="55"/>
        <v>0</v>
      </c>
      <c r="J100">
        <f t="shared" si="56"/>
        <v>0</v>
      </c>
      <c r="K100">
        <f t="shared" si="57"/>
        <v>0</v>
      </c>
      <c r="L100">
        <f t="shared" si="58"/>
        <v>0</v>
      </c>
      <c r="M100">
        <f t="shared" si="59"/>
        <v>0</v>
      </c>
      <c r="N100">
        <f t="shared" si="60"/>
        <v>0</v>
      </c>
      <c r="O100">
        <f t="shared" si="61"/>
        <v>0</v>
      </c>
      <c r="P100">
        <f t="shared" si="62"/>
        <v>0</v>
      </c>
      <c r="Q100">
        <f t="shared" si="63"/>
        <v>0</v>
      </c>
      <c r="R100">
        <f t="shared" si="64"/>
        <v>0</v>
      </c>
      <c r="S100">
        <f t="shared" si="65"/>
        <v>0</v>
      </c>
      <c r="T100">
        <f t="shared" si="66"/>
        <v>0</v>
      </c>
      <c r="U100">
        <f t="shared" si="67"/>
        <v>0</v>
      </c>
      <c r="V100">
        <f t="shared" si="50"/>
        <v>0</v>
      </c>
      <c r="W100">
        <f t="shared" si="51"/>
        <v>0</v>
      </c>
      <c r="Y100">
        <f t="shared" si="52"/>
        <v>7.2159090000000008</v>
      </c>
    </row>
    <row r="101" spans="1:25">
      <c r="A101">
        <f t="shared" si="44"/>
        <v>100</v>
      </c>
      <c r="B101">
        <f t="shared" si="45"/>
        <v>0</v>
      </c>
      <c r="C101">
        <f t="shared" si="46"/>
        <v>0</v>
      </c>
      <c r="D101">
        <f t="shared" si="47"/>
        <v>0</v>
      </c>
      <c r="E101">
        <f t="shared" si="48"/>
        <v>0</v>
      </c>
      <c r="F101">
        <f t="shared" si="49"/>
        <v>0</v>
      </c>
      <c r="G101">
        <f t="shared" si="53"/>
        <v>0</v>
      </c>
      <c r="H101">
        <f t="shared" si="54"/>
        <v>0</v>
      </c>
      <c r="I101">
        <f t="shared" si="55"/>
        <v>0</v>
      </c>
      <c r="J101">
        <f t="shared" si="56"/>
        <v>0</v>
      </c>
      <c r="K101">
        <f t="shared" si="57"/>
        <v>0</v>
      </c>
      <c r="L101">
        <f t="shared" si="58"/>
        <v>0</v>
      </c>
      <c r="M101">
        <f t="shared" si="59"/>
        <v>0</v>
      </c>
      <c r="N101">
        <f t="shared" si="60"/>
        <v>0</v>
      </c>
      <c r="O101">
        <f t="shared" si="61"/>
        <v>0</v>
      </c>
      <c r="P101">
        <f t="shared" si="62"/>
        <v>0</v>
      </c>
      <c r="Q101">
        <f t="shared" si="63"/>
        <v>0</v>
      </c>
      <c r="R101">
        <f t="shared" si="64"/>
        <v>0</v>
      </c>
      <c r="S101">
        <f t="shared" si="65"/>
        <v>0</v>
      </c>
      <c r="T101">
        <f t="shared" si="66"/>
        <v>0</v>
      </c>
      <c r="U101">
        <f t="shared" si="67"/>
        <v>0</v>
      </c>
      <c r="V101">
        <f t="shared" si="50"/>
        <v>0</v>
      </c>
      <c r="W101">
        <f t="shared" si="51"/>
        <v>0</v>
      </c>
      <c r="Y101">
        <f t="shared" si="52"/>
        <v>7.2159090000000008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AG101"/>
  <sheetViews>
    <sheetView zoomScale="110" zoomScaleNormal="110" workbookViewId="0">
      <selection sqref="A1:G1"/>
    </sheetView>
  </sheetViews>
  <sheetFormatPr defaultRowHeight="15"/>
  <cols>
    <col min="1" max="1" width="13.5703125" bestFit="1" customWidth="1"/>
    <col min="22" max="22" width="9.140625" style="10"/>
  </cols>
  <sheetData>
    <row r="1" spans="1:33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J1" t="s">
        <v>0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s="10" t="s">
        <v>21</v>
      </c>
      <c r="W1" t="s">
        <v>22</v>
      </c>
      <c r="X1" s="9" t="s">
        <v>68</v>
      </c>
      <c r="Y1" s="9" t="s">
        <v>19</v>
      </c>
      <c r="Z1" s="9" t="s">
        <v>20</v>
      </c>
      <c r="AA1" s="9" t="s">
        <v>69</v>
      </c>
      <c r="AB1" s="9" t="s">
        <v>21</v>
      </c>
      <c r="AC1" s="9" t="s">
        <v>22</v>
      </c>
      <c r="AD1" t="s">
        <v>23</v>
      </c>
      <c r="AE1" t="s">
        <v>24</v>
      </c>
      <c r="AG1" s="3" t="s">
        <v>59</v>
      </c>
    </row>
    <row r="2" spans="1:33">
      <c r="J2">
        <f t="shared" ref="J2:J33" si="0">id</f>
        <v>1</v>
      </c>
      <c r="K2">
        <f>EXP($B$59+$B$54*Transformed!B2+$B$55*Transformed!C2+$B$56*Transformed!D2+$B$57*Transformed!E2+$B$58*Transformed!F2)</f>
        <v>0.77105827993077869</v>
      </c>
      <c r="L2">
        <f>K2/(K2+EXP(0))</f>
        <v>0.43536584237132803</v>
      </c>
      <c r="M2">
        <f>1-L2</f>
        <v>0.56463415762867197</v>
      </c>
      <c r="N2">
        <f>$B$26+$B$4*Transformed!B2+$B$5*Transformed!C2+$B$6*Transformed!D2+$B$7*Transformed!E2+$B$8*Transformed!F2+$B$9*Transformed!G2+$B$10*Transformed!H2+$B$11*Transformed!I2+$B$12*Transformed!J2+$B$13*Transformed!K2+$B$14*Transformed!L2+$B$15*Transformed!M2+$B$16*Transformed!N2+$B$17*Transformed!O2+$B$18*Transformed!P2+$B$19*Transformed!Q2+$B$20*Transformed!R2+$B$21*Transformed!S2+$B$22*Transformed!T2+$B$23*Transformed!U2+$B$24*Transformed!V2+$B$25*Transformed!W2</f>
        <v>1.1447508429775504</v>
      </c>
      <c r="O2" s="4">
        <f>$B$51+$B$29*Transformed!B2+$B$30*Transformed!C2+$B$31*Transformed!D2+$B$32*Transformed!E2+$B$33*Transformed!F2+$B$34*Transformed!G2+$B$35*Transformed!H2+$B$36*Transformed!I2+$B$37*Transformed!J2+$B$38*Transformed!K2+$B$39*Transformed!L2+$B$40*Transformed!M2+$B$41*Transformed!N2+$B$42*Transformed!O2+$B$43*Transformed!P2+$B$44*Transformed!Q2+$B$45*Transformed!R2+$B$46*Transformed!S2+$B$47*Transformed!T2+$B$48*Transformed!U2+$B$49*Transformed!V2+$B$50*Transformed!W2</f>
        <v>0.92242479188765358</v>
      </c>
      <c r="P2">
        <f>(0.91-N2)/$B$64</f>
        <v>-0.96512029930565169</v>
      </c>
      <c r="Q2">
        <f>(-0.53-N2)/$B$64</f>
        <v>-6.8853257962164562</v>
      </c>
      <c r="R2">
        <f>(0.91-O2)/$B$65</f>
        <v>-2.0396933247399742</v>
      </c>
      <c r="S2">
        <f>(-0.53-O2)/$B$65</f>
        <v>-238.43466993148709</v>
      </c>
      <c r="T2" t="e">
        <f ca="1">_xlfn.NORM.DIST(P2,0,1,FALSE)-_xlfn.NORM.DIST(Q2,0,1,FALSE)</f>
        <v>#NAME?</v>
      </c>
      <c r="U2">
        <f>NORMSDIST(Q2)-NORMSDIST(P2)</f>
        <v>-0.16724228033481339</v>
      </c>
      <c r="V2" s="10" t="e">
        <f ca="1">_xlfn.NORM.DIST(R2,0,1,FALSE)-_xlfn.NORM.DIST(S2,0,1,FALSE)</f>
        <v>#NAME?</v>
      </c>
      <c r="W2">
        <f>NORMSDIST(S2)-NORMSDIST(R2)</f>
        <v>-2.0690440099040197E-2</v>
      </c>
      <c r="X2" t="e">
        <f ca="1">IF(AND(T2&gt;=-0.0001, T2&lt;=0.0001),1,0)</f>
        <v>#NAME?</v>
      </c>
      <c r="Y2" t="e">
        <f ca="1">T2*(1-X2)</f>
        <v>#NAME?</v>
      </c>
      <c r="Z2" t="e">
        <f ca="1">X2+(1-X2)*U2</f>
        <v>#NAME?</v>
      </c>
      <c r="AA2" t="e">
        <f ca="1">IF(AND(V2&gt;=-0.0001, V2&lt;=0.0001),1,0)</f>
        <v>#NAME?</v>
      </c>
      <c r="AB2" t="e">
        <f ca="1">V2*(1-AA2)</f>
        <v>#NAME?</v>
      </c>
      <c r="AC2" t="e">
        <f ca="1">AA2+(1-AA2)*W2</f>
        <v>#NAME?</v>
      </c>
      <c r="AD2" t="e">
        <f ca="1">L2*(1-NORMSDIST(P2)+(NORMSDIST(P2)-NORMSDIST(Q2))*(N2+$B$64*(Y2/Z2))-0.53*NORMSDIST(Q2))</f>
        <v>#NAME?</v>
      </c>
      <c r="AE2" s="4" t="e">
        <f ca="1">M2*(1-NORMSDIST(R2)+(NORMSDIST(R2)-NORMSDIST(S2))*(O2+$B$65*(AB2/AC2))-0.53*NORMSDIST(S2))</f>
        <v>#NAME?</v>
      </c>
      <c r="AG2" s="4" t="e">
        <f ca="1">AD2+AE2</f>
        <v>#NAME?</v>
      </c>
    </row>
    <row r="3" spans="1:33">
      <c r="A3" t="s">
        <v>25</v>
      </c>
      <c r="J3">
        <f t="shared" si="0"/>
        <v>2</v>
      </c>
      <c r="K3">
        <f>EXP($B$59+$B$54*Transformed!B3+$B$55*Transformed!C3+$B$56*Transformed!D3+$B$57*Transformed!E3+$B$58*Transformed!F3)</f>
        <v>9115.5224219377778</v>
      </c>
      <c r="L3">
        <f t="shared" ref="L3:L6" si="1">K3/(K3+EXP(0))</f>
        <v>0.99989030905056586</v>
      </c>
      <c r="M3">
        <f t="shared" ref="M3:M6" si="2">1-L3</f>
        <v>1.0969094943413804E-4</v>
      </c>
      <c r="N3">
        <f>$B$26+$B$4*Transformed!B3+$B$5*Transformed!C3+$B$6*Transformed!D3+$B$7*Transformed!E3+$B$8*Transformed!F3+$B$9*Transformed!G3+$B$10*Transformed!H3+$B$11*Transformed!I3+$B$12*Transformed!J3+$B$13*Transformed!K3+$B$14*Transformed!L3+$B$15*Transformed!M3+$B$16*Transformed!N3+$B$17*Transformed!O3+$B$18*Transformed!P3+$B$19*Transformed!Q3+$B$20*Transformed!R3+$B$21*Transformed!S3+$B$22*Transformed!T3+$B$23*Transformed!U3+$B$24*Transformed!V3+$B$25*Transformed!W3</f>
        <v>-0.46512009999999998</v>
      </c>
      <c r="O3" s="4">
        <f>$B$51+$B$29*Transformed!B3+$B$30*Transformed!C3+$B$31*Transformed!D3+$B$32*Transformed!E3+$B$33*Transformed!F3+$B$34*Transformed!G3+$B$35*Transformed!H3+$B$36*Transformed!I3+$B$37*Transformed!J3+$B$38*Transformed!K3+$B$39*Transformed!L3+$B$40*Transformed!M3+$B$41*Transformed!N3+$B$42*Transformed!O3+$B$43*Transformed!P3+$B$44*Transformed!Q3+$B$45*Transformed!R3+$B$46*Transformed!S3+$B$47*Transformed!T3+$B$48*Transformed!U3+$B$49*Transformed!V3+$B$50*Transformed!W3</f>
        <v>0.85239069999999995</v>
      </c>
      <c r="P3">
        <f t="shared" ref="P3:P6" si="3">(0.91-N3)/$B$64</f>
        <v>5.6534677603698151</v>
      </c>
      <c r="Q3">
        <f t="shared" ref="Q3:Q6" si="4">(-0.53-N3)/$B$64</f>
        <v>-0.26673773654098859</v>
      </c>
      <c r="R3">
        <f t="shared" ref="R3:R6" si="5">(0.91-O3)/$B$65</f>
        <v>9.4573257818271514</v>
      </c>
      <c r="S3">
        <f t="shared" ref="S3:S6" si="6">(-0.53-O3)/$B$65</f>
        <v>-226.93765082491998</v>
      </c>
      <c r="T3" t="e">
        <f t="shared" ref="T3:T6" ca="1" si="7">_xlfn.NORM.DIST(P3,0,1,FALSE)-_xlfn.NORM.DIST(Q3,0,1,FALSE)</f>
        <v>#NAME?</v>
      </c>
      <c r="U3">
        <f t="shared" ref="U3:U6" si="8">NORMSDIST(Q3)-NORMSDIST(P3)</f>
        <v>-0.60516444380472767</v>
      </c>
      <c r="V3" s="10" t="e">
        <f t="shared" ref="V3:V6" ca="1" si="9">_xlfn.NORM.DIST(R3,0,1,FALSE)-_xlfn.NORM.DIST(S3,0,1,FALSE)</f>
        <v>#NAME?</v>
      </c>
      <c r="W3">
        <f t="shared" ref="W3:W6" si="10">NORMSDIST(S3)-NORMSDIST(R3)</f>
        <v>-1</v>
      </c>
      <c r="X3" t="e">
        <f t="shared" ref="X3:X6" ca="1" si="11">IF(AND(T3&gt;=-0.0001, T3&lt;=0.0001),1,0)</f>
        <v>#NAME?</v>
      </c>
      <c r="Y3" t="e">
        <f t="shared" ref="Y3:Y6" ca="1" si="12">T3*(1-X3)</f>
        <v>#NAME?</v>
      </c>
      <c r="Z3" t="e">
        <f t="shared" ref="Z3:Z6" ca="1" si="13">X3+(1-X3)*U3</f>
        <v>#NAME?</v>
      </c>
      <c r="AA3" t="e">
        <f t="shared" ref="AA3:AA6" ca="1" si="14">IF(AND(V3&gt;=-0.0001, V3&lt;=0.0001),1,0)</f>
        <v>#NAME?</v>
      </c>
      <c r="AB3" t="e">
        <f t="shared" ref="AB3:AB6" ca="1" si="15">V3*(1-AA3)</f>
        <v>#NAME?</v>
      </c>
      <c r="AC3" t="e">
        <f t="shared" ref="AC3:AC6" ca="1" si="16">AA3+(1-AA3)*W3</f>
        <v>#NAME?</v>
      </c>
      <c r="AD3" t="e">
        <f t="shared" ref="AD3:AD6" ca="1" si="17">L3*(1-NORMSDIST(P3)+(NORMSDIST(P3)-NORMSDIST(Q3))*(N3+$B$64*(Y3/Z3))-0.53*NORMSDIST(Q3))</f>
        <v>#NAME?</v>
      </c>
      <c r="AE3" s="4" t="e">
        <f t="shared" ref="AE3:AE6" ca="1" si="18">M3*(1-NORMSDIST(R3)+(NORMSDIST(R3)-NORMSDIST(S3))*(O3+$B$65*(AB3/AC3))-0.53*NORMSDIST(S3))</f>
        <v>#NAME?</v>
      </c>
      <c r="AG3" t="e">
        <f t="shared" ref="AG3:AG6" ca="1" si="19">AD3+AE3</f>
        <v>#NAME?</v>
      </c>
    </row>
    <row r="4" spans="1:33">
      <c r="A4" t="s">
        <v>6</v>
      </c>
      <c r="B4">
        <v>4.371E-4</v>
      </c>
      <c r="C4">
        <v>0.1826895</v>
      </c>
      <c r="D4">
        <v>0</v>
      </c>
      <c r="E4">
        <v>0.998</v>
      </c>
      <c r="F4">
        <v>-0.3576278</v>
      </c>
      <c r="G4">
        <v>0.35850199999999999</v>
      </c>
      <c r="J4">
        <f t="shared" si="0"/>
        <v>3</v>
      </c>
      <c r="K4">
        <f>EXP($B$59+$B$54*Transformed!B4+$B$55*Transformed!C4+$B$56*Transformed!D4+$B$57*Transformed!E4+$B$58*Transformed!F4)</f>
        <v>9115.5224219377778</v>
      </c>
      <c r="L4">
        <f t="shared" si="1"/>
        <v>0.99989030905056586</v>
      </c>
      <c r="M4">
        <f t="shared" si="2"/>
        <v>1.0969094943413804E-4</v>
      </c>
      <c r="N4">
        <f>$B$26+$B$4*Transformed!B4+$B$5*Transformed!C4+$B$6*Transformed!D4+$B$7*Transformed!E4+$B$8*Transformed!F4+$B$9*Transformed!G4+$B$10*Transformed!H4+$B$11*Transformed!I4+$B$12*Transformed!J4+$B$13*Transformed!K4+$B$14*Transformed!L4+$B$15*Transformed!M4+$B$16*Transformed!N4+$B$17*Transformed!O4+$B$18*Transformed!P4+$B$19*Transformed!Q4+$B$20*Transformed!R4+$B$21*Transformed!S4+$B$22*Transformed!T4+$B$23*Transformed!U4+$B$24*Transformed!V4+$B$25*Transformed!W4</f>
        <v>-0.46512009999999998</v>
      </c>
      <c r="O4" s="4">
        <f>$B$51+$B$29*Transformed!B4+$B$30*Transformed!C4+$B$31*Transformed!D4+$B$32*Transformed!E4+$B$33*Transformed!F4+$B$34*Transformed!G4+$B$35*Transformed!H4+$B$36*Transformed!I4+$B$37*Transformed!J4+$B$38*Transformed!K4+$B$39*Transformed!L4+$B$40*Transformed!M4+$B$41*Transformed!N4+$B$42*Transformed!O4+$B$43*Transformed!P4+$B$44*Transformed!Q4+$B$45*Transformed!R4+$B$46*Transformed!S4+$B$47*Transformed!T4+$B$48*Transformed!U4+$B$49*Transformed!V4+$B$50*Transformed!W4</f>
        <v>0.85239069999999995</v>
      </c>
      <c r="P4">
        <f t="shared" si="3"/>
        <v>5.6534677603698151</v>
      </c>
      <c r="Q4">
        <f t="shared" si="4"/>
        <v>-0.26673773654098859</v>
      </c>
      <c r="R4">
        <f t="shared" si="5"/>
        <v>9.4573257818271514</v>
      </c>
      <c r="S4">
        <f t="shared" si="6"/>
        <v>-226.93765082491998</v>
      </c>
      <c r="T4" t="e">
        <f t="shared" ca="1" si="7"/>
        <v>#NAME?</v>
      </c>
      <c r="U4">
        <f t="shared" si="8"/>
        <v>-0.60516444380472767</v>
      </c>
      <c r="V4" s="10" t="e">
        <f t="shared" ca="1" si="9"/>
        <v>#NAME?</v>
      </c>
      <c r="W4">
        <f t="shared" si="10"/>
        <v>-1</v>
      </c>
      <c r="X4" t="e">
        <f t="shared" ca="1" si="11"/>
        <v>#NAME?</v>
      </c>
      <c r="Y4" t="e">
        <f t="shared" ca="1" si="12"/>
        <v>#NAME?</v>
      </c>
      <c r="Z4" t="e">
        <f t="shared" ca="1" si="13"/>
        <v>#NAME?</v>
      </c>
      <c r="AA4" t="e">
        <f t="shared" ca="1" si="14"/>
        <v>#NAME?</v>
      </c>
      <c r="AB4" t="e">
        <f t="shared" ca="1" si="15"/>
        <v>#NAME?</v>
      </c>
      <c r="AC4" t="e">
        <f t="shared" ca="1" si="16"/>
        <v>#NAME?</v>
      </c>
      <c r="AD4" t="e">
        <f t="shared" ca="1" si="17"/>
        <v>#NAME?</v>
      </c>
      <c r="AE4" s="4" t="e">
        <f t="shared" ca="1" si="18"/>
        <v>#NAME?</v>
      </c>
      <c r="AG4" t="e">
        <f t="shared" ca="1" si="19"/>
        <v>#NAME?</v>
      </c>
    </row>
    <row r="5" spans="1:33">
      <c r="A5" t="s">
        <v>7</v>
      </c>
      <c r="B5">
        <v>0.21291489999999999</v>
      </c>
      <c r="C5">
        <v>0.16161130000000001</v>
      </c>
      <c r="D5">
        <v>1.32</v>
      </c>
      <c r="E5">
        <v>0.188</v>
      </c>
      <c r="F5">
        <v>-0.1038374</v>
      </c>
      <c r="G5">
        <v>0.5296672</v>
      </c>
      <c r="J5">
        <f t="shared" si="0"/>
        <v>4</v>
      </c>
      <c r="K5">
        <f>EXP($B$59+$B$54*Transformed!B5+$B$55*Transformed!C5+$B$56*Transformed!D5+$B$57*Transformed!E5+$B$58*Transformed!F5)</f>
        <v>9115.5224219377778</v>
      </c>
      <c r="L5">
        <f t="shared" si="1"/>
        <v>0.99989030905056586</v>
      </c>
      <c r="M5">
        <f t="shared" si="2"/>
        <v>1.0969094943413804E-4</v>
      </c>
      <c r="N5">
        <f>$B$26+$B$4*Transformed!B5+$B$5*Transformed!C5+$B$6*Transformed!D5+$B$7*Transformed!E5+$B$8*Transformed!F5+$B$9*Transformed!G5+$B$10*Transformed!H5+$B$11*Transformed!I5+$B$12*Transformed!J5+$B$13*Transformed!K5+$B$14*Transformed!L5+$B$15*Transformed!M5+$B$16*Transformed!N5+$B$17*Transformed!O5+$B$18*Transformed!P5+$B$19*Transformed!Q5+$B$20*Transformed!R5+$B$21*Transformed!S5+$B$22*Transformed!T5+$B$23*Transformed!U5+$B$24*Transformed!V5+$B$25*Transformed!W5</f>
        <v>-0.46512009999999998</v>
      </c>
      <c r="O5" s="4">
        <f>$B$51+$B$29*Transformed!B5+$B$30*Transformed!C5+$B$31*Transformed!D5+$B$32*Transformed!E5+$B$33*Transformed!F5+$B$34*Transformed!G5+$B$35*Transformed!H5+$B$36*Transformed!I5+$B$37*Transformed!J5+$B$38*Transformed!K5+$B$39*Transformed!L5+$B$40*Transformed!M5+$B$41*Transformed!N5+$B$42*Transformed!O5+$B$43*Transformed!P5+$B$44*Transformed!Q5+$B$45*Transformed!R5+$B$46*Transformed!S5+$B$47*Transformed!T5+$B$48*Transformed!U5+$B$49*Transformed!V5+$B$50*Transformed!W5</f>
        <v>0.85239069999999995</v>
      </c>
      <c r="P5">
        <f t="shared" si="3"/>
        <v>5.6534677603698151</v>
      </c>
      <c r="Q5">
        <f t="shared" si="4"/>
        <v>-0.26673773654098859</v>
      </c>
      <c r="R5">
        <f t="shared" si="5"/>
        <v>9.4573257818271514</v>
      </c>
      <c r="S5">
        <f t="shared" si="6"/>
        <v>-226.93765082491998</v>
      </c>
      <c r="T5" t="e">
        <f t="shared" ca="1" si="7"/>
        <v>#NAME?</v>
      </c>
      <c r="U5">
        <f t="shared" si="8"/>
        <v>-0.60516444380472767</v>
      </c>
      <c r="V5" s="10" t="e">
        <f t="shared" ca="1" si="9"/>
        <v>#NAME?</v>
      </c>
      <c r="W5">
        <f t="shared" si="10"/>
        <v>-1</v>
      </c>
      <c r="X5" t="e">
        <f t="shared" ca="1" si="11"/>
        <v>#NAME?</v>
      </c>
      <c r="Y5" t="e">
        <f t="shared" ca="1" si="12"/>
        <v>#NAME?</v>
      </c>
      <c r="Z5" t="e">
        <f t="shared" ca="1" si="13"/>
        <v>#NAME?</v>
      </c>
      <c r="AA5" t="e">
        <f t="shared" ca="1" si="14"/>
        <v>#NAME?</v>
      </c>
      <c r="AB5" t="e">
        <f t="shared" ca="1" si="15"/>
        <v>#NAME?</v>
      </c>
      <c r="AC5" t="e">
        <f t="shared" ca="1" si="16"/>
        <v>#NAME?</v>
      </c>
      <c r="AD5" t="e">
        <f t="shared" ca="1" si="17"/>
        <v>#NAME?</v>
      </c>
      <c r="AE5" s="4" t="e">
        <f t="shared" ca="1" si="18"/>
        <v>#NAME?</v>
      </c>
      <c r="AG5" t="e">
        <f t="shared" ca="1" si="19"/>
        <v>#NAME?</v>
      </c>
    </row>
    <row r="6" spans="1:33">
      <c r="A6" t="s">
        <v>41</v>
      </c>
      <c r="B6">
        <v>-0.1302799</v>
      </c>
      <c r="C6">
        <v>7.0725999999999997E-2</v>
      </c>
      <c r="D6">
        <v>-1.84</v>
      </c>
      <c r="E6">
        <v>6.5000000000000002E-2</v>
      </c>
      <c r="F6">
        <v>-0.26890029999999998</v>
      </c>
      <c r="G6">
        <v>8.3405000000000007E-3</v>
      </c>
      <c r="J6">
        <f t="shared" si="0"/>
        <v>5</v>
      </c>
      <c r="K6">
        <f>EXP($B$59+$B$54*Transformed!B6+$B$55*Transformed!C6+$B$56*Transformed!D6+$B$57*Transformed!E6+$B$58*Transformed!F6)</f>
        <v>9115.5224219377778</v>
      </c>
      <c r="L6">
        <f t="shared" si="1"/>
        <v>0.99989030905056586</v>
      </c>
      <c r="M6">
        <f t="shared" si="2"/>
        <v>1.0969094943413804E-4</v>
      </c>
      <c r="N6">
        <f>$B$26+$B$4*Transformed!B6+$B$5*Transformed!C6+$B$6*Transformed!D6+$B$7*Transformed!E6+$B$8*Transformed!F6+$B$9*Transformed!G6+$B$10*Transformed!H6+$B$11*Transformed!I6+$B$12*Transformed!J6+$B$13*Transformed!K6+$B$14*Transformed!L6+$B$15*Transformed!M6+$B$16*Transformed!N6+$B$17*Transformed!O6+$B$18*Transformed!P6+$B$19*Transformed!Q6+$B$20*Transformed!R6+$B$21*Transformed!S6+$B$22*Transformed!T6+$B$23*Transformed!U6+$B$24*Transformed!V6+$B$25*Transformed!W6</f>
        <v>-0.46512009999999998</v>
      </c>
      <c r="O6" s="4">
        <f>$B$51+$B$29*Transformed!B6+$B$30*Transformed!C6+$B$31*Transformed!D6+$B$32*Transformed!E6+$B$33*Transformed!F6+$B$34*Transformed!G6+$B$35*Transformed!H6+$B$36*Transformed!I6+$B$37*Transformed!J6+$B$38*Transformed!K6+$B$39*Transformed!L6+$B$40*Transformed!M6+$B$41*Transformed!N6+$B$42*Transformed!O6+$B$43*Transformed!P6+$B$44*Transformed!Q6+$B$45*Transformed!R6+$B$46*Transformed!S6+$B$47*Transformed!T6+$B$48*Transformed!U6+$B$49*Transformed!V6+$B$50*Transformed!W6</f>
        <v>0.85239069999999995</v>
      </c>
      <c r="P6">
        <f t="shared" si="3"/>
        <v>5.6534677603698151</v>
      </c>
      <c r="Q6">
        <f t="shared" si="4"/>
        <v>-0.26673773654098859</v>
      </c>
      <c r="R6">
        <f t="shared" si="5"/>
        <v>9.4573257818271514</v>
      </c>
      <c r="S6">
        <f t="shared" si="6"/>
        <v>-226.93765082491998</v>
      </c>
      <c r="T6" t="e">
        <f t="shared" ca="1" si="7"/>
        <v>#NAME?</v>
      </c>
      <c r="U6">
        <f t="shared" si="8"/>
        <v>-0.60516444380472767</v>
      </c>
      <c r="V6" s="10" t="e">
        <f t="shared" ca="1" si="9"/>
        <v>#NAME?</v>
      </c>
      <c r="W6">
        <f t="shared" si="10"/>
        <v>-1</v>
      </c>
      <c r="X6" t="e">
        <f t="shared" ca="1" si="11"/>
        <v>#NAME?</v>
      </c>
      <c r="Y6" t="e">
        <f t="shared" ca="1" si="12"/>
        <v>#NAME?</v>
      </c>
      <c r="Z6" t="e">
        <f t="shared" ca="1" si="13"/>
        <v>#NAME?</v>
      </c>
      <c r="AA6" t="e">
        <f t="shared" ca="1" si="14"/>
        <v>#NAME?</v>
      </c>
      <c r="AB6" t="e">
        <f t="shared" ca="1" si="15"/>
        <v>#NAME?</v>
      </c>
      <c r="AC6" t="e">
        <f t="shared" ca="1" si="16"/>
        <v>#NAME?</v>
      </c>
      <c r="AD6" t="e">
        <f t="shared" ca="1" si="17"/>
        <v>#NAME?</v>
      </c>
      <c r="AE6" s="4" t="e">
        <f t="shared" ca="1" si="18"/>
        <v>#NAME?</v>
      </c>
      <c r="AG6" t="e">
        <f t="shared" ca="1" si="19"/>
        <v>#NAME?</v>
      </c>
    </row>
    <row r="7" spans="1:33">
      <c r="A7" t="s">
        <v>42</v>
      </c>
      <c r="B7">
        <v>0.1793247</v>
      </c>
      <c r="C7">
        <v>7.0459800000000003E-2</v>
      </c>
      <c r="D7">
        <v>2.5499999999999998</v>
      </c>
      <c r="E7">
        <v>1.0999999999999999E-2</v>
      </c>
      <c r="F7">
        <v>4.1226100000000002E-2</v>
      </c>
      <c r="G7">
        <v>0.31742330000000002</v>
      </c>
      <c r="J7">
        <f t="shared" si="0"/>
        <v>6</v>
      </c>
      <c r="K7">
        <f>EXP($B$59+$B$54*Transformed!B7+$B$55*Transformed!C7+$B$56*Transformed!D7+$B$57*Transformed!E7+$B$58*Transformed!F7)</f>
        <v>9115.5224219377778</v>
      </c>
      <c r="L7">
        <f t="shared" ref="L7:L50" si="20">K7/(K7+EXP(0))</f>
        <v>0.99989030905056586</v>
      </c>
      <c r="M7">
        <f t="shared" ref="M7:M50" si="21">1-L7</f>
        <v>1.0969094943413804E-4</v>
      </c>
      <c r="N7">
        <f>$B$26+$B$4*Transformed!B7+$B$5*Transformed!C7+$B$6*Transformed!D7+$B$7*Transformed!E7+$B$8*Transformed!F7+$B$9*Transformed!G7+$B$10*Transformed!H7+$B$11*Transformed!I7+$B$12*Transformed!J7+$B$13*Transformed!K7+$B$14*Transformed!L7+$B$15*Transformed!M7+$B$16*Transformed!N7+$B$17*Transformed!O7+$B$18*Transformed!P7+$B$19*Transformed!Q7+$B$20*Transformed!R7+$B$21*Transformed!S7+$B$22*Transformed!T7+$B$23*Transformed!U7+$B$24*Transformed!V7+$B$25*Transformed!W7</f>
        <v>-0.46512009999999998</v>
      </c>
      <c r="O7" s="4">
        <f>$B$51+$B$29*Transformed!B7+$B$30*Transformed!C7+$B$31*Transformed!D7+$B$32*Transformed!E7+$B$33*Transformed!F7+$B$34*Transformed!G7+$B$35*Transformed!H7+$B$36*Transformed!I7+$B$37*Transformed!J7+$B$38*Transformed!K7+$B$39*Transformed!L7+$B$40*Transformed!M7+$B$41*Transformed!N7+$B$42*Transformed!O7+$B$43*Transformed!P7+$B$44*Transformed!Q7+$B$45*Transformed!R7+$B$46*Transformed!S7+$B$47*Transformed!T7+$B$48*Transformed!U7+$B$49*Transformed!V7+$B$50*Transformed!W7</f>
        <v>0.85239069999999995</v>
      </c>
      <c r="P7">
        <f t="shared" ref="P7:P50" si="22">(0.91-N7)/$B$64</f>
        <v>5.6534677603698151</v>
      </c>
      <c r="Q7">
        <f t="shared" ref="Q7:Q50" si="23">(-0.53-N7)/$B$64</f>
        <v>-0.26673773654098859</v>
      </c>
      <c r="R7">
        <f t="shared" ref="R7:R50" si="24">(0.91-O7)/$B$65</f>
        <v>9.4573257818271514</v>
      </c>
      <c r="S7">
        <f t="shared" ref="S7:S50" si="25">(-0.53-O7)/$B$65</f>
        <v>-226.93765082491998</v>
      </c>
      <c r="T7" t="e">
        <f t="shared" ref="T7:T50" ca="1" si="26">_xlfn.NORM.DIST(P7,0,1,FALSE)-_xlfn.NORM.DIST(Q7,0,1,FALSE)</f>
        <v>#NAME?</v>
      </c>
      <c r="U7">
        <f t="shared" ref="U7:U50" si="27">NORMSDIST(Q7)-NORMSDIST(P7)</f>
        <v>-0.60516444380472767</v>
      </c>
      <c r="V7" s="10" t="e">
        <f t="shared" ref="V7:V50" ca="1" si="28">_xlfn.NORM.DIST(R7,0,1,FALSE)-_xlfn.NORM.DIST(S7,0,1,FALSE)</f>
        <v>#NAME?</v>
      </c>
      <c r="W7">
        <f t="shared" ref="W7:W50" si="29">NORMSDIST(S7)-NORMSDIST(R7)</f>
        <v>-1</v>
      </c>
      <c r="X7" t="e">
        <f t="shared" ref="X7:X50" ca="1" si="30">IF(AND(T7&gt;=-0.0001, T7&lt;=0.0001),1,0)</f>
        <v>#NAME?</v>
      </c>
      <c r="Y7" t="e">
        <f t="shared" ref="Y7:Y50" ca="1" si="31">T7*(1-X7)</f>
        <v>#NAME?</v>
      </c>
      <c r="Z7" t="e">
        <f t="shared" ref="Z7:Z50" ca="1" si="32">X7+(1-X7)*U7</f>
        <v>#NAME?</v>
      </c>
      <c r="AA7" t="e">
        <f t="shared" ref="AA7:AA50" ca="1" si="33">IF(AND(V7&gt;=-0.0001, V7&lt;=0.0001),1,0)</f>
        <v>#NAME?</v>
      </c>
      <c r="AB7" t="e">
        <f t="shared" ref="AB7:AB50" ca="1" si="34">V7*(1-AA7)</f>
        <v>#NAME?</v>
      </c>
      <c r="AC7" t="e">
        <f t="shared" ref="AC7:AC50" ca="1" si="35">AA7+(1-AA7)*W7</f>
        <v>#NAME?</v>
      </c>
      <c r="AD7" t="e">
        <f t="shared" ref="AD7:AD50" ca="1" si="36">L7*(1-NORMSDIST(P7)+(NORMSDIST(P7)-NORMSDIST(Q7))*(N7+$B$64*(Y7/Z7))-0.53*NORMSDIST(Q7))</f>
        <v>#NAME?</v>
      </c>
      <c r="AE7" s="4" t="e">
        <f t="shared" ref="AE7:AE50" ca="1" si="37">M7*(1-NORMSDIST(R7)+(NORMSDIST(R7)-NORMSDIST(S7))*(O7+$B$65*(AB7/AC7))-0.53*NORMSDIST(S7))</f>
        <v>#NAME?</v>
      </c>
      <c r="AG7" t="e">
        <f t="shared" ref="AG7:AG50" ca="1" si="38">AD7+AE7</f>
        <v>#NAME?</v>
      </c>
    </row>
    <row r="8" spans="1:33">
      <c r="A8" t="s">
        <v>43</v>
      </c>
      <c r="B8">
        <v>1.58078E-2</v>
      </c>
      <c r="C8">
        <v>5.8515299999999999E-2</v>
      </c>
      <c r="D8">
        <v>0.27</v>
      </c>
      <c r="E8">
        <v>0.78700000000000003</v>
      </c>
      <c r="F8">
        <v>-9.8880099999999999E-2</v>
      </c>
      <c r="G8">
        <v>0.13049559999999999</v>
      </c>
      <c r="J8">
        <f t="shared" si="0"/>
        <v>7</v>
      </c>
      <c r="K8">
        <f>EXP($B$59+$B$54*Transformed!B8+$B$55*Transformed!C8+$B$56*Transformed!D8+$B$57*Transformed!E8+$B$58*Transformed!F8)</f>
        <v>9115.5224219377778</v>
      </c>
      <c r="L8">
        <f t="shared" si="20"/>
        <v>0.99989030905056586</v>
      </c>
      <c r="M8">
        <f t="shared" si="21"/>
        <v>1.0969094943413804E-4</v>
      </c>
      <c r="N8">
        <f>$B$26+$B$4*Transformed!B8+$B$5*Transformed!C8+$B$6*Transformed!D8+$B$7*Transformed!E8+$B$8*Transformed!F8+$B$9*Transformed!G8+$B$10*Transformed!H8+$B$11*Transformed!I8+$B$12*Transformed!J8+$B$13*Transformed!K8+$B$14*Transformed!L8+$B$15*Transformed!M8+$B$16*Transformed!N8+$B$17*Transformed!O8+$B$18*Transformed!P8+$B$19*Transformed!Q8+$B$20*Transformed!R8+$B$21*Transformed!S8+$B$22*Transformed!T8+$B$23*Transformed!U8+$B$24*Transformed!V8+$B$25*Transformed!W8</f>
        <v>-0.46512009999999998</v>
      </c>
      <c r="O8" s="4">
        <f>$B$51+$B$29*Transformed!B8+$B$30*Transformed!C8+$B$31*Transformed!D8+$B$32*Transformed!E8+$B$33*Transformed!F8+$B$34*Transformed!G8+$B$35*Transformed!H8+$B$36*Transformed!I8+$B$37*Transformed!J8+$B$38*Transformed!K8+$B$39*Transformed!L8+$B$40*Transformed!M8+$B$41*Transformed!N8+$B$42*Transformed!O8+$B$43*Transformed!P8+$B$44*Transformed!Q8+$B$45*Transformed!R8+$B$46*Transformed!S8+$B$47*Transformed!T8+$B$48*Transformed!U8+$B$49*Transformed!V8+$B$50*Transformed!W8</f>
        <v>0.85239069999999995</v>
      </c>
      <c r="P8">
        <f t="shared" si="22"/>
        <v>5.6534677603698151</v>
      </c>
      <c r="Q8">
        <f t="shared" si="23"/>
        <v>-0.26673773654098859</v>
      </c>
      <c r="R8">
        <f t="shared" si="24"/>
        <v>9.4573257818271514</v>
      </c>
      <c r="S8">
        <f t="shared" si="25"/>
        <v>-226.93765082491998</v>
      </c>
      <c r="T8" t="e">
        <f t="shared" ca="1" si="26"/>
        <v>#NAME?</v>
      </c>
      <c r="U8">
        <f t="shared" si="27"/>
        <v>-0.60516444380472767</v>
      </c>
      <c r="V8" s="10" t="e">
        <f t="shared" ca="1" si="28"/>
        <v>#NAME?</v>
      </c>
      <c r="W8">
        <f t="shared" si="29"/>
        <v>-1</v>
      </c>
      <c r="X8" t="e">
        <f t="shared" ca="1" si="30"/>
        <v>#NAME?</v>
      </c>
      <c r="Y8" t="e">
        <f t="shared" ca="1" si="31"/>
        <v>#NAME?</v>
      </c>
      <c r="Z8" t="e">
        <f t="shared" ca="1" si="32"/>
        <v>#NAME?</v>
      </c>
      <c r="AA8" t="e">
        <f t="shared" ca="1" si="33"/>
        <v>#NAME?</v>
      </c>
      <c r="AB8" t="e">
        <f t="shared" ca="1" si="34"/>
        <v>#NAME?</v>
      </c>
      <c r="AC8" t="e">
        <f t="shared" ca="1" si="35"/>
        <v>#NAME?</v>
      </c>
      <c r="AD8" t="e">
        <f t="shared" ca="1" si="36"/>
        <v>#NAME?</v>
      </c>
      <c r="AE8" s="4" t="e">
        <f t="shared" ca="1" si="37"/>
        <v>#NAME?</v>
      </c>
      <c r="AG8" t="e">
        <f t="shared" ca="1" si="38"/>
        <v>#NAME?</v>
      </c>
    </row>
    <row r="9" spans="1:33">
      <c r="A9" t="s">
        <v>8</v>
      </c>
      <c r="B9">
        <v>-1.12871E-2</v>
      </c>
      <c r="C9">
        <v>2.91072E-2</v>
      </c>
      <c r="D9">
        <v>-0.39</v>
      </c>
      <c r="E9">
        <v>0.69799999999999995</v>
      </c>
      <c r="F9">
        <v>-6.83362E-2</v>
      </c>
      <c r="G9">
        <v>4.5761999999999997E-2</v>
      </c>
      <c r="J9">
        <f t="shared" si="0"/>
        <v>8</v>
      </c>
      <c r="K9">
        <f>EXP($B$59+$B$54*Transformed!B9+$B$55*Transformed!C9+$B$56*Transformed!D9+$B$57*Transformed!E9+$B$58*Transformed!F9)</f>
        <v>9115.5224219377778</v>
      </c>
      <c r="L9">
        <f t="shared" si="20"/>
        <v>0.99989030905056586</v>
      </c>
      <c r="M9">
        <f t="shared" si="21"/>
        <v>1.0969094943413804E-4</v>
      </c>
      <c r="N9">
        <f>$B$26+$B$4*Transformed!B9+$B$5*Transformed!C9+$B$6*Transformed!D9+$B$7*Transformed!E9+$B$8*Transformed!F9+$B$9*Transformed!G9+$B$10*Transformed!H9+$B$11*Transformed!I9+$B$12*Transformed!J9+$B$13*Transformed!K9+$B$14*Transformed!L9+$B$15*Transformed!M9+$B$16*Transformed!N9+$B$17*Transformed!O9+$B$18*Transformed!P9+$B$19*Transformed!Q9+$B$20*Transformed!R9+$B$21*Transformed!S9+$B$22*Transformed!T9+$B$23*Transformed!U9+$B$24*Transformed!V9+$B$25*Transformed!W9</f>
        <v>-0.46512009999999998</v>
      </c>
      <c r="O9" s="4">
        <f>$B$51+$B$29*Transformed!B9+$B$30*Transformed!C9+$B$31*Transformed!D9+$B$32*Transformed!E9+$B$33*Transformed!F9+$B$34*Transformed!G9+$B$35*Transformed!H9+$B$36*Transformed!I9+$B$37*Transformed!J9+$B$38*Transformed!K9+$B$39*Transformed!L9+$B$40*Transformed!M9+$B$41*Transformed!N9+$B$42*Transformed!O9+$B$43*Transformed!P9+$B$44*Transformed!Q9+$B$45*Transformed!R9+$B$46*Transformed!S9+$B$47*Transformed!T9+$B$48*Transformed!U9+$B$49*Transformed!V9+$B$50*Transformed!W9</f>
        <v>0.85239069999999995</v>
      </c>
      <c r="P9">
        <f t="shared" si="22"/>
        <v>5.6534677603698151</v>
      </c>
      <c r="Q9">
        <f t="shared" si="23"/>
        <v>-0.26673773654098859</v>
      </c>
      <c r="R9">
        <f t="shared" si="24"/>
        <v>9.4573257818271514</v>
      </c>
      <c r="S9">
        <f t="shared" si="25"/>
        <v>-226.93765082491998</v>
      </c>
      <c r="T9" t="e">
        <f t="shared" ca="1" si="26"/>
        <v>#NAME?</v>
      </c>
      <c r="U9">
        <f t="shared" si="27"/>
        <v>-0.60516444380472767</v>
      </c>
      <c r="V9" s="10" t="e">
        <f t="shared" ca="1" si="28"/>
        <v>#NAME?</v>
      </c>
      <c r="W9">
        <f t="shared" si="29"/>
        <v>-1</v>
      </c>
      <c r="X9" t="e">
        <f t="shared" ca="1" si="30"/>
        <v>#NAME?</v>
      </c>
      <c r="Y9" t="e">
        <f t="shared" ca="1" si="31"/>
        <v>#NAME?</v>
      </c>
      <c r="Z9" t="e">
        <f t="shared" ca="1" si="32"/>
        <v>#NAME?</v>
      </c>
      <c r="AA9" t="e">
        <f t="shared" ca="1" si="33"/>
        <v>#NAME?</v>
      </c>
      <c r="AB9" t="e">
        <f t="shared" ca="1" si="34"/>
        <v>#NAME?</v>
      </c>
      <c r="AC9" t="e">
        <f t="shared" ca="1" si="35"/>
        <v>#NAME?</v>
      </c>
      <c r="AD9" t="e">
        <f t="shared" ca="1" si="36"/>
        <v>#NAME?</v>
      </c>
      <c r="AE9" s="4" t="e">
        <f t="shared" ca="1" si="37"/>
        <v>#NAME?</v>
      </c>
      <c r="AG9" t="e">
        <f t="shared" ca="1" si="38"/>
        <v>#NAME?</v>
      </c>
    </row>
    <row r="10" spans="1:33">
      <c r="A10" t="s">
        <v>9</v>
      </c>
      <c r="B10">
        <v>-1.4353299999999999E-2</v>
      </c>
      <c r="C10">
        <v>2.0385799999999999E-2</v>
      </c>
      <c r="D10">
        <v>-0.7</v>
      </c>
      <c r="E10">
        <v>0.48099999999999998</v>
      </c>
      <c r="F10">
        <v>-5.4308700000000001E-2</v>
      </c>
      <c r="G10">
        <v>2.5602E-2</v>
      </c>
      <c r="J10">
        <f t="shared" si="0"/>
        <v>9</v>
      </c>
      <c r="K10">
        <f>EXP($B$59+$B$54*Transformed!B10+$B$55*Transformed!C10+$B$56*Transformed!D10+$B$57*Transformed!E10+$B$58*Transformed!F10)</f>
        <v>9115.5224219377778</v>
      </c>
      <c r="L10">
        <f t="shared" si="20"/>
        <v>0.99989030905056586</v>
      </c>
      <c r="M10">
        <f t="shared" si="21"/>
        <v>1.0969094943413804E-4</v>
      </c>
      <c r="N10">
        <f>$B$26+$B$4*Transformed!B10+$B$5*Transformed!C10+$B$6*Transformed!D10+$B$7*Transformed!E10+$B$8*Transformed!F10+$B$9*Transformed!G10+$B$10*Transformed!H10+$B$11*Transformed!I10+$B$12*Transformed!J10+$B$13*Transformed!K10+$B$14*Transformed!L10+$B$15*Transformed!M10+$B$16*Transformed!N10+$B$17*Transformed!O10+$B$18*Transformed!P10+$B$19*Transformed!Q10+$B$20*Transformed!R10+$B$21*Transformed!S10+$B$22*Transformed!T10+$B$23*Transformed!U10+$B$24*Transformed!V10+$B$25*Transformed!W10</f>
        <v>-0.46512009999999998</v>
      </c>
      <c r="O10" s="4">
        <f>$B$51+$B$29*Transformed!B10+$B$30*Transformed!C10+$B$31*Transformed!D10+$B$32*Transformed!E10+$B$33*Transformed!F10+$B$34*Transformed!G10+$B$35*Transformed!H10+$B$36*Transformed!I10+$B$37*Transformed!J10+$B$38*Transformed!K10+$B$39*Transformed!L10+$B$40*Transformed!M10+$B$41*Transformed!N10+$B$42*Transformed!O10+$B$43*Transformed!P10+$B$44*Transformed!Q10+$B$45*Transformed!R10+$B$46*Transformed!S10+$B$47*Transformed!T10+$B$48*Transformed!U10+$B$49*Transformed!V10+$B$50*Transformed!W10</f>
        <v>0.85239069999999995</v>
      </c>
      <c r="P10">
        <f t="shared" si="22"/>
        <v>5.6534677603698151</v>
      </c>
      <c r="Q10">
        <f t="shared" si="23"/>
        <v>-0.26673773654098859</v>
      </c>
      <c r="R10">
        <f t="shared" si="24"/>
        <v>9.4573257818271514</v>
      </c>
      <c r="S10">
        <f t="shared" si="25"/>
        <v>-226.93765082491998</v>
      </c>
      <c r="T10" t="e">
        <f t="shared" ca="1" si="26"/>
        <v>#NAME?</v>
      </c>
      <c r="U10">
        <f t="shared" si="27"/>
        <v>-0.60516444380472767</v>
      </c>
      <c r="V10" s="10" t="e">
        <f t="shared" ca="1" si="28"/>
        <v>#NAME?</v>
      </c>
      <c r="W10">
        <f t="shared" si="29"/>
        <v>-1</v>
      </c>
      <c r="X10" t="e">
        <f t="shared" ca="1" si="30"/>
        <v>#NAME?</v>
      </c>
      <c r="Y10" t="e">
        <f t="shared" ca="1" si="31"/>
        <v>#NAME?</v>
      </c>
      <c r="Z10" t="e">
        <f t="shared" ca="1" si="32"/>
        <v>#NAME?</v>
      </c>
      <c r="AA10" t="e">
        <f t="shared" ca="1" si="33"/>
        <v>#NAME?</v>
      </c>
      <c r="AB10" t="e">
        <f t="shared" ca="1" si="34"/>
        <v>#NAME?</v>
      </c>
      <c r="AC10" t="e">
        <f t="shared" ca="1" si="35"/>
        <v>#NAME?</v>
      </c>
      <c r="AD10" t="e">
        <f t="shared" ca="1" si="36"/>
        <v>#NAME?</v>
      </c>
      <c r="AE10" s="4" t="e">
        <f t="shared" ca="1" si="37"/>
        <v>#NAME?</v>
      </c>
      <c r="AG10" t="e">
        <f t="shared" ca="1" si="38"/>
        <v>#NAME?</v>
      </c>
    </row>
    <row r="11" spans="1:33">
      <c r="A11" t="s">
        <v>44</v>
      </c>
      <c r="B11">
        <v>-1.08346E-2</v>
      </c>
      <c r="C11">
        <v>6.3911000000000003E-3</v>
      </c>
      <c r="D11">
        <v>-1.7</v>
      </c>
      <c r="E11">
        <v>0.09</v>
      </c>
      <c r="F11">
        <v>-2.33609E-2</v>
      </c>
      <c r="G11" s="4">
        <v>1.6917E-3</v>
      </c>
      <c r="J11">
        <f t="shared" si="0"/>
        <v>10</v>
      </c>
      <c r="K11">
        <f>EXP($B$59+$B$54*Transformed!B11+$B$55*Transformed!C11+$B$56*Transformed!D11+$B$57*Transformed!E11+$B$58*Transformed!F11)</f>
        <v>9115.5224219377778</v>
      </c>
      <c r="L11">
        <f t="shared" si="20"/>
        <v>0.99989030905056586</v>
      </c>
      <c r="M11">
        <f t="shared" si="21"/>
        <v>1.0969094943413804E-4</v>
      </c>
      <c r="N11">
        <f>$B$26+$B$4*Transformed!B11+$B$5*Transformed!C11+$B$6*Transformed!D11+$B$7*Transformed!E11+$B$8*Transformed!F11+$B$9*Transformed!G11+$B$10*Transformed!H11+$B$11*Transformed!I11+$B$12*Transformed!J11+$B$13*Transformed!K11+$B$14*Transformed!L11+$B$15*Transformed!M11+$B$16*Transformed!N11+$B$17*Transformed!O11+$B$18*Transformed!P11+$B$19*Transformed!Q11+$B$20*Transformed!R11+$B$21*Transformed!S11+$B$22*Transformed!T11+$B$23*Transformed!U11+$B$24*Transformed!V11+$B$25*Transformed!W11</f>
        <v>-0.46512009999999998</v>
      </c>
      <c r="O11" s="4">
        <f>$B$51+$B$29*Transformed!B11+$B$30*Transformed!C11+$B$31*Transformed!D11+$B$32*Transformed!E11+$B$33*Transformed!F11+$B$34*Transformed!G11+$B$35*Transformed!H11+$B$36*Transformed!I11+$B$37*Transformed!J11+$B$38*Transformed!K11+$B$39*Transformed!L11+$B$40*Transformed!M11+$B$41*Transformed!N11+$B$42*Transformed!O11+$B$43*Transformed!P11+$B$44*Transformed!Q11+$B$45*Transformed!R11+$B$46*Transformed!S11+$B$47*Transformed!T11+$B$48*Transformed!U11+$B$49*Transformed!V11+$B$50*Transformed!W11</f>
        <v>0.85239069999999995</v>
      </c>
      <c r="P11">
        <f t="shared" si="22"/>
        <v>5.6534677603698151</v>
      </c>
      <c r="Q11">
        <f t="shared" si="23"/>
        <v>-0.26673773654098859</v>
      </c>
      <c r="R11">
        <f t="shared" si="24"/>
        <v>9.4573257818271514</v>
      </c>
      <c r="S11">
        <f t="shared" si="25"/>
        <v>-226.93765082491998</v>
      </c>
      <c r="T11" t="e">
        <f t="shared" ca="1" si="26"/>
        <v>#NAME?</v>
      </c>
      <c r="U11">
        <f t="shared" si="27"/>
        <v>-0.60516444380472767</v>
      </c>
      <c r="V11" s="10" t="e">
        <f t="shared" ca="1" si="28"/>
        <v>#NAME?</v>
      </c>
      <c r="W11">
        <f t="shared" si="29"/>
        <v>-1</v>
      </c>
      <c r="X11" t="e">
        <f t="shared" ca="1" si="30"/>
        <v>#NAME?</v>
      </c>
      <c r="Y11" t="e">
        <f t="shared" ca="1" si="31"/>
        <v>#NAME?</v>
      </c>
      <c r="Z11" t="e">
        <f t="shared" ca="1" si="32"/>
        <v>#NAME?</v>
      </c>
      <c r="AA11" t="e">
        <f t="shared" ca="1" si="33"/>
        <v>#NAME?</v>
      </c>
      <c r="AB11" t="e">
        <f t="shared" ca="1" si="34"/>
        <v>#NAME?</v>
      </c>
      <c r="AC11" t="e">
        <f t="shared" ca="1" si="35"/>
        <v>#NAME?</v>
      </c>
      <c r="AD11" t="e">
        <f t="shared" ca="1" si="36"/>
        <v>#NAME?</v>
      </c>
      <c r="AE11" s="4" t="e">
        <f t="shared" ca="1" si="37"/>
        <v>#NAME?</v>
      </c>
      <c r="AG11" t="e">
        <f t="shared" ca="1" si="38"/>
        <v>#NAME?</v>
      </c>
    </row>
    <row r="12" spans="1:33">
      <c r="A12" t="s">
        <v>45</v>
      </c>
      <c r="B12">
        <v>5.1184999999999998E-3</v>
      </c>
      <c r="C12">
        <v>4.6677999999999997E-3</v>
      </c>
      <c r="D12">
        <v>1.1000000000000001</v>
      </c>
      <c r="E12">
        <v>0.27300000000000002</v>
      </c>
      <c r="F12">
        <v>-4.0302999999999997E-3</v>
      </c>
      <c r="G12">
        <v>1.42673E-2</v>
      </c>
      <c r="J12">
        <f t="shared" si="0"/>
        <v>11</v>
      </c>
      <c r="K12">
        <f>EXP($B$59+$B$54*Transformed!B12+$B$55*Transformed!C12+$B$56*Transformed!D12+$B$57*Transformed!E12+$B$58*Transformed!F12)</f>
        <v>9115.5224219377778</v>
      </c>
      <c r="L12">
        <f t="shared" si="20"/>
        <v>0.99989030905056586</v>
      </c>
      <c r="M12">
        <f t="shared" si="21"/>
        <v>1.0969094943413804E-4</v>
      </c>
      <c r="N12">
        <f>$B$26+$B$4*Transformed!B12+$B$5*Transformed!C12+$B$6*Transformed!D12+$B$7*Transformed!E12+$B$8*Transformed!F12+$B$9*Transformed!G12+$B$10*Transformed!H12+$B$11*Transformed!I12+$B$12*Transformed!J12+$B$13*Transformed!K12+$B$14*Transformed!L12+$B$15*Transformed!M12+$B$16*Transformed!N12+$B$17*Transformed!O12+$B$18*Transformed!P12+$B$19*Transformed!Q12+$B$20*Transformed!R12+$B$21*Transformed!S12+$B$22*Transformed!T12+$B$23*Transformed!U12+$B$24*Transformed!V12+$B$25*Transformed!W12</f>
        <v>-0.46512009999999998</v>
      </c>
      <c r="O12" s="4">
        <f>$B$51+$B$29*Transformed!B12+$B$30*Transformed!C12+$B$31*Transformed!D12+$B$32*Transformed!E12+$B$33*Transformed!F12+$B$34*Transformed!G12+$B$35*Transformed!H12+$B$36*Transformed!I12+$B$37*Transformed!J12+$B$38*Transformed!K12+$B$39*Transformed!L12+$B$40*Transformed!M12+$B$41*Transformed!N12+$B$42*Transformed!O12+$B$43*Transformed!P12+$B$44*Transformed!Q12+$B$45*Transformed!R12+$B$46*Transformed!S12+$B$47*Transformed!T12+$B$48*Transformed!U12+$B$49*Transformed!V12+$B$50*Transformed!W12</f>
        <v>0.85239069999999995</v>
      </c>
      <c r="P12">
        <f t="shared" si="22"/>
        <v>5.6534677603698151</v>
      </c>
      <c r="Q12">
        <f t="shared" si="23"/>
        <v>-0.26673773654098859</v>
      </c>
      <c r="R12">
        <f t="shared" si="24"/>
        <v>9.4573257818271514</v>
      </c>
      <c r="S12">
        <f t="shared" si="25"/>
        <v>-226.93765082491998</v>
      </c>
      <c r="T12" t="e">
        <f t="shared" ca="1" si="26"/>
        <v>#NAME?</v>
      </c>
      <c r="U12">
        <f t="shared" si="27"/>
        <v>-0.60516444380472767</v>
      </c>
      <c r="V12" s="10" t="e">
        <f t="shared" ca="1" si="28"/>
        <v>#NAME?</v>
      </c>
      <c r="W12">
        <f t="shared" si="29"/>
        <v>-1</v>
      </c>
      <c r="X12" t="e">
        <f t="shared" ca="1" si="30"/>
        <v>#NAME?</v>
      </c>
      <c r="Y12" t="e">
        <f t="shared" ca="1" si="31"/>
        <v>#NAME?</v>
      </c>
      <c r="Z12" t="e">
        <f t="shared" ca="1" si="32"/>
        <v>#NAME?</v>
      </c>
      <c r="AA12" t="e">
        <f t="shared" ca="1" si="33"/>
        <v>#NAME?</v>
      </c>
      <c r="AB12" t="e">
        <f t="shared" ca="1" si="34"/>
        <v>#NAME?</v>
      </c>
      <c r="AC12" t="e">
        <f t="shared" ca="1" si="35"/>
        <v>#NAME?</v>
      </c>
      <c r="AD12" t="e">
        <f t="shared" ca="1" si="36"/>
        <v>#NAME?</v>
      </c>
      <c r="AE12" s="4" t="e">
        <f t="shared" ca="1" si="37"/>
        <v>#NAME?</v>
      </c>
      <c r="AG12" t="e">
        <f t="shared" ca="1" si="38"/>
        <v>#NAME?</v>
      </c>
    </row>
    <row r="13" spans="1:33">
      <c r="A13" t="s">
        <v>46</v>
      </c>
      <c r="B13">
        <v>-3.4849E-3</v>
      </c>
      <c r="C13">
        <v>3.6744E-3</v>
      </c>
      <c r="D13">
        <v>-0.95</v>
      </c>
      <c r="E13">
        <v>0.34300000000000003</v>
      </c>
      <c r="F13">
        <v>-1.0686599999999999E-2</v>
      </c>
      <c r="G13">
        <v>3.7168000000000001E-3</v>
      </c>
      <c r="J13">
        <f t="shared" si="0"/>
        <v>12</v>
      </c>
      <c r="K13">
        <f>EXP($B$59+$B$54*Transformed!B13+$B$55*Transformed!C13+$B$56*Transformed!D13+$B$57*Transformed!E13+$B$58*Transformed!F13)</f>
        <v>9115.5224219377778</v>
      </c>
      <c r="L13">
        <f t="shared" si="20"/>
        <v>0.99989030905056586</v>
      </c>
      <c r="M13">
        <f t="shared" si="21"/>
        <v>1.0969094943413804E-4</v>
      </c>
      <c r="N13">
        <f>$B$26+$B$4*Transformed!B13+$B$5*Transformed!C13+$B$6*Transformed!D13+$B$7*Transformed!E13+$B$8*Transformed!F13+$B$9*Transformed!G13+$B$10*Transformed!H13+$B$11*Transformed!I13+$B$12*Transformed!J13+$B$13*Transformed!K13+$B$14*Transformed!L13+$B$15*Transformed!M13+$B$16*Transformed!N13+$B$17*Transformed!O13+$B$18*Transformed!P13+$B$19*Transformed!Q13+$B$20*Transformed!R13+$B$21*Transformed!S13+$B$22*Transformed!T13+$B$23*Transformed!U13+$B$24*Transformed!V13+$B$25*Transformed!W13</f>
        <v>-0.46512009999999998</v>
      </c>
      <c r="O13" s="4">
        <f>$B$51+$B$29*Transformed!B13+$B$30*Transformed!C13+$B$31*Transformed!D13+$B$32*Transformed!E13+$B$33*Transformed!F13+$B$34*Transformed!G13+$B$35*Transformed!H13+$B$36*Transformed!I13+$B$37*Transformed!J13+$B$38*Transformed!K13+$B$39*Transformed!L13+$B$40*Transformed!M13+$B$41*Transformed!N13+$B$42*Transformed!O13+$B$43*Transformed!P13+$B$44*Transformed!Q13+$B$45*Transformed!R13+$B$46*Transformed!S13+$B$47*Transformed!T13+$B$48*Transformed!U13+$B$49*Transformed!V13+$B$50*Transformed!W13</f>
        <v>0.85239069999999995</v>
      </c>
      <c r="P13">
        <f t="shared" si="22"/>
        <v>5.6534677603698151</v>
      </c>
      <c r="Q13">
        <f t="shared" si="23"/>
        <v>-0.26673773654098859</v>
      </c>
      <c r="R13">
        <f t="shared" si="24"/>
        <v>9.4573257818271514</v>
      </c>
      <c r="S13">
        <f t="shared" si="25"/>
        <v>-226.93765082491998</v>
      </c>
      <c r="T13" t="e">
        <f t="shared" ca="1" si="26"/>
        <v>#NAME?</v>
      </c>
      <c r="U13">
        <f t="shared" si="27"/>
        <v>-0.60516444380472767</v>
      </c>
      <c r="V13" s="10" t="e">
        <f t="shared" ca="1" si="28"/>
        <v>#NAME?</v>
      </c>
      <c r="W13">
        <f t="shared" si="29"/>
        <v>-1</v>
      </c>
      <c r="X13" t="e">
        <f t="shared" ca="1" si="30"/>
        <v>#NAME?</v>
      </c>
      <c r="Y13" t="e">
        <f t="shared" ca="1" si="31"/>
        <v>#NAME?</v>
      </c>
      <c r="Z13" t="e">
        <f t="shared" ca="1" si="32"/>
        <v>#NAME?</v>
      </c>
      <c r="AA13" t="e">
        <f t="shared" ca="1" si="33"/>
        <v>#NAME?</v>
      </c>
      <c r="AB13" t="e">
        <f t="shared" ca="1" si="34"/>
        <v>#NAME?</v>
      </c>
      <c r="AC13" t="e">
        <f t="shared" ca="1" si="35"/>
        <v>#NAME?</v>
      </c>
      <c r="AD13" t="e">
        <f t="shared" ca="1" si="36"/>
        <v>#NAME?</v>
      </c>
      <c r="AE13" s="4" t="e">
        <f t="shared" ca="1" si="37"/>
        <v>#NAME?</v>
      </c>
      <c r="AG13" t="e">
        <f t="shared" ca="1" si="38"/>
        <v>#NAME?</v>
      </c>
    </row>
    <row r="14" spans="1:33">
      <c r="A14" t="s">
        <v>47</v>
      </c>
      <c r="B14">
        <v>-2.74258E-2</v>
      </c>
      <c r="C14">
        <v>2.6964200000000001E-2</v>
      </c>
      <c r="D14">
        <v>-1.02</v>
      </c>
      <c r="E14">
        <v>0.309</v>
      </c>
      <c r="F14">
        <v>-8.0274600000000002E-2</v>
      </c>
      <c r="G14">
        <v>2.5423000000000001E-2</v>
      </c>
      <c r="J14">
        <f t="shared" si="0"/>
        <v>13</v>
      </c>
      <c r="K14">
        <f>EXP($B$59+$B$54*Transformed!B14+$B$55*Transformed!C14+$B$56*Transformed!D14+$B$57*Transformed!E14+$B$58*Transformed!F14)</f>
        <v>9115.5224219377778</v>
      </c>
      <c r="L14">
        <f t="shared" si="20"/>
        <v>0.99989030905056586</v>
      </c>
      <c r="M14">
        <f t="shared" si="21"/>
        <v>1.0969094943413804E-4</v>
      </c>
      <c r="N14">
        <f>$B$26+$B$4*Transformed!B14+$B$5*Transformed!C14+$B$6*Transformed!D14+$B$7*Transformed!E14+$B$8*Transformed!F14+$B$9*Transformed!G14+$B$10*Transformed!H14+$B$11*Transformed!I14+$B$12*Transformed!J14+$B$13*Transformed!K14+$B$14*Transformed!L14+$B$15*Transformed!M14+$B$16*Transformed!N14+$B$17*Transformed!O14+$B$18*Transformed!P14+$B$19*Transformed!Q14+$B$20*Transformed!R14+$B$21*Transformed!S14+$B$22*Transformed!T14+$B$23*Transformed!U14+$B$24*Transformed!V14+$B$25*Transformed!W14</f>
        <v>-0.46512009999999998</v>
      </c>
      <c r="O14" s="4">
        <f>$B$51+$B$29*Transformed!B14+$B$30*Transformed!C14+$B$31*Transformed!D14+$B$32*Transformed!E14+$B$33*Transformed!F14+$B$34*Transformed!G14+$B$35*Transformed!H14+$B$36*Transformed!I14+$B$37*Transformed!J14+$B$38*Transformed!K14+$B$39*Transformed!L14+$B$40*Transformed!M14+$B$41*Transformed!N14+$B$42*Transformed!O14+$B$43*Transformed!P14+$B$44*Transformed!Q14+$B$45*Transformed!R14+$B$46*Transformed!S14+$B$47*Transformed!T14+$B$48*Transformed!U14+$B$49*Transformed!V14+$B$50*Transformed!W14</f>
        <v>0.85239069999999995</v>
      </c>
      <c r="P14">
        <f t="shared" si="22"/>
        <v>5.6534677603698151</v>
      </c>
      <c r="Q14">
        <f t="shared" si="23"/>
        <v>-0.26673773654098859</v>
      </c>
      <c r="R14">
        <f t="shared" si="24"/>
        <v>9.4573257818271514</v>
      </c>
      <c r="S14">
        <f t="shared" si="25"/>
        <v>-226.93765082491998</v>
      </c>
      <c r="T14" t="e">
        <f t="shared" ca="1" si="26"/>
        <v>#NAME?</v>
      </c>
      <c r="U14">
        <f t="shared" si="27"/>
        <v>-0.60516444380472767</v>
      </c>
      <c r="V14" s="10" t="e">
        <f t="shared" ca="1" si="28"/>
        <v>#NAME?</v>
      </c>
      <c r="W14">
        <f t="shared" si="29"/>
        <v>-1</v>
      </c>
      <c r="X14" t="e">
        <f t="shared" ca="1" si="30"/>
        <v>#NAME?</v>
      </c>
      <c r="Y14" t="e">
        <f t="shared" ca="1" si="31"/>
        <v>#NAME?</v>
      </c>
      <c r="Z14" t="e">
        <f t="shared" ca="1" si="32"/>
        <v>#NAME?</v>
      </c>
      <c r="AA14" t="e">
        <f t="shared" ca="1" si="33"/>
        <v>#NAME?</v>
      </c>
      <c r="AB14" t="e">
        <f t="shared" ca="1" si="34"/>
        <v>#NAME?</v>
      </c>
      <c r="AC14" t="e">
        <f t="shared" ca="1" si="35"/>
        <v>#NAME?</v>
      </c>
      <c r="AD14" t="e">
        <f t="shared" ca="1" si="36"/>
        <v>#NAME?</v>
      </c>
      <c r="AE14" s="4" t="e">
        <f t="shared" ca="1" si="37"/>
        <v>#NAME?</v>
      </c>
      <c r="AG14" t="e">
        <f t="shared" ca="1" si="38"/>
        <v>#NAME?</v>
      </c>
    </row>
    <row r="15" spans="1:33">
      <c r="A15" t="s">
        <v>48</v>
      </c>
      <c r="B15">
        <v>6.9964999999999999E-2</v>
      </c>
      <c r="C15">
        <v>2.22919E-2</v>
      </c>
      <c r="D15">
        <v>3.14</v>
      </c>
      <c r="E15">
        <v>2E-3</v>
      </c>
      <c r="F15">
        <v>2.6273700000000001E-2</v>
      </c>
      <c r="G15">
        <v>0.1136564</v>
      </c>
      <c r="J15">
        <f t="shared" si="0"/>
        <v>14</v>
      </c>
      <c r="K15">
        <f>EXP($B$59+$B$54*Transformed!B15+$B$55*Transformed!C15+$B$56*Transformed!D15+$B$57*Transformed!E15+$B$58*Transformed!F15)</f>
        <v>9115.5224219377778</v>
      </c>
      <c r="L15">
        <f t="shared" si="20"/>
        <v>0.99989030905056586</v>
      </c>
      <c r="M15">
        <f t="shared" si="21"/>
        <v>1.0969094943413804E-4</v>
      </c>
      <c r="N15">
        <f>$B$26+$B$4*Transformed!B15+$B$5*Transformed!C15+$B$6*Transformed!D15+$B$7*Transformed!E15+$B$8*Transformed!F15+$B$9*Transformed!G15+$B$10*Transformed!H15+$B$11*Transformed!I15+$B$12*Transformed!J15+$B$13*Transformed!K15+$B$14*Transformed!L15+$B$15*Transformed!M15+$B$16*Transformed!N15+$B$17*Transformed!O15+$B$18*Transformed!P15+$B$19*Transformed!Q15+$B$20*Transformed!R15+$B$21*Transformed!S15+$B$22*Transformed!T15+$B$23*Transformed!U15+$B$24*Transformed!V15+$B$25*Transformed!W15</f>
        <v>-0.46512009999999998</v>
      </c>
      <c r="O15" s="4">
        <f>$B$51+$B$29*Transformed!B15+$B$30*Transformed!C15+$B$31*Transformed!D15+$B$32*Transformed!E15+$B$33*Transformed!F15+$B$34*Transformed!G15+$B$35*Transformed!H15+$B$36*Transformed!I15+$B$37*Transformed!J15+$B$38*Transformed!K15+$B$39*Transformed!L15+$B$40*Transformed!M15+$B$41*Transformed!N15+$B$42*Transformed!O15+$B$43*Transformed!P15+$B$44*Transformed!Q15+$B$45*Transformed!R15+$B$46*Transformed!S15+$B$47*Transformed!T15+$B$48*Transformed!U15+$B$49*Transformed!V15+$B$50*Transformed!W15</f>
        <v>0.85239069999999995</v>
      </c>
      <c r="P15">
        <f t="shared" si="22"/>
        <v>5.6534677603698151</v>
      </c>
      <c r="Q15">
        <f t="shared" si="23"/>
        <v>-0.26673773654098859</v>
      </c>
      <c r="R15">
        <f t="shared" si="24"/>
        <v>9.4573257818271514</v>
      </c>
      <c r="S15">
        <f t="shared" si="25"/>
        <v>-226.93765082491998</v>
      </c>
      <c r="T15" t="e">
        <f t="shared" ca="1" si="26"/>
        <v>#NAME?</v>
      </c>
      <c r="U15">
        <f t="shared" si="27"/>
        <v>-0.60516444380472767</v>
      </c>
      <c r="V15" s="10" t="e">
        <f t="shared" ca="1" si="28"/>
        <v>#NAME?</v>
      </c>
      <c r="W15">
        <f t="shared" si="29"/>
        <v>-1</v>
      </c>
      <c r="X15" t="e">
        <f t="shared" ca="1" si="30"/>
        <v>#NAME?</v>
      </c>
      <c r="Y15" t="e">
        <f t="shared" ca="1" si="31"/>
        <v>#NAME?</v>
      </c>
      <c r="Z15" t="e">
        <f t="shared" ca="1" si="32"/>
        <v>#NAME?</v>
      </c>
      <c r="AA15" t="e">
        <f t="shared" ca="1" si="33"/>
        <v>#NAME?</v>
      </c>
      <c r="AB15" t="e">
        <f t="shared" ca="1" si="34"/>
        <v>#NAME?</v>
      </c>
      <c r="AC15" t="e">
        <f t="shared" ca="1" si="35"/>
        <v>#NAME?</v>
      </c>
      <c r="AD15" t="e">
        <f t="shared" ca="1" si="36"/>
        <v>#NAME?</v>
      </c>
      <c r="AE15" s="4" t="e">
        <f t="shared" ca="1" si="37"/>
        <v>#NAME?</v>
      </c>
      <c r="AG15" t="e">
        <f t="shared" ca="1" si="38"/>
        <v>#NAME?</v>
      </c>
    </row>
    <row r="16" spans="1:33">
      <c r="A16" t="s">
        <v>49</v>
      </c>
      <c r="B16">
        <v>-1.8128399999999999E-2</v>
      </c>
      <c r="C16">
        <v>1.6379700000000001E-2</v>
      </c>
      <c r="D16">
        <v>-1.1100000000000001</v>
      </c>
      <c r="E16">
        <v>0.26800000000000002</v>
      </c>
      <c r="F16">
        <v>-5.0232100000000002E-2</v>
      </c>
      <c r="G16">
        <v>1.39753E-2</v>
      </c>
      <c r="J16">
        <f t="shared" si="0"/>
        <v>15</v>
      </c>
      <c r="K16">
        <f>EXP($B$59+$B$54*Transformed!B16+$B$55*Transformed!C16+$B$56*Transformed!D16+$B$57*Transformed!E16+$B$58*Transformed!F16)</f>
        <v>9115.5224219377778</v>
      </c>
      <c r="L16">
        <f t="shared" si="20"/>
        <v>0.99989030905056586</v>
      </c>
      <c r="M16">
        <f t="shared" si="21"/>
        <v>1.0969094943413804E-4</v>
      </c>
      <c r="N16">
        <f>$B$26+$B$4*Transformed!B16+$B$5*Transformed!C16+$B$6*Transformed!D16+$B$7*Transformed!E16+$B$8*Transformed!F16+$B$9*Transformed!G16+$B$10*Transformed!H16+$B$11*Transformed!I16+$B$12*Transformed!J16+$B$13*Transformed!K16+$B$14*Transformed!L16+$B$15*Transformed!M16+$B$16*Transformed!N16+$B$17*Transformed!O16+$B$18*Transformed!P16+$B$19*Transformed!Q16+$B$20*Transformed!R16+$B$21*Transformed!S16+$B$22*Transformed!T16+$B$23*Transformed!U16+$B$24*Transformed!V16+$B$25*Transformed!W16</f>
        <v>-0.46512009999999998</v>
      </c>
      <c r="O16" s="4">
        <f>$B$51+$B$29*Transformed!B16+$B$30*Transformed!C16+$B$31*Transformed!D16+$B$32*Transformed!E16+$B$33*Transformed!F16+$B$34*Transformed!G16+$B$35*Transformed!H16+$B$36*Transformed!I16+$B$37*Transformed!J16+$B$38*Transformed!K16+$B$39*Transformed!L16+$B$40*Transformed!M16+$B$41*Transformed!N16+$B$42*Transformed!O16+$B$43*Transformed!P16+$B$44*Transformed!Q16+$B$45*Transformed!R16+$B$46*Transformed!S16+$B$47*Transformed!T16+$B$48*Transformed!U16+$B$49*Transformed!V16+$B$50*Transformed!W16</f>
        <v>0.85239069999999995</v>
      </c>
      <c r="P16">
        <f t="shared" si="22"/>
        <v>5.6534677603698151</v>
      </c>
      <c r="Q16">
        <f t="shared" si="23"/>
        <v>-0.26673773654098859</v>
      </c>
      <c r="R16">
        <f t="shared" si="24"/>
        <v>9.4573257818271514</v>
      </c>
      <c r="S16">
        <f t="shared" si="25"/>
        <v>-226.93765082491998</v>
      </c>
      <c r="T16" t="e">
        <f t="shared" ca="1" si="26"/>
        <v>#NAME?</v>
      </c>
      <c r="U16">
        <f t="shared" si="27"/>
        <v>-0.60516444380472767</v>
      </c>
      <c r="V16" s="10" t="e">
        <f t="shared" ca="1" si="28"/>
        <v>#NAME?</v>
      </c>
      <c r="W16">
        <f t="shared" si="29"/>
        <v>-1</v>
      </c>
      <c r="X16" t="e">
        <f t="shared" ca="1" si="30"/>
        <v>#NAME?</v>
      </c>
      <c r="Y16" t="e">
        <f t="shared" ca="1" si="31"/>
        <v>#NAME?</v>
      </c>
      <c r="Z16" t="e">
        <f t="shared" ca="1" si="32"/>
        <v>#NAME?</v>
      </c>
      <c r="AA16" t="e">
        <f t="shared" ca="1" si="33"/>
        <v>#NAME?</v>
      </c>
      <c r="AB16" t="e">
        <f t="shared" ca="1" si="34"/>
        <v>#NAME?</v>
      </c>
      <c r="AC16" t="e">
        <f t="shared" ca="1" si="35"/>
        <v>#NAME?</v>
      </c>
      <c r="AD16" t="e">
        <f t="shared" ca="1" si="36"/>
        <v>#NAME?</v>
      </c>
      <c r="AE16" s="4" t="e">
        <f t="shared" ca="1" si="37"/>
        <v>#NAME?</v>
      </c>
      <c r="AG16" t="e">
        <f t="shared" ca="1" si="38"/>
        <v>#NAME?</v>
      </c>
    </row>
    <row r="17" spans="1:33">
      <c r="A17" t="s">
        <v>50</v>
      </c>
      <c r="B17">
        <v>-1.16585E-2</v>
      </c>
      <c r="C17">
        <v>1.11386E-2</v>
      </c>
      <c r="D17">
        <v>-1.05</v>
      </c>
      <c r="E17">
        <v>0.29499999999999998</v>
      </c>
      <c r="F17">
        <v>-3.3489699999999997E-2</v>
      </c>
      <c r="G17">
        <v>1.01727E-2</v>
      </c>
      <c r="J17">
        <f t="shared" si="0"/>
        <v>16</v>
      </c>
      <c r="K17">
        <f>EXP($B$59+$B$54*Transformed!B17+$B$55*Transformed!C17+$B$56*Transformed!D17+$B$57*Transformed!E17+$B$58*Transformed!F17)</f>
        <v>9115.5224219377778</v>
      </c>
      <c r="L17">
        <f t="shared" si="20"/>
        <v>0.99989030905056586</v>
      </c>
      <c r="M17">
        <f t="shared" si="21"/>
        <v>1.0969094943413804E-4</v>
      </c>
      <c r="N17">
        <f>$B$26+$B$4*Transformed!B17+$B$5*Transformed!C17+$B$6*Transformed!D17+$B$7*Transformed!E17+$B$8*Transformed!F17+$B$9*Transformed!G17+$B$10*Transformed!H17+$B$11*Transformed!I17+$B$12*Transformed!J17+$B$13*Transformed!K17+$B$14*Transformed!L17+$B$15*Transformed!M17+$B$16*Transformed!N17+$B$17*Transformed!O17+$B$18*Transformed!P17+$B$19*Transformed!Q17+$B$20*Transformed!R17+$B$21*Transformed!S17+$B$22*Transformed!T17+$B$23*Transformed!U17+$B$24*Transformed!V17+$B$25*Transformed!W17</f>
        <v>-0.46512009999999998</v>
      </c>
      <c r="O17" s="4">
        <f>$B$51+$B$29*Transformed!B17+$B$30*Transformed!C17+$B$31*Transformed!D17+$B$32*Transformed!E17+$B$33*Transformed!F17+$B$34*Transformed!G17+$B$35*Transformed!H17+$B$36*Transformed!I17+$B$37*Transformed!J17+$B$38*Transformed!K17+$B$39*Transformed!L17+$B$40*Transformed!M17+$B$41*Transformed!N17+$B$42*Transformed!O17+$B$43*Transformed!P17+$B$44*Transformed!Q17+$B$45*Transformed!R17+$B$46*Transformed!S17+$B$47*Transformed!T17+$B$48*Transformed!U17+$B$49*Transformed!V17+$B$50*Transformed!W17</f>
        <v>0.85239069999999995</v>
      </c>
      <c r="P17">
        <f t="shared" si="22"/>
        <v>5.6534677603698151</v>
      </c>
      <c r="Q17">
        <f t="shared" si="23"/>
        <v>-0.26673773654098859</v>
      </c>
      <c r="R17">
        <f t="shared" si="24"/>
        <v>9.4573257818271514</v>
      </c>
      <c r="S17">
        <f t="shared" si="25"/>
        <v>-226.93765082491998</v>
      </c>
      <c r="T17" t="e">
        <f t="shared" ca="1" si="26"/>
        <v>#NAME?</v>
      </c>
      <c r="U17">
        <f t="shared" si="27"/>
        <v>-0.60516444380472767</v>
      </c>
      <c r="V17" s="10" t="e">
        <f t="shared" ca="1" si="28"/>
        <v>#NAME?</v>
      </c>
      <c r="W17">
        <f t="shared" si="29"/>
        <v>-1</v>
      </c>
      <c r="X17" t="e">
        <f t="shared" ca="1" si="30"/>
        <v>#NAME?</v>
      </c>
      <c r="Y17" t="e">
        <f t="shared" ca="1" si="31"/>
        <v>#NAME?</v>
      </c>
      <c r="Z17" t="e">
        <f t="shared" ca="1" si="32"/>
        <v>#NAME?</v>
      </c>
      <c r="AA17" t="e">
        <f t="shared" ca="1" si="33"/>
        <v>#NAME?</v>
      </c>
      <c r="AB17" t="e">
        <f t="shared" ca="1" si="34"/>
        <v>#NAME?</v>
      </c>
      <c r="AC17" t="e">
        <f t="shared" ca="1" si="35"/>
        <v>#NAME?</v>
      </c>
      <c r="AD17" t="e">
        <f t="shared" ca="1" si="36"/>
        <v>#NAME?</v>
      </c>
      <c r="AE17" s="4" t="e">
        <f t="shared" ca="1" si="37"/>
        <v>#NAME?</v>
      </c>
      <c r="AG17" t="e">
        <f t="shared" ca="1" si="38"/>
        <v>#NAME?</v>
      </c>
    </row>
    <row r="18" spans="1:33">
      <c r="A18" t="s">
        <v>51</v>
      </c>
      <c r="B18">
        <v>3.2003700000000003E-2</v>
      </c>
      <c r="C18">
        <v>1.53385E-2</v>
      </c>
      <c r="D18">
        <v>2.09</v>
      </c>
      <c r="E18">
        <v>3.6999999999999998E-2</v>
      </c>
      <c r="F18">
        <v>1.9407999999999999E-3</v>
      </c>
      <c r="G18">
        <v>6.2066700000000002E-2</v>
      </c>
      <c r="J18">
        <f t="shared" si="0"/>
        <v>17</v>
      </c>
      <c r="K18">
        <f>EXP($B$59+$B$54*Transformed!B18+$B$55*Transformed!C18+$B$56*Transformed!D18+$B$57*Transformed!E18+$B$58*Transformed!F18)</f>
        <v>9115.5224219377778</v>
      </c>
      <c r="L18">
        <f t="shared" si="20"/>
        <v>0.99989030905056586</v>
      </c>
      <c r="M18">
        <f t="shared" si="21"/>
        <v>1.0969094943413804E-4</v>
      </c>
      <c r="N18">
        <f>$B$26+$B$4*Transformed!B18+$B$5*Transformed!C18+$B$6*Transformed!D18+$B$7*Transformed!E18+$B$8*Transformed!F18+$B$9*Transformed!G18+$B$10*Transformed!H18+$B$11*Transformed!I18+$B$12*Transformed!J18+$B$13*Transformed!K18+$B$14*Transformed!L18+$B$15*Transformed!M18+$B$16*Transformed!N18+$B$17*Transformed!O18+$B$18*Transformed!P18+$B$19*Transformed!Q18+$B$20*Transformed!R18+$B$21*Transformed!S18+$B$22*Transformed!T18+$B$23*Transformed!U18+$B$24*Transformed!V18+$B$25*Transformed!W18</f>
        <v>-0.46512009999999998</v>
      </c>
      <c r="O18" s="4">
        <f>$B$51+$B$29*Transformed!B18+$B$30*Transformed!C18+$B$31*Transformed!D18+$B$32*Transformed!E18+$B$33*Transformed!F18+$B$34*Transformed!G18+$B$35*Transformed!H18+$B$36*Transformed!I18+$B$37*Transformed!J18+$B$38*Transformed!K18+$B$39*Transformed!L18+$B$40*Transformed!M18+$B$41*Transformed!N18+$B$42*Transformed!O18+$B$43*Transformed!P18+$B$44*Transformed!Q18+$B$45*Transformed!R18+$B$46*Transformed!S18+$B$47*Transformed!T18+$B$48*Transformed!U18+$B$49*Transformed!V18+$B$50*Transformed!W18</f>
        <v>0.85239069999999995</v>
      </c>
      <c r="P18">
        <f t="shared" si="22"/>
        <v>5.6534677603698151</v>
      </c>
      <c r="Q18">
        <f t="shared" si="23"/>
        <v>-0.26673773654098859</v>
      </c>
      <c r="R18">
        <f t="shared" si="24"/>
        <v>9.4573257818271514</v>
      </c>
      <c r="S18">
        <f t="shared" si="25"/>
        <v>-226.93765082491998</v>
      </c>
      <c r="T18" t="e">
        <f t="shared" ca="1" si="26"/>
        <v>#NAME?</v>
      </c>
      <c r="U18">
        <f t="shared" si="27"/>
        <v>-0.60516444380472767</v>
      </c>
      <c r="V18" s="10" t="e">
        <f t="shared" ca="1" si="28"/>
        <v>#NAME?</v>
      </c>
      <c r="W18">
        <f t="shared" si="29"/>
        <v>-1</v>
      </c>
      <c r="X18" t="e">
        <f t="shared" ca="1" si="30"/>
        <v>#NAME?</v>
      </c>
      <c r="Y18" t="e">
        <f t="shared" ca="1" si="31"/>
        <v>#NAME?</v>
      </c>
      <c r="Z18" t="e">
        <f t="shared" ca="1" si="32"/>
        <v>#NAME?</v>
      </c>
      <c r="AA18" t="e">
        <f t="shared" ca="1" si="33"/>
        <v>#NAME?</v>
      </c>
      <c r="AB18" t="e">
        <f t="shared" ca="1" si="34"/>
        <v>#NAME?</v>
      </c>
      <c r="AC18" t="e">
        <f t="shared" ca="1" si="35"/>
        <v>#NAME?</v>
      </c>
      <c r="AD18" t="e">
        <f t="shared" ca="1" si="36"/>
        <v>#NAME?</v>
      </c>
      <c r="AE18" s="4" t="e">
        <f t="shared" ca="1" si="37"/>
        <v>#NAME?</v>
      </c>
      <c r="AG18" t="e">
        <f t="shared" ca="1" si="38"/>
        <v>#NAME?</v>
      </c>
    </row>
    <row r="19" spans="1:33">
      <c r="A19" t="s">
        <v>52</v>
      </c>
      <c r="B19">
        <v>-1.1421199999999999E-2</v>
      </c>
      <c r="C19">
        <v>1.4965900000000001E-2</v>
      </c>
      <c r="D19">
        <v>-0.76</v>
      </c>
      <c r="E19">
        <v>0.44500000000000001</v>
      </c>
      <c r="F19">
        <v>-4.0753900000000003E-2</v>
      </c>
      <c r="G19">
        <v>1.7911400000000001E-2</v>
      </c>
      <c r="J19">
        <f t="shared" si="0"/>
        <v>18</v>
      </c>
      <c r="K19">
        <f>EXP($B$59+$B$54*Transformed!B19+$B$55*Transformed!C19+$B$56*Transformed!D19+$B$57*Transformed!E19+$B$58*Transformed!F19)</f>
        <v>9115.5224219377778</v>
      </c>
      <c r="L19">
        <f t="shared" si="20"/>
        <v>0.99989030905056586</v>
      </c>
      <c r="M19">
        <f t="shared" si="21"/>
        <v>1.0969094943413804E-4</v>
      </c>
      <c r="N19">
        <f>$B$26+$B$4*Transformed!B19+$B$5*Transformed!C19+$B$6*Transformed!D19+$B$7*Transformed!E19+$B$8*Transformed!F19+$B$9*Transformed!G19+$B$10*Transformed!H19+$B$11*Transformed!I19+$B$12*Transformed!J19+$B$13*Transformed!K19+$B$14*Transformed!L19+$B$15*Transformed!M19+$B$16*Transformed!N19+$B$17*Transformed!O19+$B$18*Transformed!P19+$B$19*Transformed!Q19+$B$20*Transformed!R19+$B$21*Transformed!S19+$B$22*Transformed!T19+$B$23*Transformed!U19+$B$24*Transformed!V19+$B$25*Transformed!W19</f>
        <v>-0.46512009999999998</v>
      </c>
      <c r="O19" s="4">
        <f>$B$51+$B$29*Transformed!B19+$B$30*Transformed!C19+$B$31*Transformed!D19+$B$32*Transformed!E19+$B$33*Transformed!F19+$B$34*Transformed!G19+$B$35*Transformed!H19+$B$36*Transformed!I19+$B$37*Transformed!J19+$B$38*Transformed!K19+$B$39*Transformed!L19+$B$40*Transformed!M19+$B$41*Transformed!N19+$B$42*Transformed!O19+$B$43*Transformed!P19+$B$44*Transformed!Q19+$B$45*Transformed!R19+$B$46*Transformed!S19+$B$47*Transformed!T19+$B$48*Transformed!U19+$B$49*Transformed!V19+$B$50*Transformed!W19</f>
        <v>0.85239069999999995</v>
      </c>
      <c r="P19">
        <f t="shared" si="22"/>
        <v>5.6534677603698151</v>
      </c>
      <c r="Q19">
        <f t="shared" si="23"/>
        <v>-0.26673773654098859</v>
      </c>
      <c r="R19">
        <f t="shared" si="24"/>
        <v>9.4573257818271514</v>
      </c>
      <c r="S19">
        <f t="shared" si="25"/>
        <v>-226.93765082491998</v>
      </c>
      <c r="T19" t="e">
        <f t="shared" ca="1" si="26"/>
        <v>#NAME?</v>
      </c>
      <c r="U19">
        <f t="shared" si="27"/>
        <v>-0.60516444380472767</v>
      </c>
      <c r="V19" s="10" t="e">
        <f t="shared" ca="1" si="28"/>
        <v>#NAME?</v>
      </c>
      <c r="W19">
        <f t="shared" si="29"/>
        <v>-1</v>
      </c>
      <c r="X19" t="e">
        <f t="shared" ca="1" si="30"/>
        <v>#NAME?</v>
      </c>
      <c r="Y19" t="e">
        <f t="shared" ca="1" si="31"/>
        <v>#NAME?</v>
      </c>
      <c r="Z19" t="e">
        <f t="shared" ca="1" si="32"/>
        <v>#NAME?</v>
      </c>
      <c r="AA19" t="e">
        <f t="shared" ca="1" si="33"/>
        <v>#NAME?</v>
      </c>
      <c r="AB19" t="e">
        <f t="shared" ca="1" si="34"/>
        <v>#NAME?</v>
      </c>
      <c r="AC19" t="e">
        <f t="shared" ca="1" si="35"/>
        <v>#NAME?</v>
      </c>
      <c r="AD19" t="e">
        <f t="shared" ca="1" si="36"/>
        <v>#NAME?</v>
      </c>
      <c r="AE19" s="4" t="e">
        <f t="shared" ca="1" si="37"/>
        <v>#NAME?</v>
      </c>
      <c r="AG19" t="e">
        <f t="shared" ca="1" si="38"/>
        <v>#NAME?</v>
      </c>
    </row>
    <row r="20" spans="1:33">
      <c r="A20" t="s">
        <v>53</v>
      </c>
      <c r="B20">
        <v>-3.8430000000000001E-3</v>
      </c>
      <c r="C20">
        <v>1.0801099999999999E-2</v>
      </c>
      <c r="D20">
        <v>-0.36</v>
      </c>
      <c r="E20">
        <v>0.72199999999999998</v>
      </c>
      <c r="F20">
        <v>-2.5012699999999999E-2</v>
      </c>
      <c r="G20">
        <v>1.7326600000000001E-2</v>
      </c>
      <c r="J20">
        <f t="shared" si="0"/>
        <v>19</v>
      </c>
      <c r="K20">
        <f>EXP($B$59+$B$54*Transformed!B20+$B$55*Transformed!C20+$B$56*Transformed!D20+$B$57*Transformed!E20+$B$58*Transformed!F20)</f>
        <v>9115.5224219377778</v>
      </c>
      <c r="L20">
        <f t="shared" si="20"/>
        <v>0.99989030905056586</v>
      </c>
      <c r="M20">
        <f t="shared" si="21"/>
        <v>1.0969094943413804E-4</v>
      </c>
      <c r="N20">
        <f>$B$26+$B$4*Transformed!B20+$B$5*Transformed!C20+$B$6*Transformed!D20+$B$7*Transformed!E20+$B$8*Transformed!F20+$B$9*Transformed!G20+$B$10*Transformed!H20+$B$11*Transformed!I20+$B$12*Transformed!J20+$B$13*Transformed!K20+$B$14*Transformed!L20+$B$15*Transformed!M20+$B$16*Transformed!N20+$B$17*Transformed!O20+$B$18*Transformed!P20+$B$19*Transformed!Q20+$B$20*Transformed!R20+$B$21*Transformed!S20+$B$22*Transformed!T20+$B$23*Transformed!U20+$B$24*Transformed!V20+$B$25*Transformed!W20</f>
        <v>-0.46512009999999998</v>
      </c>
      <c r="O20" s="4">
        <f>$B$51+$B$29*Transformed!B20+$B$30*Transformed!C20+$B$31*Transformed!D20+$B$32*Transformed!E20+$B$33*Transformed!F20+$B$34*Transformed!G20+$B$35*Transformed!H20+$B$36*Transformed!I20+$B$37*Transformed!J20+$B$38*Transformed!K20+$B$39*Transformed!L20+$B$40*Transformed!M20+$B$41*Transformed!N20+$B$42*Transformed!O20+$B$43*Transformed!P20+$B$44*Transformed!Q20+$B$45*Transformed!R20+$B$46*Transformed!S20+$B$47*Transformed!T20+$B$48*Transformed!U20+$B$49*Transformed!V20+$B$50*Transformed!W20</f>
        <v>0.85239069999999995</v>
      </c>
      <c r="P20">
        <f t="shared" si="22"/>
        <v>5.6534677603698151</v>
      </c>
      <c r="Q20">
        <f t="shared" si="23"/>
        <v>-0.26673773654098859</v>
      </c>
      <c r="R20">
        <f t="shared" si="24"/>
        <v>9.4573257818271514</v>
      </c>
      <c r="S20">
        <f t="shared" si="25"/>
        <v>-226.93765082491998</v>
      </c>
      <c r="T20" t="e">
        <f t="shared" ca="1" si="26"/>
        <v>#NAME?</v>
      </c>
      <c r="U20">
        <f t="shared" si="27"/>
        <v>-0.60516444380472767</v>
      </c>
      <c r="V20" s="10" t="e">
        <f t="shared" ca="1" si="28"/>
        <v>#NAME?</v>
      </c>
      <c r="W20">
        <f t="shared" si="29"/>
        <v>-1</v>
      </c>
      <c r="X20" t="e">
        <f t="shared" ca="1" si="30"/>
        <v>#NAME?</v>
      </c>
      <c r="Y20" t="e">
        <f t="shared" ca="1" si="31"/>
        <v>#NAME?</v>
      </c>
      <c r="Z20" t="e">
        <f t="shared" ca="1" si="32"/>
        <v>#NAME?</v>
      </c>
      <c r="AA20" t="e">
        <f t="shared" ca="1" si="33"/>
        <v>#NAME?</v>
      </c>
      <c r="AB20" t="e">
        <f t="shared" ca="1" si="34"/>
        <v>#NAME?</v>
      </c>
      <c r="AC20" t="e">
        <f t="shared" ca="1" si="35"/>
        <v>#NAME?</v>
      </c>
      <c r="AD20" t="e">
        <f t="shared" ca="1" si="36"/>
        <v>#NAME?</v>
      </c>
      <c r="AE20" s="4" t="e">
        <f t="shared" ca="1" si="37"/>
        <v>#NAME?</v>
      </c>
      <c r="AG20" t="e">
        <f t="shared" ca="1" si="38"/>
        <v>#NAME?</v>
      </c>
    </row>
    <row r="21" spans="1:33">
      <c r="A21" t="s">
        <v>54</v>
      </c>
      <c r="B21">
        <v>-1.8365900000000001E-2</v>
      </c>
      <c r="C21">
        <v>6.3245999999999997E-3</v>
      </c>
      <c r="D21">
        <v>-2.9</v>
      </c>
      <c r="E21">
        <v>4.0000000000000001E-3</v>
      </c>
      <c r="F21">
        <v>-3.0762000000000001E-2</v>
      </c>
      <c r="G21">
        <v>-5.9697999999999999E-3</v>
      </c>
      <c r="J21">
        <f t="shared" si="0"/>
        <v>20</v>
      </c>
      <c r="K21">
        <f>EXP($B$59+$B$54*Transformed!B21+$B$55*Transformed!C21+$B$56*Transformed!D21+$B$57*Transformed!E21+$B$58*Transformed!F21)</f>
        <v>9115.5224219377778</v>
      </c>
      <c r="L21">
        <f t="shared" si="20"/>
        <v>0.99989030905056586</v>
      </c>
      <c r="M21">
        <f t="shared" si="21"/>
        <v>1.0969094943413804E-4</v>
      </c>
      <c r="N21">
        <f>$B$26+$B$4*Transformed!B21+$B$5*Transformed!C21+$B$6*Transformed!D21+$B$7*Transformed!E21+$B$8*Transformed!F21+$B$9*Transformed!G21+$B$10*Transformed!H21+$B$11*Transformed!I21+$B$12*Transformed!J21+$B$13*Transformed!K21+$B$14*Transformed!L21+$B$15*Transformed!M21+$B$16*Transformed!N21+$B$17*Transformed!O21+$B$18*Transformed!P21+$B$19*Transformed!Q21+$B$20*Transformed!R21+$B$21*Transformed!S21+$B$22*Transformed!T21+$B$23*Transformed!U21+$B$24*Transformed!V21+$B$25*Transformed!W21</f>
        <v>-0.46512009999999998</v>
      </c>
      <c r="O21" s="4">
        <f>$B$51+$B$29*Transformed!B21+$B$30*Transformed!C21+$B$31*Transformed!D21+$B$32*Transformed!E21+$B$33*Transformed!F21+$B$34*Transformed!G21+$B$35*Transformed!H21+$B$36*Transformed!I21+$B$37*Transformed!J21+$B$38*Transformed!K21+$B$39*Transformed!L21+$B$40*Transformed!M21+$B$41*Transformed!N21+$B$42*Transformed!O21+$B$43*Transformed!P21+$B$44*Transformed!Q21+$B$45*Transformed!R21+$B$46*Transformed!S21+$B$47*Transformed!T21+$B$48*Transformed!U21+$B$49*Transformed!V21+$B$50*Transformed!W21</f>
        <v>0.85239069999999995</v>
      </c>
      <c r="P21">
        <f t="shared" si="22"/>
        <v>5.6534677603698151</v>
      </c>
      <c r="Q21">
        <f t="shared" si="23"/>
        <v>-0.26673773654098859</v>
      </c>
      <c r="R21">
        <f t="shared" si="24"/>
        <v>9.4573257818271514</v>
      </c>
      <c r="S21">
        <f t="shared" si="25"/>
        <v>-226.93765082491998</v>
      </c>
      <c r="T21" t="e">
        <f t="shared" ca="1" si="26"/>
        <v>#NAME?</v>
      </c>
      <c r="U21">
        <f t="shared" si="27"/>
        <v>-0.60516444380472767</v>
      </c>
      <c r="V21" s="10" t="e">
        <f t="shared" ca="1" si="28"/>
        <v>#NAME?</v>
      </c>
      <c r="W21">
        <f t="shared" si="29"/>
        <v>-1</v>
      </c>
      <c r="X21" t="e">
        <f t="shared" ca="1" si="30"/>
        <v>#NAME?</v>
      </c>
      <c r="Y21" t="e">
        <f t="shared" ca="1" si="31"/>
        <v>#NAME?</v>
      </c>
      <c r="Z21" t="e">
        <f t="shared" ca="1" si="32"/>
        <v>#NAME?</v>
      </c>
      <c r="AA21" t="e">
        <f t="shared" ca="1" si="33"/>
        <v>#NAME?</v>
      </c>
      <c r="AB21" t="e">
        <f t="shared" ca="1" si="34"/>
        <v>#NAME?</v>
      </c>
      <c r="AC21" t="e">
        <f t="shared" ca="1" si="35"/>
        <v>#NAME?</v>
      </c>
      <c r="AD21" t="e">
        <f t="shared" ca="1" si="36"/>
        <v>#NAME?</v>
      </c>
      <c r="AE21" s="4" t="e">
        <f t="shared" ca="1" si="37"/>
        <v>#NAME?</v>
      </c>
      <c r="AG21" t="e">
        <f t="shared" ca="1" si="38"/>
        <v>#NAME?</v>
      </c>
    </row>
    <row r="22" spans="1:33">
      <c r="A22" t="s">
        <v>55</v>
      </c>
      <c r="B22">
        <v>5.7302000000000004E-3</v>
      </c>
      <c r="C22">
        <v>6.6715000000000003E-3</v>
      </c>
      <c r="D22">
        <v>0.86</v>
      </c>
      <c r="E22">
        <v>0.39</v>
      </c>
      <c r="F22">
        <v>-7.3458000000000004E-3</v>
      </c>
      <c r="G22">
        <v>1.8806099999999999E-2</v>
      </c>
      <c r="J22">
        <f t="shared" si="0"/>
        <v>21</v>
      </c>
      <c r="K22">
        <f>EXP($B$59+$B$54*Transformed!B22+$B$55*Transformed!C22+$B$56*Transformed!D22+$B$57*Transformed!E22+$B$58*Transformed!F22)</f>
        <v>9115.5224219377778</v>
      </c>
      <c r="L22">
        <f t="shared" si="20"/>
        <v>0.99989030905056586</v>
      </c>
      <c r="M22">
        <f t="shared" si="21"/>
        <v>1.0969094943413804E-4</v>
      </c>
      <c r="N22">
        <f>$B$26+$B$4*Transformed!B22+$B$5*Transformed!C22+$B$6*Transformed!D22+$B$7*Transformed!E22+$B$8*Transformed!F22+$B$9*Transformed!G22+$B$10*Transformed!H22+$B$11*Transformed!I22+$B$12*Transformed!J22+$B$13*Transformed!K22+$B$14*Transformed!L22+$B$15*Transformed!M22+$B$16*Transformed!N22+$B$17*Transformed!O22+$B$18*Transformed!P22+$B$19*Transformed!Q22+$B$20*Transformed!R22+$B$21*Transformed!S22+$B$22*Transformed!T22+$B$23*Transformed!U22+$B$24*Transformed!V22+$B$25*Transformed!W22</f>
        <v>-0.46512009999999998</v>
      </c>
      <c r="O22" s="4">
        <f>$B$51+$B$29*Transformed!B22+$B$30*Transformed!C22+$B$31*Transformed!D22+$B$32*Transformed!E22+$B$33*Transformed!F22+$B$34*Transformed!G22+$B$35*Transformed!H22+$B$36*Transformed!I22+$B$37*Transformed!J22+$B$38*Transformed!K22+$B$39*Transformed!L22+$B$40*Transformed!M22+$B$41*Transformed!N22+$B$42*Transformed!O22+$B$43*Transformed!P22+$B$44*Transformed!Q22+$B$45*Transformed!R22+$B$46*Transformed!S22+$B$47*Transformed!T22+$B$48*Transformed!U22+$B$49*Transformed!V22+$B$50*Transformed!W22</f>
        <v>0.85239069999999995</v>
      </c>
      <c r="P22">
        <f t="shared" si="22"/>
        <v>5.6534677603698151</v>
      </c>
      <c r="Q22">
        <f t="shared" si="23"/>
        <v>-0.26673773654098859</v>
      </c>
      <c r="R22">
        <f t="shared" si="24"/>
        <v>9.4573257818271514</v>
      </c>
      <c r="S22">
        <f t="shared" si="25"/>
        <v>-226.93765082491998</v>
      </c>
      <c r="T22" t="e">
        <f t="shared" ca="1" si="26"/>
        <v>#NAME?</v>
      </c>
      <c r="U22">
        <f t="shared" si="27"/>
        <v>-0.60516444380472767</v>
      </c>
      <c r="V22" s="10" t="e">
        <f t="shared" ca="1" si="28"/>
        <v>#NAME?</v>
      </c>
      <c r="W22">
        <f t="shared" si="29"/>
        <v>-1</v>
      </c>
      <c r="X22" t="e">
        <f t="shared" ca="1" si="30"/>
        <v>#NAME?</v>
      </c>
      <c r="Y22" t="e">
        <f t="shared" ca="1" si="31"/>
        <v>#NAME?</v>
      </c>
      <c r="Z22" t="e">
        <f t="shared" ca="1" si="32"/>
        <v>#NAME?</v>
      </c>
      <c r="AA22" t="e">
        <f t="shared" ca="1" si="33"/>
        <v>#NAME?</v>
      </c>
      <c r="AB22" t="e">
        <f t="shared" ca="1" si="34"/>
        <v>#NAME?</v>
      </c>
      <c r="AC22" t="e">
        <f t="shared" ca="1" si="35"/>
        <v>#NAME?</v>
      </c>
      <c r="AD22" t="e">
        <f t="shared" ca="1" si="36"/>
        <v>#NAME?</v>
      </c>
      <c r="AE22" s="4" t="e">
        <f t="shared" ca="1" si="37"/>
        <v>#NAME?</v>
      </c>
      <c r="AG22" t="e">
        <f t="shared" ca="1" si="38"/>
        <v>#NAME?</v>
      </c>
    </row>
    <row r="23" spans="1:33">
      <c r="A23" t="s">
        <v>56</v>
      </c>
      <c r="B23">
        <v>6.4443E-3</v>
      </c>
      <c r="C23">
        <v>5.2332000000000004E-3</v>
      </c>
      <c r="D23">
        <v>1.23</v>
      </c>
      <c r="E23">
        <v>0.218</v>
      </c>
      <c r="F23">
        <v>-3.8124999999999999E-3</v>
      </c>
      <c r="G23">
        <v>1.6701199999999999E-2</v>
      </c>
      <c r="J23">
        <f t="shared" si="0"/>
        <v>22</v>
      </c>
      <c r="K23">
        <f>EXP($B$59+$B$54*Transformed!B23+$B$55*Transformed!C23+$B$56*Transformed!D23+$B$57*Transformed!E23+$B$58*Transformed!F23)</f>
        <v>9115.5224219377778</v>
      </c>
      <c r="L23">
        <f t="shared" si="20"/>
        <v>0.99989030905056586</v>
      </c>
      <c r="M23">
        <f t="shared" si="21"/>
        <v>1.0969094943413804E-4</v>
      </c>
      <c r="N23">
        <f>$B$26+$B$4*Transformed!B23+$B$5*Transformed!C23+$B$6*Transformed!D23+$B$7*Transformed!E23+$B$8*Transformed!F23+$B$9*Transformed!G23+$B$10*Transformed!H23+$B$11*Transformed!I23+$B$12*Transformed!J23+$B$13*Transformed!K23+$B$14*Transformed!L23+$B$15*Transformed!M23+$B$16*Transformed!N23+$B$17*Transformed!O23+$B$18*Transformed!P23+$B$19*Transformed!Q23+$B$20*Transformed!R23+$B$21*Transformed!S23+$B$22*Transformed!T23+$B$23*Transformed!U23+$B$24*Transformed!V23+$B$25*Transformed!W23</f>
        <v>-0.46512009999999998</v>
      </c>
      <c r="O23" s="4">
        <f>$B$51+$B$29*Transformed!B23+$B$30*Transformed!C23+$B$31*Transformed!D23+$B$32*Transformed!E23+$B$33*Transformed!F23+$B$34*Transformed!G23+$B$35*Transformed!H23+$B$36*Transformed!I23+$B$37*Transformed!J23+$B$38*Transformed!K23+$B$39*Transformed!L23+$B$40*Transformed!M23+$B$41*Transformed!N23+$B$42*Transformed!O23+$B$43*Transformed!P23+$B$44*Transformed!Q23+$B$45*Transformed!R23+$B$46*Transformed!S23+$B$47*Transformed!T23+$B$48*Transformed!U23+$B$49*Transformed!V23+$B$50*Transformed!W23</f>
        <v>0.85239069999999995</v>
      </c>
      <c r="P23">
        <f t="shared" si="22"/>
        <v>5.6534677603698151</v>
      </c>
      <c r="Q23">
        <f t="shared" si="23"/>
        <v>-0.26673773654098859</v>
      </c>
      <c r="R23">
        <f t="shared" si="24"/>
        <v>9.4573257818271514</v>
      </c>
      <c r="S23">
        <f t="shared" si="25"/>
        <v>-226.93765082491998</v>
      </c>
      <c r="T23" t="e">
        <f t="shared" ca="1" si="26"/>
        <v>#NAME?</v>
      </c>
      <c r="U23">
        <f t="shared" si="27"/>
        <v>-0.60516444380472767</v>
      </c>
      <c r="V23" s="10" t="e">
        <f t="shared" ca="1" si="28"/>
        <v>#NAME?</v>
      </c>
      <c r="W23">
        <f t="shared" si="29"/>
        <v>-1</v>
      </c>
      <c r="X23" t="e">
        <f t="shared" ca="1" si="30"/>
        <v>#NAME?</v>
      </c>
      <c r="Y23" t="e">
        <f t="shared" ca="1" si="31"/>
        <v>#NAME?</v>
      </c>
      <c r="Z23" t="e">
        <f t="shared" ca="1" si="32"/>
        <v>#NAME?</v>
      </c>
      <c r="AA23" t="e">
        <f t="shared" ca="1" si="33"/>
        <v>#NAME?</v>
      </c>
      <c r="AB23" t="e">
        <f t="shared" ca="1" si="34"/>
        <v>#NAME?</v>
      </c>
      <c r="AC23" t="e">
        <f t="shared" ca="1" si="35"/>
        <v>#NAME?</v>
      </c>
      <c r="AD23" t="e">
        <f t="shared" ca="1" si="36"/>
        <v>#NAME?</v>
      </c>
      <c r="AE23" s="4" t="e">
        <f t="shared" ca="1" si="37"/>
        <v>#NAME?</v>
      </c>
      <c r="AG23" t="e">
        <f t="shared" ca="1" si="38"/>
        <v>#NAME?</v>
      </c>
    </row>
    <row r="24" spans="1:33">
      <c r="A24" t="s">
        <v>57</v>
      </c>
      <c r="B24">
        <v>-4.1476100000000002E-2</v>
      </c>
      <c r="C24">
        <v>1.43234E-2</v>
      </c>
      <c r="D24">
        <v>-2.9</v>
      </c>
      <c r="E24">
        <v>4.0000000000000001E-3</v>
      </c>
      <c r="F24">
        <v>-6.95495E-2</v>
      </c>
      <c r="G24">
        <v>-1.34027E-2</v>
      </c>
      <c r="J24">
        <f t="shared" si="0"/>
        <v>23</v>
      </c>
      <c r="K24">
        <f>EXP($B$59+$B$54*Transformed!B24+$B$55*Transformed!C24+$B$56*Transformed!D24+$B$57*Transformed!E24+$B$58*Transformed!F24)</f>
        <v>9115.5224219377778</v>
      </c>
      <c r="L24">
        <f t="shared" si="20"/>
        <v>0.99989030905056586</v>
      </c>
      <c r="M24">
        <f t="shared" si="21"/>
        <v>1.0969094943413804E-4</v>
      </c>
      <c r="N24">
        <f>$B$26+$B$4*Transformed!B24+$B$5*Transformed!C24+$B$6*Transformed!D24+$B$7*Transformed!E24+$B$8*Transformed!F24+$B$9*Transformed!G24+$B$10*Transformed!H24+$B$11*Transformed!I24+$B$12*Transformed!J24+$B$13*Transformed!K24+$B$14*Transformed!L24+$B$15*Transformed!M24+$B$16*Transformed!N24+$B$17*Transformed!O24+$B$18*Transformed!P24+$B$19*Transformed!Q24+$B$20*Transformed!R24+$B$21*Transformed!S24+$B$22*Transformed!T24+$B$23*Transformed!U24+$B$24*Transformed!V24+$B$25*Transformed!W24</f>
        <v>-0.46512009999999998</v>
      </c>
      <c r="O24" s="4">
        <f>$B$51+$B$29*Transformed!B24+$B$30*Transformed!C24+$B$31*Transformed!D24+$B$32*Transformed!E24+$B$33*Transformed!F24+$B$34*Transformed!G24+$B$35*Transformed!H24+$B$36*Transformed!I24+$B$37*Transformed!J24+$B$38*Transformed!K24+$B$39*Transformed!L24+$B$40*Transformed!M24+$B$41*Transformed!N24+$B$42*Transformed!O24+$B$43*Transformed!P24+$B$44*Transformed!Q24+$B$45*Transformed!R24+$B$46*Transformed!S24+$B$47*Transformed!T24+$B$48*Transformed!U24+$B$49*Transformed!V24+$B$50*Transformed!W24</f>
        <v>0.85239069999999995</v>
      </c>
      <c r="P24">
        <f t="shared" si="22"/>
        <v>5.6534677603698151</v>
      </c>
      <c r="Q24">
        <f t="shared" si="23"/>
        <v>-0.26673773654098859</v>
      </c>
      <c r="R24">
        <f t="shared" si="24"/>
        <v>9.4573257818271514</v>
      </c>
      <c r="S24">
        <f t="shared" si="25"/>
        <v>-226.93765082491998</v>
      </c>
      <c r="T24" t="e">
        <f t="shared" ca="1" si="26"/>
        <v>#NAME?</v>
      </c>
      <c r="U24">
        <f t="shared" si="27"/>
        <v>-0.60516444380472767</v>
      </c>
      <c r="V24" s="10" t="e">
        <f t="shared" ca="1" si="28"/>
        <v>#NAME?</v>
      </c>
      <c r="W24">
        <f t="shared" si="29"/>
        <v>-1</v>
      </c>
      <c r="X24" t="e">
        <f t="shared" ca="1" si="30"/>
        <v>#NAME?</v>
      </c>
      <c r="Y24" t="e">
        <f t="shared" ca="1" si="31"/>
        <v>#NAME?</v>
      </c>
      <c r="Z24" t="e">
        <f t="shared" ca="1" si="32"/>
        <v>#NAME?</v>
      </c>
      <c r="AA24" t="e">
        <f t="shared" ca="1" si="33"/>
        <v>#NAME?</v>
      </c>
      <c r="AB24" t="e">
        <f t="shared" ca="1" si="34"/>
        <v>#NAME?</v>
      </c>
      <c r="AC24" t="e">
        <f t="shared" ca="1" si="35"/>
        <v>#NAME?</v>
      </c>
      <c r="AD24" t="e">
        <f t="shared" ca="1" si="36"/>
        <v>#NAME?</v>
      </c>
      <c r="AE24" s="4" t="e">
        <f t="shared" ca="1" si="37"/>
        <v>#NAME?</v>
      </c>
      <c r="AG24" t="e">
        <f t="shared" ca="1" si="38"/>
        <v>#NAME?</v>
      </c>
    </row>
    <row r="25" spans="1:33">
      <c r="A25" t="s">
        <v>58</v>
      </c>
      <c r="B25">
        <v>2.5585999999999999E-3</v>
      </c>
      <c r="C25">
        <v>3.6419699999999999E-2</v>
      </c>
      <c r="D25">
        <v>7.0000000000000007E-2</v>
      </c>
      <c r="E25">
        <v>0.94399999999999995</v>
      </c>
      <c r="F25">
        <v>-6.8822700000000001E-2</v>
      </c>
      <c r="G25">
        <v>7.3939900000000003E-2</v>
      </c>
      <c r="J25">
        <f t="shared" si="0"/>
        <v>24</v>
      </c>
      <c r="K25">
        <f>EXP($B$59+$B$54*Transformed!B25+$B$55*Transformed!C25+$B$56*Transformed!D25+$B$57*Transformed!E25+$B$58*Transformed!F25)</f>
        <v>9115.5224219377778</v>
      </c>
      <c r="L25">
        <f t="shared" si="20"/>
        <v>0.99989030905056586</v>
      </c>
      <c r="M25">
        <f t="shared" si="21"/>
        <v>1.0969094943413804E-4</v>
      </c>
      <c r="N25">
        <f>$B$26+$B$4*Transformed!B25+$B$5*Transformed!C25+$B$6*Transformed!D25+$B$7*Transformed!E25+$B$8*Transformed!F25+$B$9*Transformed!G25+$B$10*Transformed!H25+$B$11*Transformed!I25+$B$12*Transformed!J25+$B$13*Transformed!K25+$B$14*Transformed!L25+$B$15*Transformed!M25+$B$16*Transformed!N25+$B$17*Transformed!O25+$B$18*Transformed!P25+$B$19*Transformed!Q25+$B$20*Transformed!R25+$B$21*Transformed!S25+$B$22*Transformed!T25+$B$23*Transformed!U25+$B$24*Transformed!V25+$B$25*Transformed!W25</f>
        <v>-0.46512009999999998</v>
      </c>
      <c r="O25" s="4">
        <f>$B$51+$B$29*Transformed!B25+$B$30*Transformed!C25+$B$31*Transformed!D25+$B$32*Transformed!E25+$B$33*Transformed!F25+$B$34*Transformed!G25+$B$35*Transformed!H25+$B$36*Transformed!I25+$B$37*Transformed!J25+$B$38*Transformed!K25+$B$39*Transformed!L25+$B$40*Transformed!M25+$B$41*Transformed!N25+$B$42*Transformed!O25+$B$43*Transformed!P25+$B$44*Transformed!Q25+$B$45*Transformed!R25+$B$46*Transformed!S25+$B$47*Transformed!T25+$B$48*Transformed!U25+$B$49*Transformed!V25+$B$50*Transformed!W25</f>
        <v>0.85239069999999995</v>
      </c>
      <c r="P25">
        <f t="shared" si="22"/>
        <v>5.6534677603698151</v>
      </c>
      <c r="Q25">
        <f t="shared" si="23"/>
        <v>-0.26673773654098859</v>
      </c>
      <c r="R25">
        <f t="shared" si="24"/>
        <v>9.4573257818271514</v>
      </c>
      <c r="S25">
        <f t="shared" si="25"/>
        <v>-226.93765082491998</v>
      </c>
      <c r="T25" t="e">
        <f t="shared" ca="1" si="26"/>
        <v>#NAME?</v>
      </c>
      <c r="U25">
        <f t="shared" si="27"/>
        <v>-0.60516444380472767</v>
      </c>
      <c r="V25" s="10" t="e">
        <f t="shared" ca="1" si="28"/>
        <v>#NAME?</v>
      </c>
      <c r="W25">
        <f t="shared" si="29"/>
        <v>-1</v>
      </c>
      <c r="X25" t="e">
        <f t="shared" ca="1" si="30"/>
        <v>#NAME?</v>
      </c>
      <c r="Y25" t="e">
        <f t="shared" ca="1" si="31"/>
        <v>#NAME?</v>
      </c>
      <c r="Z25" t="e">
        <f t="shared" ca="1" si="32"/>
        <v>#NAME?</v>
      </c>
      <c r="AA25" t="e">
        <f t="shared" ca="1" si="33"/>
        <v>#NAME?</v>
      </c>
      <c r="AB25" t="e">
        <f t="shared" ca="1" si="34"/>
        <v>#NAME?</v>
      </c>
      <c r="AC25" t="e">
        <f t="shared" ca="1" si="35"/>
        <v>#NAME?</v>
      </c>
      <c r="AD25" t="e">
        <f t="shared" ca="1" si="36"/>
        <v>#NAME?</v>
      </c>
      <c r="AE25" s="4" t="e">
        <f t="shared" ca="1" si="37"/>
        <v>#NAME?</v>
      </c>
      <c r="AG25" t="e">
        <f t="shared" ca="1" si="38"/>
        <v>#NAME?</v>
      </c>
    </row>
    <row r="26" spans="1:33">
      <c r="A26" t="s">
        <v>26</v>
      </c>
      <c r="B26">
        <v>-0.46512009999999998</v>
      </c>
      <c r="C26">
        <v>0.46329340000000002</v>
      </c>
      <c r="D26">
        <v>-1</v>
      </c>
      <c r="E26">
        <v>0.315</v>
      </c>
      <c r="F26">
        <v>-1.3731580000000001</v>
      </c>
      <c r="G26">
        <v>0.44291829999999999</v>
      </c>
      <c r="J26">
        <f t="shared" si="0"/>
        <v>25</v>
      </c>
      <c r="K26">
        <f>EXP($B$59+$B$54*Transformed!B26+$B$55*Transformed!C26+$B$56*Transformed!D26+$B$57*Transformed!E26+$B$58*Transformed!F26)</f>
        <v>9115.5224219377778</v>
      </c>
      <c r="L26">
        <f t="shared" si="20"/>
        <v>0.99989030905056586</v>
      </c>
      <c r="M26">
        <f t="shared" si="21"/>
        <v>1.0969094943413804E-4</v>
      </c>
      <c r="N26">
        <f>$B$26+$B$4*Transformed!B26+$B$5*Transformed!C26+$B$6*Transformed!D26+$B$7*Transformed!E26+$B$8*Transformed!F26+$B$9*Transformed!G26+$B$10*Transformed!H26+$B$11*Transformed!I26+$B$12*Transformed!J26+$B$13*Transformed!K26+$B$14*Transformed!L26+$B$15*Transformed!M26+$B$16*Transformed!N26+$B$17*Transformed!O26+$B$18*Transformed!P26+$B$19*Transformed!Q26+$B$20*Transformed!R26+$B$21*Transformed!S26+$B$22*Transformed!T26+$B$23*Transformed!U26+$B$24*Transformed!V26+$B$25*Transformed!W26</f>
        <v>-0.46512009999999998</v>
      </c>
      <c r="O26" s="4">
        <f>$B$51+$B$29*Transformed!B26+$B$30*Transformed!C26+$B$31*Transformed!D26+$B$32*Transformed!E26+$B$33*Transformed!F26+$B$34*Transformed!G26+$B$35*Transformed!H26+$B$36*Transformed!I26+$B$37*Transformed!J26+$B$38*Transformed!K26+$B$39*Transformed!L26+$B$40*Transformed!M26+$B$41*Transformed!N26+$B$42*Transformed!O26+$B$43*Transformed!P26+$B$44*Transformed!Q26+$B$45*Transformed!R26+$B$46*Transformed!S26+$B$47*Transformed!T26+$B$48*Transformed!U26+$B$49*Transformed!V26+$B$50*Transformed!W26</f>
        <v>0.85239069999999995</v>
      </c>
      <c r="P26">
        <f t="shared" si="22"/>
        <v>5.6534677603698151</v>
      </c>
      <c r="Q26">
        <f t="shared" si="23"/>
        <v>-0.26673773654098859</v>
      </c>
      <c r="R26">
        <f t="shared" si="24"/>
        <v>9.4573257818271514</v>
      </c>
      <c r="S26">
        <f t="shared" si="25"/>
        <v>-226.93765082491998</v>
      </c>
      <c r="T26" t="e">
        <f t="shared" ca="1" si="26"/>
        <v>#NAME?</v>
      </c>
      <c r="U26">
        <f t="shared" si="27"/>
        <v>-0.60516444380472767</v>
      </c>
      <c r="V26" s="10" t="e">
        <f t="shared" ca="1" si="28"/>
        <v>#NAME?</v>
      </c>
      <c r="W26">
        <f t="shared" si="29"/>
        <v>-1</v>
      </c>
      <c r="X26" t="e">
        <f t="shared" ca="1" si="30"/>
        <v>#NAME?</v>
      </c>
      <c r="Y26" t="e">
        <f t="shared" ca="1" si="31"/>
        <v>#NAME?</v>
      </c>
      <c r="Z26" t="e">
        <f t="shared" ca="1" si="32"/>
        <v>#NAME?</v>
      </c>
      <c r="AA26" t="e">
        <f t="shared" ca="1" si="33"/>
        <v>#NAME?</v>
      </c>
      <c r="AB26" t="e">
        <f t="shared" ca="1" si="34"/>
        <v>#NAME?</v>
      </c>
      <c r="AC26" t="e">
        <f t="shared" ca="1" si="35"/>
        <v>#NAME?</v>
      </c>
      <c r="AD26" t="e">
        <f t="shared" ca="1" si="36"/>
        <v>#NAME?</v>
      </c>
      <c r="AE26" s="4" t="e">
        <f t="shared" ca="1" si="37"/>
        <v>#NAME?</v>
      </c>
      <c r="AG26" t="e">
        <f t="shared" ca="1" si="38"/>
        <v>#NAME?</v>
      </c>
    </row>
    <row r="27" spans="1:33">
      <c r="J27">
        <f t="shared" si="0"/>
        <v>26</v>
      </c>
      <c r="K27">
        <f>EXP($B$59+$B$54*Transformed!B27+$B$55*Transformed!C27+$B$56*Transformed!D27+$B$57*Transformed!E27+$B$58*Transformed!F27)</f>
        <v>9115.5224219377778</v>
      </c>
      <c r="L27">
        <f t="shared" si="20"/>
        <v>0.99989030905056586</v>
      </c>
      <c r="M27">
        <f t="shared" si="21"/>
        <v>1.0969094943413804E-4</v>
      </c>
      <c r="N27">
        <f>$B$26+$B$4*Transformed!B27+$B$5*Transformed!C27+$B$6*Transformed!D27+$B$7*Transformed!E27+$B$8*Transformed!F27+$B$9*Transformed!G27+$B$10*Transformed!H27+$B$11*Transformed!I27+$B$12*Transformed!J27+$B$13*Transformed!K27+$B$14*Transformed!L27+$B$15*Transformed!M27+$B$16*Transformed!N27+$B$17*Transformed!O27+$B$18*Transformed!P27+$B$19*Transformed!Q27+$B$20*Transformed!R27+$B$21*Transformed!S27+$B$22*Transformed!T27+$B$23*Transformed!U27+$B$24*Transformed!V27+$B$25*Transformed!W27</f>
        <v>-0.46512009999999998</v>
      </c>
      <c r="O27" s="4">
        <f>$B$51+$B$29*Transformed!B27+$B$30*Transformed!C27+$B$31*Transformed!D27+$B$32*Transformed!E27+$B$33*Transformed!F27+$B$34*Transformed!G27+$B$35*Transformed!H27+$B$36*Transformed!I27+$B$37*Transformed!J27+$B$38*Transformed!K27+$B$39*Transformed!L27+$B$40*Transformed!M27+$B$41*Transformed!N27+$B$42*Transformed!O27+$B$43*Transformed!P27+$B$44*Transformed!Q27+$B$45*Transformed!R27+$B$46*Transformed!S27+$B$47*Transformed!T27+$B$48*Transformed!U27+$B$49*Transformed!V27+$B$50*Transformed!W27</f>
        <v>0.85239069999999995</v>
      </c>
      <c r="P27">
        <f t="shared" si="22"/>
        <v>5.6534677603698151</v>
      </c>
      <c r="Q27">
        <f t="shared" si="23"/>
        <v>-0.26673773654098859</v>
      </c>
      <c r="R27">
        <f t="shared" si="24"/>
        <v>9.4573257818271514</v>
      </c>
      <c r="S27">
        <f t="shared" si="25"/>
        <v>-226.93765082491998</v>
      </c>
      <c r="T27" t="e">
        <f t="shared" ca="1" si="26"/>
        <v>#NAME?</v>
      </c>
      <c r="U27">
        <f t="shared" si="27"/>
        <v>-0.60516444380472767</v>
      </c>
      <c r="V27" s="10" t="e">
        <f t="shared" ca="1" si="28"/>
        <v>#NAME?</v>
      </c>
      <c r="W27">
        <f t="shared" si="29"/>
        <v>-1</v>
      </c>
      <c r="X27" t="e">
        <f t="shared" ca="1" si="30"/>
        <v>#NAME?</v>
      </c>
      <c r="Y27" t="e">
        <f t="shared" ca="1" si="31"/>
        <v>#NAME?</v>
      </c>
      <c r="Z27" t="e">
        <f t="shared" ca="1" si="32"/>
        <v>#NAME?</v>
      </c>
      <c r="AA27" t="e">
        <f t="shared" ca="1" si="33"/>
        <v>#NAME?</v>
      </c>
      <c r="AB27" t="e">
        <f t="shared" ca="1" si="34"/>
        <v>#NAME?</v>
      </c>
      <c r="AC27" t="e">
        <f t="shared" ca="1" si="35"/>
        <v>#NAME?</v>
      </c>
      <c r="AD27" t="e">
        <f t="shared" ca="1" si="36"/>
        <v>#NAME?</v>
      </c>
      <c r="AE27" s="4" t="e">
        <f t="shared" ca="1" si="37"/>
        <v>#NAME?</v>
      </c>
      <c r="AG27" t="e">
        <f t="shared" ca="1" si="38"/>
        <v>#NAME?</v>
      </c>
    </row>
    <row r="28" spans="1:33">
      <c r="A28" t="s">
        <v>27</v>
      </c>
      <c r="J28">
        <f t="shared" si="0"/>
        <v>27</v>
      </c>
      <c r="K28">
        <f>EXP($B$59+$B$54*Transformed!B28+$B$55*Transformed!C28+$B$56*Transformed!D28+$B$57*Transformed!E28+$B$58*Transformed!F28)</f>
        <v>9115.5224219377778</v>
      </c>
      <c r="L28">
        <f t="shared" si="20"/>
        <v>0.99989030905056586</v>
      </c>
      <c r="M28">
        <f t="shared" si="21"/>
        <v>1.0969094943413804E-4</v>
      </c>
      <c r="N28">
        <f>$B$26+$B$4*Transformed!B28+$B$5*Transformed!C28+$B$6*Transformed!D28+$B$7*Transformed!E28+$B$8*Transformed!F28+$B$9*Transformed!G28+$B$10*Transformed!H28+$B$11*Transformed!I28+$B$12*Transformed!J28+$B$13*Transformed!K28+$B$14*Transformed!L28+$B$15*Transformed!M28+$B$16*Transformed!N28+$B$17*Transformed!O28+$B$18*Transformed!P28+$B$19*Transformed!Q28+$B$20*Transformed!R28+$B$21*Transformed!S28+$B$22*Transformed!T28+$B$23*Transformed!U28+$B$24*Transformed!V28+$B$25*Transformed!W28</f>
        <v>-0.46512009999999998</v>
      </c>
      <c r="O28" s="4">
        <f>$B$51+$B$29*Transformed!B28+$B$30*Transformed!C28+$B$31*Transformed!D28+$B$32*Transformed!E28+$B$33*Transformed!F28+$B$34*Transformed!G28+$B$35*Transformed!H28+$B$36*Transformed!I28+$B$37*Transformed!J28+$B$38*Transformed!K28+$B$39*Transformed!L28+$B$40*Transformed!M28+$B$41*Transformed!N28+$B$42*Transformed!O28+$B$43*Transformed!P28+$B$44*Transformed!Q28+$B$45*Transformed!R28+$B$46*Transformed!S28+$B$47*Transformed!T28+$B$48*Transformed!U28+$B$49*Transformed!V28+$B$50*Transformed!W28</f>
        <v>0.85239069999999995</v>
      </c>
      <c r="P28">
        <f t="shared" si="22"/>
        <v>5.6534677603698151</v>
      </c>
      <c r="Q28">
        <f t="shared" si="23"/>
        <v>-0.26673773654098859</v>
      </c>
      <c r="R28">
        <f t="shared" si="24"/>
        <v>9.4573257818271514</v>
      </c>
      <c r="S28">
        <f t="shared" si="25"/>
        <v>-226.93765082491998</v>
      </c>
      <c r="T28" t="e">
        <f t="shared" ca="1" si="26"/>
        <v>#NAME?</v>
      </c>
      <c r="U28">
        <f t="shared" si="27"/>
        <v>-0.60516444380472767</v>
      </c>
      <c r="V28" s="10" t="e">
        <f t="shared" ca="1" si="28"/>
        <v>#NAME?</v>
      </c>
      <c r="W28">
        <f t="shared" si="29"/>
        <v>-1</v>
      </c>
      <c r="X28" t="e">
        <f t="shared" ca="1" si="30"/>
        <v>#NAME?</v>
      </c>
      <c r="Y28" t="e">
        <f t="shared" ca="1" si="31"/>
        <v>#NAME?</v>
      </c>
      <c r="Z28" t="e">
        <f t="shared" ca="1" si="32"/>
        <v>#NAME?</v>
      </c>
      <c r="AA28" t="e">
        <f t="shared" ca="1" si="33"/>
        <v>#NAME?</v>
      </c>
      <c r="AB28" t="e">
        <f t="shared" ca="1" si="34"/>
        <v>#NAME?</v>
      </c>
      <c r="AC28" t="e">
        <f t="shared" ca="1" si="35"/>
        <v>#NAME?</v>
      </c>
      <c r="AD28" t="e">
        <f t="shared" ca="1" si="36"/>
        <v>#NAME?</v>
      </c>
      <c r="AE28" s="4" t="e">
        <f t="shared" ca="1" si="37"/>
        <v>#NAME?</v>
      </c>
      <c r="AG28" t="e">
        <f t="shared" ca="1" si="38"/>
        <v>#NAME?</v>
      </c>
    </row>
    <row r="29" spans="1:33">
      <c r="A29" t="s">
        <v>6</v>
      </c>
      <c r="B29">
        <v>3.5524699999999999E-2</v>
      </c>
      <c r="C29">
        <v>3.9132E-2</v>
      </c>
      <c r="D29">
        <v>0.91</v>
      </c>
      <c r="E29">
        <v>0.36399999999999999</v>
      </c>
      <c r="F29">
        <v>-4.1172599999999997E-2</v>
      </c>
      <c r="G29">
        <v>0.11222210000000001</v>
      </c>
      <c r="J29">
        <f t="shared" si="0"/>
        <v>28</v>
      </c>
      <c r="K29">
        <f>EXP($B$59+$B$54*Transformed!B29+$B$55*Transformed!C29+$B$56*Transformed!D29+$B$57*Transformed!E29+$B$58*Transformed!F29)</f>
        <v>9115.5224219377778</v>
      </c>
      <c r="L29">
        <f t="shared" si="20"/>
        <v>0.99989030905056586</v>
      </c>
      <c r="M29">
        <f t="shared" si="21"/>
        <v>1.0969094943413804E-4</v>
      </c>
      <c r="N29">
        <f>$B$26+$B$4*Transformed!B29+$B$5*Transformed!C29+$B$6*Transformed!D29+$B$7*Transformed!E29+$B$8*Transformed!F29+$B$9*Transformed!G29+$B$10*Transformed!H29+$B$11*Transformed!I29+$B$12*Transformed!J29+$B$13*Transformed!K29+$B$14*Transformed!L29+$B$15*Transformed!M29+$B$16*Transformed!N29+$B$17*Transformed!O29+$B$18*Transformed!P29+$B$19*Transformed!Q29+$B$20*Transformed!R29+$B$21*Transformed!S29+$B$22*Transformed!T29+$B$23*Transformed!U29+$B$24*Transformed!V29+$B$25*Transformed!W29</f>
        <v>-0.46512009999999998</v>
      </c>
      <c r="O29" s="4">
        <f>$B$51+$B$29*Transformed!B29+$B$30*Transformed!C29+$B$31*Transformed!D29+$B$32*Transformed!E29+$B$33*Transformed!F29+$B$34*Transformed!G29+$B$35*Transformed!H29+$B$36*Transformed!I29+$B$37*Transformed!J29+$B$38*Transformed!K29+$B$39*Transformed!L29+$B$40*Transformed!M29+$B$41*Transformed!N29+$B$42*Transformed!O29+$B$43*Transformed!P29+$B$44*Transformed!Q29+$B$45*Transformed!R29+$B$46*Transformed!S29+$B$47*Transformed!T29+$B$48*Transformed!U29+$B$49*Transformed!V29+$B$50*Transformed!W29</f>
        <v>0.85239069999999995</v>
      </c>
      <c r="P29">
        <f t="shared" si="22"/>
        <v>5.6534677603698151</v>
      </c>
      <c r="Q29">
        <f t="shared" si="23"/>
        <v>-0.26673773654098859</v>
      </c>
      <c r="R29">
        <f t="shared" si="24"/>
        <v>9.4573257818271514</v>
      </c>
      <c r="S29">
        <f t="shared" si="25"/>
        <v>-226.93765082491998</v>
      </c>
      <c r="T29" t="e">
        <f t="shared" ca="1" si="26"/>
        <v>#NAME?</v>
      </c>
      <c r="U29">
        <f t="shared" si="27"/>
        <v>-0.60516444380472767</v>
      </c>
      <c r="V29" s="10" t="e">
        <f t="shared" ca="1" si="28"/>
        <v>#NAME?</v>
      </c>
      <c r="W29">
        <f t="shared" si="29"/>
        <v>-1</v>
      </c>
      <c r="X29" t="e">
        <f t="shared" ca="1" si="30"/>
        <v>#NAME?</v>
      </c>
      <c r="Y29" t="e">
        <f t="shared" ca="1" si="31"/>
        <v>#NAME?</v>
      </c>
      <c r="Z29" t="e">
        <f t="shared" ca="1" si="32"/>
        <v>#NAME?</v>
      </c>
      <c r="AA29" t="e">
        <f t="shared" ca="1" si="33"/>
        <v>#NAME?</v>
      </c>
      <c r="AB29" t="e">
        <f t="shared" ca="1" si="34"/>
        <v>#NAME?</v>
      </c>
      <c r="AC29" t="e">
        <f t="shared" ca="1" si="35"/>
        <v>#NAME?</v>
      </c>
      <c r="AD29" t="e">
        <f t="shared" ca="1" si="36"/>
        <v>#NAME?</v>
      </c>
      <c r="AE29" s="4" t="e">
        <f t="shared" ca="1" si="37"/>
        <v>#NAME?</v>
      </c>
      <c r="AG29" t="e">
        <f t="shared" ca="1" si="38"/>
        <v>#NAME?</v>
      </c>
    </row>
    <row r="30" spans="1:33">
      <c r="A30" t="s">
        <v>7</v>
      </c>
      <c r="B30">
        <v>1.9684299999999998E-2</v>
      </c>
      <c r="C30">
        <v>2.8784500000000001E-2</v>
      </c>
      <c r="D30">
        <v>0.68</v>
      </c>
      <c r="E30">
        <v>0.49399999999999999</v>
      </c>
      <c r="F30">
        <v>-3.6732300000000002E-2</v>
      </c>
      <c r="G30">
        <v>7.6100799999999996E-2</v>
      </c>
      <c r="J30">
        <f t="shared" si="0"/>
        <v>29</v>
      </c>
      <c r="K30">
        <f>EXP($B$59+$B$54*Transformed!B30+$B$55*Transformed!C30+$B$56*Transformed!D30+$B$57*Transformed!E30+$B$58*Transformed!F30)</f>
        <v>9115.5224219377778</v>
      </c>
      <c r="L30">
        <f t="shared" si="20"/>
        <v>0.99989030905056586</v>
      </c>
      <c r="M30">
        <f t="shared" si="21"/>
        <v>1.0969094943413804E-4</v>
      </c>
      <c r="N30">
        <f>$B$26+$B$4*Transformed!B30+$B$5*Transformed!C30+$B$6*Transformed!D30+$B$7*Transformed!E30+$B$8*Transformed!F30+$B$9*Transformed!G30+$B$10*Transformed!H30+$B$11*Transformed!I30+$B$12*Transformed!J30+$B$13*Transformed!K30+$B$14*Transformed!L30+$B$15*Transformed!M30+$B$16*Transformed!N30+$B$17*Transformed!O30+$B$18*Transformed!P30+$B$19*Transformed!Q30+$B$20*Transformed!R30+$B$21*Transformed!S30+$B$22*Transformed!T30+$B$23*Transformed!U30+$B$24*Transformed!V30+$B$25*Transformed!W30</f>
        <v>-0.46512009999999998</v>
      </c>
      <c r="O30" s="4">
        <f>$B$51+$B$29*Transformed!B30+$B$30*Transformed!C30+$B$31*Transformed!D30+$B$32*Transformed!E30+$B$33*Transformed!F30+$B$34*Transformed!G30+$B$35*Transformed!H30+$B$36*Transformed!I30+$B$37*Transformed!J30+$B$38*Transformed!K30+$B$39*Transformed!L30+$B$40*Transformed!M30+$B$41*Transformed!N30+$B$42*Transformed!O30+$B$43*Transformed!P30+$B$44*Transformed!Q30+$B$45*Transformed!R30+$B$46*Transformed!S30+$B$47*Transformed!T30+$B$48*Transformed!U30+$B$49*Transformed!V30+$B$50*Transformed!W30</f>
        <v>0.85239069999999995</v>
      </c>
      <c r="P30">
        <f t="shared" si="22"/>
        <v>5.6534677603698151</v>
      </c>
      <c r="Q30">
        <f t="shared" si="23"/>
        <v>-0.26673773654098859</v>
      </c>
      <c r="R30">
        <f t="shared" si="24"/>
        <v>9.4573257818271514</v>
      </c>
      <c r="S30">
        <f t="shared" si="25"/>
        <v>-226.93765082491998</v>
      </c>
      <c r="T30" t="e">
        <f t="shared" ca="1" si="26"/>
        <v>#NAME?</v>
      </c>
      <c r="U30">
        <f t="shared" si="27"/>
        <v>-0.60516444380472767</v>
      </c>
      <c r="V30" s="10" t="e">
        <f t="shared" ca="1" si="28"/>
        <v>#NAME?</v>
      </c>
      <c r="W30">
        <f t="shared" si="29"/>
        <v>-1</v>
      </c>
      <c r="X30" t="e">
        <f t="shared" ca="1" si="30"/>
        <v>#NAME?</v>
      </c>
      <c r="Y30" t="e">
        <f t="shared" ca="1" si="31"/>
        <v>#NAME?</v>
      </c>
      <c r="Z30" t="e">
        <f t="shared" ca="1" si="32"/>
        <v>#NAME?</v>
      </c>
      <c r="AA30" t="e">
        <f t="shared" ca="1" si="33"/>
        <v>#NAME?</v>
      </c>
      <c r="AB30" t="e">
        <f t="shared" ca="1" si="34"/>
        <v>#NAME?</v>
      </c>
      <c r="AC30" t="e">
        <f t="shared" ca="1" si="35"/>
        <v>#NAME?</v>
      </c>
      <c r="AD30" t="e">
        <f t="shared" ca="1" si="36"/>
        <v>#NAME?</v>
      </c>
      <c r="AE30" s="4" t="e">
        <f t="shared" ca="1" si="37"/>
        <v>#NAME?</v>
      </c>
      <c r="AG30" t="e">
        <f t="shared" ca="1" si="38"/>
        <v>#NAME?</v>
      </c>
    </row>
    <row r="31" spans="1:33">
      <c r="A31" t="s">
        <v>41</v>
      </c>
      <c r="B31">
        <v>4.3011000000000004E-3</v>
      </c>
      <c r="C31">
        <v>1.53674E-2</v>
      </c>
      <c r="D31">
        <v>0.28000000000000003</v>
      </c>
      <c r="E31">
        <v>0.78</v>
      </c>
      <c r="F31">
        <v>-2.5818399999999998E-2</v>
      </c>
      <c r="G31">
        <v>3.4420600000000003E-2</v>
      </c>
      <c r="J31">
        <f t="shared" si="0"/>
        <v>30</v>
      </c>
      <c r="K31">
        <f>EXP($B$59+$B$54*Transformed!B31+$B$55*Transformed!C31+$B$56*Transformed!D31+$B$57*Transformed!E31+$B$58*Transformed!F31)</f>
        <v>9115.5224219377778</v>
      </c>
      <c r="L31">
        <f t="shared" si="20"/>
        <v>0.99989030905056586</v>
      </c>
      <c r="M31">
        <f t="shared" si="21"/>
        <v>1.0969094943413804E-4</v>
      </c>
      <c r="N31">
        <f>$B$26+$B$4*Transformed!B31+$B$5*Transformed!C31+$B$6*Transformed!D31+$B$7*Transformed!E31+$B$8*Transformed!F31+$B$9*Transformed!G31+$B$10*Transformed!H31+$B$11*Transformed!I31+$B$12*Transformed!J31+$B$13*Transformed!K31+$B$14*Transformed!L31+$B$15*Transformed!M31+$B$16*Transformed!N31+$B$17*Transformed!O31+$B$18*Transformed!P31+$B$19*Transformed!Q31+$B$20*Transformed!R31+$B$21*Transformed!S31+$B$22*Transformed!T31+$B$23*Transformed!U31+$B$24*Transformed!V31+$B$25*Transformed!W31</f>
        <v>-0.46512009999999998</v>
      </c>
      <c r="O31" s="4">
        <f>$B$51+$B$29*Transformed!B31+$B$30*Transformed!C31+$B$31*Transformed!D31+$B$32*Transformed!E31+$B$33*Transformed!F31+$B$34*Transformed!G31+$B$35*Transformed!H31+$B$36*Transformed!I31+$B$37*Transformed!J31+$B$38*Transformed!K31+$B$39*Transformed!L31+$B$40*Transformed!M31+$B$41*Transformed!N31+$B$42*Transformed!O31+$B$43*Transformed!P31+$B$44*Transformed!Q31+$B$45*Transformed!R31+$B$46*Transformed!S31+$B$47*Transformed!T31+$B$48*Transformed!U31+$B$49*Transformed!V31+$B$50*Transformed!W31</f>
        <v>0.85239069999999995</v>
      </c>
      <c r="P31">
        <f t="shared" si="22"/>
        <v>5.6534677603698151</v>
      </c>
      <c r="Q31">
        <f t="shared" si="23"/>
        <v>-0.26673773654098859</v>
      </c>
      <c r="R31">
        <f t="shared" si="24"/>
        <v>9.4573257818271514</v>
      </c>
      <c r="S31">
        <f t="shared" si="25"/>
        <v>-226.93765082491998</v>
      </c>
      <c r="T31" t="e">
        <f t="shared" ca="1" si="26"/>
        <v>#NAME?</v>
      </c>
      <c r="U31">
        <f t="shared" si="27"/>
        <v>-0.60516444380472767</v>
      </c>
      <c r="V31" s="10" t="e">
        <f t="shared" ca="1" si="28"/>
        <v>#NAME?</v>
      </c>
      <c r="W31">
        <f t="shared" si="29"/>
        <v>-1</v>
      </c>
      <c r="X31" t="e">
        <f t="shared" ca="1" si="30"/>
        <v>#NAME?</v>
      </c>
      <c r="Y31" t="e">
        <f t="shared" ca="1" si="31"/>
        <v>#NAME?</v>
      </c>
      <c r="Z31" t="e">
        <f t="shared" ca="1" si="32"/>
        <v>#NAME?</v>
      </c>
      <c r="AA31" t="e">
        <f t="shared" ca="1" si="33"/>
        <v>#NAME?</v>
      </c>
      <c r="AB31" t="e">
        <f t="shared" ca="1" si="34"/>
        <v>#NAME?</v>
      </c>
      <c r="AC31" t="e">
        <f t="shared" ca="1" si="35"/>
        <v>#NAME?</v>
      </c>
      <c r="AD31" t="e">
        <f t="shared" ca="1" si="36"/>
        <v>#NAME?</v>
      </c>
      <c r="AE31" s="4" t="e">
        <f t="shared" ca="1" si="37"/>
        <v>#NAME?</v>
      </c>
      <c r="AG31" t="e">
        <f t="shared" ca="1" si="38"/>
        <v>#NAME?</v>
      </c>
    </row>
    <row r="32" spans="1:33">
      <c r="A32" t="s">
        <v>42</v>
      </c>
      <c r="B32">
        <v>-8.8722999999999996E-3</v>
      </c>
      <c r="C32">
        <v>1.0456200000000001E-2</v>
      </c>
      <c r="D32">
        <v>-0.85</v>
      </c>
      <c r="E32">
        <v>0.39600000000000002</v>
      </c>
      <c r="F32">
        <v>-2.9366099999999999E-2</v>
      </c>
      <c r="G32">
        <v>1.1621599999999999E-2</v>
      </c>
      <c r="J32">
        <f t="shared" si="0"/>
        <v>31</v>
      </c>
      <c r="K32">
        <f>EXP($B$59+$B$54*Transformed!B32+$B$55*Transformed!C32+$B$56*Transformed!D32+$B$57*Transformed!E32+$B$58*Transformed!F32)</f>
        <v>9115.5224219377778</v>
      </c>
      <c r="L32">
        <f t="shared" si="20"/>
        <v>0.99989030905056586</v>
      </c>
      <c r="M32">
        <f t="shared" si="21"/>
        <v>1.0969094943413804E-4</v>
      </c>
      <c r="N32">
        <f>$B$26+$B$4*Transformed!B32+$B$5*Transformed!C32+$B$6*Transformed!D32+$B$7*Transformed!E32+$B$8*Transformed!F32+$B$9*Transformed!G32+$B$10*Transformed!H32+$B$11*Transformed!I32+$B$12*Transformed!J32+$B$13*Transformed!K32+$B$14*Transformed!L32+$B$15*Transformed!M32+$B$16*Transformed!N32+$B$17*Transformed!O32+$B$18*Transformed!P32+$B$19*Transformed!Q32+$B$20*Transformed!R32+$B$21*Transformed!S32+$B$22*Transformed!T32+$B$23*Transformed!U32+$B$24*Transformed!V32+$B$25*Transformed!W32</f>
        <v>-0.46512009999999998</v>
      </c>
      <c r="O32" s="4">
        <f>$B$51+$B$29*Transformed!B32+$B$30*Transformed!C32+$B$31*Transformed!D32+$B$32*Transformed!E32+$B$33*Transformed!F32+$B$34*Transformed!G32+$B$35*Transformed!H32+$B$36*Transformed!I32+$B$37*Transformed!J32+$B$38*Transformed!K32+$B$39*Transformed!L32+$B$40*Transformed!M32+$B$41*Transformed!N32+$B$42*Transformed!O32+$B$43*Transformed!P32+$B$44*Transformed!Q32+$B$45*Transformed!R32+$B$46*Transformed!S32+$B$47*Transformed!T32+$B$48*Transformed!U32+$B$49*Transformed!V32+$B$50*Transformed!W32</f>
        <v>0.85239069999999995</v>
      </c>
      <c r="P32">
        <f t="shared" si="22"/>
        <v>5.6534677603698151</v>
      </c>
      <c r="Q32">
        <f t="shared" si="23"/>
        <v>-0.26673773654098859</v>
      </c>
      <c r="R32">
        <f t="shared" si="24"/>
        <v>9.4573257818271514</v>
      </c>
      <c r="S32">
        <f t="shared" si="25"/>
        <v>-226.93765082491998</v>
      </c>
      <c r="T32" t="e">
        <f t="shared" ca="1" si="26"/>
        <v>#NAME?</v>
      </c>
      <c r="U32">
        <f t="shared" si="27"/>
        <v>-0.60516444380472767</v>
      </c>
      <c r="V32" s="10" t="e">
        <f t="shared" ca="1" si="28"/>
        <v>#NAME?</v>
      </c>
      <c r="W32">
        <f t="shared" si="29"/>
        <v>-1</v>
      </c>
      <c r="X32" t="e">
        <f t="shared" ca="1" si="30"/>
        <v>#NAME?</v>
      </c>
      <c r="Y32" t="e">
        <f t="shared" ca="1" si="31"/>
        <v>#NAME?</v>
      </c>
      <c r="Z32" t="e">
        <f t="shared" ca="1" si="32"/>
        <v>#NAME?</v>
      </c>
      <c r="AA32" t="e">
        <f t="shared" ca="1" si="33"/>
        <v>#NAME?</v>
      </c>
      <c r="AB32" t="e">
        <f t="shared" ca="1" si="34"/>
        <v>#NAME?</v>
      </c>
      <c r="AC32" t="e">
        <f t="shared" ca="1" si="35"/>
        <v>#NAME?</v>
      </c>
      <c r="AD32" t="e">
        <f t="shared" ca="1" si="36"/>
        <v>#NAME?</v>
      </c>
      <c r="AE32" s="4" t="e">
        <f t="shared" ca="1" si="37"/>
        <v>#NAME?</v>
      </c>
      <c r="AG32" t="e">
        <f t="shared" ca="1" si="38"/>
        <v>#NAME?</v>
      </c>
    </row>
    <row r="33" spans="1:33">
      <c r="A33" t="s">
        <v>43</v>
      </c>
      <c r="B33">
        <v>-1.26512E-2</v>
      </c>
      <c r="C33">
        <v>8.9165000000000008E-3</v>
      </c>
      <c r="D33">
        <v>-1.42</v>
      </c>
      <c r="E33">
        <v>0.156</v>
      </c>
      <c r="F33">
        <v>-3.01272E-2</v>
      </c>
      <c r="G33">
        <v>4.8247000000000003E-3</v>
      </c>
      <c r="J33">
        <f t="shared" si="0"/>
        <v>32</v>
      </c>
      <c r="K33">
        <f>EXP($B$59+$B$54*Transformed!B33+$B$55*Transformed!C33+$B$56*Transformed!D33+$B$57*Transformed!E33+$B$58*Transformed!F33)</f>
        <v>9115.5224219377778</v>
      </c>
      <c r="L33">
        <f t="shared" si="20"/>
        <v>0.99989030905056586</v>
      </c>
      <c r="M33">
        <f t="shared" si="21"/>
        <v>1.0969094943413804E-4</v>
      </c>
      <c r="N33">
        <f>$B$26+$B$4*Transformed!B33+$B$5*Transformed!C33+$B$6*Transformed!D33+$B$7*Transformed!E33+$B$8*Transformed!F33+$B$9*Transformed!G33+$B$10*Transformed!H33+$B$11*Transformed!I33+$B$12*Transformed!J33+$B$13*Transformed!K33+$B$14*Transformed!L33+$B$15*Transformed!M33+$B$16*Transformed!N33+$B$17*Transformed!O33+$B$18*Transformed!P33+$B$19*Transformed!Q33+$B$20*Transformed!R33+$B$21*Transformed!S33+$B$22*Transformed!T33+$B$23*Transformed!U33+$B$24*Transformed!V33+$B$25*Transformed!W33</f>
        <v>-0.46512009999999998</v>
      </c>
      <c r="O33" s="4">
        <f>$B$51+$B$29*Transformed!B33+$B$30*Transformed!C33+$B$31*Transformed!D33+$B$32*Transformed!E33+$B$33*Transformed!F33+$B$34*Transformed!G33+$B$35*Transformed!H33+$B$36*Transformed!I33+$B$37*Transformed!J33+$B$38*Transformed!K33+$B$39*Transformed!L33+$B$40*Transformed!M33+$B$41*Transformed!N33+$B$42*Transformed!O33+$B$43*Transformed!P33+$B$44*Transformed!Q33+$B$45*Transformed!R33+$B$46*Transformed!S33+$B$47*Transformed!T33+$B$48*Transformed!U33+$B$49*Transformed!V33+$B$50*Transformed!W33</f>
        <v>0.85239069999999995</v>
      </c>
      <c r="P33">
        <f t="shared" si="22"/>
        <v>5.6534677603698151</v>
      </c>
      <c r="Q33">
        <f t="shared" si="23"/>
        <v>-0.26673773654098859</v>
      </c>
      <c r="R33">
        <f t="shared" si="24"/>
        <v>9.4573257818271514</v>
      </c>
      <c r="S33">
        <f t="shared" si="25"/>
        <v>-226.93765082491998</v>
      </c>
      <c r="T33" t="e">
        <f t="shared" ca="1" si="26"/>
        <v>#NAME?</v>
      </c>
      <c r="U33">
        <f t="shared" si="27"/>
        <v>-0.60516444380472767</v>
      </c>
      <c r="V33" s="10" t="e">
        <f t="shared" ca="1" si="28"/>
        <v>#NAME?</v>
      </c>
      <c r="W33">
        <f t="shared" si="29"/>
        <v>-1</v>
      </c>
      <c r="X33" t="e">
        <f t="shared" ca="1" si="30"/>
        <v>#NAME?</v>
      </c>
      <c r="Y33" t="e">
        <f t="shared" ca="1" si="31"/>
        <v>#NAME?</v>
      </c>
      <c r="Z33" t="e">
        <f t="shared" ca="1" si="32"/>
        <v>#NAME?</v>
      </c>
      <c r="AA33" t="e">
        <f t="shared" ca="1" si="33"/>
        <v>#NAME?</v>
      </c>
      <c r="AB33" t="e">
        <f t="shared" ca="1" si="34"/>
        <v>#NAME?</v>
      </c>
      <c r="AC33" t="e">
        <f t="shared" ca="1" si="35"/>
        <v>#NAME?</v>
      </c>
      <c r="AD33" t="e">
        <f t="shared" ca="1" si="36"/>
        <v>#NAME?</v>
      </c>
      <c r="AE33" s="4" t="e">
        <f t="shared" ca="1" si="37"/>
        <v>#NAME?</v>
      </c>
      <c r="AG33" t="e">
        <f t="shared" ca="1" si="38"/>
        <v>#NAME?</v>
      </c>
    </row>
    <row r="34" spans="1:33">
      <c r="A34" t="s">
        <v>8</v>
      </c>
      <c r="B34">
        <v>-2.0528999999999999E-3</v>
      </c>
      <c r="C34" s="4">
        <v>4.1872999999999997E-3</v>
      </c>
      <c r="D34">
        <v>-0.49</v>
      </c>
      <c r="E34">
        <v>0.624</v>
      </c>
      <c r="F34">
        <v>-1.0259799999999999E-2</v>
      </c>
      <c r="G34">
        <v>6.1539999999999997E-3</v>
      </c>
      <c r="J34">
        <f t="shared" ref="J34:J65" si="39">id</f>
        <v>33</v>
      </c>
      <c r="K34">
        <f>EXP($B$59+$B$54*Transformed!B34+$B$55*Transformed!C34+$B$56*Transformed!D34+$B$57*Transformed!E34+$B$58*Transformed!F34)</f>
        <v>9115.5224219377778</v>
      </c>
      <c r="L34">
        <f t="shared" si="20"/>
        <v>0.99989030905056586</v>
      </c>
      <c r="M34">
        <f t="shared" si="21"/>
        <v>1.0969094943413804E-4</v>
      </c>
      <c r="N34">
        <f>$B$26+$B$4*Transformed!B34+$B$5*Transformed!C34+$B$6*Transformed!D34+$B$7*Transformed!E34+$B$8*Transformed!F34+$B$9*Transformed!G34+$B$10*Transformed!H34+$B$11*Transformed!I34+$B$12*Transformed!J34+$B$13*Transformed!K34+$B$14*Transformed!L34+$B$15*Transformed!M34+$B$16*Transformed!N34+$B$17*Transformed!O34+$B$18*Transformed!P34+$B$19*Transformed!Q34+$B$20*Transformed!R34+$B$21*Transformed!S34+$B$22*Transformed!T34+$B$23*Transformed!U34+$B$24*Transformed!V34+$B$25*Transformed!W34</f>
        <v>-0.46512009999999998</v>
      </c>
      <c r="O34" s="4">
        <f>$B$51+$B$29*Transformed!B34+$B$30*Transformed!C34+$B$31*Transformed!D34+$B$32*Transformed!E34+$B$33*Transformed!F34+$B$34*Transformed!G34+$B$35*Transformed!H34+$B$36*Transformed!I34+$B$37*Transformed!J34+$B$38*Transformed!K34+$B$39*Transformed!L34+$B$40*Transformed!M34+$B$41*Transformed!N34+$B$42*Transformed!O34+$B$43*Transformed!P34+$B$44*Transformed!Q34+$B$45*Transformed!R34+$B$46*Transformed!S34+$B$47*Transformed!T34+$B$48*Transformed!U34+$B$49*Transformed!V34+$B$50*Transformed!W34</f>
        <v>0.85239069999999995</v>
      </c>
      <c r="P34">
        <f t="shared" si="22"/>
        <v>5.6534677603698151</v>
      </c>
      <c r="Q34">
        <f t="shared" si="23"/>
        <v>-0.26673773654098859</v>
      </c>
      <c r="R34">
        <f t="shared" si="24"/>
        <v>9.4573257818271514</v>
      </c>
      <c r="S34">
        <f t="shared" si="25"/>
        <v>-226.93765082491998</v>
      </c>
      <c r="T34" t="e">
        <f t="shared" ca="1" si="26"/>
        <v>#NAME?</v>
      </c>
      <c r="U34">
        <f t="shared" si="27"/>
        <v>-0.60516444380472767</v>
      </c>
      <c r="V34" s="10" t="e">
        <f t="shared" ca="1" si="28"/>
        <v>#NAME?</v>
      </c>
      <c r="W34">
        <f t="shared" si="29"/>
        <v>-1</v>
      </c>
      <c r="X34" t="e">
        <f t="shared" ca="1" si="30"/>
        <v>#NAME?</v>
      </c>
      <c r="Y34" t="e">
        <f t="shared" ca="1" si="31"/>
        <v>#NAME?</v>
      </c>
      <c r="Z34" t="e">
        <f t="shared" ca="1" si="32"/>
        <v>#NAME?</v>
      </c>
      <c r="AA34" t="e">
        <f t="shared" ca="1" si="33"/>
        <v>#NAME?</v>
      </c>
      <c r="AB34" t="e">
        <f t="shared" ca="1" si="34"/>
        <v>#NAME?</v>
      </c>
      <c r="AC34" t="e">
        <f t="shared" ca="1" si="35"/>
        <v>#NAME?</v>
      </c>
      <c r="AD34" t="e">
        <f t="shared" ca="1" si="36"/>
        <v>#NAME?</v>
      </c>
      <c r="AE34" s="4" t="e">
        <f t="shared" ca="1" si="37"/>
        <v>#NAME?</v>
      </c>
      <c r="AG34" t="e">
        <f t="shared" ca="1" si="38"/>
        <v>#NAME?</v>
      </c>
    </row>
    <row r="35" spans="1:33">
      <c r="A35" t="s">
        <v>9</v>
      </c>
      <c r="B35">
        <v>-5.1586999999999996E-3</v>
      </c>
      <c r="C35" s="4">
        <v>2.0753E-3</v>
      </c>
      <c r="D35">
        <v>-2.4900000000000002</v>
      </c>
      <c r="E35">
        <v>1.2999999999999999E-2</v>
      </c>
      <c r="F35">
        <v>-9.2262000000000004E-3</v>
      </c>
      <c r="G35">
        <v>-1.0911E-3</v>
      </c>
      <c r="J35">
        <f t="shared" si="39"/>
        <v>34</v>
      </c>
      <c r="K35">
        <f>EXP($B$59+$B$54*Transformed!B35+$B$55*Transformed!C35+$B$56*Transformed!D35+$B$57*Transformed!E35+$B$58*Transformed!F35)</f>
        <v>9115.5224219377778</v>
      </c>
      <c r="L35">
        <f t="shared" si="20"/>
        <v>0.99989030905056586</v>
      </c>
      <c r="M35">
        <f t="shared" si="21"/>
        <v>1.0969094943413804E-4</v>
      </c>
      <c r="N35">
        <f>$B$26+$B$4*Transformed!B35+$B$5*Transformed!C35+$B$6*Transformed!D35+$B$7*Transformed!E35+$B$8*Transformed!F35+$B$9*Transformed!G35+$B$10*Transformed!H35+$B$11*Transformed!I35+$B$12*Transformed!J35+$B$13*Transformed!K35+$B$14*Transformed!L35+$B$15*Transformed!M35+$B$16*Transformed!N35+$B$17*Transformed!O35+$B$18*Transformed!P35+$B$19*Transformed!Q35+$B$20*Transformed!R35+$B$21*Transformed!S35+$B$22*Transformed!T35+$B$23*Transformed!U35+$B$24*Transformed!V35+$B$25*Transformed!W35</f>
        <v>-0.46512009999999998</v>
      </c>
      <c r="O35" s="4">
        <f>$B$51+$B$29*Transformed!B35+$B$30*Transformed!C35+$B$31*Transformed!D35+$B$32*Transformed!E35+$B$33*Transformed!F35+$B$34*Transformed!G35+$B$35*Transformed!H35+$B$36*Transformed!I35+$B$37*Transformed!J35+$B$38*Transformed!K35+$B$39*Transformed!L35+$B$40*Transformed!M35+$B$41*Transformed!N35+$B$42*Transformed!O35+$B$43*Transformed!P35+$B$44*Transformed!Q35+$B$45*Transformed!R35+$B$46*Transformed!S35+$B$47*Transformed!T35+$B$48*Transformed!U35+$B$49*Transformed!V35+$B$50*Transformed!W35</f>
        <v>0.85239069999999995</v>
      </c>
      <c r="P35">
        <f t="shared" si="22"/>
        <v>5.6534677603698151</v>
      </c>
      <c r="Q35">
        <f t="shared" si="23"/>
        <v>-0.26673773654098859</v>
      </c>
      <c r="R35">
        <f t="shared" si="24"/>
        <v>9.4573257818271514</v>
      </c>
      <c r="S35">
        <f t="shared" si="25"/>
        <v>-226.93765082491998</v>
      </c>
      <c r="T35" t="e">
        <f t="shared" ca="1" si="26"/>
        <v>#NAME?</v>
      </c>
      <c r="U35">
        <f t="shared" si="27"/>
        <v>-0.60516444380472767</v>
      </c>
      <c r="V35" s="10" t="e">
        <f t="shared" ca="1" si="28"/>
        <v>#NAME?</v>
      </c>
      <c r="W35">
        <f t="shared" si="29"/>
        <v>-1</v>
      </c>
      <c r="X35" t="e">
        <f t="shared" ca="1" si="30"/>
        <v>#NAME?</v>
      </c>
      <c r="Y35" t="e">
        <f t="shared" ca="1" si="31"/>
        <v>#NAME?</v>
      </c>
      <c r="Z35" t="e">
        <f t="shared" ca="1" si="32"/>
        <v>#NAME?</v>
      </c>
      <c r="AA35" t="e">
        <f t="shared" ca="1" si="33"/>
        <v>#NAME?</v>
      </c>
      <c r="AB35" t="e">
        <f t="shared" ca="1" si="34"/>
        <v>#NAME?</v>
      </c>
      <c r="AC35" t="e">
        <f t="shared" ca="1" si="35"/>
        <v>#NAME?</v>
      </c>
      <c r="AD35" t="e">
        <f t="shared" ca="1" si="36"/>
        <v>#NAME?</v>
      </c>
      <c r="AE35" s="4" t="e">
        <f t="shared" ca="1" si="37"/>
        <v>#NAME?</v>
      </c>
      <c r="AG35" t="e">
        <f t="shared" ca="1" si="38"/>
        <v>#NAME?</v>
      </c>
    </row>
    <row r="36" spans="1:33">
      <c r="A36" t="s">
        <v>44</v>
      </c>
      <c r="B36" s="4">
        <v>-9.1199999999999994E-5</v>
      </c>
      <c r="C36" s="4">
        <v>9.5989999999999997E-4</v>
      </c>
      <c r="D36">
        <v>-0.1</v>
      </c>
      <c r="E36">
        <v>0.92400000000000004</v>
      </c>
      <c r="F36">
        <v>-1.9727E-3</v>
      </c>
      <c r="G36">
        <v>1.7902E-3</v>
      </c>
      <c r="J36">
        <f t="shared" si="39"/>
        <v>35</v>
      </c>
      <c r="K36">
        <f>EXP($B$59+$B$54*Transformed!B36+$B$55*Transformed!C36+$B$56*Transformed!D36+$B$57*Transformed!E36+$B$58*Transformed!F36)</f>
        <v>9115.5224219377778</v>
      </c>
      <c r="L36">
        <f t="shared" si="20"/>
        <v>0.99989030905056586</v>
      </c>
      <c r="M36">
        <f t="shared" si="21"/>
        <v>1.0969094943413804E-4</v>
      </c>
      <c r="N36">
        <f>$B$26+$B$4*Transformed!B36+$B$5*Transformed!C36+$B$6*Transformed!D36+$B$7*Transformed!E36+$B$8*Transformed!F36+$B$9*Transformed!G36+$B$10*Transformed!H36+$B$11*Transformed!I36+$B$12*Transformed!J36+$B$13*Transformed!K36+$B$14*Transformed!L36+$B$15*Transformed!M36+$B$16*Transformed!N36+$B$17*Transformed!O36+$B$18*Transformed!P36+$B$19*Transformed!Q36+$B$20*Transformed!R36+$B$21*Transformed!S36+$B$22*Transformed!T36+$B$23*Transformed!U36+$B$24*Transformed!V36+$B$25*Transformed!W36</f>
        <v>-0.46512009999999998</v>
      </c>
      <c r="O36" s="4">
        <f>$B$51+$B$29*Transformed!B36+$B$30*Transformed!C36+$B$31*Transformed!D36+$B$32*Transformed!E36+$B$33*Transformed!F36+$B$34*Transformed!G36+$B$35*Transformed!H36+$B$36*Transformed!I36+$B$37*Transformed!J36+$B$38*Transformed!K36+$B$39*Transformed!L36+$B$40*Transformed!M36+$B$41*Transformed!N36+$B$42*Transformed!O36+$B$43*Transformed!P36+$B$44*Transformed!Q36+$B$45*Transformed!R36+$B$46*Transformed!S36+$B$47*Transformed!T36+$B$48*Transformed!U36+$B$49*Transformed!V36+$B$50*Transformed!W36</f>
        <v>0.85239069999999995</v>
      </c>
      <c r="P36">
        <f t="shared" si="22"/>
        <v>5.6534677603698151</v>
      </c>
      <c r="Q36">
        <f t="shared" si="23"/>
        <v>-0.26673773654098859</v>
      </c>
      <c r="R36">
        <f t="shared" si="24"/>
        <v>9.4573257818271514</v>
      </c>
      <c r="S36">
        <f t="shared" si="25"/>
        <v>-226.93765082491998</v>
      </c>
      <c r="T36" t="e">
        <f t="shared" ca="1" si="26"/>
        <v>#NAME?</v>
      </c>
      <c r="U36">
        <f t="shared" si="27"/>
        <v>-0.60516444380472767</v>
      </c>
      <c r="V36" s="10" t="e">
        <f t="shared" ca="1" si="28"/>
        <v>#NAME?</v>
      </c>
      <c r="W36">
        <f t="shared" si="29"/>
        <v>-1</v>
      </c>
      <c r="X36" t="e">
        <f t="shared" ca="1" si="30"/>
        <v>#NAME?</v>
      </c>
      <c r="Y36" t="e">
        <f t="shared" ca="1" si="31"/>
        <v>#NAME?</v>
      </c>
      <c r="Z36" t="e">
        <f t="shared" ca="1" si="32"/>
        <v>#NAME?</v>
      </c>
      <c r="AA36" t="e">
        <f t="shared" ca="1" si="33"/>
        <v>#NAME?</v>
      </c>
      <c r="AB36" t="e">
        <f t="shared" ca="1" si="34"/>
        <v>#NAME?</v>
      </c>
      <c r="AC36" t="e">
        <f t="shared" ca="1" si="35"/>
        <v>#NAME?</v>
      </c>
      <c r="AD36" t="e">
        <f t="shared" ca="1" si="36"/>
        <v>#NAME?</v>
      </c>
      <c r="AE36" s="4" t="e">
        <f t="shared" ca="1" si="37"/>
        <v>#NAME?</v>
      </c>
      <c r="AG36" t="e">
        <f t="shared" ca="1" si="38"/>
        <v>#NAME?</v>
      </c>
    </row>
    <row r="37" spans="1:33">
      <c r="A37" t="s">
        <v>45</v>
      </c>
      <c r="B37" s="4">
        <v>-4.0420000000000001E-4</v>
      </c>
      <c r="C37" s="4">
        <v>6.4939999999999996E-4</v>
      </c>
      <c r="D37">
        <v>-0.62</v>
      </c>
      <c r="E37">
        <v>0.53400000000000003</v>
      </c>
      <c r="F37">
        <v>-1.6770000000000001E-3</v>
      </c>
      <c r="G37" s="4">
        <v>8.6850000000000002E-4</v>
      </c>
      <c r="J37">
        <f t="shared" si="39"/>
        <v>36</v>
      </c>
      <c r="K37">
        <f>EXP($B$59+$B$54*Transformed!B37+$B$55*Transformed!C37+$B$56*Transformed!D37+$B$57*Transformed!E37+$B$58*Transformed!F37)</f>
        <v>9115.5224219377778</v>
      </c>
      <c r="L37">
        <f t="shared" si="20"/>
        <v>0.99989030905056586</v>
      </c>
      <c r="M37">
        <f t="shared" si="21"/>
        <v>1.0969094943413804E-4</v>
      </c>
      <c r="N37">
        <f>$B$26+$B$4*Transformed!B37+$B$5*Transformed!C37+$B$6*Transformed!D37+$B$7*Transformed!E37+$B$8*Transformed!F37+$B$9*Transformed!G37+$B$10*Transformed!H37+$B$11*Transformed!I37+$B$12*Transformed!J37+$B$13*Transformed!K37+$B$14*Transformed!L37+$B$15*Transformed!M37+$B$16*Transformed!N37+$B$17*Transformed!O37+$B$18*Transformed!P37+$B$19*Transformed!Q37+$B$20*Transformed!R37+$B$21*Transformed!S37+$B$22*Transformed!T37+$B$23*Transformed!U37+$B$24*Transformed!V37+$B$25*Transformed!W37</f>
        <v>-0.46512009999999998</v>
      </c>
      <c r="O37" s="4">
        <f>$B$51+$B$29*Transformed!B37+$B$30*Transformed!C37+$B$31*Transformed!D37+$B$32*Transformed!E37+$B$33*Transformed!F37+$B$34*Transformed!G37+$B$35*Transformed!H37+$B$36*Transformed!I37+$B$37*Transformed!J37+$B$38*Transformed!K37+$B$39*Transformed!L37+$B$40*Transformed!M37+$B$41*Transformed!N37+$B$42*Transformed!O37+$B$43*Transformed!P37+$B$44*Transformed!Q37+$B$45*Transformed!R37+$B$46*Transformed!S37+$B$47*Transformed!T37+$B$48*Transformed!U37+$B$49*Transformed!V37+$B$50*Transformed!W37</f>
        <v>0.85239069999999995</v>
      </c>
      <c r="P37">
        <f t="shared" si="22"/>
        <v>5.6534677603698151</v>
      </c>
      <c r="Q37">
        <f t="shared" si="23"/>
        <v>-0.26673773654098859</v>
      </c>
      <c r="R37">
        <f t="shared" si="24"/>
        <v>9.4573257818271514</v>
      </c>
      <c r="S37">
        <f t="shared" si="25"/>
        <v>-226.93765082491998</v>
      </c>
      <c r="T37" t="e">
        <f t="shared" ca="1" si="26"/>
        <v>#NAME?</v>
      </c>
      <c r="U37">
        <f t="shared" si="27"/>
        <v>-0.60516444380472767</v>
      </c>
      <c r="V37" s="10" t="e">
        <f t="shared" ca="1" si="28"/>
        <v>#NAME?</v>
      </c>
      <c r="W37">
        <f t="shared" si="29"/>
        <v>-1</v>
      </c>
      <c r="X37" t="e">
        <f t="shared" ca="1" si="30"/>
        <v>#NAME?</v>
      </c>
      <c r="Y37" t="e">
        <f t="shared" ca="1" si="31"/>
        <v>#NAME?</v>
      </c>
      <c r="Z37" t="e">
        <f t="shared" ca="1" si="32"/>
        <v>#NAME?</v>
      </c>
      <c r="AA37" t="e">
        <f t="shared" ca="1" si="33"/>
        <v>#NAME?</v>
      </c>
      <c r="AB37" t="e">
        <f t="shared" ca="1" si="34"/>
        <v>#NAME?</v>
      </c>
      <c r="AC37" t="e">
        <f t="shared" ca="1" si="35"/>
        <v>#NAME?</v>
      </c>
      <c r="AD37" t="e">
        <f t="shared" ca="1" si="36"/>
        <v>#NAME?</v>
      </c>
      <c r="AE37" s="4" t="e">
        <f t="shared" ca="1" si="37"/>
        <v>#NAME?</v>
      </c>
      <c r="AG37" t="e">
        <f t="shared" ca="1" si="38"/>
        <v>#NAME?</v>
      </c>
    </row>
    <row r="38" spans="1:33">
      <c r="A38" t="s">
        <v>46</v>
      </c>
      <c r="B38" s="4">
        <v>8.5699999999999996E-5</v>
      </c>
      <c r="C38" s="4">
        <v>2.4389999999999999E-4</v>
      </c>
      <c r="D38">
        <v>0.35</v>
      </c>
      <c r="E38">
        <v>0.72499999999999998</v>
      </c>
      <c r="F38" s="4">
        <v>-3.9229999999999999E-4</v>
      </c>
      <c r="G38" s="4">
        <v>5.6369999999999999E-4</v>
      </c>
      <c r="J38">
        <f t="shared" si="39"/>
        <v>37</v>
      </c>
      <c r="K38">
        <f>EXP($B$59+$B$54*Transformed!B38+$B$55*Transformed!C38+$B$56*Transformed!D38+$B$57*Transformed!E38+$B$58*Transformed!F38)</f>
        <v>9115.5224219377778</v>
      </c>
      <c r="L38">
        <f t="shared" si="20"/>
        <v>0.99989030905056586</v>
      </c>
      <c r="M38">
        <f t="shared" si="21"/>
        <v>1.0969094943413804E-4</v>
      </c>
      <c r="N38">
        <f>$B$26+$B$4*Transformed!B38+$B$5*Transformed!C38+$B$6*Transformed!D38+$B$7*Transformed!E38+$B$8*Transformed!F38+$B$9*Transformed!G38+$B$10*Transformed!H38+$B$11*Transformed!I38+$B$12*Transformed!J38+$B$13*Transformed!K38+$B$14*Transformed!L38+$B$15*Transformed!M38+$B$16*Transformed!N38+$B$17*Transformed!O38+$B$18*Transformed!P38+$B$19*Transformed!Q38+$B$20*Transformed!R38+$B$21*Transformed!S38+$B$22*Transformed!T38+$B$23*Transformed!U38+$B$24*Transformed!V38+$B$25*Transformed!W38</f>
        <v>-0.46512009999999998</v>
      </c>
      <c r="O38" s="4">
        <f>$B$51+$B$29*Transformed!B38+$B$30*Transformed!C38+$B$31*Transformed!D38+$B$32*Transformed!E38+$B$33*Transformed!F38+$B$34*Transformed!G38+$B$35*Transformed!H38+$B$36*Transformed!I38+$B$37*Transformed!J38+$B$38*Transformed!K38+$B$39*Transformed!L38+$B$40*Transformed!M38+$B$41*Transformed!N38+$B$42*Transformed!O38+$B$43*Transformed!P38+$B$44*Transformed!Q38+$B$45*Transformed!R38+$B$46*Transformed!S38+$B$47*Transformed!T38+$B$48*Transformed!U38+$B$49*Transformed!V38+$B$50*Transformed!W38</f>
        <v>0.85239069999999995</v>
      </c>
      <c r="P38">
        <f t="shared" si="22"/>
        <v>5.6534677603698151</v>
      </c>
      <c r="Q38">
        <f t="shared" si="23"/>
        <v>-0.26673773654098859</v>
      </c>
      <c r="R38">
        <f t="shared" si="24"/>
        <v>9.4573257818271514</v>
      </c>
      <c r="S38">
        <f t="shared" si="25"/>
        <v>-226.93765082491998</v>
      </c>
      <c r="T38" t="e">
        <f t="shared" ca="1" si="26"/>
        <v>#NAME?</v>
      </c>
      <c r="U38">
        <f t="shared" si="27"/>
        <v>-0.60516444380472767</v>
      </c>
      <c r="V38" s="10" t="e">
        <f t="shared" ca="1" si="28"/>
        <v>#NAME?</v>
      </c>
      <c r="W38">
        <f t="shared" si="29"/>
        <v>-1</v>
      </c>
      <c r="X38" t="e">
        <f t="shared" ca="1" si="30"/>
        <v>#NAME?</v>
      </c>
      <c r="Y38" t="e">
        <f t="shared" ca="1" si="31"/>
        <v>#NAME?</v>
      </c>
      <c r="Z38" t="e">
        <f t="shared" ca="1" si="32"/>
        <v>#NAME?</v>
      </c>
      <c r="AA38" t="e">
        <f t="shared" ca="1" si="33"/>
        <v>#NAME?</v>
      </c>
      <c r="AB38" t="e">
        <f t="shared" ca="1" si="34"/>
        <v>#NAME?</v>
      </c>
      <c r="AC38" t="e">
        <f t="shared" ca="1" si="35"/>
        <v>#NAME?</v>
      </c>
      <c r="AD38" t="e">
        <f t="shared" ca="1" si="36"/>
        <v>#NAME?</v>
      </c>
      <c r="AE38" s="4" t="e">
        <f t="shared" ca="1" si="37"/>
        <v>#NAME?</v>
      </c>
      <c r="AG38" t="e">
        <f t="shared" ca="1" si="38"/>
        <v>#NAME?</v>
      </c>
    </row>
    <row r="39" spans="1:33">
      <c r="A39" t="s">
        <v>47</v>
      </c>
      <c r="B39">
        <v>-1.7796999999999999E-3</v>
      </c>
      <c r="C39">
        <v>5.2402000000000004E-3</v>
      </c>
      <c r="D39">
        <v>-0.34</v>
      </c>
      <c r="E39">
        <v>0.73399999999999999</v>
      </c>
      <c r="F39">
        <v>-1.20503E-2</v>
      </c>
      <c r="G39">
        <v>8.4908999999999991E-3</v>
      </c>
      <c r="J39">
        <f t="shared" si="39"/>
        <v>38</v>
      </c>
      <c r="K39">
        <f>EXP($B$59+$B$54*Transformed!B39+$B$55*Transformed!C39+$B$56*Transformed!D39+$B$57*Transformed!E39+$B$58*Transformed!F39)</f>
        <v>9115.5224219377778</v>
      </c>
      <c r="L39">
        <f t="shared" si="20"/>
        <v>0.99989030905056586</v>
      </c>
      <c r="M39">
        <f t="shared" si="21"/>
        <v>1.0969094943413804E-4</v>
      </c>
      <c r="N39">
        <f>$B$26+$B$4*Transformed!B39+$B$5*Transformed!C39+$B$6*Transformed!D39+$B$7*Transformed!E39+$B$8*Transformed!F39+$B$9*Transformed!G39+$B$10*Transformed!H39+$B$11*Transformed!I39+$B$12*Transformed!J39+$B$13*Transformed!K39+$B$14*Transformed!L39+$B$15*Transformed!M39+$B$16*Transformed!N39+$B$17*Transformed!O39+$B$18*Transformed!P39+$B$19*Transformed!Q39+$B$20*Transformed!R39+$B$21*Transformed!S39+$B$22*Transformed!T39+$B$23*Transformed!U39+$B$24*Transformed!V39+$B$25*Transformed!W39</f>
        <v>-0.46512009999999998</v>
      </c>
      <c r="O39" s="4">
        <f>$B$51+$B$29*Transformed!B39+$B$30*Transformed!C39+$B$31*Transformed!D39+$B$32*Transformed!E39+$B$33*Transformed!F39+$B$34*Transformed!G39+$B$35*Transformed!H39+$B$36*Transformed!I39+$B$37*Transformed!J39+$B$38*Transformed!K39+$B$39*Transformed!L39+$B$40*Transformed!M39+$B$41*Transformed!N39+$B$42*Transformed!O39+$B$43*Transformed!P39+$B$44*Transformed!Q39+$B$45*Transformed!R39+$B$46*Transformed!S39+$B$47*Transformed!T39+$B$48*Transformed!U39+$B$49*Transformed!V39+$B$50*Transformed!W39</f>
        <v>0.85239069999999995</v>
      </c>
      <c r="P39">
        <f t="shared" si="22"/>
        <v>5.6534677603698151</v>
      </c>
      <c r="Q39">
        <f t="shared" si="23"/>
        <v>-0.26673773654098859</v>
      </c>
      <c r="R39">
        <f t="shared" si="24"/>
        <v>9.4573257818271514</v>
      </c>
      <c r="S39">
        <f t="shared" si="25"/>
        <v>-226.93765082491998</v>
      </c>
      <c r="T39" t="e">
        <f t="shared" ca="1" si="26"/>
        <v>#NAME?</v>
      </c>
      <c r="U39">
        <f t="shared" si="27"/>
        <v>-0.60516444380472767</v>
      </c>
      <c r="V39" s="10" t="e">
        <f t="shared" ca="1" si="28"/>
        <v>#NAME?</v>
      </c>
      <c r="W39">
        <f t="shared" si="29"/>
        <v>-1</v>
      </c>
      <c r="X39" t="e">
        <f t="shared" ca="1" si="30"/>
        <v>#NAME?</v>
      </c>
      <c r="Y39" t="e">
        <f t="shared" ca="1" si="31"/>
        <v>#NAME?</v>
      </c>
      <c r="Z39" t="e">
        <f t="shared" ca="1" si="32"/>
        <v>#NAME?</v>
      </c>
      <c r="AA39" t="e">
        <f t="shared" ca="1" si="33"/>
        <v>#NAME?</v>
      </c>
      <c r="AB39" t="e">
        <f t="shared" ca="1" si="34"/>
        <v>#NAME?</v>
      </c>
      <c r="AC39" t="e">
        <f t="shared" ca="1" si="35"/>
        <v>#NAME?</v>
      </c>
      <c r="AD39" t="e">
        <f t="shared" ca="1" si="36"/>
        <v>#NAME?</v>
      </c>
      <c r="AE39" s="4" t="e">
        <f t="shared" ca="1" si="37"/>
        <v>#NAME?</v>
      </c>
      <c r="AG39" t="e">
        <f t="shared" ca="1" si="38"/>
        <v>#NAME?</v>
      </c>
    </row>
    <row r="40" spans="1:33">
      <c r="A40" t="s">
        <v>48</v>
      </c>
      <c r="B40">
        <v>-1.6174E-3</v>
      </c>
      <c r="C40" s="4">
        <v>2.9591000000000001E-3</v>
      </c>
      <c r="D40">
        <v>-0.55000000000000004</v>
      </c>
      <c r="E40">
        <v>0.58499999999999996</v>
      </c>
      <c r="F40">
        <v>-7.4171000000000003E-3</v>
      </c>
      <c r="G40">
        <v>4.1824000000000002E-3</v>
      </c>
      <c r="J40">
        <f t="shared" si="39"/>
        <v>39</v>
      </c>
      <c r="K40">
        <f>EXP($B$59+$B$54*Transformed!B40+$B$55*Transformed!C40+$B$56*Transformed!D40+$B$57*Transformed!E40+$B$58*Transformed!F40)</f>
        <v>9115.5224219377778</v>
      </c>
      <c r="L40">
        <f t="shared" si="20"/>
        <v>0.99989030905056586</v>
      </c>
      <c r="M40">
        <f t="shared" si="21"/>
        <v>1.0969094943413804E-4</v>
      </c>
      <c r="N40">
        <f>$B$26+$B$4*Transformed!B40+$B$5*Transformed!C40+$B$6*Transformed!D40+$B$7*Transformed!E40+$B$8*Transformed!F40+$B$9*Transformed!G40+$B$10*Transformed!H40+$B$11*Transformed!I40+$B$12*Transformed!J40+$B$13*Transformed!K40+$B$14*Transformed!L40+$B$15*Transformed!M40+$B$16*Transformed!N40+$B$17*Transformed!O40+$B$18*Transformed!P40+$B$19*Transformed!Q40+$B$20*Transformed!R40+$B$21*Transformed!S40+$B$22*Transformed!T40+$B$23*Transformed!U40+$B$24*Transformed!V40+$B$25*Transformed!W40</f>
        <v>-0.46512009999999998</v>
      </c>
      <c r="O40" s="4">
        <f>$B$51+$B$29*Transformed!B40+$B$30*Transformed!C40+$B$31*Transformed!D40+$B$32*Transformed!E40+$B$33*Transformed!F40+$B$34*Transformed!G40+$B$35*Transformed!H40+$B$36*Transformed!I40+$B$37*Transformed!J40+$B$38*Transformed!K40+$B$39*Transformed!L40+$B$40*Transformed!M40+$B$41*Transformed!N40+$B$42*Transformed!O40+$B$43*Transformed!P40+$B$44*Transformed!Q40+$B$45*Transformed!R40+$B$46*Transformed!S40+$B$47*Transformed!T40+$B$48*Transformed!U40+$B$49*Transformed!V40+$B$50*Transformed!W40</f>
        <v>0.85239069999999995</v>
      </c>
      <c r="P40">
        <f t="shared" si="22"/>
        <v>5.6534677603698151</v>
      </c>
      <c r="Q40">
        <f t="shared" si="23"/>
        <v>-0.26673773654098859</v>
      </c>
      <c r="R40">
        <f t="shared" si="24"/>
        <v>9.4573257818271514</v>
      </c>
      <c r="S40">
        <f t="shared" si="25"/>
        <v>-226.93765082491998</v>
      </c>
      <c r="T40" t="e">
        <f t="shared" ca="1" si="26"/>
        <v>#NAME?</v>
      </c>
      <c r="U40">
        <f t="shared" si="27"/>
        <v>-0.60516444380472767</v>
      </c>
      <c r="V40" s="10" t="e">
        <f t="shared" ca="1" si="28"/>
        <v>#NAME?</v>
      </c>
      <c r="W40">
        <f t="shared" si="29"/>
        <v>-1</v>
      </c>
      <c r="X40" t="e">
        <f t="shared" ca="1" si="30"/>
        <v>#NAME?</v>
      </c>
      <c r="Y40" t="e">
        <f t="shared" ca="1" si="31"/>
        <v>#NAME?</v>
      </c>
      <c r="Z40" t="e">
        <f t="shared" ca="1" si="32"/>
        <v>#NAME?</v>
      </c>
      <c r="AA40" t="e">
        <f t="shared" ca="1" si="33"/>
        <v>#NAME?</v>
      </c>
      <c r="AB40" t="e">
        <f t="shared" ca="1" si="34"/>
        <v>#NAME?</v>
      </c>
      <c r="AC40" t="e">
        <f t="shared" ca="1" si="35"/>
        <v>#NAME?</v>
      </c>
      <c r="AD40" t="e">
        <f t="shared" ca="1" si="36"/>
        <v>#NAME?</v>
      </c>
      <c r="AE40" s="4" t="e">
        <f t="shared" ca="1" si="37"/>
        <v>#NAME?</v>
      </c>
      <c r="AG40" t="e">
        <f t="shared" ca="1" si="38"/>
        <v>#NAME?</v>
      </c>
    </row>
    <row r="41" spans="1:33">
      <c r="A41" t="s">
        <v>49</v>
      </c>
      <c r="B41" s="4">
        <v>-6.4880000000000005E-4</v>
      </c>
      <c r="C41" s="4">
        <v>2.2304999999999998E-3</v>
      </c>
      <c r="D41">
        <v>-0.28999999999999998</v>
      </c>
      <c r="E41">
        <v>0.77100000000000002</v>
      </c>
      <c r="F41">
        <v>-5.0204999999999998E-3</v>
      </c>
      <c r="G41">
        <v>3.7228999999999999E-3</v>
      </c>
      <c r="J41">
        <f t="shared" si="39"/>
        <v>40</v>
      </c>
      <c r="K41">
        <f>EXP($B$59+$B$54*Transformed!B41+$B$55*Transformed!C41+$B$56*Transformed!D41+$B$57*Transformed!E41+$B$58*Transformed!F41)</f>
        <v>9115.5224219377778</v>
      </c>
      <c r="L41">
        <f t="shared" si="20"/>
        <v>0.99989030905056586</v>
      </c>
      <c r="M41">
        <f t="shared" si="21"/>
        <v>1.0969094943413804E-4</v>
      </c>
      <c r="N41">
        <f>$B$26+$B$4*Transformed!B41+$B$5*Transformed!C41+$B$6*Transformed!D41+$B$7*Transformed!E41+$B$8*Transformed!F41+$B$9*Transformed!G41+$B$10*Transformed!H41+$B$11*Transformed!I41+$B$12*Transformed!J41+$B$13*Transformed!K41+$B$14*Transformed!L41+$B$15*Transformed!M41+$B$16*Transformed!N41+$B$17*Transformed!O41+$B$18*Transformed!P41+$B$19*Transformed!Q41+$B$20*Transformed!R41+$B$21*Transformed!S41+$B$22*Transformed!T41+$B$23*Transformed!U41+$B$24*Transformed!V41+$B$25*Transformed!W41</f>
        <v>-0.46512009999999998</v>
      </c>
      <c r="O41" s="4">
        <f>$B$51+$B$29*Transformed!B41+$B$30*Transformed!C41+$B$31*Transformed!D41+$B$32*Transformed!E41+$B$33*Transformed!F41+$B$34*Transformed!G41+$B$35*Transformed!H41+$B$36*Transformed!I41+$B$37*Transformed!J41+$B$38*Transformed!K41+$B$39*Transformed!L41+$B$40*Transformed!M41+$B$41*Transformed!N41+$B$42*Transformed!O41+$B$43*Transformed!P41+$B$44*Transformed!Q41+$B$45*Transformed!R41+$B$46*Transformed!S41+$B$47*Transformed!T41+$B$48*Transformed!U41+$B$49*Transformed!V41+$B$50*Transformed!W41</f>
        <v>0.85239069999999995</v>
      </c>
      <c r="P41">
        <f t="shared" si="22"/>
        <v>5.6534677603698151</v>
      </c>
      <c r="Q41">
        <f t="shared" si="23"/>
        <v>-0.26673773654098859</v>
      </c>
      <c r="R41">
        <f t="shared" si="24"/>
        <v>9.4573257818271514</v>
      </c>
      <c r="S41">
        <f t="shared" si="25"/>
        <v>-226.93765082491998</v>
      </c>
      <c r="T41" t="e">
        <f t="shared" ca="1" si="26"/>
        <v>#NAME?</v>
      </c>
      <c r="U41">
        <f t="shared" si="27"/>
        <v>-0.60516444380472767</v>
      </c>
      <c r="V41" s="10" t="e">
        <f t="shared" ca="1" si="28"/>
        <v>#NAME?</v>
      </c>
      <c r="W41">
        <f t="shared" si="29"/>
        <v>-1</v>
      </c>
      <c r="X41" t="e">
        <f t="shared" ca="1" si="30"/>
        <v>#NAME?</v>
      </c>
      <c r="Y41" t="e">
        <f t="shared" ca="1" si="31"/>
        <v>#NAME?</v>
      </c>
      <c r="Z41" t="e">
        <f t="shared" ca="1" si="32"/>
        <v>#NAME?</v>
      </c>
      <c r="AA41" t="e">
        <f t="shared" ca="1" si="33"/>
        <v>#NAME?</v>
      </c>
      <c r="AB41" t="e">
        <f t="shared" ca="1" si="34"/>
        <v>#NAME?</v>
      </c>
      <c r="AC41" t="e">
        <f t="shared" ca="1" si="35"/>
        <v>#NAME?</v>
      </c>
      <c r="AD41" t="e">
        <f t="shared" ca="1" si="36"/>
        <v>#NAME?</v>
      </c>
      <c r="AE41" s="4" t="e">
        <f t="shared" ca="1" si="37"/>
        <v>#NAME?</v>
      </c>
      <c r="AG41" t="e">
        <f t="shared" ca="1" si="38"/>
        <v>#NAME?</v>
      </c>
    </row>
    <row r="42" spans="1:33">
      <c r="A42" t="s">
        <v>50</v>
      </c>
      <c r="B42">
        <v>1.5709999999999999E-3</v>
      </c>
      <c r="C42" s="4">
        <v>1.3837999999999999E-3</v>
      </c>
      <c r="D42">
        <v>1.1399999999999999</v>
      </c>
      <c r="E42">
        <v>0.25600000000000001</v>
      </c>
      <c r="F42">
        <v>-1.1412E-3</v>
      </c>
      <c r="G42">
        <v>4.2830999999999998E-3</v>
      </c>
      <c r="J42">
        <f t="shared" si="39"/>
        <v>41</v>
      </c>
      <c r="K42">
        <f>EXP($B$59+$B$54*Transformed!B42+$B$55*Transformed!C42+$B$56*Transformed!D42+$B$57*Transformed!E42+$B$58*Transformed!F42)</f>
        <v>9115.5224219377778</v>
      </c>
      <c r="L42">
        <f t="shared" si="20"/>
        <v>0.99989030905056586</v>
      </c>
      <c r="M42">
        <f t="shared" si="21"/>
        <v>1.0969094943413804E-4</v>
      </c>
      <c r="N42">
        <f>$B$26+$B$4*Transformed!B42+$B$5*Transformed!C42+$B$6*Transformed!D42+$B$7*Transformed!E42+$B$8*Transformed!F42+$B$9*Transformed!G42+$B$10*Transformed!H42+$B$11*Transformed!I42+$B$12*Transformed!J42+$B$13*Transformed!K42+$B$14*Transformed!L42+$B$15*Transformed!M42+$B$16*Transformed!N42+$B$17*Transformed!O42+$B$18*Transformed!P42+$B$19*Transformed!Q42+$B$20*Transformed!R42+$B$21*Transformed!S42+$B$22*Transformed!T42+$B$23*Transformed!U42+$B$24*Transformed!V42+$B$25*Transformed!W42</f>
        <v>-0.46512009999999998</v>
      </c>
      <c r="O42" s="4">
        <f>$B$51+$B$29*Transformed!B42+$B$30*Transformed!C42+$B$31*Transformed!D42+$B$32*Transformed!E42+$B$33*Transformed!F42+$B$34*Transformed!G42+$B$35*Transformed!H42+$B$36*Transformed!I42+$B$37*Transformed!J42+$B$38*Transformed!K42+$B$39*Transformed!L42+$B$40*Transformed!M42+$B$41*Transformed!N42+$B$42*Transformed!O42+$B$43*Transformed!P42+$B$44*Transformed!Q42+$B$45*Transformed!R42+$B$46*Transformed!S42+$B$47*Transformed!T42+$B$48*Transformed!U42+$B$49*Transformed!V42+$B$50*Transformed!W42</f>
        <v>0.85239069999999995</v>
      </c>
      <c r="P42">
        <f t="shared" si="22"/>
        <v>5.6534677603698151</v>
      </c>
      <c r="Q42">
        <f t="shared" si="23"/>
        <v>-0.26673773654098859</v>
      </c>
      <c r="R42">
        <f t="shared" si="24"/>
        <v>9.4573257818271514</v>
      </c>
      <c r="S42">
        <f t="shared" si="25"/>
        <v>-226.93765082491998</v>
      </c>
      <c r="T42" t="e">
        <f t="shared" ca="1" si="26"/>
        <v>#NAME?</v>
      </c>
      <c r="U42">
        <f t="shared" si="27"/>
        <v>-0.60516444380472767</v>
      </c>
      <c r="V42" s="10" t="e">
        <f t="shared" ca="1" si="28"/>
        <v>#NAME?</v>
      </c>
      <c r="W42">
        <f t="shared" si="29"/>
        <v>-1</v>
      </c>
      <c r="X42" t="e">
        <f t="shared" ca="1" si="30"/>
        <v>#NAME?</v>
      </c>
      <c r="Y42" t="e">
        <f t="shared" ca="1" si="31"/>
        <v>#NAME?</v>
      </c>
      <c r="Z42" t="e">
        <f t="shared" ca="1" si="32"/>
        <v>#NAME?</v>
      </c>
      <c r="AA42" t="e">
        <f t="shared" ca="1" si="33"/>
        <v>#NAME?</v>
      </c>
      <c r="AB42" t="e">
        <f t="shared" ca="1" si="34"/>
        <v>#NAME?</v>
      </c>
      <c r="AC42" t="e">
        <f t="shared" ca="1" si="35"/>
        <v>#NAME?</v>
      </c>
      <c r="AD42" t="e">
        <f t="shared" ca="1" si="36"/>
        <v>#NAME?</v>
      </c>
      <c r="AE42" s="4" t="e">
        <f t="shared" ca="1" si="37"/>
        <v>#NAME?</v>
      </c>
      <c r="AG42" t="e">
        <f t="shared" ca="1" si="38"/>
        <v>#NAME?</v>
      </c>
    </row>
    <row r="43" spans="1:33">
      <c r="A43" t="s">
        <v>51</v>
      </c>
      <c r="B43" s="4">
        <v>1.5440000000000001E-4</v>
      </c>
      <c r="C43" s="4">
        <v>2.1416E-3</v>
      </c>
      <c r="D43">
        <v>7.0000000000000007E-2</v>
      </c>
      <c r="E43">
        <v>0.94299999999999995</v>
      </c>
      <c r="F43">
        <v>-4.0431E-3</v>
      </c>
      <c r="G43">
        <v>4.3518999999999997E-3</v>
      </c>
      <c r="J43">
        <f t="shared" si="39"/>
        <v>42</v>
      </c>
      <c r="K43">
        <f>EXP($B$59+$B$54*Transformed!B43+$B$55*Transformed!C43+$B$56*Transformed!D43+$B$57*Transformed!E43+$B$58*Transformed!F43)</f>
        <v>9115.5224219377778</v>
      </c>
      <c r="L43">
        <f t="shared" si="20"/>
        <v>0.99989030905056586</v>
      </c>
      <c r="M43">
        <f t="shared" si="21"/>
        <v>1.0969094943413804E-4</v>
      </c>
      <c r="N43">
        <f>$B$26+$B$4*Transformed!B43+$B$5*Transformed!C43+$B$6*Transformed!D43+$B$7*Transformed!E43+$B$8*Transformed!F43+$B$9*Transformed!G43+$B$10*Transformed!H43+$B$11*Transformed!I43+$B$12*Transformed!J43+$B$13*Transformed!K43+$B$14*Transformed!L43+$B$15*Transformed!M43+$B$16*Transformed!N43+$B$17*Transformed!O43+$B$18*Transformed!P43+$B$19*Transformed!Q43+$B$20*Transformed!R43+$B$21*Transformed!S43+$B$22*Transformed!T43+$B$23*Transformed!U43+$B$24*Transformed!V43+$B$25*Transformed!W43</f>
        <v>-0.46512009999999998</v>
      </c>
      <c r="O43" s="4">
        <f>$B$51+$B$29*Transformed!B43+$B$30*Transformed!C43+$B$31*Transformed!D43+$B$32*Transformed!E43+$B$33*Transformed!F43+$B$34*Transformed!G43+$B$35*Transformed!H43+$B$36*Transformed!I43+$B$37*Transformed!J43+$B$38*Transformed!K43+$B$39*Transformed!L43+$B$40*Transformed!M43+$B$41*Transformed!N43+$B$42*Transformed!O43+$B$43*Transformed!P43+$B$44*Transformed!Q43+$B$45*Transformed!R43+$B$46*Transformed!S43+$B$47*Transformed!T43+$B$48*Transformed!U43+$B$49*Transformed!V43+$B$50*Transformed!W43</f>
        <v>0.85239069999999995</v>
      </c>
      <c r="P43">
        <f t="shared" si="22"/>
        <v>5.6534677603698151</v>
      </c>
      <c r="Q43">
        <f t="shared" si="23"/>
        <v>-0.26673773654098859</v>
      </c>
      <c r="R43">
        <f t="shared" si="24"/>
        <v>9.4573257818271514</v>
      </c>
      <c r="S43">
        <f t="shared" si="25"/>
        <v>-226.93765082491998</v>
      </c>
      <c r="T43" t="e">
        <f t="shared" ca="1" si="26"/>
        <v>#NAME?</v>
      </c>
      <c r="U43">
        <f t="shared" si="27"/>
        <v>-0.60516444380472767</v>
      </c>
      <c r="V43" s="10" t="e">
        <f t="shared" ca="1" si="28"/>
        <v>#NAME?</v>
      </c>
      <c r="W43">
        <f t="shared" si="29"/>
        <v>-1</v>
      </c>
      <c r="X43" t="e">
        <f t="shared" ca="1" si="30"/>
        <v>#NAME?</v>
      </c>
      <c r="Y43" t="e">
        <f t="shared" ca="1" si="31"/>
        <v>#NAME?</v>
      </c>
      <c r="Z43" t="e">
        <f t="shared" ca="1" si="32"/>
        <v>#NAME?</v>
      </c>
      <c r="AA43" t="e">
        <f t="shared" ca="1" si="33"/>
        <v>#NAME?</v>
      </c>
      <c r="AB43" t="e">
        <f t="shared" ca="1" si="34"/>
        <v>#NAME?</v>
      </c>
      <c r="AC43" t="e">
        <f t="shared" ca="1" si="35"/>
        <v>#NAME?</v>
      </c>
      <c r="AD43" t="e">
        <f t="shared" ca="1" si="36"/>
        <v>#NAME?</v>
      </c>
      <c r="AE43" s="4" t="e">
        <f t="shared" ca="1" si="37"/>
        <v>#NAME?</v>
      </c>
      <c r="AG43" t="e">
        <f t="shared" ca="1" si="38"/>
        <v>#NAME?</v>
      </c>
    </row>
    <row r="44" spans="1:33">
      <c r="A44" t="s">
        <v>52</v>
      </c>
      <c r="B44">
        <v>4.6422E-3</v>
      </c>
      <c r="C44" s="4">
        <v>1.6651999999999999E-3</v>
      </c>
      <c r="D44">
        <v>2.79</v>
      </c>
      <c r="E44">
        <v>5.0000000000000001E-3</v>
      </c>
      <c r="F44">
        <v>1.3783999999999999E-3</v>
      </c>
      <c r="G44">
        <v>7.9059999999999998E-3</v>
      </c>
      <c r="J44">
        <f t="shared" si="39"/>
        <v>43</v>
      </c>
      <c r="K44">
        <f>EXP($B$59+$B$54*Transformed!B44+$B$55*Transformed!C44+$B$56*Transformed!D44+$B$57*Transformed!E44+$B$58*Transformed!F44)</f>
        <v>9115.5224219377778</v>
      </c>
      <c r="L44">
        <f t="shared" si="20"/>
        <v>0.99989030905056586</v>
      </c>
      <c r="M44">
        <f t="shared" si="21"/>
        <v>1.0969094943413804E-4</v>
      </c>
      <c r="N44">
        <f>$B$26+$B$4*Transformed!B44+$B$5*Transformed!C44+$B$6*Transformed!D44+$B$7*Transformed!E44+$B$8*Transformed!F44+$B$9*Transformed!G44+$B$10*Transformed!H44+$B$11*Transformed!I44+$B$12*Transformed!J44+$B$13*Transformed!K44+$B$14*Transformed!L44+$B$15*Transformed!M44+$B$16*Transformed!N44+$B$17*Transformed!O44+$B$18*Transformed!P44+$B$19*Transformed!Q44+$B$20*Transformed!R44+$B$21*Transformed!S44+$B$22*Transformed!T44+$B$23*Transformed!U44+$B$24*Transformed!V44+$B$25*Transformed!W44</f>
        <v>-0.46512009999999998</v>
      </c>
      <c r="O44" s="4">
        <f>$B$51+$B$29*Transformed!B44+$B$30*Transformed!C44+$B$31*Transformed!D44+$B$32*Transformed!E44+$B$33*Transformed!F44+$B$34*Transformed!G44+$B$35*Transformed!H44+$B$36*Transformed!I44+$B$37*Transformed!J44+$B$38*Transformed!K44+$B$39*Transformed!L44+$B$40*Transformed!M44+$B$41*Transformed!N44+$B$42*Transformed!O44+$B$43*Transformed!P44+$B$44*Transformed!Q44+$B$45*Transformed!R44+$B$46*Transformed!S44+$B$47*Transformed!T44+$B$48*Transformed!U44+$B$49*Transformed!V44+$B$50*Transformed!W44</f>
        <v>0.85239069999999995</v>
      </c>
      <c r="P44">
        <f t="shared" si="22"/>
        <v>5.6534677603698151</v>
      </c>
      <c r="Q44">
        <f t="shared" si="23"/>
        <v>-0.26673773654098859</v>
      </c>
      <c r="R44">
        <f t="shared" si="24"/>
        <v>9.4573257818271514</v>
      </c>
      <c r="S44">
        <f t="shared" si="25"/>
        <v>-226.93765082491998</v>
      </c>
      <c r="T44" t="e">
        <f t="shared" ca="1" si="26"/>
        <v>#NAME?</v>
      </c>
      <c r="U44">
        <f t="shared" si="27"/>
        <v>-0.60516444380472767</v>
      </c>
      <c r="V44" s="10" t="e">
        <f t="shared" ca="1" si="28"/>
        <v>#NAME?</v>
      </c>
      <c r="W44">
        <f t="shared" si="29"/>
        <v>-1</v>
      </c>
      <c r="X44" t="e">
        <f t="shared" ca="1" si="30"/>
        <v>#NAME?</v>
      </c>
      <c r="Y44" t="e">
        <f t="shared" ca="1" si="31"/>
        <v>#NAME?</v>
      </c>
      <c r="Z44" t="e">
        <f t="shared" ca="1" si="32"/>
        <v>#NAME?</v>
      </c>
      <c r="AA44" t="e">
        <f t="shared" ca="1" si="33"/>
        <v>#NAME?</v>
      </c>
      <c r="AB44" t="e">
        <f t="shared" ca="1" si="34"/>
        <v>#NAME?</v>
      </c>
      <c r="AC44" t="e">
        <f t="shared" ca="1" si="35"/>
        <v>#NAME?</v>
      </c>
      <c r="AD44" t="e">
        <f t="shared" ca="1" si="36"/>
        <v>#NAME?</v>
      </c>
      <c r="AE44" s="4" t="e">
        <f t="shared" ca="1" si="37"/>
        <v>#NAME?</v>
      </c>
      <c r="AG44" t="e">
        <f t="shared" ca="1" si="38"/>
        <v>#NAME?</v>
      </c>
    </row>
    <row r="45" spans="1:33">
      <c r="A45" t="s">
        <v>53</v>
      </c>
      <c r="B45" s="4">
        <v>-7.4669999999999999E-4</v>
      </c>
      <c r="C45" s="4">
        <v>9.5710000000000001E-4</v>
      </c>
      <c r="D45">
        <v>-0.78</v>
      </c>
      <c r="E45">
        <v>0.435</v>
      </c>
      <c r="F45">
        <v>-2.6226999999999999E-3</v>
      </c>
      <c r="G45">
        <v>1.1291999999999999E-3</v>
      </c>
      <c r="J45">
        <f t="shared" si="39"/>
        <v>44</v>
      </c>
      <c r="K45">
        <f>EXP($B$59+$B$54*Transformed!B45+$B$55*Transformed!C45+$B$56*Transformed!D45+$B$57*Transformed!E45+$B$58*Transformed!F45)</f>
        <v>9115.5224219377778</v>
      </c>
      <c r="L45">
        <f t="shared" si="20"/>
        <v>0.99989030905056586</v>
      </c>
      <c r="M45">
        <f t="shared" si="21"/>
        <v>1.0969094943413804E-4</v>
      </c>
      <c r="N45">
        <f>$B$26+$B$4*Transformed!B45+$B$5*Transformed!C45+$B$6*Transformed!D45+$B$7*Transformed!E45+$B$8*Transformed!F45+$B$9*Transformed!G45+$B$10*Transformed!H45+$B$11*Transformed!I45+$B$12*Transformed!J45+$B$13*Transformed!K45+$B$14*Transformed!L45+$B$15*Transformed!M45+$B$16*Transformed!N45+$B$17*Transformed!O45+$B$18*Transformed!P45+$B$19*Transformed!Q45+$B$20*Transformed!R45+$B$21*Transformed!S45+$B$22*Transformed!T45+$B$23*Transformed!U45+$B$24*Transformed!V45+$B$25*Transformed!W45</f>
        <v>-0.46512009999999998</v>
      </c>
      <c r="O45" s="4">
        <f>$B$51+$B$29*Transformed!B45+$B$30*Transformed!C45+$B$31*Transformed!D45+$B$32*Transformed!E45+$B$33*Transformed!F45+$B$34*Transformed!G45+$B$35*Transformed!H45+$B$36*Transformed!I45+$B$37*Transformed!J45+$B$38*Transformed!K45+$B$39*Transformed!L45+$B$40*Transformed!M45+$B$41*Transformed!N45+$B$42*Transformed!O45+$B$43*Transformed!P45+$B$44*Transformed!Q45+$B$45*Transformed!R45+$B$46*Transformed!S45+$B$47*Transformed!T45+$B$48*Transformed!U45+$B$49*Transformed!V45+$B$50*Transformed!W45</f>
        <v>0.85239069999999995</v>
      </c>
      <c r="P45">
        <f t="shared" si="22"/>
        <v>5.6534677603698151</v>
      </c>
      <c r="Q45">
        <f t="shared" si="23"/>
        <v>-0.26673773654098859</v>
      </c>
      <c r="R45">
        <f t="shared" si="24"/>
        <v>9.4573257818271514</v>
      </c>
      <c r="S45">
        <f t="shared" si="25"/>
        <v>-226.93765082491998</v>
      </c>
      <c r="T45" t="e">
        <f t="shared" ca="1" si="26"/>
        <v>#NAME?</v>
      </c>
      <c r="U45">
        <f t="shared" si="27"/>
        <v>-0.60516444380472767</v>
      </c>
      <c r="V45" s="10" t="e">
        <f t="shared" ca="1" si="28"/>
        <v>#NAME?</v>
      </c>
      <c r="W45">
        <f t="shared" si="29"/>
        <v>-1</v>
      </c>
      <c r="X45" t="e">
        <f t="shared" ca="1" si="30"/>
        <v>#NAME?</v>
      </c>
      <c r="Y45" t="e">
        <f t="shared" ca="1" si="31"/>
        <v>#NAME?</v>
      </c>
      <c r="Z45" t="e">
        <f t="shared" ca="1" si="32"/>
        <v>#NAME?</v>
      </c>
      <c r="AA45" t="e">
        <f t="shared" ca="1" si="33"/>
        <v>#NAME?</v>
      </c>
      <c r="AB45" t="e">
        <f t="shared" ca="1" si="34"/>
        <v>#NAME?</v>
      </c>
      <c r="AC45" t="e">
        <f t="shared" ca="1" si="35"/>
        <v>#NAME?</v>
      </c>
      <c r="AD45" t="e">
        <f t="shared" ca="1" si="36"/>
        <v>#NAME?</v>
      </c>
      <c r="AE45" s="4" t="e">
        <f t="shared" ca="1" si="37"/>
        <v>#NAME?</v>
      </c>
      <c r="AG45" t="e">
        <f t="shared" ca="1" si="38"/>
        <v>#NAME?</v>
      </c>
    </row>
    <row r="46" spans="1:33">
      <c r="A46" t="s">
        <v>54</v>
      </c>
      <c r="B46" s="4">
        <v>9.7200000000000004E-5</v>
      </c>
      <c r="C46" s="4">
        <v>8.8769999999999995E-4</v>
      </c>
      <c r="D46">
        <v>0.11</v>
      </c>
      <c r="E46">
        <v>0.91300000000000003</v>
      </c>
      <c r="F46">
        <v>-1.6425999999999999E-3</v>
      </c>
      <c r="G46">
        <v>1.8370000000000001E-3</v>
      </c>
      <c r="J46">
        <f t="shared" si="39"/>
        <v>45</v>
      </c>
      <c r="K46">
        <f>EXP($B$59+$B$54*Transformed!B46+$B$55*Transformed!C46+$B$56*Transformed!D46+$B$57*Transformed!E46+$B$58*Transformed!F46)</f>
        <v>9115.5224219377778</v>
      </c>
      <c r="L46">
        <f t="shared" si="20"/>
        <v>0.99989030905056586</v>
      </c>
      <c r="M46">
        <f t="shared" si="21"/>
        <v>1.0969094943413804E-4</v>
      </c>
      <c r="N46">
        <f>$B$26+$B$4*Transformed!B46+$B$5*Transformed!C46+$B$6*Transformed!D46+$B$7*Transformed!E46+$B$8*Transformed!F46+$B$9*Transformed!G46+$B$10*Transformed!H46+$B$11*Transformed!I46+$B$12*Transformed!J46+$B$13*Transformed!K46+$B$14*Transformed!L46+$B$15*Transformed!M46+$B$16*Transformed!N46+$B$17*Transformed!O46+$B$18*Transformed!P46+$B$19*Transformed!Q46+$B$20*Transformed!R46+$B$21*Transformed!S46+$B$22*Transformed!T46+$B$23*Transformed!U46+$B$24*Transformed!V46+$B$25*Transformed!W46</f>
        <v>-0.46512009999999998</v>
      </c>
      <c r="O46" s="4">
        <f>$B$51+$B$29*Transformed!B46+$B$30*Transformed!C46+$B$31*Transformed!D46+$B$32*Transformed!E46+$B$33*Transformed!F46+$B$34*Transformed!G46+$B$35*Transformed!H46+$B$36*Transformed!I46+$B$37*Transformed!J46+$B$38*Transformed!K46+$B$39*Transformed!L46+$B$40*Transformed!M46+$B$41*Transformed!N46+$B$42*Transformed!O46+$B$43*Transformed!P46+$B$44*Transformed!Q46+$B$45*Transformed!R46+$B$46*Transformed!S46+$B$47*Transformed!T46+$B$48*Transformed!U46+$B$49*Transformed!V46+$B$50*Transformed!W46</f>
        <v>0.85239069999999995</v>
      </c>
      <c r="P46">
        <f t="shared" si="22"/>
        <v>5.6534677603698151</v>
      </c>
      <c r="Q46">
        <f t="shared" si="23"/>
        <v>-0.26673773654098859</v>
      </c>
      <c r="R46">
        <f t="shared" si="24"/>
        <v>9.4573257818271514</v>
      </c>
      <c r="S46">
        <f t="shared" si="25"/>
        <v>-226.93765082491998</v>
      </c>
      <c r="T46" t="e">
        <f t="shared" ca="1" si="26"/>
        <v>#NAME?</v>
      </c>
      <c r="U46">
        <f t="shared" si="27"/>
        <v>-0.60516444380472767</v>
      </c>
      <c r="V46" s="10" t="e">
        <f t="shared" ca="1" si="28"/>
        <v>#NAME?</v>
      </c>
      <c r="W46">
        <f t="shared" si="29"/>
        <v>-1</v>
      </c>
      <c r="X46" t="e">
        <f t="shared" ca="1" si="30"/>
        <v>#NAME?</v>
      </c>
      <c r="Y46" t="e">
        <f t="shared" ca="1" si="31"/>
        <v>#NAME?</v>
      </c>
      <c r="Z46" t="e">
        <f t="shared" ca="1" si="32"/>
        <v>#NAME?</v>
      </c>
      <c r="AA46" t="e">
        <f t="shared" ca="1" si="33"/>
        <v>#NAME?</v>
      </c>
      <c r="AB46" t="e">
        <f t="shared" ca="1" si="34"/>
        <v>#NAME?</v>
      </c>
      <c r="AC46" t="e">
        <f t="shared" ca="1" si="35"/>
        <v>#NAME?</v>
      </c>
      <c r="AD46" t="e">
        <f t="shared" ca="1" si="36"/>
        <v>#NAME?</v>
      </c>
      <c r="AE46" s="4" t="e">
        <f t="shared" ca="1" si="37"/>
        <v>#NAME?</v>
      </c>
      <c r="AG46" t="e">
        <f t="shared" ca="1" si="38"/>
        <v>#NAME?</v>
      </c>
    </row>
    <row r="47" spans="1:33">
      <c r="A47" t="s">
        <v>55</v>
      </c>
      <c r="B47" s="4">
        <v>7.6650000000000004E-4</v>
      </c>
      <c r="C47" s="4">
        <v>1.0192000000000001E-3</v>
      </c>
      <c r="D47">
        <v>0.75</v>
      </c>
      <c r="E47">
        <v>0.45200000000000001</v>
      </c>
      <c r="F47">
        <v>-1.2312E-3</v>
      </c>
      <c r="G47">
        <v>2.7640999999999998E-3</v>
      </c>
      <c r="J47">
        <f t="shared" si="39"/>
        <v>46</v>
      </c>
      <c r="K47">
        <f>EXP($B$59+$B$54*Transformed!B47+$B$55*Transformed!C47+$B$56*Transformed!D47+$B$57*Transformed!E47+$B$58*Transformed!F47)</f>
        <v>9115.5224219377778</v>
      </c>
      <c r="L47">
        <f t="shared" si="20"/>
        <v>0.99989030905056586</v>
      </c>
      <c r="M47">
        <f t="shared" si="21"/>
        <v>1.0969094943413804E-4</v>
      </c>
      <c r="N47">
        <f>$B$26+$B$4*Transformed!B47+$B$5*Transformed!C47+$B$6*Transformed!D47+$B$7*Transformed!E47+$B$8*Transformed!F47+$B$9*Transformed!G47+$B$10*Transformed!H47+$B$11*Transformed!I47+$B$12*Transformed!J47+$B$13*Transformed!K47+$B$14*Transformed!L47+$B$15*Transformed!M47+$B$16*Transformed!N47+$B$17*Transformed!O47+$B$18*Transformed!P47+$B$19*Transformed!Q47+$B$20*Transformed!R47+$B$21*Transformed!S47+$B$22*Transformed!T47+$B$23*Transformed!U47+$B$24*Transformed!V47+$B$25*Transformed!W47</f>
        <v>-0.46512009999999998</v>
      </c>
      <c r="O47" s="4">
        <f>$B$51+$B$29*Transformed!B47+$B$30*Transformed!C47+$B$31*Transformed!D47+$B$32*Transformed!E47+$B$33*Transformed!F47+$B$34*Transformed!G47+$B$35*Transformed!H47+$B$36*Transformed!I47+$B$37*Transformed!J47+$B$38*Transformed!K47+$B$39*Transformed!L47+$B$40*Transformed!M47+$B$41*Transformed!N47+$B$42*Transformed!O47+$B$43*Transformed!P47+$B$44*Transformed!Q47+$B$45*Transformed!R47+$B$46*Transformed!S47+$B$47*Transformed!T47+$B$48*Transformed!U47+$B$49*Transformed!V47+$B$50*Transformed!W47</f>
        <v>0.85239069999999995</v>
      </c>
      <c r="P47">
        <f t="shared" si="22"/>
        <v>5.6534677603698151</v>
      </c>
      <c r="Q47">
        <f t="shared" si="23"/>
        <v>-0.26673773654098859</v>
      </c>
      <c r="R47">
        <f t="shared" si="24"/>
        <v>9.4573257818271514</v>
      </c>
      <c r="S47">
        <f t="shared" si="25"/>
        <v>-226.93765082491998</v>
      </c>
      <c r="T47" t="e">
        <f t="shared" ca="1" si="26"/>
        <v>#NAME?</v>
      </c>
      <c r="U47">
        <f t="shared" si="27"/>
        <v>-0.60516444380472767</v>
      </c>
      <c r="V47" s="10" t="e">
        <f t="shared" ca="1" si="28"/>
        <v>#NAME?</v>
      </c>
      <c r="W47">
        <f t="shared" si="29"/>
        <v>-1</v>
      </c>
      <c r="X47" t="e">
        <f t="shared" ca="1" si="30"/>
        <v>#NAME?</v>
      </c>
      <c r="Y47" t="e">
        <f t="shared" ca="1" si="31"/>
        <v>#NAME?</v>
      </c>
      <c r="Z47" t="e">
        <f t="shared" ca="1" si="32"/>
        <v>#NAME?</v>
      </c>
      <c r="AA47" t="e">
        <f t="shared" ca="1" si="33"/>
        <v>#NAME?</v>
      </c>
      <c r="AB47" t="e">
        <f t="shared" ca="1" si="34"/>
        <v>#NAME?</v>
      </c>
      <c r="AC47" t="e">
        <f t="shared" ca="1" si="35"/>
        <v>#NAME?</v>
      </c>
      <c r="AD47" t="e">
        <f t="shared" ca="1" si="36"/>
        <v>#NAME?</v>
      </c>
      <c r="AE47" s="4" t="e">
        <f t="shared" ca="1" si="37"/>
        <v>#NAME?</v>
      </c>
      <c r="AG47" t="e">
        <f t="shared" ca="1" si="38"/>
        <v>#NAME?</v>
      </c>
    </row>
    <row r="48" spans="1:33">
      <c r="A48" t="s">
        <v>56</v>
      </c>
      <c r="B48" s="4">
        <v>-6.8100000000000002E-5</v>
      </c>
      <c r="C48" s="4">
        <v>6.3219999999999997E-4</v>
      </c>
      <c r="D48">
        <v>-0.11</v>
      </c>
      <c r="E48">
        <v>0.91400000000000003</v>
      </c>
      <c r="F48">
        <v>-1.3071999999999999E-3</v>
      </c>
      <c r="G48">
        <v>1.1711E-3</v>
      </c>
      <c r="J48">
        <f t="shared" si="39"/>
        <v>47</v>
      </c>
      <c r="K48">
        <f>EXP($B$59+$B$54*Transformed!B48+$B$55*Transformed!C48+$B$56*Transformed!D48+$B$57*Transformed!E48+$B$58*Transformed!F48)</f>
        <v>9115.5224219377778</v>
      </c>
      <c r="L48">
        <f t="shared" si="20"/>
        <v>0.99989030905056586</v>
      </c>
      <c r="M48">
        <f t="shared" si="21"/>
        <v>1.0969094943413804E-4</v>
      </c>
      <c r="N48">
        <f>$B$26+$B$4*Transformed!B48+$B$5*Transformed!C48+$B$6*Transformed!D48+$B$7*Transformed!E48+$B$8*Transformed!F48+$B$9*Transformed!G48+$B$10*Transformed!H48+$B$11*Transformed!I48+$B$12*Transformed!J48+$B$13*Transformed!K48+$B$14*Transformed!L48+$B$15*Transformed!M48+$B$16*Transformed!N48+$B$17*Transformed!O48+$B$18*Transformed!P48+$B$19*Transformed!Q48+$B$20*Transformed!R48+$B$21*Transformed!S48+$B$22*Transformed!T48+$B$23*Transformed!U48+$B$24*Transformed!V48+$B$25*Transformed!W48</f>
        <v>-0.46512009999999998</v>
      </c>
      <c r="O48" s="4">
        <f>$B$51+$B$29*Transformed!B48+$B$30*Transformed!C48+$B$31*Transformed!D48+$B$32*Transformed!E48+$B$33*Transformed!F48+$B$34*Transformed!G48+$B$35*Transformed!H48+$B$36*Transformed!I48+$B$37*Transformed!J48+$B$38*Transformed!K48+$B$39*Transformed!L48+$B$40*Transformed!M48+$B$41*Transformed!N48+$B$42*Transformed!O48+$B$43*Transformed!P48+$B$44*Transformed!Q48+$B$45*Transformed!R48+$B$46*Transformed!S48+$B$47*Transformed!T48+$B$48*Transformed!U48+$B$49*Transformed!V48+$B$50*Transformed!W48</f>
        <v>0.85239069999999995</v>
      </c>
      <c r="P48">
        <f t="shared" si="22"/>
        <v>5.6534677603698151</v>
      </c>
      <c r="Q48">
        <f t="shared" si="23"/>
        <v>-0.26673773654098859</v>
      </c>
      <c r="R48">
        <f t="shared" si="24"/>
        <v>9.4573257818271514</v>
      </c>
      <c r="S48">
        <f t="shared" si="25"/>
        <v>-226.93765082491998</v>
      </c>
      <c r="T48" t="e">
        <f t="shared" ca="1" si="26"/>
        <v>#NAME?</v>
      </c>
      <c r="U48">
        <f t="shared" si="27"/>
        <v>-0.60516444380472767</v>
      </c>
      <c r="V48" s="10" t="e">
        <f t="shared" ca="1" si="28"/>
        <v>#NAME?</v>
      </c>
      <c r="W48">
        <f t="shared" si="29"/>
        <v>-1</v>
      </c>
      <c r="X48" t="e">
        <f t="shared" ca="1" si="30"/>
        <v>#NAME?</v>
      </c>
      <c r="Y48" t="e">
        <f t="shared" ca="1" si="31"/>
        <v>#NAME?</v>
      </c>
      <c r="Z48" t="e">
        <f t="shared" ca="1" si="32"/>
        <v>#NAME?</v>
      </c>
      <c r="AA48" t="e">
        <f t="shared" ca="1" si="33"/>
        <v>#NAME?</v>
      </c>
      <c r="AB48" t="e">
        <f t="shared" ca="1" si="34"/>
        <v>#NAME?</v>
      </c>
      <c r="AC48" t="e">
        <f t="shared" ca="1" si="35"/>
        <v>#NAME?</v>
      </c>
      <c r="AD48" t="e">
        <f t="shared" ca="1" si="36"/>
        <v>#NAME?</v>
      </c>
      <c r="AE48" s="4" t="e">
        <f t="shared" ca="1" si="37"/>
        <v>#NAME?</v>
      </c>
      <c r="AG48" t="e">
        <f t="shared" ca="1" si="38"/>
        <v>#NAME?</v>
      </c>
    </row>
    <row r="49" spans="1:33">
      <c r="A49" t="s">
        <v>57</v>
      </c>
      <c r="B49">
        <v>-2.5560000000000001E-3</v>
      </c>
      <c r="C49">
        <v>1.0528E-3</v>
      </c>
      <c r="D49">
        <v>-2.4300000000000002</v>
      </c>
      <c r="E49">
        <v>1.4999999999999999E-2</v>
      </c>
      <c r="F49">
        <v>-4.6194000000000001E-3</v>
      </c>
      <c r="G49">
        <v>-4.9249999999999999E-4</v>
      </c>
      <c r="J49">
        <f t="shared" si="39"/>
        <v>48</v>
      </c>
      <c r="K49">
        <f>EXP($B$59+$B$54*Transformed!B49+$B$55*Transformed!C49+$B$56*Transformed!D49+$B$57*Transformed!E49+$B$58*Transformed!F49)</f>
        <v>9115.5224219377778</v>
      </c>
      <c r="L49">
        <f t="shared" si="20"/>
        <v>0.99989030905056586</v>
      </c>
      <c r="M49">
        <f t="shared" si="21"/>
        <v>1.0969094943413804E-4</v>
      </c>
      <c r="N49">
        <f>$B$26+$B$4*Transformed!B49+$B$5*Transformed!C49+$B$6*Transformed!D49+$B$7*Transformed!E49+$B$8*Transformed!F49+$B$9*Transformed!G49+$B$10*Transformed!H49+$B$11*Transformed!I49+$B$12*Transformed!J49+$B$13*Transformed!K49+$B$14*Transformed!L49+$B$15*Transformed!M49+$B$16*Transformed!N49+$B$17*Transformed!O49+$B$18*Transformed!P49+$B$19*Transformed!Q49+$B$20*Transformed!R49+$B$21*Transformed!S49+$B$22*Transformed!T49+$B$23*Transformed!U49+$B$24*Transformed!V49+$B$25*Transformed!W49</f>
        <v>-0.46512009999999998</v>
      </c>
      <c r="O49" s="4">
        <f>$B$51+$B$29*Transformed!B49+$B$30*Transformed!C49+$B$31*Transformed!D49+$B$32*Transformed!E49+$B$33*Transformed!F49+$B$34*Transformed!G49+$B$35*Transformed!H49+$B$36*Transformed!I49+$B$37*Transformed!J49+$B$38*Transformed!K49+$B$39*Transformed!L49+$B$40*Transformed!M49+$B$41*Transformed!N49+$B$42*Transformed!O49+$B$43*Transformed!P49+$B$44*Transformed!Q49+$B$45*Transformed!R49+$B$46*Transformed!S49+$B$47*Transformed!T49+$B$48*Transformed!U49+$B$49*Transformed!V49+$B$50*Transformed!W49</f>
        <v>0.85239069999999995</v>
      </c>
      <c r="P49">
        <f t="shared" si="22"/>
        <v>5.6534677603698151</v>
      </c>
      <c r="Q49">
        <f t="shared" si="23"/>
        <v>-0.26673773654098859</v>
      </c>
      <c r="R49">
        <f t="shared" si="24"/>
        <v>9.4573257818271514</v>
      </c>
      <c r="S49">
        <f t="shared" si="25"/>
        <v>-226.93765082491998</v>
      </c>
      <c r="T49" t="e">
        <f t="shared" ca="1" si="26"/>
        <v>#NAME?</v>
      </c>
      <c r="U49">
        <f t="shared" si="27"/>
        <v>-0.60516444380472767</v>
      </c>
      <c r="V49" s="10" t="e">
        <f t="shared" ca="1" si="28"/>
        <v>#NAME?</v>
      </c>
      <c r="W49">
        <f t="shared" si="29"/>
        <v>-1</v>
      </c>
      <c r="X49" t="e">
        <f t="shared" ca="1" si="30"/>
        <v>#NAME?</v>
      </c>
      <c r="Y49" t="e">
        <f t="shared" ca="1" si="31"/>
        <v>#NAME?</v>
      </c>
      <c r="Z49" t="e">
        <f t="shared" ca="1" si="32"/>
        <v>#NAME?</v>
      </c>
      <c r="AA49" t="e">
        <f t="shared" ca="1" si="33"/>
        <v>#NAME?</v>
      </c>
      <c r="AB49" t="e">
        <f t="shared" ca="1" si="34"/>
        <v>#NAME?</v>
      </c>
      <c r="AC49" t="e">
        <f t="shared" ca="1" si="35"/>
        <v>#NAME?</v>
      </c>
      <c r="AD49" t="e">
        <f t="shared" ca="1" si="36"/>
        <v>#NAME?</v>
      </c>
      <c r="AE49" s="4" t="e">
        <f t="shared" ca="1" si="37"/>
        <v>#NAME?</v>
      </c>
      <c r="AG49" t="e">
        <f t="shared" ca="1" si="38"/>
        <v>#NAME?</v>
      </c>
    </row>
    <row r="50" spans="1:33">
      <c r="A50" t="s">
        <v>58</v>
      </c>
      <c r="B50">
        <v>-4.2443999999999997E-3</v>
      </c>
      <c r="C50">
        <v>3.2225999999999999E-3</v>
      </c>
      <c r="D50">
        <v>-1.32</v>
      </c>
      <c r="E50">
        <v>0.188</v>
      </c>
      <c r="F50">
        <v>-1.05606E-2</v>
      </c>
      <c r="G50">
        <v>2.0717000000000001E-3</v>
      </c>
      <c r="J50">
        <f t="shared" si="39"/>
        <v>49</v>
      </c>
      <c r="K50">
        <f>EXP($B$59+$B$54*Transformed!B50+$B$55*Transformed!C50+$B$56*Transformed!D50+$B$57*Transformed!E50+$B$58*Transformed!F50)</f>
        <v>9115.5224219377778</v>
      </c>
      <c r="L50">
        <f t="shared" si="20"/>
        <v>0.99989030905056586</v>
      </c>
      <c r="M50">
        <f t="shared" si="21"/>
        <v>1.0969094943413804E-4</v>
      </c>
      <c r="N50">
        <f>$B$26+$B$4*Transformed!B50+$B$5*Transformed!C50+$B$6*Transformed!D50+$B$7*Transformed!E50+$B$8*Transformed!F50+$B$9*Transformed!G50+$B$10*Transformed!H50+$B$11*Transformed!I50+$B$12*Transformed!J50+$B$13*Transformed!K50+$B$14*Transformed!L50+$B$15*Transformed!M50+$B$16*Transformed!N50+$B$17*Transformed!O50+$B$18*Transformed!P50+$B$19*Transformed!Q50+$B$20*Transformed!R50+$B$21*Transformed!S50+$B$22*Transformed!T50+$B$23*Transformed!U50+$B$24*Transformed!V50+$B$25*Transformed!W50</f>
        <v>-0.46512009999999998</v>
      </c>
      <c r="O50" s="4">
        <f>$B$51+$B$29*Transformed!B50+$B$30*Transformed!C50+$B$31*Transformed!D50+$B$32*Transformed!E50+$B$33*Transformed!F50+$B$34*Transformed!G50+$B$35*Transformed!H50+$B$36*Transformed!I50+$B$37*Transformed!J50+$B$38*Transformed!K50+$B$39*Transformed!L50+$B$40*Transformed!M50+$B$41*Transformed!N50+$B$42*Transformed!O50+$B$43*Transformed!P50+$B$44*Transformed!Q50+$B$45*Transformed!R50+$B$46*Transformed!S50+$B$47*Transformed!T50+$B$48*Transformed!U50+$B$49*Transformed!V50+$B$50*Transformed!W50</f>
        <v>0.85239069999999995</v>
      </c>
      <c r="P50">
        <f t="shared" si="22"/>
        <v>5.6534677603698151</v>
      </c>
      <c r="Q50">
        <f t="shared" si="23"/>
        <v>-0.26673773654098859</v>
      </c>
      <c r="R50">
        <f t="shared" si="24"/>
        <v>9.4573257818271514</v>
      </c>
      <c r="S50">
        <f t="shared" si="25"/>
        <v>-226.93765082491998</v>
      </c>
      <c r="T50" t="e">
        <f t="shared" ca="1" si="26"/>
        <v>#NAME?</v>
      </c>
      <c r="U50">
        <f t="shared" si="27"/>
        <v>-0.60516444380472767</v>
      </c>
      <c r="V50" s="10" t="e">
        <f t="shared" ca="1" si="28"/>
        <v>#NAME?</v>
      </c>
      <c r="W50">
        <f t="shared" si="29"/>
        <v>-1</v>
      </c>
      <c r="X50" t="e">
        <f t="shared" ca="1" si="30"/>
        <v>#NAME?</v>
      </c>
      <c r="Y50" t="e">
        <f t="shared" ca="1" si="31"/>
        <v>#NAME?</v>
      </c>
      <c r="Z50" t="e">
        <f t="shared" ca="1" si="32"/>
        <v>#NAME?</v>
      </c>
      <c r="AA50" t="e">
        <f t="shared" ca="1" si="33"/>
        <v>#NAME?</v>
      </c>
      <c r="AB50" t="e">
        <f t="shared" ca="1" si="34"/>
        <v>#NAME?</v>
      </c>
      <c r="AC50" t="e">
        <f t="shared" ca="1" si="35"/>
        <v>#NAME?</v>
      </c>
      <c r="AD50" t="e">
        <f t="shared" ca="1" si="36"/>
        <v>#NAME?</v>
      </c>
      <c r="AE50" s="4" t="e">
        <f t="shared" ca="1" si="37"/>
        <v>#NAME?</v>
      </c>
      <c r="AG50" t="e">
        <f t="shared" ca="1" si="38"/>
        <v>#NAME?</v>
      </c>
    </row>
    <row r="51" spans="1:33">
      <c r="A51" t="s">
        <v>26</v>
      </c>
      <c r="B51">
        <v>0.85239069999999995</v>
      </c>
      <c r="C51">
        <v>0.13820489999999999</v>
      </c>
      <c r="D51">
        <v>6.17</v>
      </c>
      <c r="E51">
        <v>0</v>
      </c>
      <c r="F51">
        <v>0.58151419999999998</v>
      </c>
      <c r="G51">
        <v>1.123267</v>
      </c>
      <c r="J51">
        <f t="shared" si="39"/>
        <v>50</v>
      </c>
      <c r="K51">
        <f>EXP($B$59+$B$54*Transformed!B51+$B$55*Transformed!C51+$B$56*Transformed!D51+$B$57*Transformed!E51+$B$58*Transformed!F51)</f>
        <v>9115.5224219377778</v>
      </c>
      <c r="L51">
        <f t="shared" ref="L51:L101" si="40">K51/(K51+EXP(0))</f>
        <v>0.99989030905056586</v>
      </c>
      <c r="M51">
        <f t="shared" ref="M51:M101" si="41">1-L51</f>
        <v>1.0969094943413804E-4</v>
      </c>
      <c r="N51">
        <f>$B$26+$B$4*Transformed!B51+$B$5*Transformed!C51+$B$6*Transformed!D51+$B$7*Transformed!E51+$B$8*Transformed!F51+$B$9*Transformed!G51+$B$10*Transformed!H51+$B$11*Transformed!I51+$B$12*Transformed!J51+$B$13*Transformed!K51+$B$14*Transformed!L51+$B$15*Transformed!M51+$B$16*Transformed!N51+$B$17*Transformed!O51+$B$18*Transformed!P51+$B$19*Transformed!Q51+$B$20*Transformed!R51+$B$21*Transformed!S51+$B$22*Transformed!T51+$B$23*Transformed!U51+$B$24*Transformed!V51+$B$25*Transformed!W51</f>
        <v>-0.46512009999999998</v>
      </c>
      <c r="O51" s="4">
        <f>$B$51+$B$29*Transformed!B51+$B$30*Transformed!C51+$B$31*Transformed!D51+$B$32*Transformed!E51+$B$33*Transformed!F51+$B$34*Transformed!G51+$B$35*Transformed!H51+$B$36*Transformed!I51+$B$37*Transformed!J51+$B$38*Transformed!K51+$B$39*Transformed!L51+$B$40*Transformed!M51+$B$41*Transformed!N51+$B$42*Transformed!O51+$B$43*Transformed!P51+$B$44*Transformed!Q51+$B$45*Transformed!R51+$B$46*Transformed!S51+$B$47*Transformed!T51+$B$48*Transformed!U51+$B$49*Transformed!V51+$B$50*Transformed!W51</f>
        <v>0.85239069999999995</v>
      </c>
      <c r="P51">
        <f t="shared" ref="P51:P101" si="42">(0.91-N51)/$B$64</f>
        <v>5.6534677603698151</v>
      </c>
      <c r="Q51">
        <f t="shared" ref="Q51:Q101" si="43">(-0.53-N51)/$B$64</f>
        <v>-0.26673773654098859</v>
      </c>
      <c r="R51">
        <f t="shared" ref="R51:R101" si="44">(0.91-O51)/$B$65</f>
        <v>9.4573257818271514</v>
      </c>
      <c r="S51">
        <f t="shared" ref="S51:S101" si="45">(-0.53-O51)/$B$65</f>
        <v>-226.93765082491998</v>
      </c>
      <c r="T51" t="e">
        <f t="shared" ref="T51:T101" ca="1" si="46">_xlfn.NORM.DIST(P51,0,1,FALSE)-_xlfn.NORM.DIST(Q51,0,1,FALSE)</f>
        <v>#NAME?</v>
      </c>
      <c r="U51">
        <f t="shared" ref="U51:U101" si="47">NORMSDIST(Q51)-NORMSDIST(P51)</f>
        <v>-0.60516444380472767</v>
      </c>
      <c r="V51" s="10" t="e">
        <f t="shared" ref="V51:V101" ca="1" si="48">_xlfn.NORM.DIST(R51,0,1,FALSE)-_xlfn.NORM.DIST(S51,0,1,FALSE)</f>
        <v>#NAME?</v>
      </c>
      <c r="W51">
        <f t="shared" ref="W51:W101" si="49">NORMSDIST(S51)-NORMSDIST(R51)</f>
        <v>-1</v>
      </c>
      <c r="X51" t="e">
        <f t="shared" ref="X51:X101" ca="1" si="50">IF(AND(T51&gt;=-0.0001, T51&lt;=0.0001),1,0)</f>
        <v>#NAME?</v>
      </c>
      <c r="Y51" t="e">
        <f t="shared" ref="Y51:Y101" ca="1" si="51">T51*(1-X51)</f>
        <v>#NAME?</v>
      </c>
      <c r="Z51" t="e">
        <f t="shared" ref="Z51:Z101" ca="1" si="52">X51+(1-X51)*U51</f>
        <v>#NAME?</v>
      </c>
      <c r="AA51" t="e">
        <f t="shared" ref="AA51:AA101" ca="1" si="53">IF(AND(V51&gt;=-0.0001, V51&lt;=0.0001),1,0)</f>
        <v>#NAME?</v>
      </c>
      <c r="AB51" t="e">
        <f t="shared" ref="AB51:AB101" ca="1" si="54">V51*(1-AA51)</f>
        <v>#NAME?</v>
      </c>
      <c r="AC51" t="e">
        <f t="shared" ref="AC51:AC101" ca="1" si="55">AA51+(1-AA51)*W51</f>
        <v>#NAME?</v>
      </c>
      <c r="AD51" t="e">
        <f t="shared" ref="AD51:AD101" ca="1" si="56">L51*(1-NORMSDIST(P51)+(NORMSDIST(P51)-NORMSDIST(Q51))*(N51+$B$64*(Y51/Z51))-0.53*NORMSDIST(Q51))</f>
        <v>#NAME?</v>
      </c>
      <c r="AE51" s="4" t="e">
        <f t="shared" ref="AE51:AE101" ca="1" si="57">M51*(1-NORMSDIST(R51)+(NORMSDIST(R51)-NORMSDIST(S51))*(O51+$B$65*(AB51/AC51))-0.53*NORMSDIST(S51))</f>
        <v>#NAME?</v>
      </c>
      <c r="AG51" t="e">
        <f t="shared" ref="AG51:AG101" ca="1" si="58">AD51+AE51</f>
        <v>#NAME?</v>
      </c>
    </row>
    <row r="52" spans="1:33">
      <c r="J52">
        <f t="shared" si="39"/>
        <v>51</v>
      </c>
      <c r="K52">
        <f>EXP($B$59+$B$54*Transformed!B52+$B$55*Transformed!C52+$B$56*Transformed!D52+$B$57*Transformed!E52+$B$58*Transformed!F52)</f>
        <v>9115.5224219377778</v>
      </c>
      <c r="L52">
        <f t="shared" si="40"/>
        <v>0.99989030905056586</v>
      </c>
      <c r="M52">
        <f t="shared" si="41"/>
        <v>1.0969094943413804E-4</v>
      </c>
      <c r="N52">
        <f>$B$26+$B$4*Transformed!B52+$B$5*Transformed!C52+$B$6*Transformed!D52+$B$7*Transformed!E52+$B$8*Transformed!F52+$B$9*Transformed!G52+$B$10*Transformed!H52+$B$11*Transformed!I52+$B$12*Transformed!J52+$B$13*Transformed!K52+$B$14*Transformed!L52+$B$15*Transformed!M52+$B$16*Transformed!N52+$B$17*Transformed!O52+$B$18*Transformed!P52+$B$19*Transformed!Q52+$B$20*Transformed!R52+$B$21*Transformed!S52+$B$22*Transformed!T52+$B$23*Transformed!U52+$B$24*Transformed!V52+$B$25*Transformed!W52</f>
        <v>-0.46512009999999998</v>
      </c>
      <c r="O52" s="4">
        <f>$B$51+$B$29*Transformed!B52+$B$30*Transformed!C52+$B$31*Transformed!D52+$B$32*Transformed!E52+$B$33*Transformed!F52+$B$34*Transformed!G52+$B$35*Transformed!H52+$B$36*Transformed!I52+$B$37*Transformed!J52+$B$38*Transformed!K52+$B$39*Transformed!L52+$B$40*Transformed!M52+$B$41*Transformed!N52+$B$42*Transformed!O52+$B$43*Transformed!P52+$B$44*Transformed!Q52+$B$45*Transformed!R52+$B$46*Transformed!S52+$B$47*Transformed!T52+$B$48*Transformed!U52+$B$49*Transformed!V52+$B$50*Transformed!W52</f>
        <v>0.85239069999999995</v>
      </c>
      <c r="P52">
        <f t="shared" si="42"/>
        <v>5.6534677603698151</v>
      </c>
      <c r="Q52">
        <f t="shared" si="43"/>
        <v>-0.26673773654098859</v>
      </c>
      <c r="R52">
        <f t="shared" si="44"/>
        <v>9.4573257818271514</v>
      </c>
      <c r="S52">
        <f t="shared" si="45"/>
        <v>-226.93765082491998</v>
      </c>
      <c r="T52" t="e">
        <f t="shared" ca="1" si="46"/>
        <v>#NAME?</v>
      </c>
      <c r="U52">
        <f t="shared" si="47"/>
        <v>-0.60516444380472767</v>
      </c>
      <c r="V52" s="10" t="e">
        <f t="shared" ca="1" si="48"/>
        <v>#NAME?</v>
      </c>
      <c r="W52">
        <f t="shared" si="49"/>
        <v>-1</v>
      </c>
      <c r="X52" t="e">
        <f t="shared" ca="1" si="50"/>
        <v>#NAME?</v>
      </c>
      <c r="Y52" t="e">
        <f t="shared" ca="1" si="51"/>
        <v>#NAME?</v>
      </c>
      <c r="Z52" t="e">
        <f t="shared" ca="1" si="52"/>
        <v>#NAME?</v>
      </c>
      <c r="AA52" t="e">
        <f t="shared" ca="1" si="53"/>
        <v>#NAME?</v>
      </c>
      <c r="AB52" t="e">
        <f t="shared" ca="1" si="54"/>
        <v>#NAME?</v>
      </c>
      <c r="AC52" t="e">
        <f t="shared" ca="1" si="55"/>
        <v>#NAME?</v>
      </c>
      <c r="AD52" t="e">
        <f t="shared" ca="1" si="56"/>
        <v>#NAME?</v>
      </c>
      <c r="AE52" s="4" t="e">
        <f t="shared" ca="1" si="57"/>
        <v>#NAME?</v>
      </c>
      <c r="AG52" t="e">
        <f t="shared" ca="1" si="58"/>
        <v>#NAME?</v>
      </c>
    </row>
    <row r="53" spans="1:33">
      <c r="A53" t="s">
        <v>28</v>
      </c>
      <c r="J53">
        <f t="shared" si="39"/>
        <v>52</v>
      </c>
      <c r="K53">
        <f>EXP($B$59+$B$54*Transformed!B53+$B$55*Transformed!C53+$B$56*Transformed!D53+$B$57*Transformed!E53+$B$58*Transformed!F53)</f>
        <v>9115.5224219377778</v>
      </c>
      <c r="L53">
        <f t="shared" si="40"/>
        <v>0.99989030905056586</v>
      </c>
      <c r="M53">
        <f t="shared" si="41"/>
        <v>1.0969094943413804E-4</v>
      </c>
      <c r="N53">
        <f>$B$26+$B$4*Transformed!B53+$B$5*Transformed!C53+$B$6*Transformed!D53+$B$7*Transformed!E53+$B$8*Transformed!F53+$B$9*Transformed!G53+$B$10*Transformed!H53+$B$11*Transformed!I53+$B$12*Transformed!J53+$B$13*Transformed!K53+$B$14*Transformed!L53+$B$15*Transformed!M53+$B$16*Transformed!N53+$B$17*Transformed!O53+$B$18*Transformed!P53+$B$19*Transformed!Q53+$B$20*Transformed!R53+$B$21*Transformed!S53+$B$22*Transformed!T53+$B$23*Transformed!U53+$B$24*Transformed!V53+$B$25*Transformed!W53</f>
        <v>-0.46512009999999998</v>
      </c>
      <c r="O53" s="4">
        <f>$B$51+$B$29*Transformed!B53+$B$30*Transformed!C53+$B$31*Transformed!D53+$B$32*Transformed!E53+$B$33*Transformed!F53+$B$34*Transformed!G53+$B$35*Transformed!H53+$B$36*Transformed!I53+$B$37*Transformed!J53+$B$38*Transformed!K53+$B$39*Transformed!L53+$B$40*Transformed!M53+$B$41*Transformed!N53+$B$42*Transformed!O53+$B$43*Transformed!P53+$B$44*Transformed!Q53+$B$45*Transformed!R53+$B$46*Transformed!S53+$B$47*Transformed!T53+$B$48*Transformed!U53+$B$49*Transformed!V53+$B$50*Transformed!W53</f>
        <v>0.85239069999999995</v>
      </c>
      <c r="P53">
        <f t="shared" si="42"/>
        <v>5.6534677603698151</v>
      </c>
      <c r="Q53">
        <f t="shared" si="43"/>
        <v>-0.26673773654098859</v>
      </c>
      <c r="R53">
        <f t="shared" si="44"/>
        <v>9.4573257818271514</v>
      </c>
      <c r="S53">
        <f t="shared" si="45"/>
        <v>-226.93765082491998</v>
      </c>
      <c r="T53" t="e">
        <f t="shared" ca="1" si="46"/>
        <v>#NAME?</v>
      </c>
      <c r="U53">
        <f t="shared" si="47"/>
        <v>-0.60516444380472767</v>
      </c>
      <c r="V53" s="10" t="e">
        <f t="shared" ca="1" si="48"/>
        <v>#NAME?</v>
      </c>
      <c r="W53">
        <f t="shared" si="49"/>
        <v>-1</v>
      </c>
      <c r="X53" t="e">
        <f t="shared" ca="1" si="50"/>
        <v>#NAME?</v>
      </c>
      <c r="Y53" t="e">
        <f t="shared" ca="1" si="51"/>
        <v>#NAME?</v>
      </c>
      <c r="Z53" t="e">
        <f t="shared" ca="1" si="52"/>
        <v>#NAME?</v>
      </c>
      <c r="AA53" t="e">
        <f t="shared" ca="1" si="53"/>
        <v>#NAME?</v>
      </c>
      <c r="AB53" t="e">
        <f t="shared" ca="1" si="54"/>
        <v>#NAME?</v>
      </c>
      <c r="AC53" t="e">
        <f t="shared" ca="1" si="55"/>
        <v>#NAME?</v>
      </c>
      <c r="AD53" t="e">
        <f t="shared" ca="1" si="56"/>
        <v>#NAME?</v>
      </c>
      <c r="AE53" s="4" t="e">
        <f t="shared" ca="1" si="57"/>
        <v>#NAME?</v>
      </c>
      <c r="AG53" t="e">
        <f t="shared" ca="1" si="58"/>
        <v>#NAME?</v>
      </c>
    </row>
    <row r="54" spans="1:33">
      <c r="A54" t="s">
        <v>6</v>
      </c>
      <c r="B54">
        <v>-1.2695320000000001</v>
      </c>
      <c r="C54">
        <v>0.33759149999999999</v>
      </c>
      <c r="D54">
        <v>-3.76</v>
      </c>
      <c r="E54">
        <v>0</v>
      </c>
      <c r="F54">
        <v>-1.9312</v>
      </c>
      <c r="G54">
        <v>-0.60786499999999999</v>
      </c>
      <c r="J54">
        <f t="shared" si="39"/>
        <v>53</v>
      </c>
      <c r="K54">
        <f>EXP($B$59+$B$54*Transformed!B54+$B$55*Transformed!C54+$B$56*Transformed!D54+$B$57*Transformed!E54+$B$58*Transformed!F54)</f>
        <v>9115.5224219377778</v>
      </c>
      <c r="L54">
        <f t="shared" si="40"/>
        <v>0.99989030905056586</v>
      </c>
      <c r="M54">
        <f t="shared" si="41"/>
        <v>1.0969094943413804E-4</v>
      </c>
      <c r="N54">
        <f>$B$26+$B$4*Transformed!B54+$B$5*Transformed!C54+$B$6*Transformed!D54+$B$7*Transformed!E54+$B$8*Transformed!F54+$B$9*Transformed!G54+$B$10*Transformed!H54+$B$11*Transformed!I54+$B$12*Transformed!J54+$B$13*Transformed!K54+$B$14*Transformed!L54+$B$15*Transformed!M54+$B$16*Transformed!N54+$B$17*Transformed!O54+$B$18*Transformed!P54+$B$19*Transformed!Q54+$B$20*Transformed!R54+$B$21*Transformed!S54+$B$22*Transformed!T54+$B$23*Transformed!U54+$B$24*Transformed!V54+$B$25*Transformed!W54</f>
        <v>-0.46512009999999998</v>
      </c>
      <c r="O54" s="4">
        <f>$B$51+$B$29*Transformed!B54+$B$30*Transformed!C54+$B$31*Transformed!D54+$B$32*Transformed!E54+$B$33*Transformed!F54+$B$34*Transformed!G54+$B$35*Transformed!H54+$B$36*Transformed!I54+$B$37*Transformed!J54+$B$38*Transformed!K54+$B$39*Transformed!L54+$B$40*Transformed!M54+$B$41*Transformed!N54+$B$42*Transformed!O54+$B$43*Transformed!P54+$B$44*Transformed!Q54+$B$45*Transformed!R54+$B$46*Transformed!S54+$B$47*Transformed!T54+$B$48*Transformed!U54+$B$49*Transformed!V54+$B$50*Transformed!W54</f>
        <v>0.85239069999999995</v>
      </c>
      <c r="P54">
        <f t="shared" si="42"/>
        <v>5.6534677603698151</v>
      </c>
      <c r="Q54">
        <f t="shared" si="43"/>
        <v>-0.26673773654098859</v>
      </c>
      <c r="R54">
        <f t="shared" si="44"/>
        <v>9.4573257818271514</v>
      </c>
      <c r="S54">
        <f t="shared" si="45"/>
        <v>-226.93765082491998</v>
      </c>
      <c r="T54" t="e">
        <f t="shared" ca="1" si="46"/>
        <v>#NAME?</v>
      </c>
      <c r="U54">
        <f t="shared" si="47"/>
        <v>-0.60516444380472767</v>
      </c>
      <c r="V54" s="10" t="e">
        <f t="shared" ca="1" si="48"/>
        <v>#NAME?</v>
      </c>
      <c r="W54">
        <f t="shared" si="49"/>
        <v>-1</v>
      </c>
      <c r="X54" t="e">
        <f t="shared" ca="1" si="50"/>
        <v>#NAME?</v>
      </c>
      <c r="Y54" t="e">
        <f t="shared" ca="1" si="51"/>
        <v>#NAME?</v>
      </c>
      <c r="Z54" t="e">
        <f t="shared" ca="1" si="52"/>
        <v>#NAME?</v>
      </c>
      <c r="AA54" t="e">
        <f t="shared" ca="1" si="53"/>
        <v>#NAME?</v>
      </c>
      <c r="AB54" t="e">
        <f t="shared" ca="1" si="54"/>
        <v>#NAME?</v>
      </c>
      <c r="AC54" t="e">
        <f t="shared" ca="1" si="55"/>
        <v>#NAME?</v>
      </c>
      <c r="AD54" t="e">
        <f t="shared" ca="1" si="56"/>
        <v>#NAME?</v>
      </c>
      <c r="AE54" s="4" t="e">
        <f t="shared" ca="1" si="57"/>
        <v>#NAME?</v>
      </c>
      <c r="AG54" t="e">
        <f t="shared" ca="1" si="58"/>
        <v>#NAME?</v>
      </c>
    </row>
    <row r="55" spans="1:33">
      <c r="A55" t="s">
        <v>7</v>
      </c>
      <c r="B55">
        <v>-0.63620580000000004</v>
      </c>
      <c r="C55">
        <v>0.28514729999999999</v>
      </c>
      <c r="D55">
        <v>-2.23</v>
      </c>
      <c r="E55">
        <v>2.5999999999999999E-2</v>
      </c>
      <c r="F55">
        <v>-1.195084</v>
      </c>
      <c r="G55">
        <v>-7.7327400000000004E-2</v>
      </c>
      <c r="J55">
        <f t="shared" si="39"/>
        <v>54</v>
      </c>
      <c r="K55">
        <f>EXP($B$59+$B$54*Transformed!B55+$B$55*Transformed!C55+$B$56*Transformed!D55+$B$57*Transformed!E55+$B$58*Transformed!F55)</f>
        <v>9115.5224219377778</v>
      </c>
      <c r="L55">
        <f t="shared" si="40"/>
        <v>0.99989030905056586</v>
      </c>
      <c r="M55">
        <f t="shared" si="41"/>
        <v>1.0969094943413804E-4</v>
      </c>
      <c r="N55">
        <f>$B$26+$B$4*Transformed!B55+$B$5*Transformed!C55+$B$6*Transformed!D55+$B$7*Transformed!E55+$B$8*Transformed!F55+$B$9*Transformed!G55+$B$10*Transformed!H55+$B$11*Transformed!I55+$B$12*Transformed!J55+$B$13*Transformed!K55+$B$14*Transformed!L55+$B$15*Transformed!M55+$B$16*Transformed!N55+$B$17*Transformed!O55+$B$18*Transformed!P55+$B$19*Transformed!Q55+$B$20*Transformed!R55+$B$21*Transformed!S55+$B$22*Transformed!T55+$B$23*Transformed!U55+$B$24*Transformed!V55+$B$25*Transformed!W55</f>
        <v>-0.46512009999999998</v>
      </c>
      <c r="O55" s="4">
        <f>$B$51+$B$29*Transformed!B55+$B$30*Transformed!C55+$B$31*Transformed!D55+$B$32*Transformed!E55+$B$33*Transformed!F55+$B$34*Transformed!G55+$B$35*Transformed!H55+$B$36*Transformed!I55+$B$37*Transformed!J55+$B$38*Transformed!K55+$B$39*Transformed!L55+$B$40*Transformed!M55+$B$41*Transformed!N55+$B$42*Transformed!O55+$B$43*Transformed!P55+$B$44*Transformed!Q55+$B$45*Transformed!R55+$B$46*Transformed!S55+$B$47*Transformed!T55+$B$48*Transformed!U55+$B$49*Transformed!V55+$B$50*Transformed!W55</f>
        <v>0.85239069999999995</v>
      </c>
      <c r="P55">
        <f t="shared" si="42"/>
        <v>5.6534677603698151</v>
      </c>
      <c r="Q55">
        <f t="shared" si="43"/>
        <v>-0.26673773654098859</v>
      </c>
      <c r="R55">
        <f t="shared" si="44"/>
        <v>9.4573257818271514</v>
      </c>
      <c r="S55">
        <f t="shared" si="45"/>
        <v>-226.93765082491998</v>
      </c>
      <c r="T55" t="e">
        <f t="shared" ca="1" si="46"/>
        <v>#NAME?</v>
      </c>
      <c r="U55">
        <f t="shared" si="47"/>
        <v>-0.60516444380472767</v>
      </c>
      <c r="V55" s="10" t="e">
        <f t="shared" ca="1" si="48"/>
        <v>#NAME?</v>
      </c>
      <c r="W55">
        <f t="shared" si="49"/>
        <v>-1</v>
      </c>
      <c r="X55" t="e">
        <f t="shared" ca="1" si="50"/>
        <v>#NAME?</v>
      </c>
      <c r="Y55" t="e">
        <f t="shared" ca="1" si="51"/>
        <v>#NAME?</v>
      </c>
      <c r="Z55" t="e">
        <f t="shared" ca="1" si="52"/>
        <v>#NAME?</v>
      </c>
      <c r="AA55" t="e">
        <f t="shared" ca="1" si="53"/>
        <v>#NAME?</v>
      </c>
      <c r="AB55" t="e">
        <f t="shared" ca="1" si="54"/>
        <v>#NAME?</v>
      </c>
      <c r="AC55" t="e">
        <f t="shared" ca="1" si="55"/>
        <v>#NAME?</v>
      </c>
      <c r="AD55" t="e">
        <f t="shared" ca="1" si="56"/>
        <v>#NAME?</v>
      </c>
      <c r="AE55" s="4" t="e">
        <f t="shared" ca="1" si="57"/>
        <v>#NAME?</v>
      </c>
      <c r="AG55" t="e">
        <f t="shared" ca="1" si="58"/>
        <v>#NAME?</v>
      </c>
    </row>
    <row r="56" spans="1:33">
      <c r="A56" t="s">
        <v>41</v>
      </c>
      <c r="B56">
        <v>9.2509900000000006E-2</v>
      </c>
      <c r="C56">
        <v>0.1827386</v>
      </c>
      <c r="D56">
        <v>0.51</v>
      </c>
      <c r="E56">
        <v>0.61299999999999999</v>
      </c>
      <c r="F56">
        <v>-0.26565119999999998</v>
      </c>
      <c r="G56">
        <v>0.45067099999999999</v>
      </c>
      <c r="J56">
        <f t="shared" si="39"/>
        <v>55</v>
      </c>
      <c r="K56">
        <f>EXP($B$59+$B$54*Transformed!B56+$B$55*Transformed!C56+$B$56*Transformed!D56+$B$57*Transformed!E56+$B$58*Transformed!F56)</f>
        <v>9115.5224219377778</v>
      </c>
      <c r="L56">
        <f t="shared" si="40"/>
        <v>0.99989030905056586</v>
      </c>
      <c r="M56">
        <f t="shared" si="41"/>
        <v>1.0969094943413804E-4</v>
      </c>
      <c r="N56">
        <f>$B$26+$B$4*Transformed!B56+$B$5*Transformed!C56+$B$6*Transformed!D56+$B$7*Transformed!E56+$B$8*Transformed!F56+$B$9*Transformed!G56+$B$10*Transformed!H56+$B$11*Transformed!I56+$B$12*Transformed!J56+$B$13*Transformed!K56+$B$14*Transformed!L56+$B$15*Transformed!M56+$B$16*Transformed!N56+$B$17*Transformed!O56+$B$18*Transformed!P56+$B$19*Transformed!Q56+$B$20*Transformed!R56+$B$21*Transformed!S56+$B$22*Transformed!T56+$B$23*Transformed!U56+$B$24*Transformed!V56+$B$25*Transformed!W56</f>
        <v>-0.46512009999999998</v>
      </c>
      <c r="O56" s="4">
        <f>$B$51+$B$29*Transformed!B56+$B$30*Transformed!C56+$B$31*Transformed!D56+$B$32*Transformed!E56+$B$33*Transformed!F56+$B$34*Transformed!G56+$B$35*Transformed!H56+$B$36*Transformed!I56+$B$37*Transformed!J56+$B$38*Transformed!K56+$B$39*Transformed!L56+$B$40*Transformed!M56+$B$41*Transformed!N56+$B$42*Transformed!O56+$B$43*Transformed!P56+$B$44*Transformed!Q56+$B$45*Transformed!R56+$B$46*Transformed!S56+$B$47*Transformed!T56+$B$48*Transformed!U56+$B$49*Transformed!V56+$B$50*Transformed!W56</f>
        <v>0.85239069999999995</v>
      </c>
      <c r="P56">
        <f t="shared" si="42"/>
        <v>5.6534677603698151</v>
      </c>
      <c r="Q56">
        <f t="shared" si="43"/>
        <v>-0.26673773654098859</v>
      </c>
      <c r="R56">
        <f t="shared" si="44"/>
        <v>9.4573257818271514</v>
      </c>
      <c r="S56">
        <f t="shared" si="45"/>
        <v>-226.93765082491998</v>
      </c>
      <c r="T56" t="e">
        <f t="shared" ca="1" si="46"/>
        <v>#NAME?</v>
      </c>
      <c r="U56">
        <f t="shared" si="47"/>
        <v>-0.60516444380472767</v>
      </c>
      <c r="V56" s="10" t="e">
        <f t="shared" ca="1" si="48"/>
        <v>#NAME?</v>
      </c>
      <c r="W56">
        <f t="shared" si="49"/>
        <v>-1</v>
      </c>
      <c r="X56" t="e">
        <f t="shared" ca="1" si="50"/>
        <v>#NAME?</v>
      </c>
      <c r="Y56" t="e">
        <f t="shared" ca="1" si="51"/>
        <v>#NAME?</v>
      </c>
      <c r="Z56" t="e">
        <f t="shared" ca="1" si="52"/>
        <v>#NAME?</v>
      </c>
      <c r="AA56" t="e">
        <f t="shared" ca="1" si="53"/>
        <v>#NAME?</v>
      </c>
      <c r="AB56" t="e">
        <f t="shared" ca="1" si="54"/>
        <v>#NAME?</v>
      </c>
      <c r="AC56" t="e">
        <f t="shared" ca="1" si="55"/>
        <v>#NAME?</v>
      </c>
      <c r="AD56" t="e">
        <f t="shared" ca="1" si="56"/>
        <v>#NAME?</v>
      </c>
      <c r="AE56" s="4" t="e">
        <f t="shared" ca="1" si="57"/>
        <v>#NAME?</v>
      </c>
      <c r="AG56" t="e">
        <f t="shared" ca="1" si="58"/>
        <v>#NAME?</v>
      </c>
    </row>
    <row r="57" spans="1:33">
      <c r="A57" t="s">
        <v>42</v>
      </c>
      <c r="B57">
        <v>7.9676E-3</v>
      </c>
      <c r="C57">
        <v>0.1603994</v>
      </c>
      <c r="D57">
        <v>0.05</v>
      </c>
      <c r="E57">
        <v>0.96</v>
      </c>
      <c r="F57">
        <v>-0.3064095</v>
      </c>
      <c r="G57">
        <v>0.32234469999999998</v>
      </c>
      <c r="J57">
        <f t="shared" si="39"/>
        <v>56</v>
      </c>
      <c r="K57">
        <f>EXP($B$59+$B$54*Transformed!B57+$B$55*Transformed!C57+$B$56*Transformed!D57+$B$57*Transformed!E57+$B$58*Transformed!F57)</f>
        <v>9115.5224219377778</v>
      </c>
      <c r="L57">
        <f t="shared" si="40"/>
        <v>0.99989030905056586</v>
      </c>
      <c r="M57">
        <f t="shared" si="41"/>
        <v>1.0969094943413804E-4</v>
      </c>
      <c r="N57">
        <f>$B$26+$B$4*Transformed!B57+$B$5*Transformed!C57+$B$6*Transformed!D57+$B$7*Transformed!E57+$B$8*Transformed!F57+$B$9*Transformed!G57+$B$10*Transformed!H57+$B$11*Transformed!I57+$B$12*Transformed!J57+$B$13*Transformed!K57+$B$14*Transformed!L57+$B$15*Transformed!M57+$B$16*Transformed!N57+$B$17*Transformed!O57+$B$18*Transformed!P57+$B$19*Transformed!Q57+$B$20*Transformed!R57+$B$21*Transformed!S57+$B$22*Transformed!T57+$B$23*Transformed!U57+$B$24*Transformed!V57+$B$25*Transformed!W57</f>
        <v>-0.46512009999999998</v>
      </c>
      <c r="O57" s="4">
        <f>$B$51+$B$29*Transformed!B57+$B$30*Transformed!C57+$B$31*Transformed!D57+$B$32*Transformed!E57+$B$33*Transformed!F57+$B$34*Transformed!G57+$B$35*Transformed!H57+$B$36*Transformed!I57+$B$37*Transformed!J57+$B$38*Transformed!K57+$B$39*Transformed!L57+$B$40*Transformed!M57+$B$41*Transformed!N57+$B$42*Transformed!O57+$B$43*Transformed!P57+$B$44*Transformed!Q57+$B$45*Transformed!R57+$B$46*Transformed!S57+$B$47*Transformed!T57+$B$48*Transformed!U57+$B$49*Transformed!V57+$B$50*Transformed!W57</f>
        <v>0.85239069999999995</v>
      </c>
      <c r="P57">
        <f t="shared" si="42"/>
        <v>5.6534677603698151</v>
      </c>
      <c r="Q57">
        <f t="shared" si="43"/>
        <v>-0.26673773654098859</v>
      </c>
      <c r="R57">
        <f t="shared" si="44"/>
        <v>9.4573257818271514</v>
      </c>
      <c r="S57">
        <f t="shared" si="45"/>
        <v>-226.93765082491998</v>
      </c>
      <c r="T57" t="e">
        <f t="shared" ca="1" si="46"/>
        <v>#NAME?</v>
      </c>
      <c r="U57">
        <f t="shared" si="47"/>
        <v>-0.60516444380472767</v>
      </c>
      <c r="V57" s="10" t="e">
        <f t="shared" ca="1" si="48"/>
        <v>#NAME?</v>
      </c>
      <c r="W57">
        <f t="shared" si="49"/>
        <v>-1</v>
      </c>
      <c r="X57" t="e">
        <f t="shared" ca="1" si="50"/>
        <v>#NAME?</v>
      </c>
      <c r="Y57" t="e">
        <f t="shared" ca="1" si="51"/>
        <v>#NAME?</v>
      </c>
      <c r="Z57" t="e">
        <f t="shared" ca="1" si="52"/>
        <v>#NAME?</v>
      </c>
      <c r="AA57" t="e">
        <f t="shared" ca="1" si="53"/>
        <v>#NAME?</v>
      </c>
      <c r="AB57" t="e">
        <f t="shared" ca="1" si="54"/>
        <v>#NAME?</v>
      </c>
      <c r="AC57" t="e">
        <f t="shared" ca="1" si="55"/>
        <v>#NAME?</v>
      </c>
      <c r="AD57" t="e">
        <f t="shared" ca="1" si="56"/>
        <v>#NAME?</v>
      </c>
      <c r="AE57" s="4" t="e">
        <f t="shared" ca="1" si="57"/>
        <v>#NAME?</v>
      </c>
      <c r="AG57" t="e">
        <f t="shared" ca="1" si="58"/>
        <v>#NAME?</v>
      </c>
    </row>
    <row r="58" spans="1:33">
      <c r="A58" t="s">
        <v>43</v>
      </c>
      <c r="B58">
        <v>-2.0938700000000001E-2</v>
      </c>
      <c r="C58">
        <v>0.11187850000000001</v>
      </c>
      <c r="D58">
        <v>-0.19</v>
      </c>
      <c r="E58">
        <v>0.85199999999999998</v>
      </c>
      <c r="F58">
        <v>-0.2402166</v>
      </c>
      <c r="G58">
        <v>0.1983393</v>
      </c>
      <c r="J58">
        <f t="shared" si="39"/>
        <v>57</v>
      </c>
      <c r="K58">
        <f>EXP($B$59+$B$54*Transformed!B58+$B$55*Transformed!C58+$B$56*Transformed!D58+$B$57*Transformed!E58+$B$58*Transformed!F58)</f>
        <v>9115.5224219377778</v>
      </c>
      <c r="L58">
        <f t="shared" si="40"/>
        <v>0.99989030905056586</v>
      </c>
      <c r="M58">
        <f t="shared" si="41"/>
        <v>1.0969094943413804E-4</v>
      </c>
      <c r="N58">
        <f>$B$26+$B$4*Transformed!B58+$B$5*Transformed!C58+$B$6*Transformed!D58+$B$7*Transformed!E58+$B$8*Transformed!F58+$B$9*Transformed!G58+$B$10*Transformed!H58+$B$11*Transformed!I58+$B$12*Transformed!J58+$B$13*Transformed!K58+$B$14*Transformed!L58+$B$15*Transformed!M58+$B$16*Transformed!N58+$B$17*Transformed!O58+$B$18*Transformed!P58+$B$19*Transformed!Q58+$B$20*Transformed!R58+$B$21*Transformed!S58+$B$22*Transformed!T58+$B$23*Transformed!U58+$B$24*Transformed!V58+$B$25*Transformed!W58</f>
        <v>-0.46512009999999998</v>
      </c>
      <c r="O58" s="4">
        <f>$B$51+$B$29*Transformed!B58+$B$30*Transformed!C58+$B$31*Transformed!D58+$B$32*Transformed!E58+$B$33*Transformed!F58+$B$34*Transformed!G58+$B$35*Transformed!H58+$B$36*Transformed!I58+$B$37*Transformed!J58+$B$38*Transformed!K58+$B$39*Transformed!L58+$B$40*Transformed!M58+$B$41*Transformed!N58+$B$42*Transformed!O58+$B$43*Transformed!P58+$B$44*Transformed!Q58+$B$45*Transformed!R58+$B$46*Transformed!S58+$B$47*Transformed!T58+$B$48*Transformed!U58+$B$49*Transformed!V58+$B$50*Transformed!W58</f>
        <v>0.85239069999999995</v>
      </c>
      <c r="P58">
        <f t="shared" si="42"/>
        <v>5.6534677603698151</v>
      </c>
      <c r="Q58">
        <f t="shared" si="43"/>
        <v>-0.26673773654098859</v>
      </c>
      <c r="R58">
        <f t="shared" si="44"/>
        <v>9.4573257818271514</v>
      </c>
      <c r="S58">
        <f t="shared" si="45"/>
        <v>-226.93765082491998</v>
      </c>
      <c r="T58" t="e">
        <f t="shared" ca="1" si="46"/>
        <v>#NAME?</v>
      </c>
      <c r="U58">
        <f t="shared" si="47"/>
        <v>-0.60516444380472767</v>
      </c>
      <c r="V58" s="10" t="e">
        <f t="shared" ca="1" si="48"/>
        <v>#NAME?</v>
      </c>
      <c r="W58">
        <f t="shared" si="49"/>
        <v>-1</v>
      </c>
      <c r="X58" t="e">
        <f t="shared" ca="1" si="50"/>
        <v>#NAME?</v>
      </c>
      <c r="Y58" t="e">
        <f t="shared" ca="1" si="51"/>
        <v>#NAME?</v>
      </c>
      <c r="Z58" t="e">
        <f t="shared" ca="1" si="52"/>
        <v>#NAME?</v>
      </c>
      <c r="AA58" t="e">
        <f t="shared" ca="1" si="53"/>
        <v>#NAME?</v>
      </c>
      <c r="AB58" t="e">
        <f t="shared" ca="1" si="54"/>
        <v>#NAME?</v>
      </c>
      <c r="AC58" t="e">
        <f t="shared" ca="1" si="55"/>
        <v>#NAME?</v>
      </c>
      <c r="AD58" t="e">
        <f t="shared" ca="1" si="56"/>
        <v>#NAME?</v>
      </c>
      <c r="AE58" s="4" t="e">
        <f t="shared" ca="1" si="57"/>
        <v>#NAME?</v>
      </c>
      <c r="AG58" t="e">
        <f t="shared" ca="1" si="58"/>
        <v>#NAME?</v>
      </c>
    </row>
    <row r="59" spans="1:33">
      <c r="A59" t="s">
        <v>26</v>
      </c>
      <c r="B59">
        <v>9.1177340000000004</v>
      </c>
      <c r="C59">
        <v>1.888371</v>
      </c>
      <c r="D59">
        <v>4.83</v>
      </c>
      <c r="E59">
        <v>0</v>
      </c>
      <c r="F59">
        <v>5.416595</v>
      </c>
      <c r="G59">
        <v>12.81887</v>
      </c>
      <c r="J59">
        <f t="shared" si="39"/>
        <v>58</v>
      </c>
      <c r="K59">
        <f>EXP($B$59+$B$54*Transformed!B59+$B$55*Transformed!C59+$B$56*Transformed!D59+$B$57*Transformed!E59+$B$58*Transformed!F59)</f>
        <v>9115.5224219377778</v>
      </c>
      <c r="L59">
        <f t="shared" si="40"/>
        <v>0.99989030905056586</v>
      </c>
      <c r="M59">
        <f t="shared" si="41"/>
        <v>1.0969094943413804E-4</v>
      </c>
      <c r="N59">
        <f>$B$26+$B$4*Transformed!B59+$B$5*Transformed!C59+$B$6*Transformed!D59+$B$7*Transformed!E59+$B$8*Transformed!F59+$B$9*Transformed!G59+$B$10*Transformed!H59+$B$11*Transformed!I59+$B$12*Transformed!J59+$B$13*Transformed!K59+$B$14*Transformed!L59+$B$15*Transformed!M59+$B$16*Transformed!N59+$B$17*Transformed!O59+$B$18*Transformed!P59+$B$19*Transformed!Q59+$B$20*Transformed!R59+$B$21*Transformed!S59+$B$22*Transformed!T59+$B$23*Transformed!U59+$B$24*Transformed!V59+$B$25*Transformed!W59</f>
        <v>-0.46512009999999998</v>
      </c>
      <c r="O59" s="4">
        <f>$B$51+$B$29*Transformed!B59+$B$30*Transformed!C59+$B$31*Transformed!D59+$B$32*Transformed!E59+$B$33*Transformed!F59+$B$34*Transformed!G59+$B$35*Transformed!H59+$B$36*Transformed!I59+$B$37*Transformed!J59+$B$38*Transformed!K59+$B$39*Transformed!L59+$B$40*Transformed!M59+$B$41*Transformed!N59+$B$42*Transformed!O59+$B$43*Transformed!P59+$B$44*Transformed!Q59+$B$45*Transformed!R59+$B$46*Transformed!S59+$B$47*Transformed!T59+$B$48*Transformed!U59+$B$49*Transformed!V59+$B$50*Transformed!W59</f>
        <v>0.85239069999999995</v>
      </c>
      <c r="P59">
        <f t="shared" si="42"/>
        <v>5.6534677603698151</v>
      </c>
      <c r="Q59">
        <f t="shared" si="43"/>
        <v>-0.26673773654098859</v>
      </c>
      <c r="R59">
        <f t="shared" si="44"/>
        <v>9.4573257818271514</v>
      </c>
      <c r="S59">
        <f t="shared" si="45"/>
        <v>-226.93765082491998</v>
      </c>
      <c r="T59" t="e">
        <f t="shared" ca="1" si="46"/>
        <v>#NAME?</v>
      </c>
      <c r="U59">
        <f t="shared" si="47"/>
        <v>-0.60516444380472767</v>
      </c>
      <c r="V59" s="10" t="e">
        <f t="shared" ca="1" si="48"/>
        <v>#NAME?</v>
      </c>
      <c r="W59">
        <f t="shared" si="49"/>
        <v>-1</v>
      </c>
      <c r="X59" t="e">
        <f t="shared" ca="1" si="50"/>
        <v>#NAME?</v>
      </c>
      <c r="Y59" t="e">
        <f t="shared" ca="1" si="51"/>
        <v>#NAME?</v>
      </c>
      <c r="Z59" t="e">
        <f t="shared" ca="1" si="52"/>
        <v>#NAME?</v>
      </c>
      <c r="AA59" t="e">
        <f t="shared" ca="1" si="53"/>
        <v>#NAME?</v>
      </c>
      <c r="AB59" t="e">
        <f t="shared" ca="1" si="54"/>
        <v>#NAME?</v>
      </c>
      <c r="AC59" t="e">
        <f t="shared" ca="1" si="55"/>
        <v>#NAME?</v>
      </c>
      <c r="AD59" t="e">
        <f t="shared" ca="1" si="56"/>
        <v>#NAME?</v>
      </c>
      <c r="AE59" s="4" t="e">
        <f t="shared" ca="1" si="57"/>
        <v>#NAME?</v>
      </c>
      <c r="AG59" t="e">
        <f t="shared" ca="1" si="58"/>
        <v>#NAME?</v>
      </c>
    </row>
    <row r="60" spans="1:33">
      <c r="J60">
        <f t="shared" si="39"/>
        <v>59</v>
      </c>
      <c r="K60">
        <f>EXP($B$59+$B$54*Transformed!B60+$B$55*Transformed!C60+$B$56*Transformed!D60+$B$57*Transformed!E60+$B$58*Transformed!F60)</f>
        <v>9115.5224219377778</v>
      </c>
      <c r="L60">
        <f t="shared" si="40"/>
        <v>0.99989030905056586</v>
      </c>
      <c r="M60">
        <f t="shared" si="41"/>
        <v>1.0969094943413804E-4</v>
      </c>
      <c r="N60">
        <f>$B$26+$B$4*Transformed!B60+$B$5*Transformed!C60+$B$6*Transformed!D60+$B$7*Transformed!E60+$B$8*Transformed!F60+$B$9*Transformed!G60+$B$10*Transformed!H60+$B$11*Transformed!I60+$B$12*Transformed!J60+$B$13*Transformed!K60+$B$14*Transformed!L60+$B$15*Transformed!M60+$B$16*Transformed!N60+$B$17*Transformed!O60+$B$18*Transformed!P60+$B$19*Transformed!Q60+$B$20*Transformed!R60+$B$21*Transformed!S60+$B$22*Transformed!T60+$B$23*Transformed!U60+$B$24*Transformed!V60+$B$25*Transformed!W60</f>
        <v>-0.46512009999999998</v>
      </c>
      <c r="O60" s="4">
        <f>$B$51+$B$29*Transformed!B60+$B$30*Transformed!C60+$B$31*Transformed!D60+$B$32*Transformed!E60+$B$33*Transformed!F60+$B$34*Transformed!G60+$B$35*Transformed!H60+$B$36*Transformed!I60+$B$37*Transformed!J60+$B$38*Transformed!K60+$B$39*Transformed!L60+$B$40*Transformed!M60+$B$41*Transformed!N60+$B$42*Transformed!O60+$B$43*Transformed!P60+$B$44*Transformed!Q60+$B$45*Transformed!R60+$B$46*Transformed!S60+$B$47*Transformed!T60+$B$48*Transformed!U60+$B$49*Transformed!V60+$B$50*Transformed!W60</f>
        <v>0.85239069999999995</v>
      </c>
      <c r="P60">
        <f t="shared" si="42"/>
        <v>5.6534677603698151</v>
      </c>
      <c r="Q60">
        <f t="shared" si="43"/>
        <v>-0.26673773654098859</v>
      </c>
      <c r="R60">
        <f t="shared" si="44"/>
        <v>9.4573257818271514</v>
      </c>
      <c r="S60">
        <f t="shared" si="45"/>
        <v>-226.93765082491998</v>
      </c>
      <c r="T60" t="e">
        <f t="shared" ca="1" si="46"/>
        <v>#NAME?</v>
      </c>
      <c r="U60">
        <f t="shared" si="47"/>
        <v>-0.60516444380472767</v>
      </c>
      <c r="V60" s="10" t="e">
        <f t="shared" ca="1" si="48"/>
        <v>#NAME?</v>
      </c>
      <c r="W60">
        <f t="shared" si="49"/>
        <v>-1</v>
      </c>
      <c r="X60" t="e">
        <f t="shared" ca="1" si="50"/>
        <v>#NAME?</v>
      </c>
      <c r="Y60" t="e">
        <f t="shared" ca="1" si="51"/>
        <v>#NAME?</v>
      </c>
      <c r="Z60" t="e">
        <f t="shared" ca="1" si="52"/>
        <v>#NAME?</v>
      </c>
      <c r="AA60" t="e">
        <f t="shared" ca="1" si="53"/>
        <v>#NAME?</v>
      </c>
      <c r="AB60" t="e">
        <f t="shared" ca="1" si="54"/>
        <v>#NAME?</v>
      </c>
      <c r="AC60" t="e">
        <f t="shared" ca="1" si="55"/>
        <v>#NAME?</v>
      </c>
      <c r="AD60" t="e">
        <f t="shared" ca="1" si="56"/>
        <v>#NAME?</v>
      </c>
      <c r="AE60" s="4" t="e">
        <f t="shared" ca="1" si="57"/>
        <v>#NAME?</v>
      </c>
      <c r="AG60" t="e">
        <f t="shared" ca="1" si="58"/>
        <v>#NAME?</v>
      </c>
    </row>
    <row r="61" spans="1:33">
      <c r="A61" t="s">
        <v>29</v>
      </c>
      <c r="B61">
        <v>-1.4137280000000001</v>
      </c>
      <c r="C61">
        <v>5.1572600000000003E-2</v>
      </c>
      <c r="D61">
        <v>-27.41</v>
      </c>
      <c r="E61">
        <v>0</v>
      </c>
      <c r="F61">
        <v>-1.5148090000000001</v>
      </c>
      <c r="G61">
        <v>-1.312648</v>
      </c>
      <c r="J61">
        <f t="shared" si="39"/>
        <v>60</v>
      </c>
      <c r="K61">
        <f>EXP($B$59+$B$54*Transformed!B61+$B$55*Transformed!C61+$B$56*Transformed!D61+$B$57*Transformed!E61+$B$58*Transformed!F61)</f>
        <v>9115.5224219377778</v>
      </c>
      <c r="L61">
        <f t="shared" si="40"/>
        <v>0.99989030905056586</v>
      </c>
      <c r="M61">
        <f t="shared" si="41"/>
        <v>1.0969094943413804E-4</v>
      </c>
      <c r="N61">
        <f>$B$26+$B$4*Transformed!B61+$B$5*Transformed!C61+$B$6*Transformed!D61+$B$7*Transformed!E61+$B$8*Transformed!F61+$B$9*Transformed!G61+$B$10*Transformed!H61+$B$11*Transformed!I61+$B$12*Transformed!J61+$B$13*Transformed!K61+$B$14*Transformed!L61+$B$15*Transformed!M61+$B$16*Transformed!N61+$B$17*Transformed!O61+$B$18*Transformed!P61+$B$19*Transformed!Q61+$B$20*Transformed!R61+$B$21*Transformed!S61+$B$22*Transformed!T61+$B$23*Transformed!U61+$B$24*Transformed!V61+$B$25*Transformed!W61</f>
        <v>-0.46512009999999998</v>
      </c>
      <c r="O61" s="4">
        <f>$B$51+$B$29*Transformed!B61+$B$30*Transformed!C61+$B$31*Transformed!D61+$B$32*Transformed!E61+$B$33*Transformed!F61+$B$34*Transformed!G61+$B$35*Transformed!H61+$B$36*Transformed!I61+$B$37*Transformed!J61+$B$38*Transformed!K61+$B$39*Transformed!L61+$B$40*Transformed!M61+$B$41*Transformed!N61+$B$42*Transformed!O61+$B$43*Transformed!P61+$B$44*Transformed!Q61+$B$45*Transformed!R61+$B$46*Transformed!S61+$B$47*Transformed!T61+$B$48*Transformed!U61+$B$49*Transformed!V61+$B$50*Transformed!W61</f>
        <v>0.85239069999999995</v>
      </c>
      <c r="P61">
        <f t="shared" si="42"/>
        <v>5.6534677603698151</v>
      </c>
      <c r="Q61">
        <f t="shared" si="43"/>
        <v>-0.26673773654098859</v>
      </c>
      <c r="R61">
        <f t="shared" si="44"/>
        <v>9.4573257818271514</v>
      </c>
      <c r="S61">
        <f t="shared" si="45"/>
        <v>-226.93765082491998</v>
      </c>
      <c r="T61" t="e">
        <f t="shared" ca="1" si="46"/>
        <v>#NAME?</v>
      </c>
      <c r="U61">
        <f t="shared" si="47"/>
        <v>-0.60516444380472767</v>
      </c>
      <c r="V61" s="10" t="e">
        <f t="shared" ca="1" si="48"/>
        <v>#NAME?</v>
      </c>
      <c r="W61">
        <f t="shared" si="49"/>
        <v>-1</v>
      </c>
      <c r="X61" t="e">
        <f t="shared" ca="1" si="50"/>
        <v>#NAME?</v>
      </c>
      <c r="Y61" t="e">
        <f t="shared" ca="1" si="51"/>
        <v>#NAME?</v>
      </c>
      <c r="Z61" t="e">
        <f t="shared" ca="1" si="52"/>
        <v>#NAME?</v>
      </c>
      <c r="AA61" t="e">
        <f t="shared" ca="1" si="53"/>
        <v>#NAME?</v>
      </c>
      <c r="AB61" t="e">
        <f t="shared" ca="1" si="54"/>
        <v>#NAME?</v>
      </c>
      <c r="AC61" t="e">
        <f t="shared" ca="1" si="55"/>
        <v>#NAME?</v>
      </c>
      <c r="AD61" t="e">
        <f t="shared" ca="1" si="56"/>
        <v>#NAME?</v>
      </c>
      <c r="AE61" s="4" t="e">
        <f t="shared" ca="1" si="57"/>
        <v>#NAME?</v>
      </c>
      <c r="AG61" t="e">
        <f t="shared" ca="1" si="58"/>
        <v>#NAME?</v>
      </c>
    </row>
    <row r="62" spans="1:33">
      <c r="A62" t="s">
        <v>30</v>
      </c>
      <c r="B62">
        <v>-5.1008599999999999</v>
      </c>
      <c r="C62">
        <v>0.20220930000000001</v>
      </c>
      <c r="D62">
        <v>-25.23</v>
      </c>
      <c r="E62">
        <v>0</v>
      </c>
      <c r="F62">
        <v>-5.4971829999999997</v>
      </c>
      <c r="G62">
        <v>-4.7045370000000002</v>
      </c>
      <c r="J62">
        <f t="shared" si="39"/>
        <v>61</v>
      </c>
      <c r="K62">
        <f>EXP($B$59+$B$54*Transformed!B62+$B$55*Transformed!C62+$B$56*Transformed!D62+$B$57*Transformed!E62+$B$58*Transformed!F62)</f>
        <v>9115.5224219377778</v>
      </c>
      <c r="L62">
        <f t="shared" si="40"/>
        <v>0.99989030905056586</v>
      </c>
      <c r="M62">
        <f t="shared" si="41"/>
        <v>1.0969094943413804E-4</v>
      </c>
      <c r="N62">
        <f>$B$26+$B$4*Transformed!B62+$B$5*Transformed!C62+$B$6*Transformed!D62+$B$7*Transformed!E62+$B$8*Transformed!F62+$B$9*Transformed!G62+$B$10*Transformed!H62+$B$11*Transformed!I62+$B$12*Transformed!J62+$B$13*Transformed!K62+$B$14*Transformed!L62+$B$15*Transformed!M62+$B$16*Transformed!N62+$B$17*Transformed!O62+$B$18*Transformed!P62+$B$19*Transformed!Q62+$B$20*Transformed!R62+$B$21*Transformed!S62+$B$22*Transformed!T62+$B$23*Transformed!U62+$B$24*Transformed!V62+$B$25*Transformed!W62</f>
        <v>-0.46512009999999998</v>
      </c>
      <c r="O62" s="4">
        <f>$B$51+$B$29*Transformed!B62+$B$30*Transformed!C62+$B$31*Transformed!D62+$B$32*Transformed!E62+$B$33*Transformed!F62+$B$34*Transformed!G62+$B$35*Transformed!H62+$B$36*Transformed!I62+$B$37*Transformed!J62+$B$38*Transformed!K62+$B$39*Transformed!L62+$B$40*Transformed!M62+$B$41*Transformed!N62+$B$42*Transformed!O62+$B$43*Transformed!P62+$B$44*Transformed!Q62+$B$45*Transformed!R62+$B$46*Transformed!S62+$B$47*Transformed!T62+$B$48*Transformed!U62+$B$49*Transformed!V62+$B$50*Transformed!W62</f>
        <v>0.85239069999999995</v>
      </c>
      <c r="P62">
        <f t="shared" si="42"/>
        <v>5.6534677603698151</v>
      </c>
      <c r="Q62">
        <f t="shared" si="43"/>
        <v>-0.26673773654098859</v>
      </c>
      <c r="R62">
        <f t="shared" si="44"/>
        <v>9.4573257818271514</v>
      </c>
      <c r="S62">
        <f t="shared" si="45"/>
        <v>-226.93765082491998</v>
      </c>
      <c r="T62" t="e">
        <f t="shared" ca="1" si="46"/>
        <v>#NAME?</v>
      </c>
      <c r="U62">
        <f t="shared" si="47"/>
        <v>-0.60516444380472767</v>
      </c>
      <c r="V62" s="10" t="e">
        <f t="shared" ca="1" si="48"/>
        <v>#NAME?</v>
      </c>
      <c r="W62">
        <f t="shared" si="49"/>
        <v>-1</v>
      </c>
      <c r="X62" t="e">
        <f t="shared" ca="1" si="50"/>
        <v>#NAME?</v>
      </c>
      <c r="Y62" t="e">
        <f t="shared" ca="1" si="51"/>
        <v>#NAME?</v>
      </c>
      <c r="Z62" t="e">
        <f t="shared" ca="1" si="52"/>
        <v>#NAME?</v>
      </c>
      <c r="AA62" t="e">
        <f t="shared" ca="1" si="53"/>
        <v>#NAME?</v>
      </c>
      <c r="AB62" t="e">
        <f t="shared" ca="1" si="54"/>
        <v>#NAME?</v>
      </c>
      <c r="AC62" t="e">
        <f t="shared" ca="1" si="55"/>
        <v>#NAME?</v>
      </c>
      <c r="AD62" t="e">
        <f t="shared" ca="1" si="56"/>
        <v>#NAME?</v>
      </c>
      <c r="AE62" s="4" t="e">
        <f t="shared" ca="1" si="57"/>
        <v>#NAME?</v>
      </c>
      <c r="AG62" t="e">
        <f t="shared" ca="1" si="58"/>
        <v>#NAME?</v>
      </c>
    </row>
    <row r="63" spans="1:33">
      <c r="J63">
        <f t="shared" si="39"/>
        <v>62</v>
      </c>
      <c r="K63">
        <f>EXP($B$59+$B$54*Transformed!B63+$B$55*Transformed!C63+$B$56*Transformed!D63+$B$57*Transformed!E63+$B$58*Transformed!F63)</f>
        <v>9115.5224219377778</v>
      </c>
      <c r="L63">
        <f t="shared" si="40"/>
        <v>0.99989030905056586</v>
      </c>
      <c r="M63">
        <f t="shared" si="41"/>
        <v>1.0969094943413804E-4</v>
      </c>
      <c r="N63">
        <f>$B$26+$B$4*Transformed!B63+$B$5*Transformed!C63+$B$6*Transformed!D63+$B$7*Transformed!E63+$B$8*Transformed!F63+$B$9*Transformed!G63+$B$10*Transformed!H63+$B$11*Transformed!I63+$B$12*Transformed!J63+$B$13*Transformed!K63+$B$14*Transformed!L63+$B$15*Transformed!M63+$B$16*Transformed!N63+$B$17*Transformed!O63+$B$18*Transformed!P63+$B$19*Transformed!Q63+$B$20*Transformed!R63+$B$21*Transformed!S63+$B$22*Transformed!T63+$B$23*Transformed!U63+$B$24*Transformed!V63+$B$25*Transformed!W63</f>
        <v>-0.46512009999999998</v>
      </c>
      <c r="O63" s="4">
        <f>$B$51+$B$29*Transformed!B63+$B$30*Transformed!C63+$B$31*Transformed!D63+$B$32*Transformed!E63+$B$33*Transformed!F63+$B$34*Transformed!G63+$B$35*Transformed!H63+$B$36*Transformed!I63+$B$37*Transformed!J63+$B$38*Transformed!K63+$B$39*Transformed!L63+$B$40*Transformed!M63+$B$41*Transformed!N63+$B$42*Transformed!O63+$B$43*Transformed!P63+$B$44*Transformed!Q63+$B$45*Transformed!R63+$B$46*Transformed!S63+$B$47*Transformed!T63+$B$48*Transformed!U63+$B$49*Transformed!V63+$B$50*Transformed!W63</f>
        <v>0.85239069999999995</v>
      </c>
      <c r="P63">
        <f t="shared" si="42"/>
        <v>5.6534677603698151</v>
      </c>
      <c r="Q63">
        <f t="shared" si="43"/>
        <v>-0.26673773654098859</v>
      </c>
      <c r="R63">
        <f t="shared" si="44"/>
        <v>9.4573257818271514</v>
      </c>
      <c r="S63">
        <f t="shared" si="45"/>
        <v>-226.93765082491998</v>
      </c>
      <c r="T63" t="e">
        <f t="shared" ca="1" si="46"/>
        <v>#NAME?</v>
      </c>
      <c r="U63">
        <f t="shared" si="47"/>
        <v>-0.60516444380472767</v>
      </c>
      <c r="V63" s="10" t="e">
        <f t="shared" ca="1" si="48"/>
        <v>#NAME?</v>
      </c>
      <c r="W63">
        <f t="shared" si="49"/>
        <v>-1</v>
      </c>
      <c r="X63" t="e">
        <f t="shared" ca="1" si="50"/>
        <v>#NAME?</v>
      </c>
      <c r="Y63" t="e">
        <f t="shared" ca="1" si="51"/>
        <v>#NAME?</v>
      </c>
      <c r="Z63" t="e">
        <f t="shared" ca="1" si="52"/>
        <v>#NAME?</v>
      </c>
      <c r="AA63" t="e">
        <f t="shared" ca="1" si="53"/>
        <v>#NAME?</v>
      </c>
      <c r="AB63" t="e">
        <f t="shared" ca="1" si="54"/>
        <v>#NAME?</v>
      </c>
      <c r="AC63" t="e">
        <f t="shared" ca="1" si="55"/>
        <v>#NAME?</v>
      </c>
      <c r="AD63" t="e">
        <f t="shared" ca="1" si="56"/>
        <v>#NAME?</v>
      </c>
      <c r="AE63" s="4" t="e">
        <f t="shared" ca="1" si="57"/>
        <v>#NAME?</v>
      </c>
      <c r="AG63" t="e">
        <f t="shared" ca="1" si="58"/>
        <v>#NAME?</v>
      </c>
    </row>
    <row r="64" spans="1:33">
      <c r="A64" t="s">
        <v>31</v>
      </c>
      <c r="B64">
        <v>0.2432348</v>
      </c>
      <c r="C64">
        <v>1.25442E-2</v>
      </c>
      <c r="F64">
        <v>0.2198503</v>
      </c>
      <c r="G64">
        <v>0.26910659999999997</v>
      </c>
      <c r="J64">
        <f t="shared" si="39"/>
        <v>63</v>
      </c>
      <c r="K64">
        <f>EXP($B$59+$B$54*Transformed!B64+$B$55*Transformed!C64+$B$56*Transformed!D64+$B$57*Transformed!E64+$B$58*Transformed!F64)</f>
        <v>9115.5224219377778</v>
      </c>
      <c r="L64">
        <f t="shared" si="40"/>
        <v>0.99989030905056586</v>
      </c>
      <c r="M64">
        <f t="shared" si="41"/>
        <v>1.0969094943413804E-4</v>
      </c>
      <c r="N64">
        <f>$B$26+$B$4*Transformed!B64+$B$5*Transformed!C64+$B$6*Transformed!D64+$B$7*Transformed!E64+$B$8*Transformed!F64+$B$9*Transformed!G64+$B$10*Transformed!H64+$B$11*Transformed!I64+$B$12*Transformed!J64+$B$13*Transformed!K64+$B$14*Transformed!L64+$B$15*Transformed!M64+$B$16*Transformed!N64+$B$17*Transformed!O64+$B$18*Transformed!P64+$B$19*Transformed!Q64+$B$20*Transformed!R64+$B$21*Transformed!S64+$B$22*Transformed!T64+$B$23*Transformed!U64+$B$24*Transformed!V64+$B$25*Transformed!W64</f>
        <v>-0.46512009999999998</v>
      </c>
      <c r="O64" s="4">
        <f>$B$51+$B$29*Transformed!B64+$B$30*Transformed!C64+$B$31*Transformed!D64+$B$32*Transformed!E64+$B$33*Transformed!F64+$B$34*Transformed!G64+$B$35*Transformed!H64+$B$36*Transformed!I64+$B$37*Transformed!J64+$B$38*Transformed!K64+$B$39*Transformed!L64+$B$40*Transformed!M64+$B$41*Transformed!N64+$B$42*Transformed!O64+$B$43*Transformed!P64+$B$44*Transformed!Q64+$B$45*Transformed!R64+$B$46*Transformed!S64+$B$47*Transformed!T64+$B$48*Transformed!U64+$B$49*Transformed!V64+$B$50*Transformed!W64</f>
        <v>0.85239069999999995</v>
      </c>
      <c r="P64">
        <f t="shared" si="42"/>
        <v>5.6534677603698151</v>
      </c>
      <c r="Q64">
        <f t="shared" si="43"/>
        <v>-0.26673773654098859</v>
      </c>
      <c r="R64">
        <f t="shared" si="44"/>
        <v>9.4573257818271514</v>
      </c>
      <c r="S64">
        <f t="shared" si="45"/>
        <v>-226.93765082491998</v>
      </c>
      <c r="T64" t="e">
        <f t="shared" ca="1" si="46"/>
        <v>#NAME?</v>
      </c>
      <c r="U64">
        <f t="shared" si="47"/>
        <v>-0.60516444380472767</v>
      </c>
      <c r="V64" s="10" t="e">
        <f t="shared" ca="1" si="48"/>
        <v>#NAME?</v>
      </c>
      <c r="W64">
        <f t="shared" si="49"/>
        <v>-1</v>
      </c>
      <c r="X64" t="e">
        <f t="shared" ca="1" si="50"/>
        <v>#NAME?</v>
      </c>
      <c r="Y64" t="e">
        <f t="shared" ca="1" si="51"/>
        <v>#NAME?</v>
      </c>
      <c r="Z64" t="e">
        <f t="shared" ca="1" si="52"/>
        <v>#NAME?</v>
      </c>
      <c r="AA64" t="e">
        <f t="shared" ca="1" si="53"/>
        <v>#NAME?</v>
      </c>
      <c r="AB64" t="e">
        <f t="shared" ca="1" si="54"/>
        <v>#NAME?</v>
      </c>
      <c r="AC64" t="e">
        <f t="shared" ca="1" si="55"/>
        <v>#NAME?</v>
      </c>
      <c r="AD64" t="e">
        <f t="shared" ca="1" si="56"/>
        <v>#NAME?</v>
      </c>
      <c r="AE64" s="4" t="e">
        <f t="shared" ca="1" si="57"/>
        <v>#NAME?</v>
      </c>
      <c r="AG64" t="e">
        <f t="shared" ca="1" si="58"/>
        <v>#NAME?</v>
      </c>
    </row>
    <row r="65" spans="1:33">
      <c r="A65" t="s">
        <v>32</v>
      </c>
      <c r="B65">
        <v>6.0914999999999997E-3</v>
      </c>
      <c r="C65">
        <v>1.2317999999999999E-3</v>
      </c>
      <c r="F65">
        <v>4.0983E-3</v>
      </c>
      <c r="G65">
        <v>9.0541000000000007E-3</v>
      </c>
      <c r="J65">
        <f t="shared" si="39"/>
        <v>64</v>
      </c>
      <c r="K65">
        <f>EXP($B$59+$B$54*Transformed!B65+$B$55*Transformed!C65+$B$56*Transformed!D65+$B$57*Transformed!E65+$B$58*Transformed!F65)</f>
        <v>9115.5224219377778</v>
      </c>
      <c r="L65">
        <f t="shared" si="40"/>
        <v>0.99989030905056586</v>
      </c>
      <c r="M65">
        <f t="shared" si="41"/>
        <v>1.0969094943413804E-4</v>
      </c>
      <c r="N65">
        <f>$B$26+$B$4*Transformed!B65+$B$5*Transformed!C65+$B$6*Transformed!D65+$B$7*Transformed!E65+$B$8*Transformed!F65+$B$9*Transformed!G65+$B$10*Transformed!H65+$B$11*Transformed!I65+$B$12*Transformed!J65+$B$13*Transformed!K65+$B$14*Transformed!L65+$B$15*Transformed!M65+$B$16*Transformed!N65+$B$17*Transformed!O65+$B$18*Transformed!P65+$B$19*Transformed!Q65+$B$20*Transformed!R65+$B$21*Transformed!S65+$B$22*Transformed!T65+$B$23*Transformed!U65+$B$24*Transformed!V65+$B$25*Transformed!W65</f>
        <v>-0.46512009999999998</v>
      </c>
      <c r="O65" s="4">
        <f>$B$51+$B$29*Transformed!B65+$B$30*Transformed!C65+$B$31*Transformed!D65+$B$32*Transformed!E65+$B$33*Transformed!F65+$B$34*Transformed!G65+$B$35*Transformed!H65+$B$36*Transformed!I65+$B$37*Transformed!J65+$B$38*Transformed!K65+$B$39*Transformed!L65+$B$40*Transformed!M65+$B$41*Transformed!N65+$B$42*Transformed!O65+$B$43*Transformed!P65+$B$44*Transformed!Q65+$B$45*Transformed!R65+$B$46*Transformed!S65+$B$47*Transformed!T65+$B$48*Transformed!U65+$B$49*Transformed!V65+$B$50*Transformed!W65</f>
        <v>0.85239069999999995</v>
      </c>
      <c r="P65">
        <f t="shared" si="42"/>
        <v>5.6534677603698151</v>
      </c>
      <c r="Q65">
        <f t="shared" si="43"/>
        <v>-0.26673773654098859</v>
      </c>
      <c r="R65">
        <f t="shared" si="44"/>
        <v>9.4573257818271514</v>
      </c>
      <c r="S65">
        <f t="shared" si="45"/>
        <v>-226.93765082491998</v>
      </c>
      <c r="T65" t="e">
        <f t="shared" ca="1" si="46"/>
        <v>#NAME?</v>
      </c>
      <c r="U65">
        <f t="shared" si="47"/>
        <v>-0.60516444380472767</v>
      </c>
      <c r="V65" s="10" t="e">
        <f t="shared" ca="1" si="48"/>
        <v>#NAME?</v>
      </c>
      <c r="W65">
        <f t="shared" si="49"/>
        <v>-1</v>
      </c>
      <c r="X65" t="e">
        <f t="shared" ca="1" si="50"/>
        <v>#NAME?</v>
      </c>
      <c r="Y65" t="e">
        <f t="shared" ca="1" si="51"/>
        <v>#NAME?</v>
      </c>
      <c r="Z65" t="e">
        <f t="shared" ca="1" si="52"/>
        <v>#NAME?</v>
      </c>
      <c r="AA65" t="e">
        <f t="shared" ca="1" si="53"/>
        <v>#NAME?</v>
      </c>
      <c r="AB65" t="e">
        <f t="shared" ca="1" si="54"/>
        <v>#NAME?</v>
      </c>
      <c r="AC65" t="e">
        <f t="shared" ca="1" si="55"/>
        <v>#NAME?</v>
      </c>
      <c r="AD65" t="e">
        <f t="shared" ca="1" si="56"/>
        <v>#NAME?</v>
      </c>
      <c r="AE65" s="4" t="e">
        <f t="shared" ca="1" si="57"/>
        <v>#NAME?</v>
      </c>
      <c r="AG65" t="e">
        <f t="shared" ca="1" si="58"/>
        <v>#NAME?</v>
      </c>
    </row>
    <row r="66" spans="1:33">
      <c r="J66">
        <f t="shared" ref="J66:J101" si="59">id</f>
        <v>65</v>
      </c>
      <c r="K66">
        <f>EXP($B$59+$B$54*Transformed!B66+$B$55*Transformed!C66+$B$56*Transformed!D66+$B$57*Transformed!E66+$B$58*Transformed!F66)</f>
        <v>9115.5224219377778</v>
      </c>
      <c r="L66">
        <f t="shared" si="40"/>
        <v>0.99989030905056586</v>
      </c>
      <c r="M66">
        <f t="shared" si="41"/>
        <v>1.0969094943413804E-4</v>
      </c>
      <c r="N66">
        <f>$B$26+$B$4*Transformed!B66+$B$5*Transformed!C66+$B$6*Transformed!D66+$B$7*Transformed!E66+$B$8*Transformed!F66+$B$9*Transformed!G66+$B$10*Transformed!H66+$B$11*Transformed!I66+$B$12*Transformed!J66+$B$13*Transformed!K66+$B$14*Transformed!L66+$B$15*Transformed!M66+$B$16*Transformed!N66+$B$17*Transformed!O66+$B$18*Transformed!P66+$B$19*Transformed!Q66+$B$20*Transformed!R66+$B$21*Transformed!S66+$B$22*Transformed!T66+$B$23*Transformed!U66+$B$24*Transformed!V66+$B$25*Transformed!W66</f>
        <v>-0.46512009999999998</v>
      </c>
      <c r="O66" s="4">
        <f>$B$51+$B$29*Transformed!B66+$B$30*Transformed!C66+$B$31*Transformed!D66+$B$32*Transformed!E66+$B$33*Transformed!F66+$B$34*Transformed!G66+$B$35*Transformed!H66+$B$36*Transformed!I66+$B$37*Transformed!J66+$B$38*Transformed!K66+$B$39*Transformed!L66+$B$40*Transformed!M66+$B$41*Transformed!N66+$B$42*Transformed!O66+$B$43*Transformed!P66+$B$44*Transformed!Q66+$B$45*Transformed!R66+$B$46*Transformed!S66+$B$47*Transformed!T66+$B$48*Transformed!U66+$B$49*Transformed!V66+$B$50*Transformed!W66</f>
        <v>0.85239069999999995</v>
      </c>
      <c r="P66">
        <f t="shared" si="42"/>
        <v>5.6534677603698151</v>
      </c>
      <c r="Q66">
        <f t="shared" si="43"/>
        <v>-0.26673773654098859</v>
      </c>
      <c r="R66">
        <f t="shared" si="44"/>
        <v>9.4573257818271514</v>
      </c>
      <c r="S66">
        <f t="shared" si="45"/>
        <v>-226.93765082491998</v>
      </c>
      <c r="T66" t="e">
        <f t="shared" ca="1" si="46"/>
        <v>#NAME?</v>
      </c>
      <c r="U66">
        <f t="shared" si="47"/>
        <v>-0.60516444380472767</v>
      </c>
      <c r="V66" s="10" t="e">
        <f t="shared" ca="1" si="48"/>
        <v>#NAME?</v>
      </c>
      <c r="W66">
        <f t="shared" si="49"/>
        <v>-1</v>
      </c>
      <c r="X66" t="e">
        <f t="shared" ca="1" si="50"/>
        <v>#NAME?</v>
      </c>
      <c r="Y66" t="e">
        <f t="shared" ca="1" si="51"/>
        <v>#NAME?</v>
      </c>
      <c r="Z66" t="e">
        <f t="shared" ca="1" si="52"/>
        <v>#NAME?</v>
      </c>
      <c r="AA66" t="e">
        <f t="shared" ca="1" si="53"/>
        <v>#NAME?</v>
      </c>
      <c r="AB66" t="e">
        <f t="shared" ca="1" si="54"/>
        <v>#NAME?</v>
      </c>
      <c r="AC66" t="e">
        <f t="shared" ca="1" si="55"/>
        <v>#NAME?</v>
      </c>
      <c r="AD66" t="e">
        <f t="shared" ca="1" si="56"/>
        <v>#NAME?</v>
      </c>
      <c r="AE66" s="4" t="e">
        <f t="shared" ca="1" si="57"/>
        <v>#NAME?</v>
      </c>
      <c r="AG66" t="e">
        <f t="shared" ca="1" si="58"/>
        <v>#NAME?</v>
      </c>
    </row>
    <row r="67" spans="1:33">
      <c r="J67">
        <f t="shared" si="59"/>
        <v>66</v>
      </c>
      <c r="K67">
        <f>EXP($B$59+$B$54*Transformed!B67+$B$55*Transformed!C67+$B$56*Transformed!D67+$B$57*Transformed!E67+$B$58*Transformed!F67)</f>
        <v>9115.5224219377778</v>
      </c>
      <c r="L67">
        <f t="shared" si="40"/>
        <v>0.99989030905056586</v>
      </c>
      <c r="M67">
        <f t="shared" si="41"/>
        <v>1.0969094943413804E-4</v>
      </c>
      <c r="N67">
        <f>$B$26+$B$4*Transformed!B67+$B$5*Transformed!C67+$B$6*Transformed!D67+$B$7*Transformed!E67+$B$8*Transformed!F67+$B$9*Transformed!G67+$B$10*Transformed!H67+$B$11*Transformed!I67+$B$12*Transformed!J67+$B$13*Transformed!K67+$B$14*Transformed!L67+$B$15*Transformed!M67+$B$16*Transformed!N67+$B$17*Transformed!O67+$B$18*Transformed!P67+$B$19*Transformed!Q67+$B$20*Transformed!R67+$B$21*Transformed!S67+$B$22*Transformed!T67+$B$23*Transformed!U67+$B$24*Transformed!V67+$B$25*Transformed!W67</f>
        <v>-0.46512009999999998</v>
      </c>
      <c r="O67" s="4">
        <f>$B$51+$B$29*Transformed!B67+$B$30*Transformed!C67+$B$31*Transformed!D67+$B$32*Transformed!E67+$B$33*Transformed!F67+$B$34*Transformed!G67+$B$35*Transformed!H67+$B$36*Transformed!I67+$B$37*Transformed!J67+$B$38*Transformed!K67+$B$39*Transformed!L67+$B$40*Transformed!M67+$B$41*Transformed!N67+$B$42*Transformed!O67+$B$43*Transformed!P67+$B$44*Transformed!Q67+$B$45*Transformed!R67+$B$46*Transformed!S67+$B$47*Transformed!T67+$B$48*Transformed!U67+$B$49*Transformed!V67+$B$50*Transformed!W67</f>
        <v>0.85239069999999995</v>
      </c>
      <c r="P67">
        <f t="shared" si="42"/>
        <v>5.6534677603698151</v>
      </c>
      <c r="Q67">
        <f t="shared" si="43"/>
        <v>-0.26673773654098859</v>
      </c>
      <c r="R67">
        <f t="shared" si="44"/>
        <v>9.4573257818271514</v>
      </c>
      <c r="S67">
        <f t="shared" si="45"/>
        <v>-226.93765082491998</v>
      </c>
      <c r="T67" t="e">
        <f t="shared" ca="1" si="46"/>
        <v>#NAME?</v>
      </c>
      <c r="U67">
        <f t="shared" si="47"/>
        <v>-0.60516444380472767</v>
      </c>
      <c r="V67" s="10" t="e">
        <f t="shared" ca="1" si="48"/>
        <v>#NAME?</v>
      </c>
      <c r="W67">
        <f t="shared" si="49"/>
        <v>-1</v>
      </c>
      <c r="X67" t="e">
        <f t="shared" ca="1" si="50"/>
        <v>#NAME?</v>
      </c>
      <c r="Y67" t="e">
        <f t="shared" ca="1" si="51"/>
        <v>#NAME?</v>
      </c>
      <c r="Z67" t="e">
        <f t="shared" ca="1" si="52"/>
        <v>#NAME?</v>
      </c>
      <c r="AA67" t="e">
        <f t="shared" ca="1" si="53"/>
        <v>#NAME?</v>
      </c>
      <c r="AB67" t="e">
        <f t="shared" ca="1" si="54"/>
        <v>#NAME?</v>
      </c>
      <c r="AC67" t="e">
        <f t="shared" ca="1" si="55"/>
        <v>#NAME?</v>
      </c>
      <c r="AD67" t="e">
        <f t="shared" ca="1" si="56"/>
        <v>#NAME?</v>
      </c>
      <c r="AE67" s="4" t="e">
        <f t="shared" ca="1" si="57"/>
        <v>#NAME?</v>
      </c>
      <c r="AG67" t="e">
        <f t="shared" ca="1" si="58"/>
        <v>#NAME?</v>
      </c>
    </row>
    <row r="68" spans="1:33">
      <c r="J68">
        <f t="shared" si="59"/>
        <v>67</v>
      </c>
      <c r="K68">
        <f>EXP($B$59+$B$54*Transformed!B68+$B$55*Transformed!C68+$B$56*Transformed!D68+$B$57*Transformed!E68+$B$58*Transformed!F68)</f>
        <v>9115.5224219377778</v>
      </c>
      <c r="L68">
        <f t="shared" si="40"/>
        <v>0.99989030905056586</v>
      </c>
      <c r="M68">
        <f t="shared" si="41"/>
        <v>1.0969094943413804E-4</v>
      </c>
      <c r="N68">
        <f>$B$26+$B$4*Transformed!B68+$B$5*Transformed!C68+$B$6*Transformed!D68+$B$7*Transformed!E68+$B$8*Transformed!F68+$B$9*Transformed!G68+$B$10*Transformed!H68+$B$11*Transformed!I68+$B$12*Transformed!J68+$B$13*Transformed!K68+$B$14*Transformed!L68+$B$15*Transformed!M68+$B$16*Transformed!N68+$B$17*Transformed!O68+$B$18*Transformed!P68+$B$19*Transformed!Q68+$B$20*Transformed!R68+$B$21*Transformed!S68+$B$22*Transformed!T68+$B$23*Transformed!U68+$B$24*Transformed!V68+$B$25*Transformed!W68</f>
        <v>-0.46512009999999998</v>
      </c>
      <c r="O68" s="4">
        <f>$B$51+$B$29*Transformed!B68+$B$30*Transformed!C68+$B$31*Transformed!D68+$B$32*Transformed!E68+$B$33*Transformed!F68+$B$34*Transformed!G68+$B$35*Transformed!H68+$B$36*Transformed!I68+$B$37*Transformed!J68+$B$38*Transformed!K68+$B$39*Transformed!L68+$B$40*Transformed!M68+$B$41*Transformed!N68+$B$42*Transformed!O68+$B$43*Transformed!P68+$B$44*Transformed!Q68+$B$45*Transformed!R68+$B$46*Transformed!S68+$B$47*Transformed!T68+$B$48*Transformed!U68+$B$49*Transformed!V68+$B$50*Transformed!W68</f>
        <v>0.85239069999999995</v>
      </c>
      <c r="P68">
        <f t="shared" si="42"/>
        <v>5.6534677603698151</v>
      </c>
      <c r="Q68">
        <f t="shared" si="43"/>
        <v>-0.26673773654098859</v>
      </c>
      <c r="R68">
        <f t="shared" si="44"/>
        <v>9.4573257818271514</v>
      </c>
      <c r="S68">
        <f t="shared" si="45"/>
        <v>-226.93765082491998</v>
      </c>
      <c r="T68" t="e">
        <f t="shared" ca="1" si="46"/>
        <v>#NAME?</v>
      </c>
      <c r="U68">
        <f t="shared" si="47"/>
        <v>-0.60516444380472767</v>
      </c>
      <c r="V68" s="10" t="e">
        <f t="shared" ca="1" si="48"/>
        <v>#NAME?</v>
      </c>
      <c r="W68">
        <f t="shared" si="49"/>
        <v>-1</v>
      </c>
      <c r="X68" t="e">
        <f t="shared" ca="1" si="50"/>
        <v>#NAME?</v>
      </c>
      <c r="Y68" t="e">
        <f t="shared" ca="1" si="51"/>
        <v>#NAME?</v>
      </c>
      <c r="Z68" t="e">
        <f t="shared" ca="1" si="52"/>
        <v>#NAME?</v>
      </c>
      <c r="AA68" t="e">
        <f t="shared" ca="1" si="53"/>
        <v>#NAME?</v>
      </c>
      <c r="AB68" t="e">
        <f t="shared" ca="1" si="54"/>
        <v>#NAME?</v>
      </c>
      <c r="AC68" t="e">
        <f t="shared" ca="1" si="55"/>
        <v>#NAME?</v>
      </c>
      <c r="AD68" t="e">
        <f t="shared" ca="1" si="56"/>
        <v>#NAME?</v>
      </c>
      <c r="AE68" s="4" t="e">
        <f t="shared" ca="1" si="57"/>
        <v>#NAME?</v>
      </c>
      <c r="AG68" t="e">
        <f t="shared" ca="1" si="58"/>
        <v>#NAME?</v>
      </c>
    </row>
    <row r="69" spans="1:33">
      <c r="J69">
        <f t="shared" si="59"/>
        <v>68</v>
      </c>
      <c r="K69">
        <f>EXP($B$59+$B$54*Transformed!B69+$B$55*Transformed!C69+$B$56*Transformed!D69+$B$57*Transformed!E69+$B$58*Transformed!F69)</f>
        <v>9115.5224219377778</v>
      </c>
      <c r="L69">
        <f t="shared" si="40"/>
        <v>0.99989030905056586</v>
      </c>
      <c r="M69">
        <f t="shared" si="41"/>
        <v>1.0969094943413804E-4</v>
      </c>
      <c r="N69">
        <f>$B$26+$B$4*Transformed!B69+$B$5*Transformed!C69+$B$6*Transformed!D69+$B$7*Transformed!E69+$B$8*Transformed!F69+$B$9*Transformed!G69+$B$10*Transformed!H69+$B$11*Transformed!I69+$B$12*Transformed!J69+$B$13*Transformed!K69+$B$14*Transformed!L69+$B$15*Transformed!M69+$B$16*Transformed!N69+$B$17*Transformed!O69+$B$18*Transformed!P69+$B$19*Transformed!Q69+$B$20*Transformed!R69+$B$21*Transformed!S69+$B$22*Transformed!T69+$B$23*Transformed!U69+$B$24*Transformed!V69+$B$25*Transformed!W69</f>
        <v>-0.46512009999999998</v>
      </c>
      <c r="O69" s="4">
        <f>$B$51+$B$29*Transformed!B69+$B$30*Transformed!C69+$B$31*Transformed!D69+$B$32*Transformed!E69+$B$33*Transformed!F69+$B$34*Transformed!G69+$B$35*Transformed!H69+$B$36*Transformed!I69+$B$37*Transformed!J69+$B$38*Transformed!K69+$B$39*Transformed!L69+$B$40*Transformed!M69+$B$41*Transformed!N69+$B$42*Transformed!O69+$B$43*Transformed!P69+$B$44*Transformed!Q69+$B$45*Transformed!R69+$B$46*Transformed!S69+$B$47*Transformed!T69+$B$48*Transformed!U69+$B$49*Transformed!V69+$B$50*Transformed!W69</f>
        <v>0.85239069999999995</v>
      </c>
      <c r="P69">
        <f t="shared" si="42"/>
        <v>5.6534677603698151</v>
      </c>
      <c r="Q69">
        <f t="shared" si="43"/>
        <v>-0.26673773654098859</v>
      </c>
      <c r="R69">
        <f t="shared" si="44"/>
        <v>9.4573257818271514</v>
      </c>
      <c r="S69">
        <f t="shared" si="45"/>
        <v>-226.93765082491998</v>
      </c>
      <c r="T69" t="e">
        <f t="shared" ca="1" si="46"/>
        <v>#NAME?</v>
      </c>
      <c r="U69">
        <f t="shared" si="47"/>
        <v>-0.60516444380472767</v>
      </c>
      <c r="V69" s="10" t="e">
        <f t="shared" ca="1" si="48"/>
        <v>#NAME?</v>
      </c>
      <c r="W69">
        <f t="shared" si="49"/>
        <v>-1</v>
      </c>
      <c r="X69" t="e">
        <f t="shared" ca="1" si="50"/>
        <v>#NAME?</v>
      </c>
      <c r="Y69" t="e">
        <f t="shared" ca="1" si="51"/>
        <v>#NAME?</v>
      </c>
      <c r="Z69" t="e">
        <f t="shared" ca="1" si="52"/>
        <v>#NAME?</v>
      </c>
      <c r="AA69" t="e">
        <f t="shared" ca="1" si="53"/>
        <v>#NAME?</v>
      </c>
      <c r="AB69" t="e">
        <f t="shared" ca="1" si="54"/>
        <v>#NAME?</v>
      </c>
      <c r="AC69" t="e">
        <f t="shared" ca="1" si="55"/>
        <v>#NAME?</v>
      </c>
      <c r="AD69" t="e">
        <f t="shared" ca="1" si="56"/>
        <v>#NAME?</v>
      </c>
      <c r="AE69" s="4" t="e">
        <f t="shared" ca="1" si="57"/>
        <v>#NAME?</v>
      </c>
      <c r="AG69" t="e">
        <f t="shared" ca="1" si="58"/>
        <v>#NAME?</v>
      </c>
    </row>
    <row r="70" spans="1:33">
      <c r="J70">
        <f t="shared" si="59"/>
        <v>69</v>
      </c>
      <c r="K70">
        <f>EXP($B$59+$B$54*Transformed!B70+$B$55*Transformed!C70+$B$56*Transformed!D70+$B$57*Transformed!E70+$B$58*Transformed!F70)</f>
        <v>9115.5224219377778</v>
      </c>
      <c r="L70">
        <f t="shared" si="40"/>
        <v>0.99989030905056586</v>
      </c>
      <c r="M70">
        <f t="shared" si="41"/>
        <v>1.0969094943413804E-4</v>
      </c>
      <c r="N70">
        <f>$B$26+$B$4*Transformed!B70+$B$5*Transformed!C70+$B$6*Transformed!D70+$B$7*Transformed!E70+$B$8*Transformed!F70+$B$9*Transformed!G70+$B$10*Transformed!H70+$B$11*Transformed!I70+$B$12*Transformed!J70+$B$13*Transformed!K70+$B$14*Transformed!L70+$B$15*Transformed!M70+$B$16*Transformed!N70+$B$17*Transformed!O70+$B$18*Transformed!P70+$B$19*Transformed!Q70+$B$20*Transformed!R70+$B$21*Transformed!S70+$B$22*Transformed!T70+$B$23*Transformed!U70+$B$24*Transformed!V70+$B$25*Transformed!W70</f>
        <v>-0.46512009999999998</v>
      </c>
      <c r="O70" s="4">
        <f>$B$51+$B$29*Transformed!B70+$B$30*Transformed!C70+$B$31*Transformed!D70+$B$32*Transformed!E70+$B$33*Transformed!F70+$B$34*Transformed!G70+$B$35*Transformed!H70+$B$36*Transformed!I70+$B$37*Transformed!J70+$B$38*Transformed!K70+$B$39*Transformed!L70+$B$40*Transformed!M70+$B$41*Transformed!N70+$B$42*Transformed!O70+$B$43*Transformed!P70+$B$44*Transformed!Q70+$B$45*Transformed!R70+$B$46*Transformed!S70+$B$47*Transformed!T70+$B$48*Transformed!U70+$B$49*Transformed!V70+$B$50*Transformed!W70</f>
        <v>0.85239069999999995</v>
      </c>
      <c r="P70">
        <f t="shared" si="42"/>
        <v>5.6534677603698151</v>
      </c>
      <c r="Q70">
        <f t="shared" si="43"/>
        <v>-0.26673773654098859</v>
      </c>
      <c r="R70">
        <f t="shared" si="44"/>
        <v>9.4573257818271514</v>
      </c>
      <c r="S70">
        <f t="shared" si="45"/>
        <v>-226.93765082491998</v>
      </c>
      <c r="T70" t="e">
        <f t="shared" ca="1" si="46"/>
        <v>#NAME?</v>
      </c>
      <c r="U70">
        <f t="shared" si="47"/>
        <v>-0.60516444380472767</v>
      </c>
      <c r="V70" s="10" t="e">
        <f t="shared" ca="1" si="48"/>
        <v>#NAME?</v>
      </c>
      <c r="W70">
        <f t="shared" si="49"/>
        <v>-1</v>
      </c>
      <c r="X70" t="e">
        <f t="shared" ca="1" si="50"/>
        <v>#NAME?</v>
      </c>
      <c r="Y70" t="e">
        <f t="shared" ca="1" si="51"/>
        <v>#NAME?</v>
      </c>
      <c r="Z70" t="e">
        <f t="shared" ca="1" si="52"/>
        <v>#NAME?</v>
      </c>
      <c r="AA70" t="e">
        <f t="shared" ca="1" si="53"/>
        <v>#NAME?</v>
      </c>
      <c r="AB70" t="e">
        <f t="shared" ca="1" si="54"/>
        <v>#NAME?</v>
      </c>
      <c r="AC70" t="e">
        <f t="shared" ca="1" si="55"/>
        <v>#NAME?</v>
      </c>
      <c r="AD70" t="e">
        <f t="shared" ca="1" si="56"/>
        <v>#NAME?</v>
      </c>
      <c r="AE70" s="4" t="e">
        <f t="shared" ca="1" si="57"/>
        <v>#NAME?</v>
      </c>
      <c r="AG70" t="e">
        <f t="shared" ca="1" si="58"/>
        <v>#NAME?</v>
      </c>
    </row>
    <row r="71" spans="1:33">
      <c r="J71">
        <f t="shared" si="59"/>
        <v>70</v>
      </c>
      <c r="K71">
        <f>EXP($B$59+$B$54*Transformed!B71+$B$55*Transformed!C71+$B$56*Transformed!D71+$B$57*Transformed!E71+$B$58*Transformed!F71)</f>
        <v>9115.5224219377778</v>
      </c>
      <c r="L71">
        <f t="shared" si="40"/>
        <v>0.99989030905056586</v>
      </c>
      <c r="M71">
        <f t="shared" si="41"/>
        <v>1.0969094943413804E-4</v>
      </c>
      <c r="N71">
        <f>$B$26+$B$4*Transformed!B71+$B$5*Transformed!C71+$B$6*Transformed!D71+$B$7*Transformed!E71+$B$8*Transformed!F71+$B$9*Transformed!G71+$B$10*Transformed!H71+$B$11*Transformed!I71+$B$12*Transformed!J71+$B$13*Transformed!K71+$B$14*Transformed!L71+$B$15*Transformed!M71+$B$16*Transformed!N71+$B$17*Transformed!O71+$B$18*Transformed!P71+$B$19*Transformed!Q71+$B$20*Transformed!R71+$B$21*Transformed!S71+$B$22*Transformed!T71+$B$23*Transformed!U71+$B$24*Transformed!V71+$B$25*Transformed!W71</f>
        <v>-0.46512009999999998</v>
      </c>
      <c r="O71" s="4">
        <f>$B$51+$B$29*Transformed!B71+$B$30*Transformed!C71+$B$31*Transformed!D71+$B$32*Transformed!E71+$B$33*Transformed!F71+$B$34*Transformed!G71+$B$35*Transformed!H71+$B$36*Transformed!I71+$B$37*Transformed!J71+$B$38*Transformed!K71+$B$39*Transformed!L71+$B$40*Transformed!M71+$B$41*Transformed!N71+$B$42*Transformed!O71+$B$43*Transformed!P71+$B$44*Transformed!Q71+$B$45*Transformed!R71+$B$46*Transformed!S71+$B$47*Transformed!T71+$B$48*Transformed!U71+$B$49*Transformed!V71+$B$50*Transformed!W71</f>
        <v>0.85239069999999995</v>
      </c>
      <c r="P71">
        <f t="shared" si="42"/>
        <v>5.6534677603698151</v>
      </c>
      <c r="Q71">
        <f t="shared" si="43"/>
        <v>-0.26673773654098859</v>
      </c>
      <c r="R71">
        <f t="shared" si="44"/>
        <v>9.4573257818271514</v>
      </c>
      <c r="S71">
        <f t="shared" si="45"/>
        <v>-226.93765082491998</v>
      </c>
      <c r="T71" t="e">
        <f t="shared" ca="1" si="46"/>
        <v>#NAME?</v>
      </c>
      <c r="U71">
        <f t="shared" si="47"/>
        <v>-0.60516444380472767</v>
      </c>
      <c r="V71" s="10" t="e">
        <f t="shared" ca="1" si="48"/>
        <v>#NAME?</v>
      </c>
      <c r="W71">
        <f t="shared" si="49"/>
        <v>-1</v>
      </c>
      <c r="X71" t="e">
        <f t="shared" ca="1" si="50"/>
        <v>#NAME?</v>
      </c>
      <c r="Y71" t="e">
        <f t="shared" ca="1" si="51"/>
        <v>#NAME?</v>
      </c>
      <c r="Z71" t="e">
        <f t="shared" ca="1" si="52"/>
        <v>#NAME?</v>
      </c>
      <c r="AA71" t="e">
        <f t="shared" ca="1" si="53"/>
        <v>#NAME?</v>
      </c>
      <c r="AB71" t="e">
        <f t="shared" ca="1" si="54"/>
        <v>#NAME?</v>
      </c>
      <c r="AC71" t="e">
        <f t="shared" ca="1" si="55"/>
        <v>#NAME?</v>
      </c>
      <c r="AD71" t="e">
        <f t="shared" ca="1" si="56"/>
        <v>#NAME?</v>
      </c>
      <c r="AE71" s="4" t="e">
        <f t="shared" ca="1" si="57"/>
        <v>#NAME?</v>
      </c>
      <c r="AG71" t="e">
        <f t="shared" ca="1" si="58"/>
        <v>#NAME?</v>
      </c>
    </row>
    <row r="72" spans="1:33">
      <c r="J72">
        <f t="shared" si="59"/>
        <v>71</v>
      </c>
      <c r="K72">
        <f>EXP($B$59+$B$54*Transformed!B72+$B$55*Transformed!C72+$B$56*Transformed!D72+$B$57*Transformed!E72+$B$58*Transformed!F72)</f>
        <v>9115.5224219377778</v>
      </c>
      <c r="L72">
        <f t="shared" si="40"/>
        <v>0.99989030905056586</v>
      </c>
      <c r="M72">
        <f t="shared" si="41"/>
        <v>1.0969094943413804E-4</v>
      </c>
      <c r="N72">
        <f>$B$26+$B$4*Transformed!B72+$B$5*Transformed!C72+$B$6*Transformed!D72+$B$7*Transformed!E72+$B$8*Transformed!F72+$B$9*Transformed!G72+$B$10*Transformed!H72+$B$11*Transformed!I72+$B$12*Transformed!J72+$B$13*Transformed!K72+$B$14*Transformed!L72+$B$15*Transformed!M72+$B$16*Transformed!N72+$B$17*Transformed!O72+$B$18*Transformed!P72+$B$19*Transformed!Q72+$B$20*Transformed!R72+$B$21*Transformed!S72+$B$22*Transformed!T72+$B$23*Transformed!U72+$B$24*Transformed!V72+$B$25*Transformed!W72</f>
        <v>-0.46512009999999998</v>
      </c>
      <c r="O72" s="4">
        <f>$B$51+$B$29*Transformed!B72+$B$30*Transformed!C72+$B$31*Transformed!D72+$B$32*Transformed!E72+$B$33*Transformed!F72+$B$34*Transformed!G72+$B$35*Transformed!H72+$B$36*Transformed!I72+$B$37*Transformed!J72+$B$38*Transformed!K72+$B$39*Transformed!L72+$B$40*Transformed!M72+$B$41*Transformed!N72+$B$42*Transformed!O72+$B$43*Transformed!P72+$B$44*Transformed!Q72+$B$45*Transformed!R72+$B$46*Transformed!S72+$B$47*Transformed!T72+$B$48*Transformed!U72+$B$49*Transformed!V72+$B$50*Transformed!W72</f>
        <v>0.85239069999999995</v>
      </c>
      <c r="P72">
        <f t="shared" si="42"/>
        <v>5.6534677603698151</v>
      </c>
      <c r="Q72">
        <f t="shared" si="43"/>
        <v>-0.26673773654098859</v>
      </c>
      <c r="R72">
        <f t="shared" si="44"/>
        <v>9.4573257818271514</v>
      </c>
      <c r="S72">
        <f t="shared" si="45"/>
        <v>-226.93765082491998</v>
      </c>
      <c r="T72" t="e">
        <f t="shared" ca="1" si="46"/>
        <v>#NAME?</v>
      </c>
      <c r="U72">
        <f t="shared" si="47"/>
        <v>-0.60516444380472767</v>
      </c>
      <c r="V72" s="10" t="e">
        <f t="shared" ca="1" si="48"/>
        <v>#NAME?</v>
      </c>
      <c r="W72">
        <f t="shared" si="49"/>
        <v>-1</v>
      </c>
      <c r="X72" t="e">
        <f t="shared" ca="1" si="50"/>
        <v>#NAME?</v>
      </c>
      <c r="Y72" t="e">
        <f t="shared" ca="1" si="51"/>
        <v>#NAME?</v>
      </c>
      <c r="Z72" t="e">
        <f t="shared" ca="1" si="52"/>
        <v>#NAME?</v>
      </c>
      <c r="AA72" t="e">
        <f t="shared" ca="1" si="53"/>
        <v>#NAME?</v>
      </c>
      <c r="AB72" t="e">
        <f t="shared" ca="1" si="54"/>
        <v>#NAME?</v>
      </c>
      <c r="AC72" t="e">
        <f t="shared" ca="1" si="55"/>
        <v>#NAME?</v>
      </c>
      <c r="AD72" t="e">
        <f t="shared" ca="1" si="56"/>
        <v>#NAME?</v>
      </c>
      <c r="AE72" s="4" t="e">
        <f t="shared" ca="1" si="57"/>
        <v>#NAME?</v>
      </c>
      <c r="AG72" t="e">
        <f t="shared" ca="1" si="58"/>
        <v>#NAME?</v>
      </c>
    </row>
    <row r="73" spans="1:33">
      <c r="J73">
        <f t="shared" si="59"/>
        <v>72</v>
      </c>
      <c r="K73">
        <f>EXP($B$59+$B$54*Transformed!B73+$B$55*Transformed!C73+$B$56*Transformed!D73+$B$57*Transformed!E73+$B$58*Transformed!F73)</f>
        <v>9115.5224219377778</v>
      </c>
      <c r="L73">
        <f t="shared" si="40"/>
        <v>0.99989030905056586</v>
      </c>
      <c r="M73">
        <f t="shared" si="41"/>
        <v>1.0969094943413804E-4</v>
      </c>
      <c r="N73">
        <f>$B$26+$B$4*Transformed!B73+$B$5*Transformed!C73+$B$6*Transformed!D73+$B$7*Transformed!E73+$B$8*Transformed!F73+$B$9*Transformed!G73+$B$10*Transformed!H73+$B$11*Transformed!I73+$B$12*Transformed!J73+$B$13*Transformed!K73+$B$14*Transformed!L73+$B$15*Transformed!M73+$B$16*Transformed!N73+$B$17*Transformed!O73+$B$18*Transformed!P73+$B$19*Transformed!Q73+$B$20*Transformed!R73+$B$21*Transformed!S73+$B$22*Transformed!T73+$B$23*Transformed!U73+$B$24*Transformed!V73+$B$25*Transformed!W73</f>
        <v>-0.46512009999999998</v>
      </c>
      <c r="O73" s="4">
        <f>$B$51+$B$29*Transformed!B73+$B$30*Transformed!C73+$B$31*Transformed!D73+$B$32*Transformed!E73+$B$33*Transformed!F73+$B$34*Transformed!G73+$B$35*Transformed!H73+$B$36*Transformed!I73+$B$37*Transformed!J73+$B$38*Transformed!K73+$B$39*Transformed!L73+$B$40*Transformed!M73+$B$41*Transformed!N73+$B$42*Transformed!O73+$B$43*Transformed!P73+$B$44*Transformed!Q73+$B$45*Transformed!R73+$B$46*Transformed!S73+$B$47*Transformed!T73+$B$48*Transformed!U73+$B$49*Transformed!V73+$B$50*Transformed!W73</f>
        <v>0.85239069999999995</v>
      </c>
      <c r="P73">
        <f t="shared" si="42"/>
        <v>5.6534677603698151</v>
      </c>
      <c r="Q73">
        <f t="shared" si="43"/>
        <v>-0.26673773654098859</v>
      </c>
      <c r="R73">
        <f t="shared" si="44"/>
        <v>9.4573257818271514</v>
      </c>
      <c r="S73">
        <f t="shared" si="45"/>
        <v>-226.93765082491998</v>
      </c>
      <c r="T73" t="e">
        <f t="shared" ca="1" si="46"/>
        <v>#NAME?</v>
      </c>
      <c r="U73">
        <f t="shared" si="47"/>
        <v>-0.60516444380472767</v>
      </c>
      <c r="V73" s="10" t="e">
        <f t="shared" ca="1" si="48"/>
        <v>#NAME?</v>
      </c>
      <c r="W73">
        <f t="shared" si="49"/>
        <v>-1</v>
      </c>
      <c r="X73" t="e">
        <f t="shared" ca="1" si="50"/>
        <v>#NAME?</v>
      </c>
      <c r="Y73" t="e">
        <f t="shared" ca="1" si="51"/>
        <v>#NAME?</v>
      </c>
      <c r="Z73" t="e">
        <f t="shared" ca="1" si="52"/>
        <v>#NAME?</v>
      </c>
      <c r="AA73" t="e">
        <f t="shared" ca="1" si="53"/>
        <v>#NAME?</v>
      </c>
      <c r="AB73" t="e">
        <f t="shared" ca="1" si="54"/>
        <v>#NAME?</v>
      </c>
      <c r="AC73" t="e">
        <f t="shared" ca="1" si="55"/>
        <v>#NAME?</v>
      </c>
      <c r="AD73" t="e">
        <f t="shared" ca="1" si="56"/>
        <v>#NAME?</v>
      </c>
      <c r="AE73" s="4" t="e">
        <f t="shared" ca="1" si="57"/>
        <v>#NAME?</v>
      </c>
      <c r="AG73" t="e">
        <f t="shared" ca="1" si="58"/>
        <v>#NAME?</v>
      </c>
    </row>
    <row r="74" spans="1:33">
      <c r="J74">
        <f t="shared" si="59"/>
        <v>73</v>
      </c>
      <c r="K74">
        <f>EXP($B$59+$B$54*Transformed!B74+$B$55*Transformed!C74+$B$56*Transformed!D74+$B$57*Transformed!E74+$B$58*Transformed!F74)</f>
        <v>9115.5224219377778</v>
      </c>
      <c r="L74">
        <f t="shared" si="40"/>
        <v>0.99989030905056586</v>
      </c>
      <c r="M74">
        <f t="shared" si="41"/>
        <v>1.0969094943413804E-4</v>
      </c>
      <c r="N74">
        <f>$B$26+$B$4*Transformed!B74+$B$5*Transformed!C74+$B$6*Transformed!D74+$B$7*Transformed!E74+$B$8*Transformed!F74+$B$9*Transformed!G74+$B$10*Transformed!H74+$B$11*Transformed!I74+$B$12*Transformed!J74+$B$13*Transformed!K74+$B$14*Transformed!L74+$B$15*Transformed!M74+$B$16*Transformed!N74+$B$17*Transformed!O74+$B$18*Transformed!P74+$B$19*Transformed!Q74+$B$20*Transformed!R74+$B$21*Transformed!S74+$B$22*Transformed!T74+$B$23*Transformed!U74+$B$24*Transformed!V74+$B$25*Transformed!W74</f>
        <v>-0.46512009999999998</v>
      </c>
      <c r="O74" s="4">
        <f>$B$51+$B$29*Transformed!B74+$B$30*Transformed!C74+$B$31*Transformed!D74+$B$32*Transformed!E74+$B$33*Transformed!F74+$B$34*Transformed!G74+$B$35*Transformed!H74+$B$36*Transformed!I74+$B$37*Transformed!J74+$B$38*Transformed!K74+$B$39*Transformed!L74+$B$40*Transformed!M74+$B$41*Transformed!N74+$B$42*Transformed!O74+$B$43*Transformed!P74+$B$44*Transformed!Q74+$B$45*Transformed!R74+$B$46*Transformed!S74+$B$47*Transformed!T74+$B$48*Transformed!U74+$B$49*Transformed!V74+$B$50*Transformed!W74</f>
        <v>0.85239069999999995</v>
      </c>
      <c r="P74">
        <f t="shared" si="42"/>
        <v>5.6534677603698151</v>
      </c>
      <c r="Q74">
        <f t="shared" si="43"/>
        <v>-0.26673773654098859</v>
      </c>
      <c r="R74">
        <f t="shared" si="44"/>
        <v>9.4573257818271514</v>
      </c>
      <c r="S74">
        <f t="shared" si="45"/>
        <v>-226.93765082491998</v>
      </c>
      <c r="T74" t="e">
        <f t="shared" ca="1" si="46"/>
        <v>#NAME?</v>
      </c>
      <c r="U74">
        <f t="shared" si="47"/>
        <v>-0.60516444380472767</v>
      </c>
      <c r="V74" s="10" t="e">
        <f t="shared" ca="1" si="48"/>
        <v>#NAME?</v>
      </c>
      <c r="W74">
        <f t="shared" si="49"/>
        <v>-1</v>
      </c>
      <c r="X74" t="e">
        <f t="shared" ca="1" si="50"/>
        <v>#NAME?</v>
      </c>
      <c r="Y74" t="e">
        <f t="shared" ca="1" si="51"/>
        <v>#NAME?</v>
      </c>
      <c r="Z74" t="e">
        <f t="shared" ca="1" si="52"/>
        <v>#NAME?</v>
      </c>
      <c r="AA74" t="e">
        <f t="shared" ca="1" si="53"/>
        <v>#NAME?</v>
      </c>
      <c r="AB74" t="e">
        <f t="shared" ca="1" si="54"/>
        <v>#NAME?</v>
      </c>
      <c r="AC74" t="e">
        <f t="shared" ca="1" si="55"/>
        <v>#NAME?</v>
      </c>
      <c r="AD74" t="e">
        <f t="shared" ca="1" si="56"/>
        <v>#NAME?</v>
      </c>
      <c r="AE74" s="4" t="e">
        <f t="shared" ca="1" si="57"/>
        <v>#NAME?</v>
      </c>
      <c r="AG74" t="e">
        <f t="shared" ca="1" si="58"/>
        <v>#NAME?</v>
      </c>
    </row>
    <row r="75" spans="1:33">
      <c r="J75">
        <f t="shared" si="59"/>
        <v>74</v>
      </c>
      <c r="K75">
        <f>EXP($B$59+$B$54*Transformed!B75+$B$55*Transformed!C75+$B$56*Transformed!D75+$B$57*Transformed!E75+$B$58*Transformed!F75)</f>
        <v>9115.5224219377778</v>
      </c>
      <c r="L75">
        <f t="shared" si="40"/>
        <v>0.99989030905056586</v>
      </c>
      <c r="M75">
        <f t="shared" si="41"/>
        <v>1.0969094943413804E-4</v>
      </c>
      <c r="N75">
        <f>$B$26+$B$4*Transformed!B75+$B$5*Transformed!C75+$B$6*Transformed!D75+$B$7*Transformed!E75+$B$8*Transformed!F75+$B$9*Transformed!G75+$B$10*Transformed!H75+$B$11*Transformed!I75+$B$12*Transformed!J75+$B$13*Transformed!K75+$B$14*Transformed!L75+$B$15*Transformed!M75+$B$16*Transformed!N75+$B$17*Transformed!O75+$B$18*Transformed!P75+$B$19*Transformed!Q75+$B$20*Transformed!R75+$B$21*Transformed!S75+$B$22*Transformed!T75+$B$23*Transformed!U75+$B$24*Transformed!V75+$B$25*Transformed!W75</f>
        <v>-0.46512009999999998</v>
      </c>
      <c r="O75" s="4">
        <f>$B$51+$B$29*Transformed!B75+$B$30*Transformed!C75+$B$31*Transformed!D75+$B$32*Transformed!E75+$B$33*Transformed!F75+$B$34*Transformed!G75+$B$35*Transformed!H75+$B$36*Transformed!I75+$B$37*Transformed!J75+$B$38*Transformed!K75+$B$39*Transformed!L75+$B$40*Transformed!M75+$B$41*Transformed!N75+$B$42*Transformed!O75+$B$43*Transformed!P75+$B$44*Transformed!Q75+$B$45*Transformed!R75+$B$46*Transformed!S75+$B$47*Transformed!T75+$B$48*Transformed!U75+$B$49*Transformed!V75+$B$50*Transformed!W75</f>
        <v>0.85239069999999995</v>
      </c>
      <c r="P75">
        <f t="shared" si="42"/>
        <v>5.6534677603698151</v>
      </c>
      <c r="Q75">
        <f t="shared" si="43"/>
        <v>-0.26673773654098859</v>
      </c>
      <c r="R75">
        <f t="shared" si="44"/>
        <v>9.4573257818271514</v>
      </c>
      <c r="S75">
        <f t="shared" si="45"/>
        <v>-226.93765082491998</v>
      </c>
      <c r="T75" t="e">
        <f t="shared" ca="1" si="46"/>
        <v>#NAME?</v>
      </c>
      <c r="U75">
        <f t="shared" si="47"/>
        <v>-0.60516444380472767</v>
      </c>
      <c r="V75" s="10" t="e">
        <f t="shared" ca="1" si="48"/>
        <v>#NAME?</v>
      </c>
      <c r="W75">
        <f t="shared" si="49"/>
        <v>-1</v>
      </c>
      <c r="X75" t="e">
        <f t="shared" ca="1" si="50"/>
        <v>#NAME?</v>
      </c>
      <c r="Y75" t="e">
        <f t="shared" ca="1" si="51"/>
        <v>#NAME?</v>
      </c>
      <c r="Z75" t="e">
        <f t="shared" ca="1" si="52"/>
        <v>#NAME?</v>
      </c>
      <c r="AA75" t="e">
        <f t="shared" ca="1" si="53"/>
        <v>#NAME?</v>
      </c>
      <c r="AB75" t="e">
        <f t="shared" ca="1" si="54"/>
        <v>#NAME?</v>
      </c>
      <c r="AC75" t="e">
        <f t="shared" ca="1" si="55"/>
        <v>#NAME?</v>
      </c>
      <c r="AD75" t="e">
        <f t="shared" ca="1" si="56"/>
        <v>#NAME?</v>
      </c>
      <c r="AE75" s="4" t="e">
        <f t="shared" ca="1" si="57"/>
        <v>#NAME?</v>
      </c>
      <c r="AG75" t="e">
        <f t="shared" ca="1" si="58"/>
        <v>#NAME?</v>
      </c>
    </row>
    <row r="76" spans="1:33">
      <c r="J76">
        <f t="shared" si="59"/>
        <v>75</v>
      </c>
      <c r="K76">
        <f>EXP($B$59+$B$54*Transformed!B76+$B$55*Transformed!C76+$B$56*Transformed!D76+$B$57*Transformed!E76+$B$58*Transformed!F76)</f>
        <v>9115.5224219377778</v>
      </c>
      <c r="L76">
        <f t="shared" si="40"/>
        <v>0.99989030905056586</v>
      </c>
      <c r="M76">
        <f t="shared" si="41"/>
        <v>1.0969094943413804E-4</v>
      </c>
      <c r="N76">
        <f>$B$26+$B$4*Transformed!B76+$B$5*Transformed!C76+$B$6*Transformed!D76+$B$7*Transformed!E76+$B$8*Transformed!F76+$B$9*Transformed!G76+$B$10*Transformed!H76+$B$11*Transformed!I76+$B$12*Transformed!J76+$B$13*Transformed!K76+$B$14*Transformed!L76+$B$15*Transformed!M76+$B$16*Transformed!N76+$B$17*Transformed!O76+$B$18*Transformed!P76+$B$19*Transformed!Q76+$B$20*Transformed!R76+$B$21*Transformed!S76+$B$22*Transformed!T76+$B$23*Transformed!U76+$B$24*Transformed!V76+$B$25*Transformed!W76</f>
        <v>-0.46512009999999998</v>
      </c>
      <c r="O76" s="4">
        <f>$B$51+$B$29*Transformed!B76+$B$30*Transformed!C76+$B$31*Transformed!D76+$B$32*Transformed!E76+$B$33*Transformed!F76+$B$34*Transformed!G76+$B$35*Transformed!H76+$B$36*Transformed!I76+$B$37*Transformed!J76+$B$38*Transformed!K76+$B$39*Transformed!L76+$B$40*Transformed!M76+$B$41*Transformed!N76+$B$42*Transformed!O76+$B$43*Transformed!P76+$B$44*Transformed!Q76+$B$45*Transformed!R76+$B$46*Transformed!S76+$B$47*Transformed!T76+$B$48*Transformed!U76+$B$49*Transformed!V76+$B$50*Transformed!W76</f>
        <v>0.85239069999999995</v>
      </c>
      <c r="P76">
        <f t="shared" si="42"/>
        <v>5.6534677603698151</v>
      </c>
      <c r="Q76">
        <f t="shared" si="43"/>
        <v>-0.26673773654098859</v>
      </c>
      <c r="R76">
        <f t="shared" si="44"/>
        <v>9.4573257818271514</v>
      </c>
      <c r="S76">
        <f t="shared" si="45"/>
        <v>-226.93765082491998</v>
      </c>
      <c r="T76" t="e">
        <f t="shared" ca="1" si="46"/>
        <v>#NAME?</v>
      </c>
      <c r="U76">
        <f t="shared" si="47"/>
        <v>-0.60516444380472767</v>
      </c>
      <c r="V76" s="10" t="e">
        <f t="shared" ca="1" si="48"/>
        <v>#NAME?</v>
      </c>
      <c r="W76">
        <f t="shared" si="49"/>
        <v>-1</v>
      </c>
      <c r="X76" t="e">
        <f t="shared" ca="1" si="50"/>
        <v>#NAME?</v>
      </c>
      <c r="Y76" t="e">
        <f t="shared" ca="1" si="51"/>
        <v>#NAME?</v>
      </c>
      <c r="Z76" t="e">
        <f t="shared" ca="1" si="52"/>
        <v>#NAME?</v>
      </c>
      <c r="AA76" t="e">
        <f t="shared" ca="1" si="53"/>
        <v>#NAME?</v>
      </c>
      <c r="AB76" t="e">
        <f t="shared" ca="1" si="54"/>
        <v>#NAME?</v>
      </c>
      <c r="AC76" t="e">
        <f t="shared" ca="1" si="55"/>
        <v>#NAME?</v>
      </c>
      <c r="AD76" t="e">
        <f t="shared" ca="1" si="56"/>
        <v>#NAME?</v>
      </c>
      <c r="AE76" s="4" t="e">
        <f t="shared" ca="1" si="57"/>
        <v>#NAME?</v>
      </c>
      <c r="AG76" t="e">
        <f t="shared" ca="1" si="58"/>
        <v>#NAME?</v>
      </c>
    </row>
    <row r="77" spans="1:33">
      <c r="J77">
        <f t="shared" si="59"/>
        <v>76</v>
      </c>
      <c r="K77">
        <f>EXP($B$59+$B$54*Transformed!B77+$B$55*Transformed!C77+$B$56*Transformed!D77+$B$57*Transformed!E77+$B$58*Transformed!F77)</f>
        <v>9115.5224219377778</v>
      </c>
      <c r="L77">
        <f t="shared" si="40"/>
        <v>0.99989030905056586</v>
      </c>
      <c r="M77">
        <f t="shared" si="41"/>
        <v>1.0969094943413804E-4</v>
      </c>
      <c r="N77">
        <f>$B$26+$B$4*Transformed!B77+$B$5*Transformed!C77+$B$6*Transformed!D77+$B$7*Transformed!E77+$B$8*Transformed!F77+$B$9*Transformed!G77+$B$10*Transformed!H77+$B$11*Transformed!I77+$B$12*Transformed!J77+$B$13*Transformed!K77+$B$14*Transformed!L77+$B$15*Transformed!M77+$B$16*Transformed!N77+$B$17*Transformed!O77+$B$18*Transformed!P77+$B$19*Transformed!Q77+$B$20*Transformed!R77+$B$21*Transformed!S77+$B$22*Transformed!T77+$B$23*Transformed!U77+$B$24*Transformed!V77+$B$25*Transformed!W77</f>
        <v>-0.46512009999999998</v>
      </c>
      <c r="O77" s="4">
        <f>$B$51+$B$29*Transformed!B77+$B$30*Transformed!C77+$B$31*Transformed!D77+$B$32*Transformed!E77+$B$33*Transformed!F77+$B$34*Transformed!G77+$B$35*Transformed!H77+$B$36*Transformed!I77+$B$37*Transformed!J77+$B$38*Transformed!K77+$B$39*Transformed!L77+$B$40*Transformed!M77+$B$41*Transformed!N77+$B$42*Transformed!O77+$B$43*Transformed!P77+$B$44*Transformed!Q77+$B$45*Transformed!R77+$B$46*Transformed!S77+$B$47*Transformed!T77+$B$48*Transformed!U77+$B$49*Transformed!V77+$B$50*Transformed!W77</f>
        <v>0.85239069999999995</v>
      </c>
      <c r="P77">
        <f t="shared" si="42"/>
        <v>5.6534677603698151</v>
      </c>
      <c r="Q77">
        <f t="shared" si="43"/>
        <v>-0.26673773654098859</v>
      </c>
      <c r="R77">
        <f t="shared" si="44"/>
        <v>9.4573257818271514</v>
      </c>
      <c r="S77">
        <f t="shared" si="45"/>
        <v>-226.93765082491998</v>
      </c>
      <c r="T77" t="e">
        <f t="shared" ca="1" si="46"/>
        <v>#NAME?</v>
      </c>
      <c r="U77">
        <f t="shared" si="47"/>
        <v>-0.60516444380472767</v>
      </c>
      <c r="V77" s="10" t="e">
        <f t="shared" ca="1" si="48"/>
        <v>#NAME?</v>
      </c>
      <c r="W77">
        <f t="shared" si="49"/>
        <v>-1</v>
      </c>
      <c r="X77" t="e">
        <f t="shared" ca="1" si="50"/>
        <v>#NAME?</v>
      </c>
      <c r="Y77" t="e">
        <f t="shared" ca="1" si="51"/>
        <v>#NAME?</v>
      </c>
      <c r="Z77" t="e">
        <f t="shared" ca="1" si="52"/>
        <v>#NAME?</v>
      </c>
      <c r="AA77" t="e">
        <f t="shared" ca="1" si="53"/>
        <v>#NAME?</v>
      </c>
      <c r="AB77" t="e">
        <f t="shared" ca="1" si="54"/>
        <v>#NAME?</v>
      </c>
      <c r="AC77" t="e">
        <f t="shared" ca="1" si="55"/>
        <v>#NAME?</v>
      </c>
      <c r="AD77" t="e">
        <f t="shared" ca="1" si="56"/>
        <v>#NAME?</v>
      </c>
      <c r="AE77" s="4" t="e">
        <f t="shared" ca="1" si="57"/>
        <v>#NAME?</v>
      </c>
      <c r="AG77" t="e">
        <f t="shared" ca="1" si="58"/>
        <v>#NAME?</v>
      </c>
    </row>
    <row r="78" spans="1:33">
      <c r="J78">
        <f t="shared" si="59"/>
        <v>77</v>
      </c>
      <c r="K78">
        <f>EXP($B$59+$B$54*Transformed!B78+$B$55*Transformed!C78+$B$56*Transformed!D78+$B$57*Transformed!E78+$B$58*Transformed!F78)</f>
        <v>9115.5224219377778</v>
      </c>
      <c r="L78">
        <f t="shared" si="40"/>
        <v>0.99989030905056586</v>
      </c>
      <c r="M78">
        <f t="shared" si="41"/>
        <v>1.0969094943413804E-4</v>
      </c>
      <c r="N78">
        <f>$B$26+$B$4*Transformed!B78+$B$5*Transformed!C78+$B$6*Transformed!D78+$B$7*Transformed!E78+$B$8*Transformed!F78+$B$9*Transformed!G78+$B$10*Transformed!H78+$B$11*Transformed!I78+$B$12*Transformed!J78+$B$13*Transformed!K78+$B$14*Transformed!L78+$B$15*Transformed!M78+$B$16*Transformed!N78+$B$17*Transformed!O78+$B$18*Transformed!P78+$B$19*Transformed!Q78+$B$20*Transformed!R78+$B$21*Transformed!S78+$B$22*Transformed!T78+$B$23*Transformed!U78+$B$24*Transformed!V78+$B$25*Transformed!W78</f>
        <v>-0.46512009999999998</v>
      </c>
      <c r="O78" s="4">
        <f>$B$51+$B$29*Transformed!B78+$B$30*Transformed!C78+$B$31*Transformed!D78+$B$32*Transformed!E78+$B$33*Transformed!F78+$B$34*Transformed!G78+$B$35*Transformed!H78+$B$36*Transformed!I78+$B$37*Transformed!J78+$B$38*Transformed!K78+$B$39*Transformed!L78+$B$40*Transformed!M78+$B$41*Transformed!N78+$B$42*Transformed!O78+$B$43*Transformed!P78+$B$44*Transformed!Q78+$B$45*Transformed!R78+$B$46*Transformed!S78+$B$47*Transformed!T78+$B$48*Transformed!U78+$B$49*Transformed!V78+$B$50*Transformed!W78</f>
        <v>0.85239069999999995</v>
      </c>
      <c r="P78">
        <f t="shared" si="42"/>
        <v>5.6534677603698151</v>
      </c>
      <c r="Q78">
        <f t="shared" si="43"/>
        <v>-0.26673773654098859</v>
      </c>
      <c r="R78">
        <f t="shared" si="44"/>
        <v>9.4573257818271514</v>
      </c>
      <c r="S78">
        <f t="shared" si="45"/>
        <v>-226.93765082491998</v>
      </c>
      <c r="T78" t="e">
        <f t="shared" ca="1" si="46"/>
        <v>#NAME?</v>
      </c>
      <c r="U78">
        <f t="shared" si="47"/>
        <v>-0.60516444380472767</v>
      </c>
      <c r="V78" s="10" t="e">
        <f t="shared" ca="1" si="48"/>
        <v>#NAME?</v>
      </c>
      <c r="W78">
        <f t="shared" si="49"/>
        <v>-1</v>
      </c>
      <c r="X78" t="e">
        <f t="shared" ca="1" si="50"/>
        <v>#NAME?</v>
      </c>
      <c r="Y78" t="e">
        <f t="shared" ca="1" si="51"/>
        <v>#NAME?</v>
      </c>
      <c r="Z78" t="e">
        <f t="shared" ca="1" si="52"/>
        <v>#NAME?</v>
      </c>
      <c r="AA78" t="e">
        <f t="shared" ca="1" si="53"/>
        <v>#NAME?</v>
      </c>
      <c r="AB78" t="e">
        <f t="shared" ca="1" si="54"/>
        <v>#NAME?</v>
      </c>
      <c r="AC78" t="e">
        <f t="shared" ca="1" si="55"/>
        <v>#NAME?</v>
      </c>
      <c r="AD78" t="e">
        <f t="shared" ca="1" si="56"/>
        <v>#NAME?</v>
      </c>
      <c r="AE78" s="4" t="e">
        <f t="shared" ca="1" si="57"/>
        <v>#NAME?</v>
      </c>
      <c r="AG78" t="e">
        <f t="shared" ca="1" si="58"/>
        <v>#NAME?</v>
      </c>
    </row>
    <row r="79" spans="1:33">
      <c r="J79">
        <f t="shared" si="59"/>
        <v>78</v>
      </c>
      <c r="K79">
        <f>EXP($B$59+$B$54*Transformed!B79+$B$55*Transformed!C79+$B$56*Transformed!D79+$B$57*Transformed!E79+$B$58*Transformed!F79)</f>
        <v>9115.5224219377778</v>
      </c>
      <c r="L79">
        <f t="shared" si="40"/>
        <v>0.99989030905056586</v>
      </c>
      <c r="M79">
        <f t="shared" si="41"/>
        <v>1.0969094943413804E-4</v>
      </c>
      <c r="N79">
        <f>$B$26+$B$4*Transformed!B79+$B$5*Transformed!C79+$B$6*Transformed!D79+$B$7*Transformed!E79+$B$8*Transformed!F79+$B$9*Transformed!G79+$B$10*Transformed!H79+$B$11*Transformed!I79+$B$12*Transformed!J79+$B$13*Transformed!K79+$B$14*Transformed!L79+$B$15*Transformed!M79+$B$16*Transformed!N79+$B$17*Transformed!O79+$B$18*Transformed!P79+$B$19*Transformed!Q79+$B$20*Transformed!R79+$B$21*Transformed!S79+$B$22*Transformed!T79+$B$23*Transformed!U79+$B$24*Transformed!V79+$B$25*Transformed!W79</f>
        <v>-0.46512009999999998</v>
      </c>
      <c r="O79" s="4">
        <f>$B$51+$B$29*Transformed!B79+$B$30*Transformed!C79+$B$31*Transformed!D79+$B$32*Transformed!E79+$B$33*Transformed!F79+$B$34*Transformed!G79+$B$35*Transformed!H79+$B$36*Transformed!I79+$B$37*Transformed!J79+$B$38*Transformed!K79+$B$39*Transformed!L79+$B$40*Transformed!M79+$B$41*Transformed!N79+$B$42*Transformed!O79+$B$43*Transformed!P79+$B$44*Transformed!Q79+$B$45*Transformed!R79+$B$46*Transformed!S79+$B$47*Transformed!T79+$B$48*Transformed!U79+$B$49*Transformed!V79+$B$50*Transformed!W79</f>
        <v>0.85239069999999995</v>
      </c>
      <c r="P79">
        <f t="shared" si="42"/>
        <v>5.6534677603698151</v>
      </c>
      <c r="Q79">
        <f t="shared" si="43"/>
        <v>-0.26673773654098859</v>
      </c>
      <c r="R79">
        <f t="shared" si="44"/>
        <v>9.4573257818271514</v>
      </c>
      <c r="S79">
        <f t="shared" si="45"/>
        <v>-226.93765082491998</v>
      </c>
      <c r="T79" t="e">
        <f t="shared" ca="1" si="46"/>
        <v>#NAME?</v>
      </c>
      <c r="U79">
        <f t="shared" si="47"/>
        <v>-0.60516444380472767</v>
      </c>
      <c r="V79" s="10" t="e">
        <f t="shared" ca="1" si="48"/>
        <v>#NAME?</v>
      </c>
      <c r="W79">
        <f t="shared" si="49"/>
        <v>-1</v>
      </c>
      <c r="X79" t="e">
        <f t="shared" ca="1" si="50"/>
        <v>#NAME?</v>
      </c>
      <c r="Y79" t="e">
        <f t="shared" ca="1" si="51"/>
        <v>#NAME?</v>
      </c>
      <c r="Z79" t="e">
        <f t="shared" ca="1" si="52"/>
        <v>#NAME?</v>
      </c>
      <c r="AA79" t="e">
        <f t="shared" ca="1" si="53"/>
        <v>#NAME?</v>
      </c>
      <c r="AB79" t="e">
        <f t="shared" ca="1" si="54"/>
        <v>#NAME?</v>
      </c>
      <c r="AC79" t="e">
        <f t="shared" ca="1" si="55"/>
        <v>#NAME?</v>
      </c>
      <c r="AD79" t="e">
        <f t="shared" ca="1" si="56"/>
        <v>#NAME?</v>
      </c>
      <c r="AE79" s="4" t="e">
        <f t="shared" ca="1" si="57"/>
        <v>#NAME?</v>
      </c>
      <c r="AG79" t="e">
        <f t="shared" ca="1" si="58"/>
        <v>#NAME?</v>
      </c>
    </row>
    <row r="80" spans="1:33">
      <c r="J80">
        <f t="shared" si="59"/>
        <v>79</v>
      </c>
      <c r="K80">
        <f>EXP($B$59+$B$54*Transformed!B80+$B$55*Transformed!C80+$B$56*Transformed!D80+$B$57*Transformed!E80+$B$58*Transformed!F80)</f>
        <v>9115.5224219377778</v>
      </c>
      <c r="L80">
        <f t="shared" si="40"/>
        <v>0.99989030905056586</v>
      </c>
      <c r="M80">
        <f t="shared" si="41"/>
        <v>1.0969094943413804E-4</v>
      </c>
      <c r="N80">
        <f>$B$26+$B$4*Transformed!B80+$B$5*Transformed!C80+$B$6*Transformed!D80+$B$7*Transformed!E80+$B$8*Transformed!F80+$B$9*Transformed!G80+$B$10*Transformed!H80+$B$11*Transformed!I80+$B$12*Transformed!J80+$B$13*Transformed!K80+$B$14*Transformed!L80+$B$15*Transformed!M80+$B$16*Transformed!N80+$B$17*Transformed!O80+$B$18*Transformed!P80+$B$19*Transformed!Q80+$B$20*Transformed!R80+$B$21*Transformed!S80+$B$22*Transformed!T80+$B$23*Transformed!U80+$B$24*Transformed!V80+$B$25*Transformed!W80</f>
        <v>-0.46512009999999998</v>
      </c>
      <c r="O80" s="4">
        <f>$B$51+$B$29*Transformed!B80+$B$30*Transformed!C80+$B$31*Transformed!D80+$B$32*Transformed!E80+$B$33*Transformed!F80+$B$34*Transformed!G80+$B$35*Transformed!H80+$B$36*Transformed!I80+$B$37*Transformed!J80+$B$38*Transformed!K80+$B$39*Transformed!L80+$B$40*Transformed!M80+$B$41*Transformed!N80+$B$42*Transformed!O80+$B$43*Transformed!P80+$B$44*Transformed!Q80+$B$45*Transformed!R80+$B$46*Transformed!S80+$B$47*Transformed!T80+$B$48*Transformed!U80+$B$49*Transformed!V80+$B$50*Transformed!W80</f>
        <v>0.85239069999999995</v>
      </c>
      <c r="P80">
        <f t="shared" si="42"/>
        <v>5.6534677603698151</v>
      </c>
      <c r="Q80">
        <f t="shared" si="43"/>
        <v>-0.26673773654098859</v>
      </c>
      <c r="R80">
        <f t="shared" si="44"/>
        <v>9.4573257818271514</v>
      </c>
      <c r="S80">
        <f t="shared" si="45"/>
        <v>-226.93765082491998</v>
      </c>
      <c r="T80" t="e">
        <f t="shared" ca="1" si="46"/>
        <v>#NAME?</v>
      </c>
      <c r="U80">
        <f t="shared" si="47"/>
        <v>-0.60516444380472767</v>
      </c>
      <c r="V80" s="10" t="e">
        <f t="shared" ca="1" si="48"/>
        <v>#NAME?</v>
      </c>
      <c r="W80">
        <f t="shared" si="49"/>
        <v>-1</v>
      </c>
      <c r="X80" t="e">
        <f t="shared" ca="1" si="50"/>
        <v>#NAME?</v>
      </c>
      <c r="Y80" t="e">
        <f t="shared" ca="1" si="51"/>
        <v>#NAME?</v>
      </c>
      <c r="Z80" t="e">
        <f t="shared" ca="1" si="52"/>
        <v>#NAME?</v>
      </c>
      <c r="AA80" t="e">
        <f t="shared" ca="1" si="53"/>
        <v>#NAME?</v>
      </c>
      <c r="AB80" t="e">
        <f t="shared" ca="1" si="54"/>
        <v>#NAME?</v>
      </c>
      <c r="AC80" t="e">
        <f t="shared" ca="1" si="55"/>
        <v>#NAME?</v>
      </c>
      <c r="AD80" t="e">
        <f t="shared" ca="1" si="56"/>
        <v>#NAME?</v>
      </c>
      <c r="AE80" s="4" t="e">
        <f t="shared" ca="1" si="57"/>
        <v>#NAME?</v>
      </c>
      <c r="AG80" t="e">
        <f t="shared" ca="1" si="58"/>
        <v>#NAME?</v>
      </c>
    </row>
    <row r="81" spans="10:33">
      <c r="J81">
        <f t="shared" si="59"/>
        <v>80</v>
      </c>
      <c r="K81">
        <f>EXP($B$59+$B$54*Transformed!B81+$B$55*Transformed!C81+$B$56*Transformed!D81+$B$57*Transformed!E81+$B$58*Transformed!F81)</f>
        <v>9115.5224219377778</v>
      </c>
      <c r="L81">
        <f t="shared" si="40"/>
        <v>0.99989030905056586</v>
      </c>
      <c r="M81">
        <f t="shared" si="41"/>
        <v>1.0969094943413804E-4</v>
      </c>
      <c r="N81">
        <f>$B$26+$B$4*Transformed!B81+$B$5*Transformed!C81+$B$6*Transformed!D81+$B$7*Transformed!E81+$B$8*Transformed!F81+$B$9*Transformed!G81+$B$10*Transformed!H81+$B$11*Transformed!I81+$B$12*Transformed!J81+$B$13*Transformed!K81+$B$14*Transformed!L81+$B$15*Transformed!M81+$B$16*Transformed!N81+$B$17*Transformed!O81+$B$18*Transformed!P81+$B$19*Transformed!Q81+$B$20*Transformed!R81+$B$21*Transformed!S81+$B$22*Transformed!T81+$B$23*Transformed!U81+$B$24*Transformed!V81+$B$25*Transformed!W81</f>
        <v>-0.46512009999999998</v>
      </c>
      <c r="O81" s="4">
        <f>$B$51+$B$29*Transformed!B81+$B$30*Transformed!C81+$B$31*Transformed!D81+$B$32*Transformed!E81+$B$33*Transformed!F81+$B$34*Transformed!G81+$B$35*Transformed!H81+$B$36*Transformed!I81+$B$37*Transformed!J81+$B$38*Transformed!K81+$B$39*Transformed!L81+$B$40*Transformed!M81+$B$41*Transformed!N81+$B$42*Transformed!O81+$B$43*Transformed!P81+$B$44*Transformed!Q81+$B$45*Transformed!R81+$B$46*Transformed!S81+$B$47*Transformed!T81+$B$48*Transformed!U81+$B$49*Transformed!V81+$B$50*Transformed!W81</f>
        <v>0.85239069999999995</v>
      </c>
      <c r="P81">
        <f t="shared" si="42"/>
        <v>5.6534677603698151</v>
      </c>
      <c r="Q81">
        <f t="shared" si="43"/>
        <v>-0.26673773654098859</v>
      </c>
      <c r="R81">
        <f t="shared" si="44"/>
        <v>9.4573257818271514</v>
      </c>
      <c r="S81">
        <f t="shared" si="45"/>
        <v>-226.93765082491998</v>
      </c>
      <c r="T81" t="e">
        <f t="shared" ca="1" si="46"/>
        <v>#NAME?</v>
      </c>
      <c r="U81">
        <f t="shared" si="47"/>
        <v>-0.60516444380472767</v>
      </c>
      <c r="V81" s="10" t="e">
        <f t="shared" ca="1" si="48"/>
        <v>#NAME?</v>
      </c>
      <c r="W81">
        <f t="shared" si="49"/>
        <v>-1</v>
      </c>
      <c r="X81" t="e">
        <f t="shared" ca="1" si="50"/>
        <v>#NAME?</v>
      </c>
      <c r="Y81" t="e">
        <f t="shared" ca="1" si="51"/>
        <v>#NAME?</v>
      </c>
      <c r="Z81" t="e">
        <f t="shared" ca="1" si="52"/>
        <v>#NAME?</v>
      </c>
      <c r="AA81" t="e">
        <f t="shared" ca="1" si="53"/>
        <v>#NAME?</v>
      </c>
      <c r="AB81" t="e">
        <f t="shared" ca="1" si="54"/>
        <v>#NAME?</v>
      </c>
      <c r="AC81" t="e">
        <f t="shared" ca="1" si="55"/>
        <v>#NAME?</v>
      </c>
      <c r="AD81" t="e">
        <f t="shared" ca="1" si="56"/>
        <v>#NAME?</v>
      </c>
      <c r="AE81" s="4" t="e">
        <f t="shared" ca="1" si="57"/>
        <v>#NAME?</v>
      </c>
      <c r="AG81" t="e">
        <f t="shared" ca="1" si="58"/>
        <v>#NAME?</v>
      </c>
    </row>
    <row r="82" spans="10:33">
      <c r="J82">
        <f t="shared" si="59"/>
        <v>81</v>
      </c>
      <c r="K82">
        <f>EXP($B$59+$B$54*Transformed!B82+$B$55*Transformed!C82+$B$56*Transformed!D82+$B$57*Transformed!E82+$B$58*Transformed!F82)</f>
        <v>9115.5224219377778</v>
      </c>
      <c r="L82">
        <f t="shared" si="40"/>
        <v>0.99989030905056586</v>
      </c>
      <c r="M82">
        <f t="shared" si="41"/>
        <v>1.0969094943413804E-4</v>
      </c>
      <c r="N82">
        <f>$B$26+$B$4*Transformed!B82+$B$5*Transformed!C82+$B$6*Transformed!D82+$B$7*Transformed!E82+$B$8*Transformed!F82+$B$9*Transformed!G82+$B$10*Transformed!H82+$B$11*Transformed!I82+$B$12*Transformed!J82+$B$13*Transformed!K82+$B$14*Transformed!L82+$B$15*Transformed!M82+$B$16*Transformed!N82+$B$17*Transformed!O82+$B$18*Transformed!P82+$B$19*Transformed!Q82+$B$20*Transformed!R82+$B$21*Transformed!S82+$B$22*Transformed!T82+$B$23*Transformed!U82+$B$24*Transformed!V82+$B$25*Transformed!W82</f>
        <v>-0.46512009999999998</v>
      </c>
      <c r="O82" s="4">
        <f>$B$51+$B$29*Transformed!B82+$B$30*Transformed!C82+$B$31*Transformed!D82+$B$32*Transformed!E82+$B$33*Transformed!F82+$B$34*Transformed!G82+$B$35*Transformed!H82+$B$36*Transformed!I82+$B$37*Transformed!J82+$B$38*Transformed!K82+$B$39*Transformed!L82+$B$40*Transformed!M82+$B$41*Transformed!N82+$B$42*Transformed!O82+$B$43*Transformed!P82+$B$44*Transformed!Q82+$B$45*Transformed!R82+$B$46*Transformed!S82+$B$47*Transformed!T82+$B$48*Transformed!U82+$B$49*Transformed!V82+$B$50*Transformed!W82</f>
        <v>0.85239069999999995</v>
      </c>
      <c r="P82">
        <f t="shared" si="42"/>
        <v>5.6534677603698151</v>
      </c>
      <c r="Q82">
        <f t="shared" si="43"/>
        <v>-0.26673773654098859</v>
      </c>
      <c r="R82">
        <f t="shared" si="44"/>
        <v>9.4573257818271514</v>
      </c>
      <c r="S82">
        <f t="shared" si="45"/>
        <v>-226.93765082491998</v>
      </c>
      <c r="T82" t="e">
        <f t="shared" ca="1" si="46"/>
        <v>#NAME?</v>
      </c>
      <c r="U82">
        <f t="shared" si="47"/>
        <v>-0.60516444380472767</v>
      </c>
      <c r="V82" s="10" t="e">
        <f t="shared" ca="1" si="48"/>
        <v>#NAME?</v>
      </c>
      <c r="W82">
        <f t="shared" si="49"/>
        <v>-1</v>
      </c>
      <c r="X82" t="e">
        <f t="shared" ca="1" si="50"/>
        <v>#NAME?</v>
      </c>
      <c r="Y82" t="e">
        <f t="shared" ca="1" si="51"/>
        <v>#NAME?</v>
      </c>
      <c r="Z82" t="e">
        <f t="shared" ca="1" si="52"/>
        <v>#NAME?</v>
      </c>
      <c r="AA82" t="e">
        <f t="shared" ca="1" si="53"/>
        <v>#NAME?</v>
      </c>
      <c r="AB82" t="e">
        <f t="shared" ca="1" si="54"/>
        <v>#NAME?</v>
      </c>
      <c r="AC82" t="e">
        <f t="shared" ca="1" si="55"/>
        <v>#NAME?</v>
      </c>
      <c r="AD82" t="e">
        <f t="shared" ca="1" si="56"/>
        <v>#NAME?</v>
      </c>
      <c r="AE82" s="4" t="e">
        <f t="shared" ca="1" si="57"/>
        <v>#NAME?</v>
      </c>
      <c r="AG82" t="e">
        <f t="shared" ca="1" si="58"/>
        <v>#NAME?</v>
      </c>
    </row>
    <row r="83" spans="10:33">
      <c r="J83">
        <f t="shared" si="59"/>
        <v>82</v>
      </c>
      <c r="K83">
        <f>EXP($B$59+$B$54*Transformed!B83+$B$55*Transformed!C83+$B$56*Transformed!D83+$B$57*Transformed!E83+$B$58*Transformed!F83)</f>
        <v>9115.5224219377778</v>
      </c>
      <c r="L83">
        <f t="shared" si="40"/>
        <v>0.99989030905056586</v>
      </c>
      <c r="M83">
        <f t="shared" si="41"/>
        <v>1.0969094943413804E-4</v>
      </c>
      <c r="N83">
        <f>$B$26+$B$4*Transformed!B83+$B$5*Transformed!C83+$B$6*Transformed!D83+$B$7*Transformed!E83+$B$8*Transformed!F83+$B$9*Transformed!G83+$B$10*Transformed!H83+$B$11*Transformed!I83+$B$12*Transformed!J83+$B$13*Transformed!K83+$B$14*Transformed!L83+$B$15*Transformed!M83+$B$16*Transformed!N83+$B$17*Transformed!O83+$B$18*Transformed!P83+$B$19*Transformed!Q83+$B$20*Transformed!R83+$B$21*Transformed!S83+$B$22*Transformed!T83+$B$23*Transformed!U83+$B$24*Transformed!V83+$B$25*Transformed!W83</f>
        <v>-0.46512009999999998</v>
      </c>
      <c r="O83" s="4">
        <f>$B$51+$B$29*Transformed!B83+$B$30*Transformed!C83+$B$31*Transformed!D83+$B$32*Transformed!E83+$B$33*Transformed!F83+$B$34*Transformed!G83+$B$35*Transformed!H83+$B$36*Transformed!I83+$B$37*Transformed!J83+$B$38*Transformed!K83+$B$39*Transformed!L83+$B$40*Transformed!M83+$B$41*Transformed!N83+$B$42*Transformed!O83+$B$43*Transformed!P83+$B$44*Transformed!Q83+$B$45*Transformed!R83+$B$46*Transformed!S83+$B$47*Transformed!T83+$B$48*Transformed!U83+$B$49*Transformed!V83+$B$50*Transformed!W83</f>
        <v>0.85239069999999995</v>
      </c>
      <c r="P83">
        <f t="shared" si="42"/>
        <v>5.6534677603698151</v>
      </c>
      <c r="Q83">
        <f t="shared" si="43"/>
        <v>-0.26673773654098859</v>
      </c>
      <c r="R83">
        <f t="shared" si="44"/>
        <v>9.4573257818271514</v>
      </c>
      <c r="S83">
        <f t="shared" si="45"/>
        <v>-226.93765082491998</v>
      </c>
      <c r="T83" t="e">
        <f t="shared" ca="1" si="46"/>
        <v>#NAME?</v>
      </c>
      <c r="U83">
        <f t="shared" si="47"/>
        <v>-0.60516444380472767</v>
      </c>
      <c r="V83" s="10" t="e">
        <f t="shared" ca="1" si="48"/>
        <v>#NAME?</v>
      </c>
      <c r="W83">
        <f t="shared" si="49"/>
        <v>-1</v>
      </c>
      <c r="X83" t="e">
        <f t="shared" ca="1" si="50"/>
        <v>#NAME?</v>
      </c>
      <c r="Y83" t="e">
        <f t="shared" ca="1" si="51"/>
        <v>#NAME?</v>
      </c>
      <c r="Z83" t="e">
        <f t="shared" ca="1" si="52"/>
        <v>#NAME?</v>
      </c>
      <c r="AA83" t="e">
        <f t="shared" ca="1" si="53"/>
        <v>#NAME?</v>
      </c>
      <c r="AB83" t="e">
        <f t="shared" ca="1" si="54"/>
        <v>#NAME?</v>
      </c>
      <c r="AC83" t="e">
        <f t="shared" ca="1" si="55"/>
        <v>#NAME?</v>
      </c>
      <c r="AD83" t="e">
        <f t="shared" ca="1" si="56"/>
        <v>#NAME?</v>
      </c>
      <c r="AE83" s="4" t="e">
        <f t="shared" ca="1" si="57"/>
        <v>#NAME?</v>
      </c>
      <c r="AG83" t="e">
        <f t="shared" ca="1" si="58"/>
        <v>#NAME?</v>
      </c>
    </row>
    <row r="84" spans="10:33">
      <c r="J84">
        <f t="shared" si="59"/>
        <v>83</v>
      </c>
      <c r="K84">
        <f>EXP($B$59+$B$54*Transformed!B84+$B$55*Transformed!C84+$B$56*Transformed!D84+$B$57*Transformed!E84+$B$58*Transformed!F84)</f>
        <v>9115.5224219377778</v>
      </c>
      <c r="L84">
        <f t="shared" si="40"/>
        <v>0.99989030905056586</v>
      </c>
      <c r="M84">
        <f t="shared" si="41"/>
        <v>1.0969094943413804E-4</v>
      </c>
      <c r="N84">
        <f>$B$26+$B$4*Transformed!B84+$B$5*Transformed!C84+$B$6*Transformed!D84+$B$7*Transformed!E84+$B$8*Transformed!F84+$B$9*Transformed!G84+$B$10*Transformed!H84+$B$11*Transformed!I84+$B$12*Transformed!J84+$B$13*Transformed!K84+$B$14*Transformed!L84+$B$15*Transformed!M84+$B$16*Transformed!N84+$B$17*Transformed!O84+$B$18*Transformed!P84+$B$19*Transformed!Q84+$B$20*Transformed!R84+$B$21*Transformed!S84+$B$22*Transformed!T84+$B$23*Transformed!U84+$B$24*Transformed!V84+$B$25*Transformed!W84</f>
        <v>-0.46512009999999998</v>
      </c>
      <c r="O84" s="4">
        <f>$B$51+$B$29*Transformed!B84+$B$30*Transformed!C84+$B$31*Transformed!D84+$B$32*Transformed!E84+$B$33*Transformed!F84+$B$34*Transformed!G84+$B$35*Transformed!H84+$B$36*Transformed!I84+$B$37*Transformed!J84+$B$38*Transformed!K84+$B$39*Transformed!L84+$B$40*Transformed!M84+$B$41*Transformed!N84+$B$42*Transformed!O84+$B$43*Transformed!P84+$B$44*Transformed!Q84+$B$45*Transformed!R84+$B$46*Transformed!S84+$B$47*Transformed!T84+$B$48*Transformed!U84+$B$49*Transformed!V84+$B$50*Transformed!W84</f>
        <v>0.85239069999999995</v>
      </c>
      <c r="P84">
        <f t="shared" si="42"/>
        <v>5.6534677603698151</v>
      </c>
      <c r="Q84">
        <f t="shared" si="43"/>
        <v>-0.26673773654098859</v>
      </c>
      <c r="R84">
        <f t="shared" si="44"/>
        <v>9.4573257818271514</v>
      </c>
      <c r="S84">
        <f t="shared" si="45"/>
        <v>-226.93765082491998</v>
      </c>
      <c r="T84" t="e">
        <f t="shared" ca="1" si="46"/>
        <v>#NAME?</v>
      </c>
      <c r="U84">
        <f t="shared" si="47"/>
        <v>-0.60516444380472767</v>
      </c>
      <c r="V84" s="10" t="e">
        <f t="shared" ca="1" si="48"/>
        <v>#NAME?</v>
      </c>
      <c r="W84">
        <f t="shared" si="49"/>
        <v>-1</v>
      </c>
      <c r="X84" t="e">
        <f t="shared" ca="1" si="50"/>
        <v>#NAME?</v>
      </c>
      <c r="Y84" t="e">
        <f t="shared" ca="1" si="51"/>
        <v>#NAME?</v>
      </c>
      <c r="Z84" t="e">
        <f t="shared" ca="1" si="52"/>
        <v>#NAME?</v>
      </c>
      <c r="AA84" t="e">
        <f t="shared" ca="1" si="53"/>
        <v>#NAME?</v>
      </c>
      <c r="AB84" t="e">
        <f t="shared" ca="1" si="54"/>
        <v>#NAME?</v>
      </c>
      <c r="AC84" t="e">
        <f t="shared" ca="1" si="55"/>
        <v>#NAME?</v>
      </c>
      <c r="AD84" t="e">
        <f t="shared" ca="1" si="56"/>
        <v>#NAME?</v>
      </c>
      <c r="AE84" s="4" t="e">
        <f t="shared" ca="1" si="57"/>
        <v>#NAME?</v>
      </c>
      <c r="AG84" t="e">
        <f t="shared" ca="1" si="58"/>
        <v>#NAME?</v>
      </c>
    </row>
    <row r="85" spans="10:33">
      <c r="J85">
        <f t="shared" si="59"/>
        <v>84</v>
      </c>
      <c r="K85">
        <f>EXP($B$59+$B$54*Transformed!B85+$B$55*Transformed!C85+$B$56*Transformed!D85+$B$57*Transformed!E85+$B$58*Transformed!F85)</f>
        <v>9115.5224219377778</v>
      </c>
      <c r="L85">
        <f t="shared" si="40"/>
        <v>0.99989030905056586</v>
      </c>
      <c r="M85">
        <f t="shared" si="41"/>
        <v>1.0969094943413804E-4</v>
      </c>
      <c r="N85">
        <f>$B$26+$B$4*Transformed!B85+$B$5*Transformed!C85+$B$6*Transformed!D85+$B$7*Transformed!E85+$B$8*Transformed!F85+$B$9*Transformed!G85+$B$10*Transformed!H85+$B$11*Transformed!I85+$B$12*Transformed!J85+$B$13*Transformed!K85+$B$14*Transformed!L85+$B$15*Transformed!M85+$B$16*Transformed!N85+$B$17*Transformed!O85+$B$18*Transformed!P85+$B$19*Transformed!Q85+$B$20*Transformed!R85+$B$21*Transformed!S85+$B$22*Transformed!T85+$B$23*Transformed!U85+$B$24*Transformed!V85+$B$25*Transformed!W85</f>
        <v>-0.46512009999999998</v>
      </c>
      <c r="O85" s="4">
        <f>$B$51+$B$29*Transformed!B85+$B$30*Transformed!C85+$B$31*Transformed!D85+$B$32*Transformed!E85+$B$33*Transformed!F85+$B$34*Transformed!G85+$B$35*Transformed!H85+$B$36*Transformed!I85+$B$37*Transformed!J85+$B$38*Transformed!K85+$B$39*Transformed!L85+$B$40*Transformed!M85+$B$41*Transformed!N85+$B$42*Transformed!O85+$B$43*Transformed!P85+$B$44*Transformed!Q85+$B$45*Transformed!R85+$B$46*Transformed!S85+$B$47*Transformed!T85+$B$48*Transformed!U85+$B$49*Transformed!V85+$B$50*Transformed!W85</f>
        <v>0.85239069999999995</v>
      </c>
      <c r="P85">
        <f t="shared" si="42"/>
        <v>5.6534677603698151</v>
      </c>
      <c r="Q85">
        <f t="shared" si="43"/>
        <v>-0.26673773654098859</v>
      </c>
      <c r="R85">
        <f t="shared" si="44"/>
        <v>9.4573257818271514</v>
      </c>
      <c r="S85">
        <f t="shared" si="45"/>
        <v>-226.93765082491998</v>
      </c>
      <c r="T85" t="e">
        <f t="shared" ca="1" si="46"/>
        <v>#NAME?</v>
      </c>
      <c r="U85">
        <f t="shared" si="47"/>
        <v>-0.60516444380472767</v>
      </c>
      <c r="V85" s="10" t="e">
        <f t="shared" ca="1" si="48"/>
        <v>#NAME?</v>
      </c>
      <c r="W85">
        <f t="shared" si="49"/>
        <v>-1</v>
      </c>
      <c r="X85" t="e">
        <f t="shared" ca="1" si="50"/>
        <v>#NAME?</v>
      </c>
      <c r="Y85" t="e">
        <f t="shared" ca="1" si="51"/>
        <v>#NAME?</v>
      </c>
      <c r="Z85" t="e">
        <f t="shared" ca="1" si="52"/>
        <v>#NAME?</v>
      </c>
      <c r="AA85" t="e">
        <f t="shared" ca="1" si="53"/>
        <v>#NAME?</v>
      </c>
      <c r="AB85" t="e">
        <f t="shared" ca="1" si="54"/>
        <v>#NAME?</v>
      </c>
      <c r="AC85" t="e">
        <f t="shared" ca="1" si="55"/>
        <v>#NAME?</v>
      </c>
      <c r="AD85" t="e">
        <f t="shared" ca="1" si="56"/>
        <v>#NAME?</v>
      </c>
      <c r="AE85" s="4" t="e">
        <f t="shared" ca="1" si="57"/>
        <v>#NAME?</v>
      </c>
      <c r="AG85" t="e">
        <f t="shared" ca="1" si="58"/>
        <v>#NAME?</v>
      </c>
    </row>
    <row r="86" spans="10:33">
      <c r="J86">
        <f t="shared" si="59"/>
        <v>85</v>
      </c>
      <c r="K86">
        <f>EXP($B$59+$B$54*Transformed!B86+$B$55*Transformed!C86+$B$56*Transformed!D86+$B$57*Transformed!E86+$B$58*Transformed!F86)</f>
        <v>9115.5224219377778</v>
      </c>
      <c r="L86">
        <f t="shared" si="40"/>
        <v>0.99989030905056586</v>
      </c>
      <c r="M86">
        <f t="shared" si="41"/>
        <v>1.0969094943413804E-4</v>
      </c>
      <c r="N86">
        <f>$B$26+$B$4*Transformed!B86+$B$5*Transformed!C86+$B$6*Transformed!D86+$B$7*Transformed!E86+$B$8*Transformed!F86+$B$9*Transformed!G86+$B$10*Transformed!H86+$B$11*Transformed!I86+$B$12*Transformed!J86+$B$13*Transformed!K86+$B$14*Transformed!L86+$B$15*Transformed!M86+$B$16*Transformed!N86+$B$17*Transformed!O86+$B$18*Transformed!P86+$B$19*Transformed!Q86+$B$20*Transformed!R86+$B$21*Transformed!S86+$B$22*Transformed!T86+$B$23*Transformed!U86+$B$24*Transformed!V86+$B$25*Transformed!W86</f>
        <v>-0.46512009999999998</v>
      </c>
      <c r="O86" s="4">
        <f>$B$51+$B$29*Transformed!B86+$B$30*Transformed!C86+$B$31*Transformed!D86+$B$32*Transformed!E86+$B$33*Transformed!F86+$B$34*Transformed!G86+$B$35*Transformed!H86+$B$36*Transformed!I86+$B$37*Transformed!J86+$B$38*Transformed!K86+$B$39*Transformed!L86+$B$40*Transformed!M86+$B$41*Transformed!N86+$B$42*Transformed!O86+$B$43*Transformed!P86+$B$44*Transformed!Q86+$B$45*Transformed!R86+$B$46*Transformed!S86+$B$47*Transformed!T86+$B$48*Transformed!U86+$B$49*Transformed!V86+$B$50*Transformed!W86</f>
        <v>0.85239069999999995</v>
      </c>
      <c r="P86">
        <f t="shared" si="42"/>
        <v>5.6534677603698151</v>
      </c>
      <c r="Q86">
        <f t="shared" si="43"/>
        <v>-0.26673773654098859</v>
      </c>
      <c r="R86">
        <f t="shared" si="44"/>
        <v>9.4573257818271514</v>
      </c>
      <c r="S86">
        <f t="shared" si="45"/>
        <v>-226.93765082491998</v>
      </c>
      <c r="T86" t="e">
        <f t="shared" ca="1" si="46"/>
        <v>#NAME?</v>
      </c>
      <c r="U86">
        <f t="shared" si="47"/>
        <v>-0.60516444380472767</v>
      </c>
      <c r="V86" s="10" t="e">
        <f t="shared" ca="1" si="48"/>
        <v>#NAME?</v>
      </c>
      <c r="W86">
        <f t="shared" si="49"/>
        <v>-1</v>
      </c>
      <c r="X86" t="e">
        <f t="shared" ca="1" si="50"/>
        <v>#NAME?</v>
      </c>
      <c r="Y86" t="e">
        <f t="shared" ca="1" si="51"/>
        <v>#NAME?</v>
      </c>
      <c r="Z86" t="e">
        <f t="shared" ca="1" si="52"/>
        <v>#NAME?</v>
      </c>
      <c r="AA86" t="e">
        <f t="shared" ca="1" si="53"/>
        <v>#NAME?</v>
      </c>
      <c r="AB86" t="e">
        <f t="shared" ca="1" si="54"/>
        <v>#NAME?</v>
      </c>
      <c r="AC86" t="e">
        <f t="shared" ca="1" si="55"/>
        <v>#NAME?</v>
      </c>
      <c r="AD86" t="e">
        <f t="shared" ca="1" si="56"/>
        <v>#NAME?</v>
      </c>
      <c r="AE86" s="4" t="e">
        <f t="shared" ca="1" si="57"/>
        <v>#NAME?</v>
      </c>
      <c r="AG86" t="e">
        <f t="shared" ca="1" si="58"/>
        <v>#NAME?</v>
      </c>
    </row>
    <row r="87" spans="10:33">
      <c r="J87">
        <f t="shared" si="59"/>
        <v>86</v>
      </c>
      <c r="K87">
        <f>EXP($B$59+$B$54*Transformed!B87+$B$55*Transformed!C87+$B$56*Transformed!D87+$B$57*Transformed!E87+$B$58*Transformed!F87)</f>
        <v>9115.5224219377778</v>
      </c>
      <c r="L87">
        <f t="shared" si="40"/>
        <v>0.99989030905056586</v>
      </c>
      <c r="M87">
        <f t="shared" si="41"/>
        <v>1.0969094943413804E-4</v>
      </c>
      <c r="N87">
        <f>$B$26+$B$4*Transformed!B87+$B$5*Transformed!C87+$B$6*Transformed!D87+$B$7*Transformed!E87+$B$8*Transformed!F87+$B$9*Transformed!G87+$B$10*Transformed!H87+$B$11*Transformed!I87+$B$12*Transformed!J87+$B$13*Transformed!K87+$B$14*Transformed!L87+$B$15*Transformed!M87+$B$16*Transformed!N87+$B$17*Transformed!O87+$B$18*Transformed!P87+$B$19*Transformed!Q87+$B$20*Transformed!R87+$B$21*Transformed!S87+$B$22*Transformed!T87+$B$23*Transformed!U87+$B$24*Transformed!V87+$B$25*Transformed!W87</f>
        <v>-0.46512009999999998</v>
      </c>
      <c r="O87" s="4">
        <f>$B$51+$B$29*Transformed!B87+$B$30*Transformed!C87+$B$31*Transformed!D87+$B$32*Transformed!E87+$B$33*Transformed!F87+$B$34*Transformed!G87+$B$35*Transformed!H87+$B$36*Transformed!I87+$B$37*Transformed!J87+$B$38*Transformed!K87+$B$39*Transformed!L87+$B$40*Transformed!M87+$B$41*Transformed!N87+$B$42*Transformed!O87+$B$43*Transformed!P87+$B$44*Transformed!Q87+$B$45*Transformed!R87+$B$46*Transformed!S87+$B$47*Transformed!T87+$B$48*Transformed!U87+$B$49*Transformed!V87+$B$50*Transformed!W87</f>
        <v>0.85239069999999995</v>
      </c>
      <c r="P87">
        <f t="shared" si="42"/>
        <v>5.6534677603698151</v>
      </c>
      <c r="Q87">
        <f t="shared" si="43"/>
        <v>-0.26673773654098859</v>
      </c>
      <c r="R87">
        <f t="shared" si="44"/>
        <v>9.4573257818271514</v>
      </c>
      <c r="S87">
        <f t="shared" si="45"/>
        <v>-226.93765082491998</v>
      </c>
      <c r="T87" t="e">
        <f t="shared" ca="1" si="46"/>
        <v>#NAME?</v>
      </c>
      <c r="U87">
        <f t="shared" si="47"/>
        <v>-0.60516444380472767</v>
      </c>
      <c r="V87" s="10" t="e">
        <f t="shared" ca="1" si="48"/>
        <v>#NAME?</v>
      </c>
      <c r="W87">
        <f t="shared" si="49"/>
        <v>-1</v>
      </c>
      <c r="X87" t="e">
        <f t="shared" ca="1" si="50"/>
        <v>#NAME?</v>
      </c>
      <c r="Y87" t="e">
        <f t="shared" ca="1" si="51"/>
        <v>#NAME?</v>
      </c>
      <c r="Z87" t="e">
        <f t="shared" ca="1" si="52"/>
        <v>#NAME?</v>
      </c>
      <c r="AA87" t="e">
        <f t="shared" ca="1" si="53"/>
        <v>#NAME?</v>
      </c>
      <c r="AB87" t="e">
        <f t="shared" ca="1" si="54"/>
        <v>#NAME?</v>
      </c>
      <c r="AC87" t="e">
        <f t="shared" ca="1" si="55"/>
        <v>#NAME?</v>
      </c>
      <c r="AD87" t="e">
        <f t="shared" ca="1" si="56"/>
        <v>#NAME?</v>
      </c>
      <c r="AE87" s="4" t="e">
        <f t="shared" ca="1" si="57"/>
        <v>#NAME?</v>
      </c>
      <c r="AG87" t="e">
        <f t="shared" ca="1" si="58"/>
        <v>#NAME?</v>
      </c>
    </row>
    <row r="88" spans="10:33">
      <c r="J88">
        <f t="shared" si="59"/>
        <v>87</v>
      </c>
      <c r="K88">
        <f>EXP($B$59+$B$54*Transformed!B88+$B$55*Transformed!C88+$B$56*Transformed!D88+$B$57*Transformed!E88+$B$58*Transformed!F88)</f>
        <v>9115.5224219377778</v>
      </c>
      <c r="L88">
        <f t="shared" si="40"/>
        <v>0.99989030905056586</v>
      </c>
      <c r="M88">
        <f t="shared" si="41"/>
        <v>1.0969094943413804E-4</v>
      </c>
      <c r="N88">
        <f>$B$26+$B$4*Transformed!B88+$B$5*Transformed!C88+$B$6*Transformed!D88+$B$7*Transformed!E88+$B$8*Transformed!F88+$B$9*Transformed!G88+$B$10*Transformed!H88+$B$11*Transformed!I88+$B$12*Transformed!J88+$B$13*Transformed!K88+$B$14*Transformed!L88+$B$15*Transformed!M88+$B$16*Transformed!N88+$B$17*Transformed!O88+$B$18*Transformed!P88+$B$19*Transformed!Q88+$B$20*Transformed!R88+$B$21*Transformed!S88+$B$22*Transformed!T88+$B$23*Transformed!U88+$B$24*Transformed!V88+$B$25*Transformed!W88</f>
        <v>-0.46512009999999998</v>
      </c>
      <c r="O88" s="4">
        <f>$B$51+$B$29*Transformed!B88+$B$30*Transformed!C88+$B$31*Transformed!D88+$B$32*Transformed!E88+$B$33*Transformed!F88+$B$34*Transformed!G88+$B$35*Transformed!H88+$B$36*Transformed!I88+$B$37*Transformed!J88+$B$38*Transformed!K88+$B$39*Transformed!L88+$B$40*Transformed!M88+$B$41*Transformed!N88+$B$42*Transformed!O88+$B$43*Transformed!P88+$B$44*Transformed!Q88+$B$45*Transformed!R88+$B$46*Transformed!S88+$B$47*Transformed!T88+$B$48*Transformed!U88+$B$49*Transformed!V88+$B$50*Transformed!W88</f>
        <v>0.85239069999999995</v>
      </c>
      <c r="P88">
        <f t="shared" si="42"/>
        <v>5.6534677603698151</v>
      </c>
      <c r="Q88">
        <f t="shared" si="43"/>
        <v>-0.26673773654098859</v>
      </c>
      <c r="R88">
        <f t="shared" si="44"/>
        <v>9.4573257818271514</v>
      </c>
      <c r="S88">
        <f t="shared" si="45"/>
        <v>-226.93765082491998</v>
      </c>
      <c r="T88" t="e">
        <f t="shared" ca="1" si="46"/>
        <v>#NAME?</v>
      </c>
      <c r="U88">
        <f t="shared" si="47"/>
        <v>-0.60516444380472767</v>
      </c>
      <c r="V88" s="10" t="e">
        <f t="shared" ca="1" si="48"/>
        <v>#NAME?</v>
      </c>
      <c r="W88">
        <f t="shared" si="49"/>
        <v>-1</v>
      </c>
      <c r="X88" t="e">
        <f t="shared" ca="1" si="50"/>
        <v>#NAME?</v>
      </c>
      <c r="Y88" t="e">
        <f t="shared" ca="1" si="51"/>
        <v>#NAME?</v>
      </c>
      <c r="Z88" t="e">
        <f t="shared" ca="1" si="52"/>
        <v>#NAME?</v>
      </c>
      <c r="AA88" t="e">
        <f t="shared" ca="1" si="53"/>
        <v>#NAME?</v>
      </c>
      <c r="AB88" t="e">
        <f t="shared" ca="1" si="54"/>
        <v>#NAME?</v>
      </c>
      <c r="AC88" t="e">
        <f t="shared" ca="1" si="55"/>
        <v>#NAME?</v>
      </c>
      <c r="AD88" t="e">
        <f t="shared" ca="1" si="56"/>
        <v>#NAME?</v>
      </c>
      <c r="AE88" s="4" t="e">
        <f t="shared" ca="1" si="57"/>
        <v>#NAME?</v>
      </c>
      <c r="AG88" t="e">
        <f t="shared" ca="1" si="58"/>
        <v>#NAME?</v>
      </c>
    </row>
    <row r="89" spans="10:33">
      <c r="J89">
        <f t="shared" si="59"/>
        <v>88</v>
      </c>
      <c r="K89">
        <f>EXP($B$59+$B$54*Transformed!B89+$B$55*Transformed!C89+$B$56*Transformed!D89+$B$57*Transformed!E89+$B$58*Transformed!F89)</f>
        <v>9115.5224219377778</v>
      </c>
      <c r="L89">
        <f t="shared" si="40"/>
        <v>0.99989030905056586</v>
      </c>
      <c r="M89">
        <f t="shared" si="41"/>
        <v>1.0969094943413804E-4</v>
      </c>
      <c r="N89">
        <f>$B$26+$B$4*Transformed!B89+$B$5*Transformed!C89+$B$6*Transformed!D89+$B$7*Transformed!E89+$B$8*Transformed!F89+$B$9*Transformed!G89+$B$10*Transformed!H89+$B$11*Transformed!I89+$B$12*Transformed!J89+$B$13*Transformed!K89+$B$14*Transformed!L89+$B$15*Transformed!M89+$B$16*Transformed!N89+$B$17*Transformed!O89+$B$18*Transformed!P89+$B$19*Transformed!Q89+$B$20*Transformed!R89+$B$21*Transformed!S89+$B$22*Transformed!T89+$B$23*Transformed!U89+$B$24*Transformed!V89+$B$25*Transformed!W89</f>
        <v>-0.46512009999999998</v>
      </c>
      <c r="O89" s="4">
        <f>$B$51+$B$29*Transformed!B89+$B$30*Transformed!C89+$B$31*Transformed!D89+$B$32*Transformed!E89+$B$33*Transformed!F89+$B$34*Transformed!G89+$B$35*Transformed!H89+$B$36*Transformed!I89+$B$37*Transformed!J89+$B$38*Transformed!K89+$B$39*Transformed!L89+$B$40*Transformed!M89+$B$41*Transformed!N89+$B$42*Transformed!O89+$B$43*Transformed!P89+$B$44*Transformed!Q89+$B$45*Transformed!R89+$B$46*Transformed!S89+$B$47*Transformed!T89+$B$48*Transformed!U89+$B$49*Transformed!V89+$B$50*Transformed!W89</f>
        <v>0.85239069999999995</v>
      </c>
      <c r="P89">
        <f t="shared" si="42"/>
        <v>5.6534677603698151</v>
      </c>
      <c r="Q89">
        <f t="shared" si="43"/>
        <v>-0.26673773654098859</v>
      </c>
      <c r="R89">
        <f t="shared" si="44"/>
        <v>9.4573257818271514</v>
      </c>
      <c r="S89">
        <f t="shared" si="45"/>
        <v>-226.93765082491998</v>
      </c>
      <c r="T89" t="e">
        <f t="shared" ca="1" si="46"/>
        <v>#NAME?</v>
      </c>
      <c r="U89">
        <f t="shared" si="47"/>
        <v>-0.60516444380472767</v>
      </c>
      <c r="V89" s="10" t="e">
        <f t="shared" ca="1" si="48"/>
        <v>#NAME?</v>
      </c>
      <c r="W89">
        <f t="shared" si="49"/>
        <v>-1</v>
      </c>
      <c r="X89" t="e">
        <f t="shared" ca="1" si="50"/>
        <v>#NAME?</v>
      </c>
      <c r="Y89" t="e">
        <f t="shared" ca="1" si="51"/>
        <v>#NAME?</v>
      </c>
      <c r="Z89" t="e">
        <f t="shared" ca="1" si="52"/>
        <v>#NAME?</v>
      </c>
      <c r="AA89" t="e">
        <f t="shared" ca="1" si="53"/>
        <v>#NAME?</v>
      </c>
      <c r="AB89" t="e">
        <f t="shared" ca="1" si="54"/>
        <v>#NAME?</v>
      </c>
      <c r="AC89" t="e">
        <f t="shared" ca="1" si="55"/>
        <v>#NAME?</v>
      </c>
      <c r="AD89" t="e">
        <f t="shared" ca="1" si="56"/>
        <v>#NAME?</v>
      </c>
      <c r="AE89" s="4" t="e">
        <f t="shared" ca="1" si="57"/>
        <v>#NAME?</v>
      </c>
      <c r="AG89" t="e">
        <f t="shared" ca="1" si="58"/>
        <v>#NAME?</v>
      </c>
    </row>
    <row r="90" spans="10:33">
      <c r="J90">
        <f t="shared" si="59"/>
        <v>89</v>
      </c>
      <c r="K90">
        <f>EXP($B$59+$B$54*Transformed!B90+$B$55*Transformed!C90+$B$56*Transformed!D90+$B$57*Transformed!E90+$B$58*Transformed!F90)</f>
        <v>9115.5224219377778</v>
      </c>
      <c r="L90">
        <f t="shared" si="40"/>
        <v>0.99989030905056586</v>
      </c>
      <c r="M90">
        <f t="shared" si="41"/>
        <v>1.0969094943413804E-4</v>
      </c>
      <c r="N90">
        <f>$B$26+$B$4*Transformed!B90+$B$5*Transformed!C90+$B$6*Transformed!D90+$B$7*Transformed!E90+$B$8*Transformed!F90+$B$9*Transformed!G90+$B$10*Transformed!H90+$B$11*Transformed!I90+$B$12*Transformed!J90+$B$13*Transformed!K90+$B$14*Transformed!L90+$B$15*Transformed!M90+$B$16*Transformed!N90+$B$17*Transformed!O90+$B$18*Transformed!P90+$B$19*Transformed!Q90+$B$20*Transformed!R90+$B$21*Transformed!S90+$B$22*Transformed!T90+$B$23*Transformed!U90+$B$24*Transformed!V90+$B$25*Transformed!W90</f>
        <v>-0.46512009999999998</v>
      </c>
      <c r="O90" s="4">
        <f>$B$51+$B$29*Transformed!B90+$B$30*Transformed!C90+$B$31*Transformed!D90+$B$32*Transformed!E90+$B$33*Transformed!F90+$B$34*Transformed!G90+$B$35*Transformed!H90+$B$36*Transformed!I90+$B$37*Transformed!J90+$B$38*Transformed!K90+$B$39*Transformed!L90+$B$40*Transformed!M90+$B$41*Transformed!N90+$B$42*Transformed!O90+$B$43*Transformed!P90+$B$44*Transformed!Q90+$B$45*Transformed!R90+$B$46*Transformed!S90+$B$47*Transformed!T90+$B$48*Transformed!U90+$B$49*Transformed!V90+$B$50*Transformed!W90</f>
        <v>0.85239069999999995</v>
      </c>
      <c r="P90">
        <f t="shared" si="42"/>
        <v>5.6534677603698151</v>
      </c>
      <c r="Q90">
        <f t="shared" si="43"/>
        <v>-0.26673773654098859</v>
      </c>
      <c r="R90">
        <f t="shared" si="44"/>
        <v>9.4573257818271514</v>
      </c>
      <c r="S90">
        <f t="shared" si="45"/>
        <v>-226.93765082491998</v>
      </c>
      <c r="T90" t="e">
        <f t="shared" ca="1" si="46"/>
        <v>#NAME?</v>
      </c>
      <c r="U90">
        <f t="shared" si="47"/>
        <v>-0.60516444380472767</v>
      </c>
      <c r="V90" s="10" t="e">
        <f t="shared" ca="1" si="48"/>
        <v>#NAME?</v>
      </c>
      <c r="W90">
        <f t="shared" si="49"/>
        <v>-1</v>
      </c>
      <c r="X90" t="e">
        <f t="shared" ca="1" si="50"/>
        <v>#NAME?</v>
      </c>
      <c r="Y90" t="e">
        <f t="shared" ca="1" si="51"/>
        <v>#NAME?</v>
      </c>
      <c r="Z90" t="e">
        <f t="shared" ca="1" si="52"/>
        <v>#NAME?</v>
      </c>
      <c r="AA90" t="e">
        <f t="shared" ca="1" si="53"/>
        <v>#NAME?</v>
      </c>
      <c r="AB90" t="e">
        <f t="shared" ca="1" si="54"/>
        <v>#NAME?</v>
      </c>
      <c r="AC90" t="e">
        <f t="shared" ca="1" si="55"/>
        <v>#NAME?</v>
      </c>
      <c r="AD90" t="e">
        <f t="shared" ca="1" si="56"/>
        <v>#NAME?</v>
      </c>
      <c r="AE90" s="4" t="e">
        <f t="shared" ca="1" si="57"/>
        <v>#NAME?</v>
      </c>
      <c r="AG90" t="e">
        <f t="shared" ca="1" si="58"/>
        <v>#NAME?</v>
      </c>
    </row>
    <row r="91" spans="10:33">
      <c r="J91">
        <f t="shared" si="59"/>
        <v>90</v>
      </c>
      <c r="K91">
        <f>EXP($B$59+$B$54*Transformed!B91+$B$55*Transformed!C91+$B$56*Transformed!D91+$B$57*Transformed!E91+$B$58*Transformed!F91)</f>
        <v>9115.5224219377778</v>
      </c>
      <c r="L91">
        <f t="shared" si="40"/>
        <v>0.99989030905056586</v>
      </c>
      <c r="M91">
        <f t="shared" si="41"/>
        <v>1.0969094943413804E-4</v>
      </c>
      <c r="N91">
        <f>$B$26+$B$4*Transformed!B91+$B$5*Transformed!C91+$B$6*Transformed!D91+$B$7*Transformed!E91+$B$8*Transformed!F91+$B$9*Transformed!G91+$B$10*Transformed!H91+$B$11*Transformed!I91+$B$12*Transformed!J91+$B$13*Transformed!K91+$B$14*Transformed!L91+$B$15*Transformed!M91+$B$16*Transformed!N91+$B$17*Transformed!O91+$B$18*Transformed!P91+$B$19*Transformed!Q91+$B$20*Transformed!R91+$B$21*Transformed!S91+$B$22*Transformed!T91+$B$23*Transformed!U91+$B$24*Transformed!V91+$B$25*Transformed!W91</f>
        <v>-0.46512009999999998</v>
      </c>
      <c r="O91" s="4">
        <f>$B$51+$B$29*Transformed!B91+$B$30*Transformed!C91+$B$31*Transformed!D91+$B$32*Transformed!E91+$B$33*Transformed!F91+$B$34*Transformed!G91+$B$35*Transformed!H91+$B$36*Transformed!I91+$B$37*Transformed!J91+$B$38*Transformed!K91+$B$39*Transformed!L91+$B$40*Transformed!M91+$B$41*Transformed!N91+$B$42*Transformed!O91+$B$43*Transformed!P91+$B$44*Transformed!Q91+$B$45*Transformed!R91+$B$46*Transformed!S91+$B$47*Transformed!T91+$B$48*Transformed!U91+$B$49*Transformed!V91+$B$50*Transformed!W91</f>
        <v>0.85239069999999995</v>
      </c>
      <c r="P91">
        <f t="shared" si="42"/>
        <v>5.6534677603698151</v>
      </c>
      <c r="Q91">
        <f t="shared" si="43"/>
        <v>-0.26673773654098859</v>
      </c>
      <c r="R91">
        <f t="shared" si="44"/>
        <v>9.4573257818271514</v>
      </c>
      <c r="S91">
        <f t="shared" si="45"/>
        <v>-226.93765082491998</v>
      </c>
      <c r="T91" t="e">
        <f t="shared" ca="1" si="46"/>
        <v>#NAME?</v>
      </c>
      <c r="U91">
        <f t="shared" si="47"/>
        <v>-0.60516444380472767</v>
      </c>
      <c r="V91" s="10" t="e">
        <f t="shared" ca="1" si="48"/>
        <v>#NAME?</v>
      </c>
      <c r="W91">
        <f t="shared" si="49"/>
        <v>-1</v>
      </c>
      <c r="X91" t="e">
        <f t="shared" ca="1" si="50"/>
        <v>#NAME?</v>
      </c>
      <c r="Y91" t="e">
        <f t="shared" ca="1" si="51"/>
        <v>#NAME?</v>
      </c>
      <c r="Z91" t="e">
        <f t="shared" ca="1" si="52"/>
        <v>#NAME?</v>
      </c>
      <c r="AA91" t="e">
        <f t="shared" ca="1" si="53"/>
        <v>#NAME?</v>
      </c>
      <c r="AB91" t="e">
        <f t="shared" ca="1" si="54"/>
        <v>#NAME?</v>
      </c>
      <c r="AC91" t="e">
        <f t="shared" ca="1" si="55"/>
        <v>#NAME?</v>
      </c>
      <c r="AD91" t="e">
        <f t="shared" ca="1" si="56"/>
        <v>#NAME?</v>
      </c>
      <c r="AE91" s="4" t="e">
        <f t="shared" ca="1" si="57"/>
        <v>#NAME?</v>
      </c>
      <c r="AG91" t="e">
        <f t="shared" ca="1" si="58"/>
        <v>#NAME?</v>
      </c>
    </row>
    <row r="92" spans="10:33">
      <c r="J92">
        <f t="shared" si="59"/>
        <v>91</v>
      </c>
      <c r="K92">
        <f>EXP($B$59+$B$54*Transformed!B92+$B$55*Transformed!C92+$B$56*Transformed!D92+$B$57*Transformed!E92+$B$58*Transformed!F92)</f>
        <v>9115.5224219377778</v>
      </c>
      <c r="L92">
        <f t="shared" si="40"/>
        <v>0.99989030905056586</v>
      </c>
      <c r="M92">
        <f t="shared" si="41"/>
        <v>1.0969094943413804E-4</v>
      </c>
      <c r="N92">
        <f>$B$26+$B$4*Transformed!B92+$B$5*Transformed!C92+$B$6*Transformed!D92+$B$7*Transformed!E92+$B$8*Transformed!F92+$B$9*Transformed!G92+$B$10*Transformed!H92+$B$11*Transformed!I92+$B$12*Transformed!J92+$B$13*Transformed!K92+$B$14*Transformed!L92+$B$15*Transformed!M92+$B$16*Transformed!N92+$B$17*Transformed!O92+$B$18*Transformed!P92+$B$19*Transformed!Q92+$B$20*Transformed!R92+$B$21*Transformed!S92+$B$22*Transformed!T92+$B$23*Transformed!U92+$B$24*Transformed!V92+$B$25*Transformed!W92</f>
        <v>-0.46512009999999998</v>
      </c>
      <c r="O92" s="4">
        <f>$B$51+$B$29*Transformed!B92+$B$30*Transformed!C92+$B$31*Transformed!D92+$B$32*Transformed!E92+$B$33*Transformed!F92+$B$34*Transformed!G92+$B$35*Transformed!H92+$B$36*Transformed!I92+$B$37*Transformed!J92+$B$38*Transformed!K92+$B$39*Transformed!L92+$B$40*Transformed!M92+$B$41*Transformed!N92+$B$42*Transformed!O92+$B$43*Transformed!P92+$B$44*Transformed!Q92+$B$45*Transformed!R92+$B$46*Transformed!S92+$B$47*Transformed!T92+$B$48*Transformed!U92+$B$49*Transformed!V92+$B$50*Transformed!W92</f>
        <v>0.85239069999999995</v>
      </c>
      <c r="P92">
        <f t="shared" si="42"/>
        <v>5.6534677603698151</v>
      </c>
      <c r="Q92">
        <f t="shared" si="43"/>
        <v>-0.26673773654098859</v>
      </c>
      <c r="R92">
        <f t="shared" si="44"/>
        <v>9.4573257818271514</v>
      </c>
      <c r="S92">
        <f t="shared" si="45"/>
        <v>-226.93765082491998</v>
      </c>
      <c r="T92" t="e">
        <f t="shared" ca="1" si="46"/>
        <v>#NAME?</v>
      </c>
      <c r="U92">
        <f t="shared" si="47"/>
        <v>-0.60516444380472767</v>
      </c>
      <c r="V92" s="10" t="e">
        <f t="shared" ca="1" si="48"/>
        <v>#NAME?</v>
      </c>
      <c r="W92">
        <f t="shared" si="49"/>
        <v>-1</v>
      </c>
      <c r="X92" t="e">
        <f t="shared" ca="1" si="50"/>
        <v>#NAME?</v>
      </c>
      <c r="Y92" t="e">
        <f t="shared" ca="1" si="51"/>
        <v>#NAME?</v>
      </c>
      <c r="Z92" t="e">
        <f t="shared" ca="1" si="52"/>
        <v>#NAME?</v>
      </c>
      <c r="AA92" t="e">
        <f t="shared" ca="1" si="53"/>
        <v>#NAME?</v>
      </c>
      <c r="AB92" t="e">
        <f t="shared" ca="1" si="54"/>
        <v>#NAME?</v>
      </c>
      <c r="AC92" t="e">
        <f t="shared" ca="1" si="55"/>
        <v>#NAME?</v>
      </c>
      <c r="AD92" t="e">
        <f t="shared" ca="1" si="56"/>
        <v>#NAME?</v>
      </c>
      <c r="AE92" s="4" t="e">
        <f t="shared" ca="1" si="57"/>
        <v>#NAME?</v>
      </c>
      <c r="AG92" t="e">
        <f t="shared" ca="1" si="58"/>
        <v>#NAME?</v>
      </c>
    </row>
    <row r="93" spans="10:33">
      <c r="J93">
        <f t="shared" si="59"/>
        <v>92</v>
      </c>
      <c r="K93">
        <f>EXP($B$59+$B$54*Transformed!B93+$B$55*Transformed!C93+$B$56*Transformed!D93+$B$57*Transformed!E93+$B$58*Transformed!F93)</f>
        <v>9115.5224219377778</v>
      </c>
      <c r="L93">
        <f t="shared" si="40"/>
        <v>0.99989030905056586</v>
      </c>
      <c r="M93">
        <f t="shared" si="41"/>
        <v>1.0969094943413804E-4</v>
      </c>
      <c r="N93">
        <f>$B$26+$B$4*Transformed!B93+$B$5*Transformed!C93+$B$6*Transformed!D93+$B$7*Transformed!E93+$B$8*Transformed!F93+$B$9*Transformed!G93+$B$10*Transformed!H93+$B$11*Transformed!I93+$B$12*Transformed!J93+$B$13*Transformed!K93+$B$14*Transformed!L93+$B$15*Transformed!M93+$B$16*Transformed!N93+$B$17*Transformed!O93+$B$18*Transformed!P93+$B$19*Transformed!Q93+$B$20*Transformed!R93+$B$21*Transformed!S93+$B$22*Transformed!T93+$B$23*Transformed!U93+$B$24*Transformed!V93+$B$25*Transformed!W93</f>
        <v>-0.46512009999999998</v>
      </c>
      <c r="O93" s="4">
        <f>$B$51+$B$29*Transformed!B93+$B$30*Transformed!C93+$B$31*Transformed!D93+$B$32*Transformed!E93+$B$33*Transformed!F93+$B$34*Transformed!G93+$B$35*Transformed!H93+$B$36*Transformed!I93+$B$37*Transformed!J93+$B$38*Transformed!K93+$B$39*Transformed!L93+$B$40*Transformed!M93+$B$41*Transformed!N93+$B$42*Transformed!O93+$B$43*Transformed!P93+$B$44*Transformed!Q93+$B$45*Transformed!R93+$B$46*Transformed!S93+$B$47*Transformed!T93+$B$48*Transformed!U93+$B$49*Transformed!V93+$B$50*Transformed!W93</f>
        <v>0.85239069999999995</v>
      </c>
      <c r="P93">
        <f t="shared" si="42"/>
        <v>5.6534677603698151</v>
      </c>
      <c r="Q93">
        <f t="shared" si="43"/>
        <v>-0.26673773654098859</v>
      </c>
      <c r="R93">
        <f t="shared" si="44"/>
        <v>9.4573257818271514</v>
      </c>
      <c r="S93">
        <f t="shared" si="45"/>
        <v>-226.93765082491998</v>
      </c>
      <c r="T93" t="e">
        <f t="shared" ca="1" si="46"/>
        <v>#NAME?</v>
      </c>
      <c r="U93">
        <f t="shared" si="47"/>
        <v>-0.60516444380472767</v>
      </c>
      <c r="V93" s="10" t="e">
        <f t="shared" ca="1" si="48"/>
        <v>#NAME?</v>
      </c>
      <c r="W93">
        <f t="shared" si="49"/>
        <v>-1</v>
      </c>
      <c r="X93" t="e">
        <f t="shared" ca="1" si="50"/>
        <v>#NAME?</v>
      </c>
      <c r="Y93" t="e">
        <f t="shared" ca="1" si="51"/>
        <v>#NAME?</v>
      </c>
      <c r="Z93" t="e">
        <f t="shared" ca="1" si="52"/>
        <v>#NAME?</v>
      </c>
      <c r="AA93" t="e">
        <f t="shared" ca="1" si="53"/>
        <v>#NAME?</v>
      </c>
      <c r="AB93" t="e">
        <f t="shared" ca="1" si="54"/>
        <v>#NAME?</v>
      </c>
      <c r="AC93" t="e">
        <f t="shared" ca="1" si="55"/>
        <v>#NAME?</v>
      </c>
      <c r="AD93" t="e">
        <f t="shared" ca="1" si="56"/>
        <v>#NAME?</v>
      </c>
      <c r="AE93" s="4" t="e">
        <f t="shared" ca="1" si="57"/>
        <v>#NAME?</v>
      </c>
      <c r="AG93" t="e">
        <f t="shared" ca="1" si="58"/>
        <v>#NAME?</v>
      </c>
    </row>
    <row r="94" spans="10:33">
      <c r="J94">
        <f t="shared" si="59"/>
        <v>93</v>
      </c>
      <c r="K94">
        <f>EXP($B$59+$B$54*Transformed!B94+$B$55*Transformed!C94+$B$56*Transformed!D94+$B$57*Transformed!E94+$B$58*Transformed!F94)</f>
        <v>9115.5224219377778</v>
      </c>
      <c r="L94">
        <f t="shared" si="40"/>
        <v>0.99989030905056586</v>
      </c>
      <c r="M94">
        <f t="shared" si="41"/>
        <v>1.0969094943413804E-4</v>
      </c>
      <c r="N94">
        <f>$B$26+$B$4*Transformed!B94+$B$5*Transformed!C94+$B$6*Transformed!D94+$B$7*Transformed!E94+$B$8*Transformed!F94+$B$9*Transformed!G94+$B$10*Transformed!H94+$B$11*Transformed!I94+$B$12*Transformed!J94+$B$13*Transformed!K94+$B$14*Transformed!L94+$B$15*Transformed!M94+$B$16*Transformed!N94+$B$17*Transformed!O94+$B$18*Transformed!P94+$B$19*Transformed!Q94+$B$20*Transformed!R94+$B$21*Transformed!S94+$B$22*Transformed!T94+$B$23*Transformed!U94+$B$24*Transformed!V94+$B$25*Transformed!W94</f>
        <v>-0.46512009999999998</v>
      </c>
      <c r="O94" s="4">
        <f>$B$51+$B$29*Transformed!B94+$B$30*Transformed!C94+$B$31*Transformed!D94+$B$32*Transformed!E94+$B$33*Transformed!F94+$B$34*Transformed!G94+$B$35*Transformed!H94+$B$36*Transformed!I94+$B$37*Transformed!J94+$B$38*Transformed!K94+$B$39*Transformed!L94+$B$40*Transformed!M94+$B$41*Transformed!N94+$B$42*Transformed!O94+$B$43*Transformed!P94+$B$44*Transformed!Q94+$B$45*Transformed!R94+$B$46*Transformed!S94+$B$47*Transformed!T94+$B$48*Transformed!U94+$B$49*Transformed!V94+$B$50*Transformed!W94</f>
        <v>0.85239069999999995</v>
      </c>
      <c r="P94">
        <f t="shared" si="42"/>
        <v>5.6534677603698151</v>
      </c>
      <c r="Q94">
        <f t="shared" si="43"/>
        <v>-0.26673773654098859</v>
      </c>
      <c r="R94">
        <f t="shared" si="44"/>
        <v>9.4573257818271514</v>
      </c>
      <c r="S94">
        <f t="shared" si="45"/>
        <v>-226.93765082491998</v>
      </c>
      <c r="T94" t="e">
        <f t="shared" ca="1" si="46"/>
        <v>#NAME?</v>
      </c>
      <c r="U94">
        <f t="shared" si="47"/>
        <v>-0.60516444380472767</v>
      </c>
      <c r="V94" s="10" t="e">
        <f t="shared" ca="1" si="48"/>
        <v>#NAME?</v>
      </c>
      <c r="W94">
        <f t="shared" si="49"/>
        <v>-1</v>
      </c>
      <c r="X94" t="e">
        <f t="shared" ca="1" si="50"/>
        <v>#NAME?</v>
      </c>
      <c r="Y94" t="e">
        <f t="shared" ca="1" si="51"/>
        <v>#NAME?</v>
      </c>
      <c r="Z94" t="e">
        <f t="shared" ca="1" si="52"/>
        <v>#NAME?</v>
      </c>
      <c r="AA94" t="e">
        <f t="shared" ca="1" si="53"/>
        <v>#NAME?</v>
      </c>
      <c r="AB94" t="e">
        <f t="shared" ca="1" si="54"/>
        <v>#NAME?</v>
      </c>
      <c r="AC94" t="e">
        <f t="shared" ca="1" si="55"/>
        <v>#NAME?</v>
      </c>
      <c r="AD94" t="e">
        <f t="shared" ca="1" si="56"/>
        <v>#NAME?</v>
      </c>
      <c r="AE94" s="4" t="e">
        <f t="shared" ca="1" si="57"/>
        <v>#NAME?</v>
      </c>
      <c r="AG94" t="e">
        <f t="shared" ca="1" si="58"/>
        <v>#NAME?</v>
      </c>
    </row>
    <row r="95" spans="10:33">
      <c r="J95">
        <f t="shared" si="59"/>
        <v>94</v>
      </c>
      <c r="K95">
        <f>EXP($B$59+$B$54*Transformed!B95+$B$55*Transformed!C95+$B$56*Transformed!D95+$B$57*Transformed!E95+$B$58*Transformed!F95)</f>
        <v>9115.5224219377778</v>
      </c>
      <c r="L95">
        <f t="shared" si="40"/>
        <v>0.99989030905056586</v>
      </c>
      <c r="M95">
        <f t="shared" si="41"/>
        <v>1.0969094943413804E-4</v>
      </c>
      <c r="N95">
        <f>$B$26+$B$4*Transformed!B95+$B$5*Transformed!C95+$B$6*Transformed!D95+$B$7*Transformed!E95+$B$8*Transformed!F95+$B$9*Transformed!G95+$B$10*Transformed!H95+$B$11*Transformed!I95+$B$12*Transformed!J95+$B$13*Transformed!K95+$B$14*Transformed!L95+$B$15*Transformed!M95+$B$16*Transformed!N95+$B$17*Transformed!O95+$B$18*Transformed!P95+$B$19*Transformed!Q95+$B$20*Transformed!R95+$B$21*Transformed!S95+$B$22*Transformed!T95+$B$23*Transformed!U95+$B$24*Transformed!V95+$B$25*Transformed!W95</f>
        <v>-0.46512009999999998</v>
      </c>
      <c r="O95" s="4">
        <f>$B$51+$B$29*Transformed!B95+$B$30*Transformed!C95+$B$31*Transformed!D95+$B$32*Transformed!E95+$B$33*Transformed!F95+$B$34*Transformed!G95+$B$35*Transformed!H95+$B$36*Transformed!I95+$B$37*Transformed!J95+$B$38*Transformed!K95+$B$39*Transformed!L95+$B$40*Transformed!M95+$B$41*Transformed!N95+$B$42*Transformed!O95+$B$43*Transformed!P95+$B$44*Transformed!Q95+$B$45*Transformed!R95+$B$46*Transformed!S95+$B$47*Transformed!T95+$B$48*Transformed!U95+$B$49*Transformed!V95+$B$50*Transformed!W95</f>
        <v>0.85239069999999995</v>
      </c>
      <c r="P95">
        <f t="shared" si="42"/>
        <v>5.6534677603698151</v>
      </c>
      <c r="Q95">
        <f t="shared" si="43"/>
        <v>-0.26673773654098859</v>
      </c>
      <c r="R95">
        <f t="shared" si="44"/>
        <v>9.4573257818271514</v>
      </c>
      <c r="S95">
        <f t="shared" si="45"/>
        <v>-226.93765082491998</v>
      </c>
      <c r="T95" t="e">
        <f t="shared" ca="1" si="46"/>
        <v>#NAME?</v>
      </c>
      <c r="U95">
        <f t="shared" si="47"/>
        <v>-0.60516444380472767</v>
      </c>
      <c r="V95" s="10" t="e">
        <f t="shared" ca="1" si="48"/>
        <v>#NAME?</v>
      </c>
      <c r="W95">
        <f t="shared" si="49"/>
        <v>-1</v>
      </c>
      <c r="X95" t="e">
        <f t="shared" ca="1" si="50"/>
        <v>#NAME?</v>
      </c>
      <c r="Y95" t="e">
        <f t="shared" ca="1" si="51"/>
        <v>#NAME?</v>
      </c>
      <c r="Z95" t="e">
        <f t="shared" ca="1" si="52"/>
        <v>#NAME?</v>
      </c>
      <c r="AA95" t="e">
        <f t="shared" ca="1" si="53"/>
        <v>#NAME?</v>
      </c>
      <c r="AB95" t="e">
        <f t="shared" ca="1" si="54"/>
        <v>#NAME?</v>
      </c>
      <c r="AC95" t="e">
        <f t="shared" ca="1" si="55"/>
        <v>#NAME?</v>
      </c>
      <c r="AD95" t="e">
        <f t="shared" ca="1" si="56"/>
        <v>#NAME?</v>
      </c>
      <c r="AE95" s="4" t="e">
        <f t="shared" ca="1" si="57"/>
        <v>#NAME?</v>
      </c>
      <c r="AG95" t="e">
        <f t="shared" ca="1" si="58"/>
        <v>#NAME?</v>
      </c>
    </row>
    <row r="96" spans="10:33">
      <c r="J96">
        <f t="shared" si="59"/>
        <v>95</v>
      </c>
      <c r="K96">
        <f>EXP($B$59+$B$54*Transformed!B96+$B$55*Transformed!C96+$B$56*Transformed!D96+$B$57*Transformed!E96+$B$58*Transformed!F96)</f>
        <v>9115.5224219377778</v>
      </c>
      <c r="L96">
        <f t="shared" si="40"/>
        <v>0.99989030905056586</v>
      </c>
      <c r="M96">
        <f t="shared" si="41"/>
        <v>1.0969094943413804E-4</v>
      </c>
      <c r="N96">
        <f>$B$26+$B$4*Transformed!B96+$B$5*Transformed!C96+$B$6*Transformed!D96+$B$7*Transformed!E96+$B$8*Transformed!F96+$B$9*Transformed!G96+$B$10*Transformed!H96+$B$11*Transformed!I96+$B$12*Transformed!J96+$B$13*Transformed!K96+$B$14*Transformed!L96+$B$15*Transformed!M96+$B$16*Transformed!N96+$B$17*Transformed!O96+$B$18*Transformed!P96+$B$19*Transformed!Q96+$B$20*Transformed!R96+$B$21*Transformed!S96+$B$22*Transformed!T96+$B$23*Transformed!U96+$B$24*Transformed!V96+$B$25*Transformed!W96</f>
        <v>-0.46512009999999998</v>
      </c>
      <c r="O96" s="4">
        <f>$B$51+$B$29*Transformed!B96+$B$30*Transformed!C96+$B$31*Transformed!D96+$B$32*Transformed!E96+$B$33*Transformed!F96+$B$34*Transformed!G96+$B$35*Transformed!H96+$B$36*Transformed!I96+$B$37*Transformed!J96+$B$38*Transformed!K96+$B$39*Transformed!L96+$B$40*Transformed!M96+$B$41*Transformed!N96+$B$42*Transformed!O96+$B$43*Transformed!P96+$B$44*Transformed!Q96+$B$45*Transformed!R96+$B$46*Transformed!S96+$B$47*Transformed!T96+$B$48*Transformed!U96+$B$49*Transformed!V96+$B$50*Transformed!W96</f>
        <v>0.85239069999999995</v>
      </c>
      <c r="P96">
        <f t="shared" si="42"/>
        <v>5.6534677603698151</v>
      </c>
      <c r="Q96">
        <f t="shared" si="43"/>
        <v>-0.26673773654098859</v>
      </c>
      <c r="R96">
        <f t="shared" si="44"/>
        <v>9.4573257818271514</v>
      </c>
      <c r="S96">
        <f t="shared" si="45"/>
        <v>-226.93765082491998</v>
      </c>
      <c r="T96" t="e">
        <f t="shared" ca="1" si="46"/>
        <v>#NAME?</v>
      </c>
      <c r="U96">
        <f t="shared" si="47"/>
        <v>-0.60516444380472767</v>
      </c>
      <c r="V96" s="10" t="e">
        <f t="shared" ca="1" si="48"/>
        <v>#NAME?</v>
      </c>
      <c r="W96">
        <f t="shared" si="49"/>
        <v>-1</v>
      </c>
      <c r="X96" t="e">
        <f t="shared" ca="1" si="50"/>
        <v>#NAME?</v>
      </c>
      <c r="Y96" t="e">
        <f t="shared" ca="1" si="51"/>
        <v>#NAME?</v>
      </c>
      <c r="Z96" t="e">
        <f t="shared" ca="1" si="52"/>
        <v>#NAME?</v>
      </c>
      <c r="AA96" t="e">
        <f t="shared" ca="1" si="53"/>
        <v>#NAME?</v>
      </c>
      <c r="AB96" t="e">
        <f t="shared" ca="1" si="54"/>
        <v>#NAME?</v>
      </c>
      <c r="AC96" t="e">
        <f t="shared" ca="1" si="55"/>
        <v>#NAME?</v>
      </c>
      <c r="AD96" t="e">
        <f t="shared" ca="1" si="56"/>
        <v>#NAME?</v>
      </c>
      <c r="AE96" s="4" t="e">
        <f t="shared" ca="1" si="57"/>
        <v>#NAME?</v>
      </c>
      <c r="AG96" t="e">
        <f t="shared" ca="1" si="58"/>
        <v>#NAME?</v>
      </c>
    </row>
    <row r="97" spans="10:33">
      <c r="J97">
        <f t="shared" si="59"/>
        <v>96</v>
      </c>
      <c r="K97">
        <f>EXP($B$59+$B$54*Transformed!B97+$B$55*Transformed!C97+$B$56*Transformed!D97+$B$57*Transformed!E97+$B$58*Transformed!F97)</f>
        <v>9115.5224219377778</v>
      </c>
      <c r="L97">
        <f t="shared" si="40"/>
        <v>0.99989030905056586</v>
      </c>
      <c r="M97">
        <f t="shared" si="41"/>
        <v>1.0969094943413804E-4</v>
      </c>
      <c r="N97">
        <f>$B$26+$B$4*Transformed!B97+$B$5*Transformed!C97+$B$6*Transformed!D97+$B$7*Transformed!E97+$B$8*Transformed!F97+$B$9*Transformed!G97+$B$10*Transformed!H97+$B$11*Transformed!I97+$B$12*Transformed!J97+$B$13*Transformed!K97+$B$14*Transformed!L97+$B$15*Transformed!M97+$B$16*Transformed!N97+$B$17*Transformed!O97+$B$18*Transformed!P97+$B$19*Transformed!Q97+$B$20*Transformed!R97+$B$21*Transformed!S97+$B$22*Transformed!T97+$B$23*Transformed!U97+$B$24*Transformed!V97+$B$25*Transformed!W97</f>
        <v>-0.46512009999999998</v>
      </c>
      <c r="O97" s="4">
        <f>$B$51+$B$29*Transformed!B97+$B$30*Transformed!C97+$B$31*Transformed!D97+$B$32*Transformed!E97+$B$33*Transformed!F97+$B$34*Transformed!G97+$B$35*Transformed!H97+$B$36*Transformed!I97+$B$37*Transformed!J97+$B$38*Transformed!K97+$B$39*Transformed!L97+$B$40*Transformed!M97+$B$41*Transformed!N97+$B$42*Transformed!O97+$B$43*Transformed!P97+$B$44*Transformed!Q97+$B$45*Transformed!R97+$B$46*Transformed!S97+$B$47*Transformed!T97+$B$48*Transformed!U97+$B$49*Transformed!V97+$B$50*Transformed!W97</f>
        <v>0.85239069999999995</v>
      </c>
      <c r="P97">
        <f t="shared" si="42"/>
        <v>5.6534677603698151</v>
      </c>
      <c r="Q97">
        <f t="shared" si="43"/>
        <v>-0.26673773654098859</v>
      </c>
      <c r="R97">
        <f t="shared" si="44"/>
        <v>9.4573257818271514</v>
      </c>
      <c r="S97">
        <f t="shared" si="45"/>
        <v>-226.93765082491998</v>
      </c>
      <c r="T97" t="e">
        <f t="shared" ca="1" si="46"/>
        <v>#NAME?</v>
      </c>
      <c r="U97">
        <f t="shared" si="47"/>
        <v>-0.60516444380472767</v>
      </c>
      <c r="V97" s="10" t="e">
        <f t="shared" ca="1" si="48"/>
        <v>#NAME?</v>
      </c>
      <c r="W97">
        <f t="shared" si="49"/>
        <v>-1</v>
      </c>
      <c r="X97" t="e">
        <f t="shared" ca="1" si="50"/>
        <v>#NAME?</v>
      </c>
      <c r="Y97" t="e">
        <f t="shared" ca="1" si="51"/>
        <v>#NAME?</v>
      </c>
      <c r="Z97" t="e">
        <f t="shared" ca="1" si="52"/>
        <v>#NAME?</v>
      </c>
      <c r="AA97" t="e">
        <f t="shared" ca="1" si="53"/>
        <v>#NAME?</v>
      </c>
      <c r="AB97" t="e">
        <f t="shared" ca="1" si="54"/>
        <v>#NAME?</v>
      </c>
      <c r="AC97" t="e">
        <f t="shared" ca="1" si="55"/>
        <v>#NAME?</v>
      </c>
      <c r="AD97" t="e">
        <f t="shared" ca="1" si="56"/>
        <v>#NAME?</v>
      </c>
      <c r="AE97" s="4" t="e">
        <f t="shared" ca="1" si="57"/>
        <v>#NAME?</v>
      </c>
      <c r="AG97" t="e">
        <f t="shared" ca="1" si="58"/>
        <v>#NAME?</v>
      </c>
    </row>
    <row r="98" spans="10:33">
      <c r="J98">
        <f t="shared" si="59"/>
        <v>97</v>
      </c>
      <c r="K98">
        <f>EXP($B$59+$B$54*Transformed!B98+$B$55*Transformed!C98+$B$56*Transformed!D98+$B$57*Transformed!E98+$B$58*Transformed!F98)</f>
        <v>9115.5224219377778</v>
      </c>
      <c r="L98">
        <f t="shared" si="40"/>
        <v>0.99989030905056586</v>
      </c>
      <c r="M98">
        <f t="shared" si="41"/>
        <v>1.0969094943413804E-4</v>
      </c>
      <c r="N98">
        <f>$B$26+$B$4*Transformed!B98+$B$5*Transformed!C98+$B$6*Transformed!D98+$B$7*Transformed!E98+$B$8*Transformed!F98+$B$9*Transformed!G98+$B$10*Transformed!H98+$B$11*Transformed!I98+$B$12*Transformed!J98+$B$13*Transformed!K98+$B$14*Transformed!L98+$B$15*Transformed!M98+$B$16*Transformed!N98+$B$17*Transformed!O98+$B$18*Transformed!P98+$B$19*Transformed!Q98+$B$20*Transformed!R98+$B$21*Transformed!S98+$B$22*Transformed!T98+$B$23*Transformed!U98+$B$24*Transformed!V98+$B$25*Transformed!W98</f>
        <v>-0.46512009999999998</v>
      </c>
      <c r="O98" s="4">
        <f>$B$51+$B$29*Transformed!B98+$B$30*Transformed!C98+$B$31*Transformed!D98+$B$32*Transformed!E98+$B$33*Transformed!F98+$B$34*Transformed!G98+$B$35*Transformed!H98+$B$36*Transformed!I98+$B$37*Transformed!J98+$B$38*Transformed!K98+$B$39*Transformed!L98+$B$40*Transformed!M98+$B$41*Transformed!N98+$B$42*Transformed!O98+$B$43*Transformed!P98+$B$44*Transformed!Q98+$B$45*Transformed!R98+$B$46*Transformed!S98+$B$47*Transformed!T98+$B$48*Transformed!U98+$B$49*Transformed!V98+$B$50*Transformed!W98</f>
        <v>0.85239069999999995</v>
      </c>
      <c r="P98">
        <f t="shared" si="42"/>
        <v>5.6534677603698151</v>
      </c>
      <c r="Q98">
        <f t="shared" si="43"/>
        <v>-0.26673773654098859</v>
      </c>
      <c r="R98">
        <f t="shared" si="44"/>
        <v>9.4573257818271514</v>
      </c>
      <c r="S98">
        <f t="shared" si="45"/>
        <v>-226.93765082491998</v>
      </c>
      <c r="T98" t="e">
        <f t="shared" ca="1" si="46"/>
        <v>#NAME?</v>
      </c>
      <c r="U98">
        <f t="shared" si="47"/>
        <v>-0.60516444380472767</v>
      </c>
      <c r="V98" s="10" t="e">
        <f t="shared" ca="1" si="48"/>
        <v>#NAME?</v>
      </c>
      <c r="W98">
        <f t="shared" si="49"/>
        <v>-1</v>
      </c>
      <c r="X98" t="e">
        <f t="shared" ca="1" si="50"/>
        <v>#NAME?</v>
      </c>
      <c r="Y98" t="e">
        <f t="shared" ca="1" si="51"/>
        <v>#NAME?</v>
      </c>
      <c r="Z98" t="e">
        <f t="shared" ca="1" si="52"/>
        <v>#NAME?</v>
      </c>
      <c r="AA98" t="e">
        <f t="shared" ca="1" si="53"/>
        <v>#NAME?</v>
      </c>
      <c r="AB98" t="e">
        <f t="shared" ca="1" si="54"/>
        <v>#NAME?</v>
      </c>
      <c r="AC98" t="e">
        <f t="shared" ca="1" si="55"/>
        <v>#NAME?</v>
      </c>
      <c r="AD98" t="e">
        <f t="shared" ca="1" si="56"/>
        <v>#NAME?</v>
      </c>
      <c r="AE98" s="4" t="e">
        <f t="shared" ca="1" si="57"/>
        <v>#NAME?</v>
      </c>
      <c r="AG98" t="e">
        <f t="shared" ca="1" si="58"/>
        <v>#NAME?</v>
      </c>
    </row>
    <row r="99" spans="10:33">
      <c r="J99">
        <f t="shared" si="59"/>
        <v>98</v>
      </c>
      <c r="K99">
        <f>EXP($B$59+$B$54*Transformed!B99+$B$55*Transformed!C99+$B$56*Transformed!D99+$B$57*Transformed!E99+$B$58*Transformed!F99)</f>
        <v>9115.5224219377778</v>
      </c>
      <c r="L99">
        <f t="shared" si="40"/>
        <v>0.99989030905056586</v>
      </c>
      <c r="M99">
        <f t="shared" si="41"/>
        <v>1.0969094943413804E-4</v>
      </c>
      <c r="N99">
        <f>$B$26+$B$4*Transformed!B99+$B$5*Transformed!C99+$B$6*Transformed!D99+$B$7*Transformed!E99+$B$8*Transformed!F99+$B$9*Transformed!G99+$B$10*Transformed!H99+$B$11*Transformed!I99+$B$12*Transformed!J99+$B$13*Transformed!K99+$B$14*Transformed!L99+$B$15*Transformed!M99+$B$16*Transformed!N99+$B$17*Transformed!O99+$B$18*Transformed!P99+$B$19*Transformed!Q99+$B$20*Transformed!R99+$B$21*Transformed!S99+$B$22*Transformed!T99+$B$23*Transformed!U99+$B$24*Transformed!V99+$B$25*Transformed!W99</f>
        <v>-0.46512009999999998</v>
      </c>
      <c r="O99" s="4">
        <f>$B$51+$B$29*Transformed!B99+$B$30*Transformed!C99+$B$31*Transformed!D99+$B$32*Transformed!E99+$B$33*Transformed!F99+$B$34*Transformed!G99+$B$35*Transformed!H99+$B$36*Transformed!I99+$B$37*Transformed!J99+$B$38*Transformed!K99+$B$39*Transformed!L99+$B$40*Transformed!M99+$B$41*Transformed!N99+$B$42*Transformed!O99+$B$43*Transformed!P99+$B$44*Transformed!Q99+$B$45*Transformed!R99+$B$46*Transformed!S99+$B$47*Transformed!T99+$B$48*Transformed!U99+$B$49*Transformed!V99+$B$50*Transformed!W99</f>
        <v>0.85239069999999995</v>
      </c>
      <c r="P99">
        <f t="shared" si="42"/>
        <v>5.6534677603698151</v>
      </c>
      <c r="Q99">
        <f t="shared" si="43"/>
        <v>-0.26673773654098859</v>
      </c>
      <c r="R99">
        <f t="shared" si="44"/>
        <v>9.4573257818271514</v>
      </c>
      <c r="S99">
        <f t="shared" si="45"/>
        <v>-226.93765082491998</v>
      </c>
      <c r="T99" t="e">
        <f t="shared" ca="1" si="46"/>
        <v>#NAME?</v>
      </c>
      <c r="U99">
        <f t="shared" si="47"/>
        <v>-0.60516444380472767</v>
      </c>
      <c r="V99" s="10" t="e">
        <f t="shared" ca="1" si="48"/>
        <v>#NAME?</v>
      </c>
      <c r="W99">
        <f t="shared" si="49"/>
        <v>-1</v>
      </c>
      <c r="X99" t="e">
        <f t="shared" ca="1" si="50"/>
        <v>#NAME?</v>
      </c>
      <c r="Y99" t="e">
        <f t="shared" ca="1" si="51"/>
        <v>#NAME?</v>
      </c>
      <c r="Z99" t="e">
        <f t="shared" ca="1" si="52"/>
        <v>#NAME?</v>
      </c>
      <c r="AA99" t="e">
        <f t="shared" ca="1" si="53"/>
        <v>#NAME?</v>
      </c>
      <c r="AB99" t="e">
        <f t="shared" ca="1" si="54"/>
        <v>#NAME?</v>
      </c>
      <c r="AC99" t="e">
        <f t="shared" ca="1" si="55"/>
        <v>#NAME?</v>
      </c>
      <c r="AD99" t="e">
        <f t="shared" ca="1" si="56"/>
        <v>#NAME?</v>
      </c>
      <c r="AE99" s="4" t="e">
        <f t="shared" ca="1" si="57"/>
        <v>#NAME?</v>
      </c>
      <c r="AG99" t="e">
        <f t="shared" ca="1" si="58"/>
        <v>#NAME?</v>
      </c>
    </row>
    <row r="100" spans="10:33">
      <c r="J100">
        <f t="shared" si="59"/>
        <v>99</v>
      </c>
      <c r="K100">
        <f>EXP($B$59+$B$54*Transformed!B100+$B$55*Transformed!C100+$B$56*Transformed!D100+$B$57*Transformed!E100+$B$58*Transformed!F100)</f>
        <v>9115.5224219377778</v>
      </c>
      <c r="L100">
        <f t="shared" si="40"/>
        <v>0.99989030905056586</v>
      </c>
      <c r="M100">
        <f t="shared" si="41"/>
        <v>1.0969094943413804E-4</v>
      </c>
      <c r="N100">
        <f>$B$26+$B$4*Transformed!B100+$B$5*Transformed!C100+$B$6*Transformed!D100+$B$7*Transformed!E100+$B$8*Transformed!F100+$B$9*Transformed!G100+$B$10*Transformed!H100+$B$11*Transformed!I100+$B$12*Transformed!J100+$B$13*Transformed!K100+$B$14*Transformed!L100+$B$15*Transformed!M100+$B$16*Transformed!N100+$B$17*Transformed!O100+$B$18*Transformed!P100+$B$19*Transformed!Q100+$B$20*Transformed!R100+$B$21*Transformed!S100+$B$22*Transformed!T100+$B$23*Transformed!U100+$B$24*Transformed!V100+$B$25*Transformed!W100</f>
        <v>-0.46512009999999998</v>
      </c>
      <c r="O100" s="4">
        <f>$B$51+$B$29*Transformed!B100+$B$30*Transformed!C100+$B$31*Transformed!D100+$B$32*Transformed!E100+$B$33*Transformed!F100+$B$34*Transformed!G100+$B$35*Transformed!H100+$B$36*Transformed!I100+$B$37*Transformed!J100+$B$38*Transformed!K100+$B$39*Transformed!L100+$B$40*Transformed!M100+$B$41*Transformed!N100+$B$42*Transformed!O100+$B$43*Transformed!P100+$B$44*Transformed!Q100+$B$45*Transformed!R100+$B$46*Transformed!S100+$B$47*Transformed!T100+$B$48*Transformed!U100+$B$49*Transformed!V100+$B$50*Transformed!W100</f>
        <v>0.85239069999999995</v>
      </c>
      <c r="P100">
        <f t="shared" si="42"/>
        <v>5.6534677603698151</v>
      </c>
      <c r="Q100">
        <f t="shared" si="43"/>
        <v>-0.26673773654098859</v>
      </c>
      <c r="R100">
        <f t="shared" si="44"/>
        <v>9.4573257818271514</v>
      </c>
      <c r="S100">
        <f t="shared" si="45"/>
        <v>-226.93765082491998</v>
      </c>
      <c r="T100" t="e">
        <f t="shared" ca="1" si="46"/>
        <v>#NAME?</v>
      </c>
      <c r="U100">
        <f t="shared" si="47"/>
        <v>-0.60516444380472767</v>
      </c>
      <c r="V100" s="10" t="e">
        <f t="shared" ca="1" si="48"/>
        <v>#NAME?</v>
      </c>
      <c r="W100">
        <f t="shared" si="49"/>
        <v>-1</v>
      </c>
      <c r="X100" t="e">
        <f t="shared" ca="1" si="50"/>
        <v>#NAME?</v>
      </c>
      <c r="Y100" t="e">
        <f t="shared" ca="1" si="51"/>
        <v>#NAME?</v>
      </c>
      <c r="Z100" t="e">
        <f t="shared" ca="1" si="52"/>
        <v>#NAME?</v>
      </c>
      <c r="AA100" t="e">
        <f t="shared" ca="1" si="53"/>
        <v>#NAME?</v>
      </c>
      <c r="AB100" t="e">
        <f t="shared" ca="1" si="54"/>
        <v>#NAME?</v>
      </c>
      <c r="AC100" t="e">
        <f t="shared" ca="1" si="55"/>
        <v>#NAME?</v>
      </c>
      <c r="AD100" t="e">
        <f t="shared" ca="1" si="56"/>
        <v>#NAME?</v>
      </c>
      <c r="AE100" s="4" t="e">
        <f t="shared" ca="1" si="57"/>
        <v>#NAME?</v>
      </c>
      <c r="AG100" t="e">
        <f t="shared" ca="1" si="58"/>
        <v>#NAME?</v>
      </c>
    </row>
    <row r="101" spans="10:33">
      <c r="J101">
        <f t="shared" si="59"/>
        <v>100</v>
      </c>
      <c r="K101">
        <f>EXP($B$59+$B$54*Transformed!B101+$B$55*Transformed!C101+$B$56*Transformed!D101+$B$57*Transformed!E101+$B$58*Transformed!F101)</f>
        <v>9115.5224219377778</v>
      </c>
      <c r="L101">
        <f t="shared" si="40"/>
        <v>0.99989030905056586</v>
      </c>
      <c r="M101">
        <f t="shared" si="41"/>
        <v>1.0969094943413804E-4</v>
      </c>
      <c r="N101">
        <f>$B$26+$B$4*Transformed!B101+$B$5*Transformed!C101+$B$6*Transformed!D101+$B$7*Transformed!E101+$B$8*Transformed!F101+$B$9*Transformed!G101+$B$10*Transformed!H101+$B$11*Transformed!I101+$B$12*Transformed!J101+$B$13*Transformed!K101+$B$14*Transformed!L101+$B$15*Transformed!M101+$B$16*Transformed!N101+$B$17*Transformed!O101+$B$18*Transformed!P101+$B$19*Transformed!Q101+$B$20*Transformed!R101+$B$21*Transformed!S101+$B$22*Transformed!T101+$B$23*Transformed!U101+$B$24*Transformed!V101+$B$25*Transformed!W101</f>
        <v>-0.46512009999999998</v>
      </c>
      <c r="O101" s="4">
        <f>$B$51+$B$29*Transformed!B101+$B$30*Transformed!C101+$B$31*Transformed!D101+$B$32*Transformed!E101+$B$33*Transformed!F101+$B$34*Transformed!G101+$B$35*Transformed!H101+$B$36*Transformed!I101+$B$37*Transformed!J101+$B$38*Transformed!K101+$B$39*Transformed!L101+$B$40*Transformed!M101+$B$41*Transformed!N101+$B$42*Transformed!O101+$B$43*Transformed!P101+$B$44*Transformed!Q101+$B$45*Transformed!R101+$B$46*Transformed!S101+$B$47*Transformed!T101+$B$48*Transformed!U101+$B$49*Transformed!V101+$B$50*Transformed!W101</f>
        <v>0.85239069999999995</v>
      </c>
      <c r="P101">
        <f t="shared" si="42"/>
        <v>5.6534677603698151</v>
      </c>
      <c r="Q101">
        <f t="shared" si="43"/>
        <v>-0.26673773654098859</v>
      </c>
      <c r="R101">
        <f t="shared" si="44"/>
        <v>9.4573257818271514</v>
      </c>
      <c r="S101">
        <f t="shared" si="45"/>
        <v>-226.93765082491998</v>
      </c>
      <c r="T101" t="e">
        <f t="shared" ca="1" si="46"/>
        <v>#NAME?</v>
      </c>
      <c r="U101">
        <f t="shared" si="47"/>
        <v>-0.60516444380472767</v>
      </c>
      <c r="V101" s="10" t="e">
        <f t="shared" ca="1" si="48"/>
        <v>#NAME?</v>
      </c>
      <c r="W101">
        <f t="shared" si="49"/>
        <v>-1</v>
      </c>
      <c r="X101" t="e">
        <f t="shared" ca="1" si="50"/>
        <v>#NAME?</v>
      </c>
      <c r="Y101" t="e">
        <f t="shared" ca="1" si="51"/>
        <v>#NAME?</v>
      </c>
      <c r="Z101" t="e">
        <f t="shared" ca="1" si="52"/>
        <v>#NAME?</v>
      </c>
      <c r="AA101" t="e">
        <f t="shared" ca="1" si="53"/>
        <v>#NAME?</v>
      </c>
      <c r="AB101" t="e">
        <f t="shared" ca="1" si="54"/>
        <v>#NAME?</v>
      </c>
      <c r="AC101" t="e">
        <f t="shared" ca="1" si="55"/>
        <v>#NAME?</v>
      </c>
      <c r="AD101" t="e">
        <f t="shared" ca="1" si="56"/>
        <v>#NAME?</v>
      </c>
      <c r="AE101" s="4" t="e">
        <f t="shared" ca="1" si="57"/>
        <v>#NAME?</v>
      </c>
      <c r="AG101" t="e">
        <f t="shared" ca="1" si="58"/>
        <v>#NAME?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:AG101"/>
  <sheetViews>
    <sheetView zoomScale="110" zoomScaleNormal="110" workbookViewId="0">
      <selection sqref="A1:G1"/>
    </sheetView>
  </sheetViews>
  <sheetFormatPr defaultRowHeight="15"/>
  <cols>
    <col min="1" max="1" width="13.5703125" bestFit="1" customWidth="1"/>
  </cols>
  <sheetData>
    <row r="1" spans="1:33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J1" t="s">
        <v>0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9" t="s">
        <v>68</v>
      </c>
      <c r="Y1" s="9" t="s">
        <v>19</v>
      </c>
      <c r="Z1" s="9" t="s">
        <v>20</v>
      </c>
      <c r="AA1" s="9" t="s">
        <v>69</v>
      </c>
      <c r="AB1" s="9" t="s">
        <v>21</v>
      </c>
      <c r="AC1" s="9" t="s">
        <v>22</v>
      </c>
      <c r="AD1" t="s">
        <v>23</v>
      </c>
      <c r="AE1" t="s">
        <v>24</v>
      </c>
      <c r="AG1" s="3" t="s">
        <v>59</v>
      </c>
    </row>
    <row r="2" spans="1:33">
      <c r="J2">
        <f t="shared" ref="J2:J33" si="0">id</f>
        <v>1</v>
      </c>
      <c r="K2">
        <f>EXP($B$29+$B$24*Transformed!B2+$B$25*Transformed!C2+$B$26*Transformed!D2+$B$27*Transformed!E2+$B$28*Transformed!F2)</f>
        <v>0.6690874480285377</v>
      </c>
      <c r="L2">
        <f>K2/(K2+EXP(0))</f>
        <v>0.40087021732674238</v>
      </c>
      <c r="M2">
        <f>1-L2</f>
        <v>0.59912978267325756</v>
      </c>
      <c r="N2">
        <f>$B$11+$B$4*Transformed!B2+$B$5*Transformed!C2+$B$6*Transformed!D2+$B$7*Transformed!E2+$B$8*Transformed!F2+$B$9*Transformed!V2+$B$10*Transformed!W2</f>
        <v>1.0235918774336001</v>
      </c>
      <c r="O2" s="4">
        <f>$B$21+$B$14*Transformed!B2+$B$15*Transformed!C2+$B$16*Transformed!D2+$B$17*Transformed!E2+$B$18*Transformed!F2+$B$19*Transformed!V2+$B$20*Transformed!W2</f>
        <v>1.0693137785851001</v>
      </c>
      <c r="P2">
        <f>(0.999-N2)/$B$34</f>
        <v>-0.36663308381525933</v>
      </c>
      <c r="Q2">
        <f>(-0.205-N2)/$B$34</f>
        <v>-18.316715752592998</v>
      </c>
      <c r="R2">
        <f>(0.999-O2)/$B$35</f>
        <v>-0.26658666306143841</v>
      </c>
      <c r="S2">
        <f>(-0.205-O2)/$B$35</f>
        <v>-4.8314151900549689</v>
      </c>
      <c r="T2" t="e">
        <f ca="1">_xlfn.NORM.DIST(P2,0,1,FALSE)-_xlfn.NORM.DIST(Q2,0,1,FALSE)</f>
        <v>#NAME?</v>
      </c>
      <c r="U2">
        <f>NORMSDIST(Q2)-NORMSDIST(P2)</f>
        <v>-0.3569463634199217</v>
      </c>
      <c r="V2" t="e">
        <f ca="1">_xlfn.NORM.DIST(R2,0,1,FALSE)-_xlfn.NORM.DIST(S2,0,1,FALSE)</f>
        <v>#NAME?</v>
      </c>
      <c r="W2">
        <f>NORMSDIST(S2)-NORMSDIST(R2)</f>
        <v>-0.39489303490073657</v>
      </c>
      <c r="X2" t="e">
        <f ca="1">IF(AND(T2&gt;=-0.0001, T2&lt;=0.0001),1,0)</f>
        <v>#NAME?</v>
      </c>
      <c r="Y2" t="e">
        <f ca="1">T2*(1-X2)</f>
        <v>#NAME?</v>
      </c>
      <c r="Z2" t="e">
        <f ca="1">X2+(1-X2)*U2</f>
        <v>#NAME?</v>
      </c>
      <c r="AA2" t="e">
        <f ca="1">IF(AND(V2&gt;=-0.0001, V2&lt;=0.0001),1,0)</f>
        <v>#NAME?</v>
      </c>
      <c r="AB2" t="e">
        <f ca="1">V2*(1-AA2)</f>
        <v>#NAME?</v>
      </c>
      <c r="AC2" t="e">
        <f ca="1">AA2+(1-AA2)*W2</f>
        <v>#NAME?</v>
      </c>
      <c r="AD2" t="e">
        <f ca="1">L2*(1-NORMSDIST(P2)+(NORMSDIST(P2)-NORMSDIST(Q2))*(N2+$B$64*(Y2/Z2))-0.53*NORMSDIST(Q2))</f>
        <v>#NAME?</v>
      </c>
      <c r="AE2" s="4" t="e">
        <f ca="1">M2*(1-NORMSDIST(R2)+(NORMSDIST(R2)-NORMSDIST(S2))*(O2+$B$65*(AB2/AC2))-0.53*NORMSDIST(S2))</f>
        <v>#NAME?</v>
      </c>
      <c r="AG2" s="4" t="e">
        <f ca="1">AD2+AE2</f>
        <v>#NAME?</v>
      </c>
    </row>
    <row r="3" spans="1:33">
      <c r="A3" t="s">
        <v>25</v>
      </c>
      <c r="J3">
        <f t="shared" si="0"/>
        <v>2</v>
      </c>
      <c r="K3">
        <f>EXP($B$29+$B$24*Transformed!B3+$B$25*Transformed!C3+$B$26*Transformed!D3+$B$27*Transformed!E3+$B$28*Transformed!F3)</f>
        <v>10.329749158296739</v>
      </c>
      <c r="L3">
        <f t="shared" ref="L3:L6" si="1">K3/(K3+EXP(0))</f>
        <v>0.91173679257782125</v>
      </c>
      <c r="M3">
        <f t="shared" ref="M3:M6" si="2">1-L3</f>
        <v>8.8263207422178747E-2</v>
      </c>
      <c r="N3">
        <f>$B$11+$B$4*Transformed!B3+$B$5*Transformed!C3+$B$6*Transformed!D3+$B$7*Transformed!E3+$B$8*Transformed!F3+$B$9*Transformed!V3+$B$10*Transformed!W3</f>
        <v>0.6371793</v>
      </c>
      <c r="O3" s="4">
        <f>$B$21+$B$14*Transformed!B3+$B$15*Transformed!C3+$B$16*Transformed!D3+$B$17*Transformed!E3+$B$18*Transformed!F3+$B$19*Transformed!V3+$B$20*Transformed!W3</f>
        <v>-0.59393240000000003</v>
      </c>
      <c r="P3">
        <f t="shared" ref="P3:P6" si="3">(0.999-N3)/$B$34</f>
        <v>5.3942786347799245</v>
      </c>
      <c r="Q3">
        <f t="shared" ref="Q3:Q6" si="4">(-0.205-N3)/$B$34</f>
        <v>-12.555804033997813</v>
      </c>
      <c r="R3">
        <f t="shared" ref="R3:R6" si="5">(0.999-O3)/$B$35</f>
        <v>6.0394213131995587</v>
      </c>
      <c r="S3">
        <f t="shared" ref="S3:S6" si="6">(-0.205-O3)/$B$35</f>
        <v>1.4745927862060288</v>
      </c>
      <c r="T3" t="e">
        <f t="shared" ref="T3:T6" ca="1" si="7">_xlfn.NORM.DIST(P3,0,1,FALSE)-_xlfn.NORM.DIST(Q3,0,1,FALSE)</f>
        <v>#NAME?</v>
      </c>
      <c r="U3">
        <f t="shared" ref="U3:U6" si="8">NORMSDIST(Q3)-NORMSDIST(P3)</f>
        <v>-0.99999996560030679</v>
      </c>
      <c r="V3" t="e">
        <f t="shared" ref="V3:V6" ca="1" si="9">_xlfn.NORM.DIST(R3,0,1,FALSE)-_xlfn.NORM.DIST(S3,0,1,FALSE)</f>
        <v>#NAME?</v>
      </c>
      <c r="W3">
        <f t="shared" ref="W3:W6" si="10">NORMSDIST(S3)-NORMSDIST(R3)</f>
        <v>-7.0161026974157492E-2</v>
      </c>
      <c r="X3" t="e">
        <f t="shared" ref="X3:X6" ca="1" si="11">IF(AND(T3&gt;=-0.0001, T3&lt;=0.0001),1,0)</f>
        <v>#NAME?</v>
      </c>
      <c r="Y3" t="e">
        <f t="shared" ref="Y3:Y6" ca="1" si="12">T3*(1-X3)</f>
        <v>#NAME?</v>
      </c>
      <c r="Z3" t="e">
        <f t="shared" ref="Z3:Z6" ca="1" si="13">X3+(1-X3)*U3</f>
        <v>#NAME?</v>
      </c>
      <c r="AA3" t="e">
        <f t="shared" ref="AA3:AA6" ca="1" si="14">IF(AND(V3&gt;=-0.0001, V3&lt;=0.0001),1,0)</f>
        <v>#NAME?</v>
      </c>
      <c r="AB3" t="e">
        <f t="shared" ref="AB3:AB6" ca="1" si="15">V3*(1-AA3)</f>
        <v>#NAME?</v>
      </c>
      <c r="AC3" t="e">
        <f t="shared" ref="AC3:AC6" ca="1" si="16">AA3+(1-AA3)*W3</f>
        <v>#NAME?</v>
      </c>
      <c r="AD3" t="e">
        <f t="shared" ref="AD3:AD6" ca="1" si="17">L3*(1-NORMSDIST(P3)+(NORMSDIST(P3)-NORMSDIST(Q3))*(N3+$B$64*(Y3/Z3))-0.53*NORMSDIST(Q3))</f>
        <v>#NAME?</v>
      </c>
      <c r="AE3" s="4" t="e">
        <f t="shared" ref="AE3:AE6" ca="1" si="18">M3*(1-NORMSDIST(R3)+(NORMSDIST(R3)-NORMSDIST(S3))*(O3+$B$65*(AB3/AC3))-0.53*NORMSDIST(S3))</f>
        <v>#NAME?</v>
      </c>
      <c r="AG3" s="4" t="e">
        <f t="shared" ref="AG3:AG6" ca="1" si="19">AD3+AE3</f>
        <v>#NAME?</v>
      </c>
    </row>
    <row r="4" spans="1:33">
      <c r="A4" t="s">
        <v>6</v>
      </c>
      <c r="B4">
        <v>1.6344399999999999E-2</v>
      </c>
      <c r="C4">
        <v>1.00103E-2</v>
      </c>
      <c r="D4">
        <v>1.63</v>
      </c>
      <c r="E4">
        <v>0.10299999999999999</v>
      </c>
      <c r="F4">
        <v>-3.2755000000000002E-3</v>
      </c>
      <c r="G4">
        <v>3.5964200000000002E-2</v>
      </c>
      <c r="J4">
        <f t="shared" si="0"/>
        <v>3</v>
      </c>
      <c r="K4">
        <f>EXP($B$29+$B$24*Transformed!B4+$B$25*Transformed!C4+$B$26*Transformed!D4+$B$27*Transformed!E4+$B$28*Transformed!F4)</f>
        <v>10.329749158296739</v>
      </c>
      <c r="L4">
        <f t="shared" si="1"/>
        <v>0.91173679257782125</v>
      </c>
      <c r="M4">
        <f t="shared" si="2"/>
        <v>8.8263207422178747E-2</v>
      </c>
      <c r="N4">
        <f>$B$11+$B$4*Transformed!B4+$B$5*Transformed!C4+$B$6*Transformed!D4+$B$7*Transformed!E4+$B$8*Transformed!F4+$B$9*Transformed!V4+$B$10*Transformed!W4</f>
        <v>0.6371793</v>
      </c>
      <c r="O4" s="4">
        <f>$B$21+$B$14*Transformed!B4+$B$15*Transformed!C4+$B$16*Transformed!D4+$B$17*Transformed!E4+$B$18*Transformed!F4+$B$19*Transformed!V4+$B$20*Transformed!W4</f>
        <v>-0.59393240000000003</v>
      </c>
      <c r="P4">
        <f t="shared" si="3"/>
        <v>5.3942786347799245</v>
      </c>
      <c r="Q4">
        <f t="shared" si="4"/>
        <v>-12.555804033997813</v>
      </c>
      <c r="R4">
        <f t="shared" si="5"/>
        <v>6.0394213131995587</v>
      </c>
      <c r="S4">
        <f t="shared" si="6"/>
        <v>1.4745927862060288</v>
      </c>
      <c r="T4" t="e">
        <f t="shared" ca="1" si="7"/>
        <v>#NAME?</v>
      </c>
      <c r="U4">
        <f t="shared" si="8"/>
        <v>-0.99999996560030679</v>
      </c>
      <c r="V4" t="e">
        <f t="shared" ca="1" si="9"/>
        <v>#NAME?</v>
      </c>
      <c r="W4">
        <f t="shared" si="10"/>
        <v>-7.0161026974157492E-2</v>
      </c>
      <c r="X4" t="e">
        <f t="shared" ca="1" si="11"/>
        <v>#NAME?</v>
      </c>
      <c r="Y4" t="e">
        <f t="shared" ca="1" si="12"/>
        <v>#NAME?</v>
      </c>
      <c r="Z4" t="e">
        <f t="shared" ca="1" si="13"/>
        <v>#NAME?</v>
      </c>
      <c r="AA4" t="e">
        <f t="shared" ca="1" si="14"/>
        <v>#NAME?</v>
      </c>
      <c r="AB4" t="e">
        <f t="shared" ca="1" si="15"/>
        <v>#NAME?</v>
      </c>
      <c r="AC4" t="e">
        <f t="shared" ca="1" si="16"/>
        <v>#NAME?</v>
      </c>
      <c r="AD4" t="e">
        <f t="shared" ca="1" si="17"/>
        <v>#NAME?</v>
      </c>
      <c r="AE4" s="4" t="e">
        <f t="shared" ca="1" si="18"/>
        <v>#NAME?</v>
      </c>
      <c r="AG4" s="4" t="e">
        <f t="shared" ca="1" si="19"/>
        <v>#NAME?</v>
      </c>
    </row>
    <row r="5" spans="1:33">
      <c r="A5" t="s">
        <v>7</v>
      </c>
      <c r="B5">
        <v>1.55976E-2</v>
      </c>
      <c r="C5">
        <v>6.8366E-3</v>
      </c>
      <c r="D5">
        <v>2.2799999999999998</v>
      </c>
      <c r="E5">
        <v>2.3E-2</v>
      </c>
      <c r="F5">
        <v>2.1981000000000001E-3</v>
      </c>
      <c r="G5">
        <v>2.8997100000000001E-2</v>
      </c>
      <c r="J5">
        <f t="shared" si="0"/>
        <v>4</v>
      </c>
      <c r="K5">
        <f>EXP($B$29+$B$24*Transformed!B5+$B$25*Transformed!C5+$B$26*Transformed!D5+$B$27*Transformed!E5+$B$28*Transformed!F5)</f>
        <v>10.329749158296739</v>
      </c>
      <c r="L5">
        <f t="shared" si="1"/>
        <v>0.91173679257782125</v>
      </c>
      <c r="M5">
        <f t="shared" si="2"/>
        <v>8.8263207422178747E-2</v>
      </c>
      <c r="N5">
        <f>$B$11+$B$4*Transformed!B5+$B$5*Transformed!C5+$B$6*Transformed!D5+$B$7*Transformed!E5+$B$8*Transformed!F5+$B$9*Transformed!V5+$B$10*Transformed!W5</f>
        <v>0.6371793</v>
      </c>
      <c r="O5" s="4">
        <f>$B$21+$B$14*Transformed!B5+$B$15*Transformed!C5+$B$16*Transformed!D5+$B$17*Transformed!E5+$B$18*Transformed!F5+$B$19*Transformed!V5+$B$20*Transformed!W5</f>
        <v>-0.59393240000000003</v>
      </c>
      <c r="P5">
        <f t="shared" si="3"/>
        <v>5.3942786347799245</v>
      </c>
      <c r="Q5">
        <f t="shared" si="4"/>
        <v>-12.555804033997813</v>
      </c>
      <c r="R5">
        <f t="shared" si="5"/>
        <v>6.0394213131995587</v>
      </c>
      <c r="S5">
        <f t="shared" si="6"/>
        <v>1.4745927862060288</v>
      </c>
      <c r="T5" t="e">
        <f t="shared" ca="1" si="7"/>
        <v>#NAME?</v>
      </c>
      <c r="U5">
        <f t="shared" si="8"/>
        <v>-0.99999996560030679</v>
      </c>
      <c r="V5" t="e">
        <f t="shared" ca="1" si="9"/>
        <v>#NAME?</v>
      </c>
      <c r="W5">
        <f t="shared" si="10"/>
        <v>-7.0161026974157492E-2</v>
      </c>
      <c r="X5" t="e">
        <f t="shared" ca="1" si="11"/>
        <v>#NAME?</v>
      </c>
      <c r="Y5" t="e">
        <f t="shared" ca="1" si="12"/>
        <v>#NAME?</v>
      </c>
      <c r="Z5" t="e">
        <f t="shared" ca="1" si="13"/>
        <v>#NAME?</v>
      </c>
      <c r="AA5" t="e">
        <f t="shared" ca="1" si="14"/>
        <v>#NAME?</v>
      </c>
      <c r="AB5" t="e">
        <f t="shared" ca="1" si="15"/>
        <v>#NAME?</v>
      </c>
      <c r="AC5" t="e">
        <f t="shared" ca="1" si="16"/>
        <v>#NAME?</v>
      </c>
      <c r="AD5" t="e">
        <f t="shared" ca="1" si="17"/>
        <v>#NAME?</v>
      </c>
      <c r="AE5" s="4" t="e">
        <f t="shared" ca="1" si="18"/>
        <v>#NAME?</v>
      </c>
      <c r="AG5" s="4" t="e">
        <f t="shared" ca="1" si="19"/>
        <v>#NAME?</v>
      </c>
    </row>
    <row r="6" spans="1:33">
      <c r="A6" t="s">
        <v>41</v>
      </c>
      <c r="B6">
        <v>1.18808E-2</v>
      </c>
      <c r="C6">
        <v>4.3851999999999997E-3</v>
      </c>
      <c r="D6">
        <v>2.71</v>
      </c>
      <c r="E6">
        <v>7.0000000000000001E-3</v>
      </c>
      <c r="F6">
        <v>3.2859999999999999E-3</v>
      </c>
      <c r="G6">
        <v>2.04756E-2</v>
      </c>
      <c r="J6">
        <f t="shared" si="0"/>
        <v>5</v>
      </c>
      <c r="K6">
        <f>EXP($B$29+$B$24*Transformed!B6+$B$25*Transformed!C6+$B$26*Transformed!D6+$B$27*Transformed!E6+$B$28*Transformed!F6)</f>
        <v>10.329749158296739</v>
      </c>
      <c r="L6">
        <f t="shared" si="1"/>
        <v>0.91173679257782125</v>
      </c>
      <c r="M6">
        <f t="shared" si="2"/>
        <v>8.8263207422178747E-2</v>
      </c>
      <c r="N6">
        <f>$B$11+$B$4*Transformed!B6+$B$5*Transformed!C6+$B$6*Transformed!D6+$B$7*Transformed!E6+$B$8*Transformed!F6+$B$9*Transformed!V6+$B$10*Transformed!W6</f>
        <v>0.6371793</v>
      </c>
      <c r="O6" s="4">
        <f>$B$21+$B$14*Transformed!B6+$B$15*Transformed!C6+$B$16*Transformed!D6+$B$17*Transformed!E6+$B$18*Transformed!F6+$B$19*Transformed!V6+$B$20*Transformed!W6</f>
        <v>-0.59393240000000003</v>
      </c>
      <c r="P6">
        <f t="shared" si="3"/>
        <v>5.3942786347799245</v>
      </c>
      <c r="Q6">
        <f t="shared" si="4"/>
        <v>-12.555804033997813</v>
      </c>
      <c r="R6">
        <f t="shared" si="5"/>
        <v>6.0394213131995587</v>
      </c>
      <c r="S6">
        <f t="shared" si="6"/>
        <v>1.4745927862060288</v>
      </c>
      <c r="T6" t="e">
        <f t="shared" ca="1" si="7"/>
        <v>#NAME?</v>
      </c>
      <c r="U6">
        <f t="shared" si="8"/>
        <v>-0.99999996560030679</v>
      </c>
      <c r="V6" t="e">
        <f t="shared" ca="1" si="9"/>
        <v>#NAME?</v>
      </c>
      <c r="W6">
        <f t="shared" si="10"/>
        <v>-7.0161026974157492E-2</v>
      </c>
      <c r="X6" t="e">
        <f t="shared" ca="1" si="11"/>
        <v>#NAME?</v>
      </c>
      <c r="Y6" t="e">
        <f t="shared" ca="1" si="12"/>
        <v>#NAME?</v>
      </c>
      <c r="Z6" t="e">
        <f t="shared" ca="1" si="13"/>
        <v>#NAME?</v>
      </c>
      <c r="AA6" t="e">
        <f t="shared" ca="1" si="14"/>
        <v>#NAME?</v>
      </c>
      <c r="AB6" t="e">
        <f t="shared" ca="1" si="15"/>
        <v>#NAME?</v>
      </c>
      <c r="AC6" t="e">
        <f t="shared" ca="1" si="16"/>
        <v>#NAME?</v>
      </c>
      <c r="AD6" t="e">
        <f t="shared" ca="1" si="17"/>
        <v>#NAME?</v>
      </c>
      <c r="AE6" s="4" t="e">
        <f t="shared" ca="1" si="18"/>
        <v>#NAME?</v>
      </c>
      <c r="AG6" s="4" t="e">
        <f t="shared" ca="1" si="19"/>
        <v>#NAME?</v>
      </c>
    </row>
    <row r="7" spans="1:33">
      <c r="A7" t="s">
        <v>42</v>
      </c>
      <c r="B7">
        <v>1.7894799999999999E-2</v>
      </c>
      <c r="C7">
        <v>4.7521000000000004E-3</v>
      </c>
      <c r="D7">
        <v>3.77</v>
      </c>
      <c r="E7">
        <v>0</v>
      </c>
      <c r="F7">
        <v>8.5807999999999995E-3</v>
      </c>
      <c r="G7">
        <v>2.7208900000000001E-2</v>
      </c>
      <c r="J7">
        <f t="shared" si="0"/>
        <v>6</v>
      </c>
      <c r="K7">
        <f>EXP($B$29+$B$24*Transformed!B7+$B$25*Transformed!C7+$B$26*Transformed!D7+$B$27*Transformed!E7+$B$28*Transformed!F7)</f>
        <v>10.329749158296739</v>
      </c>
      <c r="L7">
        <f t="shared" ref="L7:L70" si="20">K7/(K7+EXP(0))</f>
        <v>0.91173679257782125</v>
      </c>
      <c r="M7">
        <f t="shared" ref="M7:M70" si="21">1-L7</f>
        <v>8.8263207422178747E-2</v>
      </c>
      <c r="N7">
        <f>$B$11+$B$4*Transformed!B7+$B$5*Transformed!C7+$B$6*Transformed!D7+$B$7*Transformed!E7+$B$8*Transformed!F7+$B$9*Transformed!V7+$B$10*Transformed!W7</f>
        <v>0.6371793</v>
      </c>
      <c r="O7" s="4">
        <f>$B$21+$B$14*Transformed!B7+$B$15*Transformed!C7+$B$16*Transformed!D7+$B$17*Transformed!E7+$B$18*Transformed!F7+$B$19*Transformed!V7+$B$20*Transformed!W7</f>
        <v>-0.59393240000000003</v>
      </c>
      <c r="P7">
        <f t="shared" ref="P7:P70" si="22">(0.999-N7)/$B$34</f>
        <v>5.3942786347799245</v>
      </c>
      <c r="Q7">
        <f t="shared" ref="Q7:Q70" si="23">(-0.205-N7)/$B$34</f>
        <v>-12.555804033997813</v>
      </c>
      <c r="R7">
        <f t="shared" ref="R7:R70" si="24">(0.999-O7)/$B$35</f>
        <v>6.0394213131995587</v>
      </c>
      <c r="S7">
        <f t="shared" ref="S7:S70" si="25">(-0.205-O7)/$B$35</f>
        <v>1.4745927862060288</v>
      </c>
      <c r="T7" t="e">
        <f t="shared" ref="T7:T70" ca="1" si="26">_xlfn.NORM.DIST(P7,0,1,FALSE)-_xlfn.NORM.DIST(Q7,0,1,FALSE)</f>
        <v>#NAME?</v>
      </c>
      <c r="U7">
        <f t="shared" ref="U7:U70" si="27">NORMSDIST(Q7)-NORMSDIST(P7)</f>
        <v>-0.99999996560030679</v>
      </c>
      <c r="V7" t="e">
        <f t="shared" ref="V7:V70" ca="1" si="28">_xlfn.NORM.DIST(R7,0,1,FALSE)-_xlfn.NORM.DIST(S7,0,1,FALSE)</f>
        <v>#NAME?</v>
      </c>
      <c r="W7">
        <f t="shared" ref="W7:W70" si="29">NORMSDIST(S7)-NORMSDIST(R7)</f>
        <v>-7.0161026974157492E-2</v>
      </c>
      <c r="X7" t="e">
        <f t="shared" ref="X7:X70" ca="1" si="30">IF(AND(T7&gt;=-0.0001, T7&lt;=0.0001),1,0)</f>
        <v>#NAME?</v>
      </c>
      <c r="Y7" t="e">
        <f t="shared" ref="Y7:Y70" ca="1" si="31">T7*(1-X7)</f>
        <v>#NAME?</v>
      </c>
      <c r="Z7" t="e">
        <f t="shared" ref="Z7:Z70" ca="1" si="32">X7+(1-X7)*U7</f>
        <v>#NAME?</v>
      </c>
      <c r="AA7" t="e">
        <f t="shared" ref="AA7:AA70" ca="1" si="33">IF(AND(V7&gt;=-0.0001, V7&lt;=0.0001),1,0)</f>
        <v>#NAME?</v>
      </c>
      <c r="AB7" t="e">
        <f t="shared" ref="AB7:AB70" ca="1" si="34">V7*(1-AA7)</f>
        <v>#NAME?</v>
      </c>
      <c r="AC7" t="e">
        <f t="shared" ref="AC7:AC70" ca="1" si="35">AA7+(1-AA7)*W7</f>
        <v>#NAME?</v>
      </c>
      <c r="AD7" t="e">
        <f t="shared" ref="AD7:AD70" ca="1" si="36">L7*(1-NORMSDIST(P7)+(NORMSDIST(P7)-NORMSDIST(Q7))*(N7+$B$64*(Y7/Z7))-0.53*NORMSDIST(Q7))</f>
        <v>#NAME?</v>
      </c>
      <c r="AE7" s="4" t="e">
        <f t="shared" ref="AE7:AE70" ca="1" si="37">M7*(1-NORMSDIST(R7)+(NORMSDIST(R7)-NORMSDIST(S7))*(O7+$B$65*(AB7/AC7))-0.53*NORMSDIST(S7))</f>
        <v>#NAME?</v>
      </c>
      <c r="AG7" s="4" t="e">
        <f t="shared" ref="AG7:AG70" ca="1" si="38">AD7+AE7</f>
        <v>#NAME?</v>
      </c>
    </row>
    <row r="8" spans="1:33">
      <c r="A8" t="s">
        <v>43</v>
      </c>
      <c r="B8">
        <v>1.2740000000000001E-4</v>
      </c>
      <c r="C8">
        <v>3.2296999999999998E-3</v>
      </c>
      <c r="D8">
        <v>0.04</v>
      </c>
      <c r="E8">
        <v>0.96899999999999997</v>
      </c>
      <c r="F8">
        <v>-6.2027000000000002E-3</v>
      </c>
      <c r="G8">
        <v>6.4574999999999997E-3</v>
      </c>
      <c r="J8">
        <f t="shared" si="0"/>
        <v>7</v>
      </c>
      <c r="K8">
        <f>EXP($B$29+$B$24*Transformed!B8+$B$25*Transformed!C8+$B$26*Transformed!D8+$B$27*Transformed!E8+$B$28*Transformed!F8)</f>
        <v>10.329749158296739</v>
      </c>
      <c r="L8">
        <f t="shared" si="20"/>
        <v>0.91173679257782125</v>
      </c>
      <c r="M8">
        <f t="shared" si="21"/>
        <v>8.8263207422178747E-2</v>
      </c>
      <c r="N8">
        <f>$B$11+$B$4*Transformed!B8+$B$5*Transformed!C8+$B$6*Transformed!D8+$B$7*Transformed!E8+$B$8*Transformed!F8+$B$9*Transformed!V8+$B$10*Transformed!W8</f>
        <v>0.6371793</v>
      </c>
      <c r="O8" s="4">
        <f>$B$21+$B$14*Transformed!B8+$B$15*Transformed!C8+$B$16*Transformed!D8+$B$17*Transformed!E8+$B$18*Transformed!F8+$B$19*Transformed!V8+$B$20*Transformed!W8</f>
        <v>-0.59393240000000003</v>
      </c>
      <c r="P8">
        <f t="shared" si="22"/>
        <v>5.3942786347799245</v>
      </c>
      <c r="Q8">
        <f t="shared" si="23"/>
        <v>-12.555804033997813</v>
      </c>
      <c r="R8">
        <f t="shared" si="24"/>
        <v>6.0394213131995587</v>
      </c>
      <c r="S8">
        <f t="shared" si="25"/>
        <v>1.4745927862060288</v>
      </c>
      <c r="T8" t="e">
        <f t="shared" ca="1" si="26"/>
        <v>#NAME?</v>
      </c>
      <c r="U8">
        <f t="shared" si="27"/>
        <v>-0.99999996560030679</v>
      </c>
      <c r="V8" t="e">
        <f t="shared" ca="1" si="28"/>
        <v>#NAME?</v>
      </c>
      <c r="W8">
        <f t="shared" si="29"/>
        <v>-7.0161026974157492E-2</v>
      </c>
      <c r="X8" t="e">
        <f t="shared" ca="1" si="30"/>
        <v>#NAME?</v>
      </c>
      <c r="Y8" t="e">
        <f t="shared" ca="1" si="31"/>
        <v>#NAME?</v>
      </c>
      <c r="Z8" t="e">
        <f t="shared" ca="1" si="32"/>
        <v>#NAME?</v>
      </c>
      <c r="AA8" t="e">
        <f t="shared" ca="1" si="33"/>
        <v>#NAME?</v>
      </c>
      <c r="AB8" t="e">
        <f t="shared" ca="1" si="34"/>
        <v>#NAME?</v>
      </c>
      <c r="AC8" t="e">
        <f t="shared" ca="1" si="35"/>
        <v>#NAME?</v>
      </c>
      <c r="AD8" t="e">
        <f t="shared" ca="1" si="36"/>
        <v>#NAME?</v>
      </c>
      <c r="AE8" s="4" t="e">
        <f t="shared" ca="1" si="37"/>
        <v>#NAME?</v>
      </c>
      <c r="AG8" s="4" t="e">
        <f t="shared" ca="1" si="38"/>
        <v>#NAME?</v>
      </c>
    </row>
    <row r="9" spans="1:33">
      <c r="A9" t="s">
        <v>57</v>
      </c>
      <c r="B9">
        <v>-2.4702700000000001E-2</v>
      </c>
      <c r="C9">
        <v>4.9243000000000004E-3</v>
      </c>
      <c r="D9">
        <v>-5.0199999999999996</v>
      </c>
      <c r="E9">
        <v>0</v>
      </c>
      <c r="F9">
        <v>-3.4354200000000001E-2</v>
      </c>
      <c r="G9">
        <v>-1.50513E-2</v>
      </c>
      <c r="J9">
        <f t="shared" si="0"/>
        <v>8</v>
      </c>
      <c r="K9">
        <f>EXP($B$29+$B$24*Transformed!B9+$B$25*Transformed!C9+$B$26*Transformed!D9+$B$27*Transformed!E9+$B$28*Transformed!F9)</f>
        <v>10.329749158296739</v>
      </c>
      <c r="L9">
        <f t="shared" si="20"/>
        <v>0.91173679257782125</v>
      </c>
      <c r="M9">
        <f t="shared" si="21"/>
        <v>8.8263207422178747E-2</v>
      </c>
      <c r="N9">
        <f>$B$11+$B$4*Transformed!B9+$B$5*Transformed!C9+$B$6*Transformed!D9+$B$7*Transformed!E9+$B$8*Transformed!F9+$B$9*Transformed!V9+$B$10*Transformed!W9</f>
        <v>0.6371793</v>
      </c>
      <c r="O9" s="4">
        <f>$B$21+$B$14*Transformed!B9+$B$15*Transformed!C9+$B$16*Transformed!D9+$B$17*Transformed!E9+$B$18*Transformed!F9+$B$19*Transformed!V9+$B$20*Transformed!W9</f>
        <v>-0.59393240000000003</v>
      </c>
      <c r="P9">
        <f t="shared" si="22"/>
        <v>5.3942786347799245</v>
      </c>
      <c r="Q9">
        <f t="shared" si="23"/>
        <v>-12.555804033997813</v>
      </c>
      <c r="R9">
        <f t="shared" si="24"/>
        <v>6.0394213131995587</v>
      </c>
      <c r="S9">
        <f t="shared" si="25"/>
        <v>1.4745927862060288</v>
      </c>
      <c r="T9" t="e">
        <f t="shared" ca="1" si="26"/>
        <v>#NAME?</v>
      </c>
      <c r="U9">
        <f t="shared" si="27"/>
        <v>-0.99999996560030679</v>
      </c>
      <c r="V9" t="e">
        <f t="shared" ca="1" si="28"/>
        <v>#NAME?</v>
      </c>
      <c r="W9">
        <f t="shared" si="29"/>
        <v>-7.0161026974157492E-2</v>
      </c>
      <c r="X9" t="e">
        <f t="shared" ca="1" si="30"/>
        <v>#NAME?</v>
      </c>
      <c r="Y9" t="e">
        <f t="shared" ca="1" si="31"/>
        <v>#NAME?</v>
      </c>
      <c r="Z9" t="e">
        <f t="shared" ca="1" si="32"/>
        <v>#NAME?</v>
      </c>
      <c r="AA9" t="e">
        <f t="shared" ca="1" si="33"/>
        <v>#NAME?</v>
      </c>
      <c r="AB9" t="e">
        <f t="shared" ca="1" si="34"/>
        <v>#NAME?</v>
      </c>
      <c r="AC9" t="e">
        <f t="shared" ca="1" si="35"/>
        <v>#NAME?</v>
      </c>
      <c r="AD9" t="e">
        <f t="shared" ca="1" si="36"/>
        <v>#NAME?</v>
      </c>
      <c r="AE9" s="4" t="e">
        <f t="shared" ca="1" si="37"/>
        <v>#NAME?</v>
      </c>
      <c r="AG9" s="4" t="e">
        <f t="shared" ca="1" si="38"/>
        <v>#NAME?</v>
      </c>
    </row>
    <row r="10" spans="1:33">
      <c r="A10" t="s">
        <v>58</v>
      </c>
      <c r="B10">
        <v>2.7618E-3</v>
      </c>
      <c r="C10">
        <v>1.18458E-2</v>
      </c>
      <c r="D10">
        <v>0.23</v>
      </c>
      <c r="E10">
        <v>0.81599999999999995</v>
      </c>
      <c r="F10">
        <v>-2.0455500000000001E-2</v>
      </c>
      <c r="G10">
        <v>2.5979200000000001E-2</v>
      </c>
      <c r="J10">
        <f t="shared" si="0"/>
        <v>9</v>
      </c>
      <c r="K10">
        <f>EXP($B$29+$B$24*Transformed!B10+$B$25*Transformed!C10+$B$26*Transformed!D10+$B$27*Transformed!E10+$B$28*Transformed!F10)</f>
        <v>10.329749158296739</v>
      </c>
      <c r="L10">
        <f t="shared" si="20"/>
        <v>0.91173679257782125</v>
      </c>
      <c r="M10">
        <f t="shared" si="21"/>
        <v>8.8263207422178747E-2</v>
      </c>
      <c r="N10">
        <f>$B$11+$B$4*Transformed!B10+$B$5*Transformed!C10+$B$6*Transformed!D10+$B$7*Transformed!E10+$B$8*Transformed!F10+$B$9*Transformed!V10+$B$10*Transformed!W10</f>
        <v>0.6371793</v>
      </c>
      <c r="O10" s="4">
        <f>$B$21+$B$14*Transformed!B10+$B$15*Transformed!C10+$B$16*Transformed!D10+$B$17*Transformed!E10+$B$18*Transformed!F10+$B$19*Transformed!V10+$B$20*Transformed!W10</f>
        <v>-0.59393240000000003</v>
      </c>
      <c r="P10">
        <f t="shared" si="22"/>
        <v>5.3942786347799245</v>
      </c>
      <c r="Q10">
        <f t="shared" si="23"/>
        <v>-12.555804033997813</v>
      </c>
      <c r="R10">
        <f t="shared" si="24"/>
        <v>6.0394213131995587</v>
      </c>
      <c r="S10">
        <f t="shared" si="25"/>
        <v>1.4745927862060288</v>
      </c>
      <c r="T10" t="e">
        <f t="shared" ca="1" si="26"/>
        <v>#NAME?</v>
      </c>
      <c r="U10">
        <f t="shared" si="27"/>
        <v>-0.99999996560030679</v>
      </c>
      <c r="V10" t="e">
        <f t="shared" ca="1" si="28"/>
        <v>#NAME?</v>
      </c>
      <c r="W10">
        <f t="shared" si="29"/>
        <v>-7.0161026974157492E-2</v>
      </c>
      <c r="X10" t="e">
        <f t="shared" ca="1" si="30"/>
        <v>#NAME?</v>
      </c>
      <c r="Y10" t="e">
        <f t="shared" ca="1" si="31"/>
        <v>#NAME?</v>
      </c>
      <c r="Z10" t="e">
        <f t="shared" ca="1" si="32"/>
        <v>#NAME?</v>
      </c>
      <c r="AA10" t="e">
        <f t="shared" ca="1" si="33"/>
        <v>#NAME?</v>
      </c>
      <c r="AB10" t="e">
        <f t="shared" ca="1" si="34"/>
        <v>#NAME?</v>
      </c>
      <c r="AC10" t="e">
        <f t="shared" ca="1" si="35"/>
        <v>#NAME?</v>
      </c>
      <c r="AD10" t="e">
        <f t="shared" ca="1" si="36"/>
        <v>#NAME?</v>
      </c>
      <c r="AE10" s="4" t="e">
        <f t="shared" ca="1" si="37"/>
        <v>#NAME?</v>
      </c>
      <c r="AG10" s="4" t="e">
        <f t="shared" ca="1" si="38"/>
        <v>#NAME?</v>
      </c>
    </row>
    <row r="11" spans="1:33">
      <c r="A11" t="s">
        <v>26</v>
      </c>
      <c r="B11">
        <v>0.6371793</v>
      </c>
      <c r="C11">
        <v>6.4133999999999997E-2</v>
      </c>
      <c r="D11">
        <v>9.94</v>
      </c>
      <c r="E11">
        <v>0</v>
      </c>
      <c r="F11">
        <v>0.51147900000000002</v>
      </c>
      <c r="G11" s="4">
        <v>0.76287970000000005</v>
      </c>
      <c r="J11">
        <f t="shared" si="0"/>
        <v>10</v>
      </c>
      <c r="K11">
        <f>EXP($B$29+$B$24*Transformed!B11+$B$25*Transformed!C11+$B$26*Transformed!D11+$B$27*Transformed!E11+$B$28*Transformed!F11)</f>
        <v>10.329749158296739</v>
      </c>
      <c r="L11">
        <f t="shared" si="20"/>
        <v>0.91173679257782125</v>
      </c>
      <c r="M11">
        <f t="shared" si="21"/>
        <v>8.8263207422178747E-2</v>
      </c>
      <c r="N11">
        <f>$B$11+$B$4*Transformed!B11+$B$5*Transformed!C11+$B$6*Transformed!D11+$B$7*Transformed!E11+$B$8*Transformed!F11+$B$9*Transformed!V11+$B$10*Transformed!W11</f>
        <v>0.6371793</v>
      </c>
      <c r="O11" s="4">
        <f>$B$21+$B$14*Transformed!B11+$B$15*Transformed!C11+$B$16*Transformed!D11+$B$17*Transformed!E11+$B$18*Transformed!F11+$B$19*Transformed!V11+$B$20*Transformed!W11</f>
        <v>-0.59393240000000003</v>
      </c>
      <c r="P11">
        <f t="shared" si="22"/>
        <v>5.3942786347799245</v>
      </c>
      <c r="Q11">
        <f t="shared" si="23"/>
        <v>-12.555804033997813</v>
      </c>
      <c r="R11">
        <f t="shared" si="24"/>
        <v>6.0394213131995587</v>
      </c>
      <c r="S11">
        <f t="shared" si="25"/>
        <v>1.4745927862060288</v>
      </c>
      <c r="T11" t="e">
        <f t="shared" ca="1" si="26"/>
        <v>#NAME?</v>
      </c>
      <c r="U11">
        <f t="shared" si="27"/>
        <v>-0.99999996560030679</v>
      </c>
      <c r="V11" t="e">
        <f t="shared" ca="1" si="28"/>
        <v>#NAME?</v>
      </c>
      <c r="W11">
        <f t="shared" si="29"/>
        <v>-7.0161026974157492E-2</v>
      </c>
      <c r="X11" t="e">
        <f t="shared" ca="1" si="30"/>
        <v>#NAME?</v>
      </c>
      <c r="Y11" t="e">
        <f t="shared" ca="1" si="31"/>
        <v>#NAME?</v>
      </c>
      <c r="Z11" t="e">
        <f t="shared" ca="1" si="32"/>
        <v>#NAME?</v>
      </c>
      <c r="AA11" t="e">
        <f t="shared" ca="1" si="33"/>
        <v>#NAME?</v>
      </c>
      <c r="AB11" t="e">
        <f t="shared" ca="1" si="34"/>
        <v>#NAME?</v>
      </c>
      <c r="AC11" t="e">
        <f t="shared" ca="1" si="35"/>
        <v>#NAME?</v>
      </c>
      <c r="AD11" t="e">
        <f t="shared" ca="1" si="36"/>
        <v>#NAME?</v>
      </c>
      <c r="AE11" s="4" t="e">
        <f t="shared" ca="1" si="37"/>
        <v>#NAME?</v>
      </c>
      <c r="AG11" s="4" t="e">
        <f t="shared" ca="1" si="38"/>
        <v>#NAME?</v>
      </c>
    </row>
    <row r="12" spans="1:33">
      <c r="J12">
        <f t="shared" si="0"/>
        <v>11</v>
      </c>
      <c r="K12">
        <f>EXP($B$29+$B$24*Transformed!B12+$B$25*Transformed!C12+$B$26*Transformed!D12+$B$27*Transformed!E12+$B$28*Transformed!F12)</f>
        <v>10.329749158296739</v>
      </c>
      <c r="L12">
        <f t="shared" si="20"/>
        <v>0.91173679257782125</v>
      </c>
      <c r="M12">
        <f t="shared" si="21"/>
        <v>8.8263207422178747E-2</v>
      </c>
      <c r="N12">
        <f>$B$11+$B$4*Transformed!B12+$B$5*Transformed!C12+$B$6*Transformed!D12+$B$7*Transformed!E12+$B$8*Transformed!F12+$B$9*Transformed!V12+$B$10*Transformed!W12</f>
        <v>0.6371793</v>
      </c>
      <c r="O12" s="4">
        <f>$B$21+$B$14*Transformed!B12+$B$15*Transformed!C12+$B$16*Transformed!D12+$B$17*Transformed!E12+$B$18*Transformed!F12+$B$19*Transformed!V12+$B$20*Transformed!W12</f>
        <v>-0.59393240000000003</v>
      </c>
      <c r="P12">
        <f t="shared" si="22"/>
        <v>5.3942786347799245</v>
      </c>
      <c r="Q12">
        <f t="shared" si="23"/>
        <v>-12.555804033997813</v>
      </c>
      <c r="R12">
        <f t="shared" si="24"/>
        <v>6.0394213131995587</v>
      </c>
      <c r="S12">
        <f t="shared" si="25"/>
        <v>1.4745927862060288</v>
      </c>
      <c r="T12" t="e">
        <f t="shared" ca="1" si="26"/>
        <v>#NAME?</v>
      </c>
      <c r="U12">
        <f t="shared" si="27"/>
        <v>-0.99999996560030679</v>
      </c>
      <c r="V12" t="e">
        <f t="shared" ca="1" si="28"/>
        <v>#NAME?</v>
      </c>
      <c r="W12">
        <f t="shared" si="29"/>
        <v>-7.0161026974157492E-2</v>
      </c>
      <c r="X12" t="e">
        <f t="shared" ca="1" si="30"/>
        <v>#NAME?</v>
      </c>
      <c r="Y12" t="e">
        <f t="shared" ca="1" si="31"/>
        <v>#NAME?</v>
      </c>
      <c r="Z12" t="e">
        <f t="shared" ca="1" si="32"/>
        <v>#NAME?</v>
      </c>
      <c r="AA12" t="e">
        <f t="shared" ca="1" si="33"/>
        <v>#NAME?</v>
      </c>
      <c r="AB12" t="e">
        <f t="shared" ca="1" si="34"/>
        <v>#NAME?</v>
      </c>
      <c r="AC12" t="e">
        <f t="shared" ca="1" si="35"/>
        <v>#NAME?</v>
      </c>
      <c r="AD12" t="e">
        <f t="shared" ca="1" si="36"/>
        <v>#NAME?</v>
      </c>
      <c r="AE12" s="4" t="e">
        <f t="shared" ca="1" si="37"/>
        <v>#NAME?</v>
      </c>
      <c r="AG12" s="4" t="e">
        <f t="shared" ca="1" si="38"/>
        <v>#NAME?</v>
      </c>
    </row>
    <row r="13" spans="1:33">
      <c r="A13" t="s">
        <v>27</v>
      </c>
      <c r="J13">
        <f t="shared" si="0"/>
        <v>12</v>
      </c>
      <c r="K13">
        <f>EXP($B$29+$B$24*Transformed!B13+$B$25*Transformed!C13+$B$26*Transformed!D13+$B$27*Transformed!E13+$B$28*Transformed!F13)</f>
        <v>10.329749158296739</v>
      </c>
      <c r="L13">
        <f t="shared" si="20"/>
        <v>0.91173679257782125</v>
      </c>
      <c r="M13">
        <f t="shared" si="21"/>
        <v>8.8263207422178747E-2</v>
      </c>
      <c r="N13">
        <f>$B$11+$B$4*Transformed!B13+$B$5*Transformed!C13+$B$6*Transformed!D13+$B$7*Transformed!E13+$B$8*Transformed!F13+$B$9*Transformed!V13+$B$10*Transformed!W13</f>
        <v>0.6371793</v>
      </c>
      <c r="O13" s="4">
        <f>$B$21+$B$14*Transformed!B13+$B$15*Transformed!C13+$B$16*Transformed!D13+$B$17*Transformed!E13+$B$18*Transformed!F13+$B$19*Transformed!V13+$B$20*Transformed!W13</f>
        <v>-0.59393240000000003</v>
      </c>
      <c r="P13">
        <f t="shared" si="22"/>
        <v>5.3942786347799245</v>
      </c>
      <c r="Q13">
        <f t="shared" si="23"/>
        <v>-12.555804033997813</v>
      </c>
      <c r="R13">
        <f t="shared" si="24"/>
        <v>6.0394213131995587</v>
      </c>
      <c r="S13">
        <f t="shared" si="25"/>
        <v>1.4745927862060288</v>
      </c>
      <c r="T13" t="e">
        <f t="shared" ca="1" si="26"/>
        <v>#NAME?</v>
      </c>
      <c r="U13">
        <f t="shared" si="27"/>
        <v>-0.99999996560030679</v>
      </c>
      <c r="V13" t="e">
        <f t="shared" ca="1" si="28"/>
        <v>#NAME?</v>
      </c>
      <c r="W13">
        <f t="shared" si="29"/>
        <v>-7.0161026974157492E-2</v>
      </c>
      <c r="X13" t="e">
        <f t="shared" ca="1" si="30"/>
        <v>#NAME?</v>
      </c>
      <c r="Y13" t="e">
        <f t="shared" ca="1" si="31"/>
        <v>#NAME?</v>
      </c>
      <c r="Z13" t="e">
        <f t="shared" ca="1" si="32"/>
        <v>#NAME?</v>
      </c>
      <c r="AA13" t="e">
        <f t="shared" ca="1" si="33"/>
        <v>#NAME?</v>
      </c>
      <c r="AB13" t="e">
        <f t="shared" ca="1" si="34"/>
        <v>#NAME?</v>
      </c>
      <c r="AC13" t="e">
        <f t="shared" ca="1" si="35"/>
        <v>#NAME?</v>
      </c>
      <c r="AD13" t="e">
        <f t="shared" ca="1" si="36"/>
        <v>#NAME?</v>
      </c>
      <c r="AE13" s="4" t="e">
        <f t="shared" ca="1" si="37"/>
        <v>#NAME?</v>
      </c>
      <c r="AG13" s="4" t="e">
        <f t="shared" ca="1" si="38"/>
        <v>#NAME?</v>
      </c>
    </row>
    <row r="14" spans="1:33">
      <c r="A14" t="s">
        <v>6</v>
      </c>
      <c r="B14">
        <v>0.16592660000000001</v>
      </c>
      <c r="C14">
        <v>4.1956500000000001E-2</v>
      </c>
      <c r="D14">
        <v>3.95</v>
      </c>
      <c r="E14">
        <v>0</v>
      </c>
      <c r="F14">
        <v>8.3693299999999998E-2</v>
      </c>
      <c r="G14">
        <v>0.24815980000000001</v>
      </c>
      <c r="J14">
        <f t="shared" si="0"/>
        <v>13</v>
      </c>
      <c r="K14">
        <f>EXP($B$29+$B$24*Transformed!B14+$B$25*Transformed!C14+$B$26*Transformed!D14+$B$27*Transformed!E14+$B$28*Transformed!F14)</f>
        <v>10.329749158296739</v>
      </c>
      <c r="L14">
        <f t="shared" si="20"/>
        <v>0.91173679257782125</v>
      </c>
      <c r="M14">
        <f t="shared" si="21"/>
        <v>8.8263207422178747E-2</v>
      </c>
      <c r="N14">
        <f>$B$11+$B$4*Transformed!B14+$B$5*Transformed!C14+$B$6*Transformed!D14+$B$7*Transformed!E14+$B$8*Transformed!F14+$B$9*Transformed!V14+$B$10*Transformed!W14</f>
        <v>0.6371793</v>
      </c>
      <c r="O14" s="4">
        <f>$B$21+$B$14*Transformed!B14+$B$15*Transformed!C14+$B$16*Transformed!D14+$B$17*Transformed!E14+$B$18*Transformed!F14+$B$19*Transformed!V14+$B$20*Transformed!W14</f>
        <v>-0.59393240000000003</v>
      </c>
      <c r="P14">
        <f t="shared" si="22"/>
        <v>5.3942786347799245</v>
      </c>
      <c r="Q14">
        <f t="shared" si="23"/>
        <v>-12.555804033997813</v>
      </c>
      <c r="R14">
        <f t="shared" si="24"/>
        <v>6.0394213131995587</v>
      </c>
      <c r="S14">
        <f t="shared" si="25"/>
        <v>1.4745927862060288</v>
      </c>
      <c r="T14" t="e">
        <f t="shared" ca="1" si="26"/>
        <v>#NAME?</v>
      </c>
      <c r="U14">
        <f t="shared" si="27"/>
        <v>-0.99999996560030679</v>
      </c>
      <c r="V14" t="e">
        <f t="shared" ca="1" si="28"/>
        <v>#NAME?</v>
      </c>
      <c r="W14">
        <f t="shared" si="29"/>
        <v>-7.0161026974157492E-2</v>
      </c>
      <c r="X14" t="e">
        <f t="shared" ca="1" si="30"/>
        <v>#NAME?</v>
      </c>
      <c r="Y14" t="e">
        <f t="shared" ca="1" si="31"/>
        <v>#NAME?</v>
      </c>
      <c r="Z14" t="e">
        <f t="shared" ca="1" si="32"/>
        <v>#NAME?</v>
      </c>
      <c r="AA14" t="e">
        <f t="shared" ca="1" si="33"/>
        <v>#NAME?</v>
      </c>
      <c r="AB14" t="e">
        <f t="shared" ca="1" si="34"/>
        <v>#NAME?</v>
      </c>
      <c r="AC14" t="e">
        <f t="shared" ca="1" si="35"/>
        <v>#NAME?</v>
      </c>
      <c r="AD14" t="e">
        <f t="shared" ca="1" si="36"/>
        <v>#NAME?</v>
      </c>
      <c r="AE14" s="4" t="e">
        <f t="shared" ca="1" si="37"/>
        <v>#NAME?</v>
      </c>
      <c r="AG14" s="4" t="e">
        <f t="shared" ca="1" si="38"/>
        <v>#NAME?</v>
      </c>
    </row>
    <row r="15" spans="1:33">
      <c r="A15" t="s">
        <v>7</v>
      </c>
      <c r="B15">
        <v>-9.4207000000000006E-3</v>
      </c>
      <c r="C15">
        <v>3.54569E-2</v>
      </c>
      <c r="D15">
        <v>-0.27</v>
      </c>
      <c r="E15">
        <v>0.79</v>
      </c>
      <c r="F15">
        <v>-7.8914799999999993E-2</v>
      </c>
      <c r="G15">
        <v>6.0073500000000002E-2</v>
      </c>
      <c r="J15">
        <f t="shared" si="0"/>
        <v>14</v>
      </c>
      <c r="K15">
        <f>EXP($B$29+$B$24*Transformed!B15+$B$25*Transformed!C15+$B$26*Transformed!D15+$B$27*Transformed!E15+$B$28*Transformed!F15)</f>
        <v>10.329749158296739</v>
      </c>
      <c r="L15">
        <f t="shared" si="20"/>
        <v>0.91173679257782125</v>
      </c>
      <c r="M15">
        <f t="shared" si="21"/>
        <v>8.8263207422178747E-2</v>
      </c>
      <c r="N15">
        <f>$B$11+$B$4*Transformed!B15+$B$5*Transformed!C15+$B$6*Transformed!D15+$B$7*Transformed!E15+$B$8*Transformed!F15+$B$9*Transformed!V15+$B$10*Transformed!W15</f>
        <v>0.6371793</v>
      </c>
      <c r="O15" s="4">
        <f>$B$21+$B$14*Transformed!B15+$B$15*Transformed!C15+$B$16*Transformed!D15+$B$17*Transformed!E15+$B$18*Transformed!F15+$B$19*Transformed!V15+$B$20*Transformed!W15</f>
        <v>-0.59393240000000003</v>
      </c>
      <c r="P15">
        <f t="shared" si="22"/>
        <v>5.3942786347799245</v>
      </c>
      <c r="Q15">
        <f t="shared" si="23"/>
        <v>-12.555804033997813</v>
      </c>
      <c r="R15">
        <f t="shared" si="24"/>
        <v>6.0394213131995587</v>
      </c>
      <c r="S15">
        <f t="shared" si="25"/>
        <v>1.4745927862060288</v>
      </c>
      <c r="T15" t="e">
        <f t="shared" ca="1" si="26"/>
        <v>#NAME?</v>
      </c>
      <c r="U15">
        <f t="shared" si="27"/>
        <v>-0.99999996560030679</v>
      </c>
      <c r="V15" t="e">
        <f t="shared" ca="1" si="28"/>
        <v>#NAME?</v>
      </c>
      <c r="W15">
        <f t="shared" si="29"/>
        <v>-7.0161026974157492E-2</v>
      </c>
      <c r="X15" t="e">
        <f t="shared" ca="1" si="30"/>
        <v>#NAME?</v>
      </c>
      <c r="Y15" t="e">
        <f t="shared" ca="1" si="31"/>
        <v>#NAME?</v>
      </c>
      <c r="Z15" t="e">
        <f t="shared" ca="1" si="32"/>
        <v>#NAME?</v>
      </c>
      <c r="AA15" t="e">
        <f t="shared" ca="1" si="33"/>
        <v>#NAME?</v>
      </c>
      <c r="AB15" t="e">
        <f t="shared" ca="1" si="34"/>
        <v>#NAME?</v>
      </c>
      <c r="AC15" t="e">
        <f t="shared" ca="1" si="35"/>
        <v>#NAME?</v>
      </c>
      <c r="AD15" t="e">
        <f t="shared" ca="1" si="36"/>
        <v>#NAME?</v>
      </c>
      <c r="AE15" s="4" t="e">
        <f t="shared" ca="1" si="37"/>
        <v>#NAME?</v>
      </c>
      <c r="AG15" s="4" t="e">
        <f t="shared" ca="1" si="38"/>
        <v>#NAME?</v>
      </c>
    </row>
    <row r="16" spans="1:33">
      <c r="A16" t="s">
        <v>41</v>
      </c>
      <c r="B16">
        <v>5.2187299999999999E-2</v>
      </c>
      <c r="C16">
        <v>2.1870400000000002E-2</v>
      </c>
      <c r="D16">
        <v>2.39</v>
      </c>
      <c r="E16">
        <v>1.7000000000000001E-2</v>
      </c>
      <c r="F16">
        <v>9.3220999999999998E-3</v>
      </c>
      <c r="G16">
        <v>9.5052499999999998E-2</v>
      </c>
      <c r="J16">
        <f t="shared" si="0"/>
        <v>15</v>
      </c>
      <c r="K16">
        <f>EXP($B$29+$B$24*Transformed!B16+$B$25*Transformed!C16+$B$26*Transformed!D16+$B$27*Transformed!E16+$B$28*Transformed!F16)</f>
        <v>10.329749158296739</v>
      </c>
      <c r="L16">
        <f t="shared" si="20"/>
        <v>0.91173679257782125</v>
      </c>
      <c r="M16">
        <f t="shared" si="21"/>
        <v>8.8263207422178747E-2</v>
      </c>
      <c r="N16">
        <f>$B$11+$B$4*Transformed!B16+$B$5*Transformed!C16+$B$6*Transformed!D16+$B$7*Transformed!E16+$B$8*Transformed!F16+$B$9*Transformed!V16+$B$10*Transformed!W16</f>
        <v>0.6371793</v>
      </c>
      <c r="O16" s="4">
        <f>$B$21+$B$14*Transformed!B16+$B$15*Transformed!C16+$B$16*Transformed!D16+$B$17*Transformed!E16+$B$18*Transformed!F16+$B$19*Transformed!V16+$B$20*Transformed!W16</f>
        <v>-0.59393240000000003</v>
      </c>
      <c r="P16">
        <f t="shared" si="22"/>
        <v>5.3942786347799245</v>
      </c>
      <c r="Q16">
        <f t="shared" si="23"/>
        <v>-12.555804033997813</v>
      </c>
      <c r="R16">
        <f t="shared" si="24"/>
        <v>6.0394213131995587</v>
      </c>
      <c r="S16">
        <f t="shared" si="25"/>
        <v>1.4745927862060288</v>
      </c>
      <c r="T16" t="e">
        <f t="shared" ca="1" si="26"/>
        <v>#NAME?</v>
      </c>
      <c r="U16">
        <f t="shared" si="27"/>
        <v>-0.99999996560030679</v>
      </c>
      <c r="V16" t="e">
        <f t="shared" ca="1" si="28"/>
        <v>#NAME?</v>
      </c>
      <c r="W16">
        <f t="shared" si="29"/>
        <v>-7.0161026974157492E-2</v>
      </c>
      <c r="X16" t="e">
        <f t="shared" ca="1" si="30"/>
        <v>#NAME?</v>
      </c>
      <c r="Y16" t="e">
        <f t="shared" ca="1" si="31"/>
        <v>#NAME?</v>
      </c>
      <c r="Z16" t="e">
        <f t="shared" ca="1" si="32"/>
        <v>#NAME?</v>
      </c>
      <c r="AA16" t="e">
        <f t="shared" ca="1" si="33"/>
        <v>#NAME?</v>
      </c>
      <c r="AB16" t="e">
        <f t="shared" ca="1" si="34"/>
        <v>#NAME?</v>
      </c>
      <c r="AC16" t="e">
        <f t="shared" ca="1" si="35"/>
        <v>#NAME?</v>
      </c>
      <c r="AD16" t="e">
        <f t="shared" ca="1" si="36"/>
        <v>#NAME?</v>
      </c>
      <c r="AE16" s="4" t="e">
        <f t="shared" ca="1" si="37"/>
        <v>#NAME?</v>
      </c>
      <c r="AG16" s="4" t="e">
        <f t="shared" ca="1" si="38"/>
        <v>#NAME?</v>
      </c>
    </row>
    <row r="17" spans="1:33">
      <c r="A17" t="s">
        <v>42</v>
      </c>
      <c r="B17">
        <v>2.0005100000000001E-2</v>
      </c>
      <c r="C17">
        <v>1.8759700000000001E-2</v>
      </c>
      <c r="D17">
        <v>1.07</v>
      </c>
      <c r="E17">
        <v>0.28599999999999998</v>
      </c>
      <c r="F17" s="4">
        <v>-1.6763299999999998E-2</v>
      </c>
      <c r="G17">
        <v>5.6773499999999998E-2</v>
      </c>
      <c r="J17">
        <f t="shared" si="0"/>
        <v>16</v>
      </c>
      <c r="K17">
        <f>EXP($B$29+$B$24*Transformed!B17+$B$25*Transformed!C17+$B$26*Transformed!D17+$B$27*Transformed!E17+$B$28*Transformed!F17)</f>
        <v>10.329749158296739</v>
      </c>
      <c r="L17">
        <f t="shared" si="20"/>
        <v>0.91173679257782125</v>
      </c>
      <c r="M17">
        <f t="shared" si="21"/>
        <v>8.8263207422178747E-2</v>
      </c>
      <c r="N17">
        <f>$B$11+$B$4*Transformed!B17+$B$5*Transformed!C17+$B$6*Transformed!D17+$B$7*Transformed!E17+$B$8*Transformed!F17+$B$9*Transformed!V17+$B$10*Transformed!W17</f>
        <v>0.6371793</v>
      </c>
      <c r="O17" s="4">
        <f>$B$21+$B$14*Transformed!B17+$B$15*Transformed!C17+$B$16*Transformed!D17+$B$17*Transformed!E17+$B$18*Transformed!F17+$B$19*Transformed!V17+$B$20*Transformed!W17</f>
        <v>-0.59393240000000003</v>
      </c>
      <c r="P17">
        <f t="shared" si="22"/>
        <v>5.3942786347799245</v>
      </c>
      <c r="Q17">
        <f t="shared" si="23"/>
        <v>-12.555804033997813</v>
      </c>
      <c r="R17">
        <f t="shared" si="24"/>
        <v>6.0394213131995587</v>
      </c>
      <c r="S17">
        <f t="shared" si="25"/>
        <v>1.4745927862060288</v>
      </c>
      <c r="T17" t="e">
        <f t="shared" ca="1" si="26"/>
        <v>#NAME?</v>
      </c>
      <c r="U17">
        <f t="shared" si="27"/>
        <v>-0.99999996560030679</v>
      </c>
      <c r="V17" t="e">
        <f t="shared" ca="1" si="28"/>
        <v>#NAME?</v>
      </c>
      <c r="W17">
        <f t="shared" si="29"/>
        <v>-7.0161026974157492E-2</v>
      </c>
      <c r="X17" t="e">
        <f t="shared" ca="1" si="30"/>
        <v>#NAME?</v>
      </c>
      <c r="Y17" t="e">
        <f t="shared" ca="1" si="31"/>
        <v>#NAME?</v>
      </c>
      <c r="Z17" t="e">
        <f t="shared" ca="1" si="32"/>
        <v>#NAME?</v>
      </c>
      <c r="AA17" t="e">
        <f t="shared" ca="1" si="33"/>
        <v>#NAME?</v>
      </c>
      <c r="AB17" t="e">
        <f t="shared" ca="1" si="34"/>
        <v>#NAME?</v>
      </c>
      <c r="AC17" t="e">
        <f t="shared" ca="1" si="35"/>
        <v>#NAME?</v>
      </c>
      <c r="AD17" t="e">
        <f t="shared" ca="1" si="36"/>
        <v>#NAME?</v>
      </c>
      <c r="AE17" s="4" t="e">
        <f t="shared" ca="1" si="37"/>
        <v>#NAME?</v>
      </c>
      <c r="AG17" s="4" t="e">
        <f t="shared" ca="1" si="38"/>
        <v>#NAME?</v>
      </c>
    </row>
    <row r="18" spans="1:33">
      <c r="A18" t="s">
        <v>43</v>
      </c>
      <c r="B18">
        <v>5.10655E-2</v>
      </c>
      <c r="C18">
        <v>1.39098E-2</v>
      </c>
      <c r="D18">
        <v>3.67</v>
      </c>
      <c r="E18">
        <v>0</v>
      </c>
      <c r="F18">
        <v>2.3802799999999999E-2</v>
      </c>
      <c r="G18">
        <v>7.8328200000000001E-2</v>
      </c>
      <c r="J18">
        <f t="shared" si="0"/>
        <v>17</v>
      </c>
      <c r="K18">
        <f>EXP($B$29+$B$24*Transformed!B18+$B$25*Transformed!C18+$B$26*Transformed!D18+$B$27*Transformed!E18+$B$28*Transformed!F18)</f>
        <v>10.329749158296739</v>
      </c>
      <c r="L18">
        <f t="shared" si="20"/>
        <v>0.91173679257782125</v>
      </c>
      <c r="M18">
        <f t="shared" si="21"/>
        <v>8.8263207422178747E-2</v>
      </c>
      <c r="N18">
        <f>$B$11+$B$4*Transformed!B18+$B$5*Transformed!C18+$B$6*Transformed!D18+$B$7*Transformed!E18+$B$8*Transformed!F18+$B$9*Transformed!V18+$B$10*Transformed!W18</f>
        <v>0.6371793</v>
      </c>
      <c r="O18" s="4">
        <f>$B$21+$B$14*Transformed!B18+$B$15*Transformed!C18+$B$16*Transformed!D18+$B$17*Transformed!E18+$B$18*Transformed!F18+$B$19*Transformed!V18+$B$20*Transformed!W18</f>
        <v>-0.59393240000000003</v>
      </c>
      <c r="P18">
        <f t="shared" si="22"/>
        <v>5.3942786347799245</v>
      </c>
      <c r="Q18">
        <f t="shared" si="23"/>
        <v>-12.555804033997813</v>
      </c>
      <c r="R18">
        <f t="shared" si="24"/>
        <v>6.0394213131995587</v>
      </c>
      <c r="S18">
        <f t="shared" si="25"/>
        <v>1.4745927862060288</v>
      </c>
      <c r="T18" t="e">
        <f t="shared" ca="1" si="26"/>
        <v>#NAME?</v>
      </c>
      <c r="U18">
        <f t="shared" si="27"/>
        <v>-0.99999996560030679</v>
      </c>
      <c r="V18" t="e">
        <f t="shared" ca="1" si="28"/>
        <v>#NAME?</v>
      </c>
      <c r="W18">
        <f t="shared" si="29"/>
        <v>-7.0161026974157492E-2</v>
      </c>
      <c r="X18" t="e">
        <f t="shared" ca="1" si="30"/>
        <v>#NAME?</v>
      </c>
      <c r="Y18" t="e">
        <f t="shared" ca="1" si="31"/>
        <v>#NAME?</v>
      </c>
      <c r="Z18" t="e">
        <f t="shared" ca="1" si="32"/>
        <v>#NAME?</v>
      </c>
      <c r="AA18" t="e">
        <f t="shared" ca="1" si="33"/>
        <v>#NAME?</v>
      </c>
      <c r="AB18" t="e">
        <f t="shared" ca="1" si="34"/>
        <v>#NAME?</v>
      </c>
      <c r="AC18" t="e">
        <f t="shared" ca="1" si="35"/>
        <v>#NAME?</v>
      </c>
      <c r="AD18" t="e">
        <f t="shared" ca="1" si="36"/>
        <v>#NAME?</v>
      </c>
      <c r="AE18" s="4" t="e">
        <f t="shared" ca="1" si="37"/>
        <v>#NAME?</v>
      </c>
      <c r="AG18" s="4" t="e">
        <f t="shared" ca="1" si="38"/>
        <v>#NAME?</v>
      </c>
    </row>
    <row r="19" spans="1:33">
      <c r="A19" t="s">
        <v>57</v>
      </c>
      <c r="B19">
        <v>-1.31298E-2</v>
      </c>
      <c r="C19">
        <v>2.1638299999999999E-2</v>
      </c>
      <c r="D19">
        <v>-0.61</v>
      </c>
      <c r="E19">
        <v>0.54400000000000004</v>
      </c>
      <c r="F19">
        <v>-5.5539999999999999E-2</v>
      </c>
      <c r="G19">
        <v>2.9280400000000002E-2</v>
      </c>
      <c r="J19">
        <f t="shared" si="0"/>
        <v>18</v>
      </c>
      <c r="K19">
        <f>EXP($B$29+$B$24*Transformed!B19+$B$25*Transformed!C19+$B$26*Transformed!D19+$B$27*Transformed!E19+$B$28*Transformed!F19)</f>
        <v>10.329749158296739</v>
      </c>
      <c r="L19">
        <f t="shared" si="20"/>
        <v>0.91173679257782125</v>
      </c>
      <c r="M19">
        <f t="shared" si="21"/>
        <v>8.8263207422178747E-2</v>
      </c>
      <c r="N19">
        <f>$B$11+$B$4*Transformed!B19+$B$5*Transformed!C19+$B$6*Transformed!D19+$B$7*Transformed!E19+$B$8*Transformed!F19+$B$9*Transformed!V19+$B$10*Transformed!W19</f>
        <v>0.6371793</v>
      </c>
      <c r="O19" s="4">
        <f>$B$21+$B$14*Transformed!B19+$B$15*Transformed!C19+$B$16*Transformed!D19+$B$17*Transformed!E19+$B$18*Transformed!F19+$B$19*Transformed!V19+$B$20*Transformed!W19</f>
        <v>-0.59393240000000003</v>
      </c>
      <c r="P19">
        <f t="shared" si="22"/>
        <v>5.3942786347799245</v>
      </c>
      <c r="Q19">
        <f t="shared" si="23"/>
        <v>-12.555804033997813</v>
      </c>
      <c r="R19">
        <f t="shared" si="24"/>
        <v>6.0394213131995587</v>
      </c>
      <c r="S19">
        <f t="shared" si="25"/>
        <v>1.4745927862060288</v>
      </c>
      <c r="T19" t="e">
        <f t="shared" ca="1" si="26"/>
        <v>#NAME?</v>
      </c>
      <c r="U19">
        <f t="shared" si="27"/>
        <v>-0.99999996560030679</v>
      </c>
      <c r="V19" t="e">
        <f t="shared" ca="1" si="28"/>
        <v>#NAME?</v>
      </c>
      <c r="W19">
        <f t="shared" si="29"/>
        <v>-7.0161026974157492E-2</v>
      </c>
      <c r="X19" t="e">
        <f t="shared" ca="1" si="30"/>
        <v>#NAME?</v>
      </c>
      <c r="Y19" t="e">
        <f t="shared" ca="1" si="31"/>
        <v>#NAME?</v>
      </c>
      <c r="Z19" t="e">
        <f t="shared" ca="1" si="32"/>
        <v>#NAME?</v>
      </c>
      <c r="AA19" t="e">
        <f t="shared" ca="1" si="33"/>
        <v>#NAME?</v>
      </c>
      <c r="AB19" t="e">
        <f t="shared" ca="1" si="34"/>
        <v>#NAME?</v>
      </c>
      <c r="AC19" t="e">
        <f t="shared" ca="1" si="35"/>
        <v>#NAME?</v>
      </c>
      <c r="AD19" t="e">
        <f t="shared" ca="1" si="36"/>
        <v>#NAME?</v>
      </c>
      <c r="AE19" s="4" t="e">
        <f t="shared" ca="1" si="37"/>
        <v>#NAME?</v>
      </c>
      <c r="AG19" s="4" t="e">
        <f t="shared" ca="1" si="38"/>
        <v>#NAME?</v>
      </c>
    </row>
    <row r="20" spans="1:33">
      <c r="A20" t="s">
        <v>58</v>
      </c>
      <c r="B20">
        <v>4.19642E-2</v>
      </c>
      <c r="C20">
        <v>5.3114300000000003E-2</v>
      </c>
      <c r="D20">
        <v>0.79</v>
      </c>
      <c r="E20">
        <v>0.42899999999999999</v>
      </c>
      <c r="F20">
        <v>-6.2137999999999999E-2</v>
      </c>
      <c r="G20">
        <v>0.14606640000000001</v>
      </c>
      <c r="J20">
        <f t="shared" si="0"/>
        <v>19</v>
      </c>
      <c r="K20">
        <f>EXP($B$29+$B$24*Transformed!B20+$B$25*Transformed!C20+$B$26*Transformed!D20+$B$27*Transformed!E20+$B$28*Transformed!F20)</f>
        <v>10.329749158296739</v>
      </c>
      <c r="L20">
        <f t="shared" si="20"/>
        <v>0.91173679257782125</v>
      </c>
      <c r="M20">
        <f t="shared" si="21"/>
        <v>8.8263207422178747E-2</v>
      </c>
      <c r="N20">
        <f>$B$11+$B$4*Transformed!B20+$B$5*Transformed!C20+$B$6*Transformed!D20+$B$7*Transformed!E20+$B$8*Transformed!F20+$B$9*Transformed!V20+$B$10*Transformed!W20</f>
        <v>0.6371793</v>
      </c>
      <c r="O20" s="4">
        <f>$B$21+$B$14*Transformed!B20+$B$15*Transformed!C20+$B$16*Transformed!D20+$B$17*Transformed!E20+$B$18*Transformed!F20+$B$19*Transformed!V20+$B$20*Transformed!W20</f>
        <v>-0.59393240000000003</v>
      </c>
      <c r="P20">
        <f t="shared" si="22"/>
        <v>5.3942786347799245</v>
      </c>
      <c r="Q20">
        <f t="shared" si="23"/>
        <v>-12.555804033997813</v>
      </c>
      <c r="R20">
        <f t="shared" si="24"/>
        <v>6.0394213131995587</v>
      </c>
      <c r="S20">
        <f t="shared" si="25"/>
        <v>1.4745927862060288</v>
      </c>
      <c r="T20" t="e">
        <f t="shared" ca="1" si="26"/>
        <v>#NAME?</v>
      </c>
      <c r="U20">
        <f t="shared" si="27"/>
        <v>-0.99999996560030679</v>
      </c>
      <c r="V20" t="e">
        <f t="shared" ca="1" si="28"/>
        <v>#NAME?</v>
      </c>
      <c r="W20">
        <f t="shared" si="29"/>
        <v>-7.0161026974157492E-2</v>
      </c>
      <c r="X20" t="e">
        <f t="shared" ca="1" si="30"/>
        <v>#NAME?</v>
      </c>
      <c r="Y20" t="e">
        <f t="shared" ca="1" si="31"/>
        <v>#NAME?</v>
      </c>
      <c r="Z20" t="e">
        <f t="shared" ca="1" si="32"/>
        <v>#NAME?</v>
      </c>
      <c r="AA20" t="e">
        <f t="shared" ca="1" si="33"/>
        <v>#NAME?</v>
      </c>
      <c r="AB20" t="e">
        <f t="shared" ca="1" si="34"/>
        <v>#NAME?</v>
      </c>
      <c r="AC20" t="e">
        <f t="shared" ca="1" si="35"/>
        <v>#NAME?</v>
      </c>
      <c r="AD20" t="e">
        <f t="shared" ca="1" si="36"/>
        <v>#NAME?</v>
      </c>
      <c r="AE20" s="4" t="e">
        <f t="shared" ca="1" si="37"/>
        <v>#NAME?</v>
      </c>
      <c r="AG20" s="4" t="e">
        <f t="shared" ca="1" si="38"/>
        <v>#NAME?</v>
      </c>
    </row>
    <row r="21" spans="1:33">
      <c r="A21" t="s">
        <v>26</v>
      </c>
      <c r="B21">
        <v>-0.59393240000000003</v>
      </c>
      <c r="C21">
        <v>0.24478179999999999</v>
      </c>
      <c r="D21">
        <v>-2.4300000000000002</v>
      </c>
      <c r="E21">
        <v>1.4999999999999999E-2</v>
      </c>
      <c r="F21">
        <v>-1.073696</v>
      </c>
      <c r="G21">
        <v>-0.1141689</v>
      </c>
      <c r="J21">
        <f t="shared" si="0"/>
        <v>20</v>
      </c>
      <c r="K21">
        <f>EXP($B$29+$B$24*Transformed!B21+$B$25*Transformed!C21+$B$26*Transformed!D21+$B$27*Transformed!E21+$B$28*Transformed!F21)</f>
        <v>10.329749158296739</v>
      </c>
      <c r="L21">
        <f t="shared" si="20"/>
        <v>0.91173679257782125</v>
      </c>
      <c r="M21">
        <f t="shared" si="21"/>
        <v>8.8263207422178747E-2</v>
      </c>
      <c r="N21">
        <f>$B$11+$B$4*Transformed!B21+$B$5*Transformed!C21+$B$6*Transformed!D21+$B$7*Transformed!E21+$B$8*Transformed!F21+$B$9*Transformed!V21+$B$10*Transformed!W21</f>
        <v>0.6371793</v>
      </c>
      <c r="O21" s="4">
        <f>$B$21+$B$14*Transformed!B21+$B$15*Transformed!C21+$B$16*Transformed!D21+$B$17*Transformed!E21+$B$18*Transformed!F21+$B$19*Transformed!V21+$B$20*Transformed!W21</f>
        <v>-0.59393240000000003</v>
      </c>
      <c r="P21">
        <f t="shared" si="22"/>
        <v>5.3942786347799245</v>
      </c>
      <c r="Q21">
        <f t="shared" si="23"/>
        <v>-12.555804033997813</v>
      </c>
      <c r="R21">
        <f t="shared" si="24"/>
        <v>6.0394213131995587</v>
      </c>
      <c r="S21">
        <f t="shared" si="25"/>
        <v>1.4745927862060288</v>
      </c>
      <c r="T21" t="e">
        <f t="shared" ca="1" si="26"/>
        <v>#NAME?</v>
      </c>
      <c r="U21">
        <f t="shared" si="27"/>
        <v>-0.99999996560030679</v>
      </c>
      <c r="V21" t="e">
        <f t="shared" ca="1" si="28"/>
        <v>#NAME?</v>
      </c>
      <c r="W21">
        <f t="shared" si="29"/>
        <v>-7.0161026974157492E-2</v>
      </c>
      <c r="X21" t="e">
        <f t="shared" ca="1" si="30"/>
        <v>#NAME?</v>
      </c>
      <c r="Y21" t="e">
        <f t="shared" ca="1" si="31"/>
        <v>#NAME?</v>
      </c>
      <c r="Z21" t="e">
        <f t="shared" ca="1" si="32"/>
        <v>#NAME?</v>
      </c>
      <c r="AA21" t="e">
        <f t="shared" ca="1" si="33"/>
        <v>#NAME?</v>
      </c>
      <c r="AB21" t="e">
        <f t="shared" ca="1" si="34"/>
        <v>#NAME?</v>
      </c>
      <c r="AC21" t="e">
        <f t="shared" ca="1" si="35"/>
        <v>#NAME?</v>
      </c>
      <c r="AD21" t="e">
        <f t="shared" ca="1" si="36"/>
        <v>#NAME?</v>
      </c>
      <c r="AE21" s="4" t="e">
        <f t="shared" ca="1" si="37"/>
        <v>#NAME?</v>
      </c>
      <c r="AG21" s="4" t="e">
        <f t="shared" ca="1" si="38"/>
        <v>#NAME?</v>
      </c>
    </row>
    <row r="22" spans="1:33">
      <c r="J22">
        <f t="shared" si="0"/>
        <v>21</v>
      </c>
      <c r="K22">
        <f>EXP($B$29+$B$24*Transformed!B22+$B$25*Transformed!C22+$B$26*Transformed!D22+$B$27*Transformed!E22+$B$28*Transformed!F22)</f>
        <v>10.329749158296739</v>
      </c>
      <c r="L22">
        <f t="shared" si="20"/>
        <v>0.91173679257782125</v>
      </c>
      <c r="M22">
        <f t="shared" si="21"/>
        <v>8.8263207422178747E-2</v>
      </c>
      <c r="N22">
        <f>$B$11+$B$4*Transformed!B22+$B$5*Transformed!C22+$B$6*Transformed!D22+$B$7*Transformed!E22+$B$8*Transformed!F22+$B$9*Transformed!V22+$B$10*Transformed!W22</f>
        <v>0.6371793</v>
      </c>
      <c r="O22" s="4">
        <f>$B$21+$B$14*Transformed!B22+$B$15*Transformed!C22+$B$16*Transformed!D22+$B$17*Transformed!E22+$B$18*Transformed!F22+$B$19*Transformed!V22+$B$20*Transformed!W22</f>
        <v>-0.59393240000000003</v>
      </c>
      <c r="P22">
        <f t="shared" si="22"/>
        <v>5.3942786347799245</v>
      </c>
      <c r="Q22">
        <f t="shared" si="23"/>
        <v>-12.555804033997813</v>
      </c>
      <c r="R22">
        <f t="shared" si="24"/>
        <v>6.0394213131995587</v>
      </c>
      <c r="S22">
        <f t="shared" si="25"/>
        <v>1.4745927862060288</v>
      </c>
      <c r="T22" t="e">
        <f t="shared" ca="1" si="26"/>
        <v>#NAME?</v>
      </c>
      <c r="U22">
        <f t="shared" si="27"/>
        <v>-0.99999996560030679</v>
      </c>
      <c r="V22" t="e">
        <f t="shared" ca="1" si="28"/>
        <v>#NAME?</v>
      </c>
      <c r="W22">
        <f t="shared" si="29"/>
        <v>-7.0161026974157492E-2</v>
      </c>
      <c r="X22" t="e">
        <f t="shared" ca="1" si="30"/>
        <v>#NAME?</v>
      </c>
      <c r="Y22" t="e">
        <f t="shared" ca="1" si="31"/>
        <v>#NAME?</v>
      </c>
      <c r="Z22" t="e">
        <f t="shared" ca="1" si="32"/>
        <v>#NAME?</v>
      </c>
      <c r="AA22" t="e">
        <f t="shared" ca="1" si="33"/>
        <v>#NAME?</v>
      </c>
      <c r="AB22" t="e">
        <f t="shared" ca="1" si="34"/>
        <v>#NAME?</v>
      </c>
      <c r="AC22" t="e">
        <f t="shared" ca="1" si="35"/>
        <v>#NAME?</v>
      </c>
      <c r="AD22" t="e">
        <f t="shared" ca="1" si="36"/>
        <v>#NAME?</v>
      </c>
      <c r="AE22" s="4" t="e">
        <f t="shared" ca="1" si="37"/>
        <v>#NAME?</v>
      </c>
      <c r="AG22" s="4" t="e">
        <f t="shared" ca="1" si="38"/>
        <v>#NAME?</v>
      </c>
    </row>
    <row r="23" spans="1:33">
      <c r="A23" t="s">
        <v>28</v>
      </c>
      <c r="J23">
        <f t="shared" si="0"/>
        <v>22</v>
      </c>
      <c r="K23">
        <f>EXP($B$29+$B$24*Transformed!B23+$B$25*Transformed!C23+$B$26*Transformed!D23+$B$27*Transformed!E23+$B$28*Transformed!F23)</f>
        <v>10.329749158296739</v>
      </c>
      <c r="L23">
        <f t="shared" si="20"/>
        <v>0.91173679257782125</v>
      </c>
      <c r="M23">
        <f t="shared" si="21"/>
        <v>8.8263207422178747E-2</v>
      </c>
      <c r="N23">
        <f>$B$11+$B$4*Transformed!B23+$B$5*Transformed!C23+$B$6*Transformed!D23+$B$7*Transformed!E23+$B$8*Transformed!F23+$B$9*Transformed!V23+$B$10*Transformed!W23</f>
        <v>0.6371793</v>
      </c>
      <c r="O23" s="4">
        <f>$B$21+$B$14*Transformed!B23+$B$15*Transformed!C23+$B$16*Transformed!D23+$B$17*Transformed!E23+$B$18*Transformed!F23+$B$19*Transformed!V23+$B$20*Transformed!W23</f>
        <v>-0.59393240000000003</v>
      </c>
      <c r="P23">
        <f t="shared" si="22"/>
        <v>5.3942786347799245</v>
      </c>
      <c r="Q23">
        <f t="shared" si="23"/>
        <v>-12.555804033997813</v>
      </c>
      <c r="R23">
        <f t="shared" si="24"/>
        <v>6.0394213131995587</v>
      </c>
      <c r="S23">
        <f t="shared" si="25"/>
        <v>1.4745927862060288</v>
      </c>
      <c r="T23" t="e">
        <f t="shared" ca="1" si="26"/>
        <v>#NAME?</v>
      </c>
      <c r="U23">
        <f t="shared" si="27"/>
        <v>-0.99999996560030679</v>
      </c>
      <c r="V23" t="e">
        <f t="shared" ca="1" si="28"/>
        <v>#NAME?</v>
      </c>
      <c r="W23">
        <f t="shared" si="29"/>
        <v>-7.0161026974157492E-2</v>
      </c>
      <c r="X23" t="e">
        <f t="shared" ca="1" si="30"/>
        <v>#NAME?</v>
      </c>
      <c r="Y23" t="e">
        <f t="shared" ca="1" si="31"/>
        <v>#NAME?</v>
      </c>
      <c r="Z23" t="e">
        <f t="shared" ca="1" si="32"/>
        <v>#NAME?</v>
      </c>
      <c r="AA23" t="e">
        <f t="shared" ca="1" si="33"/>
        <v>#NAME?</v>
      </c>
      <c r="AB23" t="e">
        <f t="shared" ca="1" si="34"/>
        <v>#NAME?</v>
      </c>
      <c r="AC23" t="e">
        <f t="shared" ca="1" si="35"/>
        <v>#NAME?</v>
      </c>
      <c r="AD23" t="e">
        <f t="shared" ca="1" si="36"/>
        <v>#NAME?</v>
      </c>
      <c r="AE23" s="4" t="e">
        <f t="shared" ca="1" si="37"/>
        <v>#NAME?</v>
      </c>
      <c r="AG23" s="4" t="e">
        <f t="shared" ca="1" si="38"/>
        <v>#NAME?</v>
      </c>
    </row>
    <row r="24" spans="1:33">
      <c r="A24" t="s">
        <v>6</v>
      </c>
      <c r="B24">
        <v>-0.69350230000000002</v>
      </c>
      <c r="C24">
        <v>0.22786029999999999</v>
      </c>
      <c r="D24">
        <v>-3.04</v>
      </c>
      <c r="E24">
        <v>2E-3</v>
      </c>
      <c r="F24">
        <v>-1.1400999999999999</v>
      </c>
      <c r="G24">
        <v>-0.2469044</v>
      </c>
      <c r="J24">
        <f t="shared" si="0"/>
        <v>23</v>
      </c>
      <c r="K24">
        <f>EXP($B$29+$B$24*Transformed!B24+$B$25*Transformed!C24+$B$26*Transformed!D24+$B$27*Transformed!E24+$B$28*Transformed!F24)</f>
        <v>10.329749158296739</v>
      </c>
      <c r="L24">
        <f t="shared" si="20"/>
        <v>0.91173679257782125</v>
      </c>
      <c r="M24">
        <f t="shared" si="21"/>
        <v>8.8263207422178747E-2</v>
      </c>
      <c r="N24">
        <f>$B$11+$B$4*Transformed!B24+$B$5*Transformed!C24+$B$6*Transformed!D24+$B$7*Transformed!E24+$B$8*Transformed!F24+$B$9*Transformed!V24+$B$10*Transformed!W24</f>
        <v>0.6371793</v>
      </c>
      <c r="O24" s="4">
        <f>$B$21+$B$14*Transformed!B24+$B$15*Transformed!C24+$B$16*Transformed!D24+$B$17*Transformed!E24+$B$18*Transformed!F24+$B$19*Transformed!V24+$B$20*Transformed!W24</f>
        <v>-0.59393240000000003</v>
      </c>
      <c r="P24">
        <f t="shared" si="22"/>
        <v>5.3942786347799245</v>
      </c>
      <c r="Q24">
        <f t="shared" si="23"/>
        <v>-12.555804033997813</v>
      </c>
      <c r="R24">
        <f t="shared" si="24"/>
        <v>6.0394213131995587</v>
      </c>
      <c r="S24">
        <f t="shared" si="25"/>
        <v>1.4745927862060288</v>
      </c>
      <c r="T24" t="e">
        <f t="shared" ca="1" si="26"/>
        <v>#NAME?</v>
      </c>
      <c r="U24">
        <f t="shared" si="27"/>
        <v>-0.99999996560030679</v>
      </c>
      <c r="V24" t="e">
        <f t="shared" ca="1" si="28"/>
        <v>#NAME?</v>
      </c>
      <c r="W24">
        <f t="shared" si="29"/>
        <v>-7.0161026974157492E-2</v>
      </c>
      <c r="X24" t="e">
        <f t="shared" ca="1" si="30"/>
        <v>#NAME?</v>
      </c>
      <c r="Y24" t="e">
        <f t="shared" ca="1" si="31"/>
        <v>#NAME?</v>
      </c>
      <c r="Z24" t="e">
        <f t="shared" ca="1" si="32"/>
        <v>#NAME?</v>
      </c>
      <c r="AA24" t="e">
        <f t="shared" ca="1" si="33"/>
        <v>#NAME?</v>
      </c>
      <c r="AB24" t="e">
        <f t="shared" ca="1" si="34"/>
        <v>#NAME?</v>
      </c>
      <c r="AC24" t="e">
        <f t="shared" ca="1" si="35"/>
        <v>#NAME?</v>
      </c>
      <c r="AD24" t="e">
        <f t="shared" ca="1" si="36"/>
        <v>#NAME?</v>
      </c>
      <c r="AE24" s="4" t="e">
        <f t="shared" ca="1" si="37"/>
        <v>#NAME?</v>
      </c>
      <c r="AG24" s="4" t="e">
        <f t="shared" ca="1" si="38"/>
        <v>#NAME?</v>
      </c>
    </row>
    <row r="25" spans="1:33">
      <c r="A25" t="s">
        <v>7</v>
      </c>
      <c r="B25">
        <v>-0.1341377</v>
      </c>
      <c r="C25">
        <v>0.1985847</v>
      </c>
      <c r="D25">
        <v>-0.68</v>
      </c>
      <c r="E25">
        <v>0.499</v>
      </c>
      <c r="F25">
        <v>-0.5233565</v>
      </c>
      <c r="G25">
        <v>0.25508120000000001</v>
      </c>
      <c r="J25">
        <f t="shared" si="0"/>
        <v>24</v>
      </c>
      <c r="K25">
        <f>EXP($B$29+$B$24*Transformed!B25+$B$25*Transformed!C25+$B$26*Transformed!D25+$B$27*Transformed!E25+$B$28*Transformed!F25)</f>
        <v>10.329749158296739</v>
      </c>
      <c r="L25">
        <f t="shared" si="20"/>
        <v>0.91173679257782125</v>
      </c>
      <c r="M25">
        <f t="shared" si="21"/>
        <v>8.8263207422178747E-2</v>
      </c>
      <c r="N25">
        <f>$B$11+$B$4*Transformed!B25+$B$5*Transformed!C25+$B$6*Transformed!D25+$B$7*Transformed!E25+$B$8*Transformed!F25+$B$9*Transformed!V25+$B$10*Transformed!W25</f>
        <v>0.6371793</v>
      </c>
      <c r="O25" s="4">
        <f>$B$21+$B$14*Transformed!B25+$B$15*Transformed!C25+$B$16*Transformed!D25+$B$17*Transformed!E25+$B$18*Transformed!F25+$B$19*Transformed!V25+$B$20*Transformed!W25</f>
        <v>-0.59393240000000003</v>
      </c>
      <c r="P25">
        <f t="shared" si="22"/>
        <v>5.3942786347799245</v>
      </c>
      <c r="Q25">
        <f t="shared" si="23"/>
        <v>-12.555804033997813</v>
      </c>
      <c r="R25">
        <f t="shared" si="24"/>
        <v>6.0394213131995587</v>
      </c>
      <c r="S25">
        <f t="shared" si="25"/>
        <v>1.4745927862060288</v>
      </c>
      <c r="T25" t="e">
        <f t="shared" ca="1" si="26"/>
        <v>#NAME?</v>
      </c>
      <c r="U25">
        <f t="shared" si="27"/>
        <v>-0.99999996560030679</v>
      </c>
      <c r="V25" t="e">
        <f t="shared" ca="1" si="28"/>
        <v>#NAME?</v>
      </c>
      <c r="W25">
        <f t="shared" si="29"/>
        <v>-7.0161026974157492E-2</v>
      </c>
      <c r="X25" t="e">
        <f t="shared" ca="1" si="30"/>
        <v>#NAME?</v>
      </c>
      <c r="Y25" t="e">
        <f t="shared" ca="1" si="31"/>
        <v>#NAME?</v>
      </c>
      <c r="Z25" t="e">
        <f t="shared" ca="1" si="32"/>
        <v>#NAME?</v>
      </c>
      <c r="AA25" t="e">
        <f t="shared" ca="1" si="33"/>
        <v>#NAME?</v>
      </c>
      <c r="AB25" t="e">
        <f t="shared" ca="1" si="34"/>
        <v>#NAME?</v>
      </c>
      <c r="AC25" t="e">
        <f t="shared" ca="1" si="35"/>
        <v>#NAME?</v>
      </c>
      <c r="AD25" t="e">
        <f t="shared" ca="1" si="36"/>
        <v>#NAME?</v>
      </c>
      <c r="AE25" s="4" t="e">
        <f t="shared" ca="1" si="37"/>
        <v>#NAME?</v>
      </c>
      <c r="AG25" s="4" t="e">
        <f t="shared" ca="1" si="38"/>
        <v>#NAME?</v>
      </c>
    </row>
    <row r="26" spans="1:33">
      <c r="A26" t="s">
        <v>41</v>
      </c>
      <c r="B26">
        <v>0.1083398</v>
      </c>
      <c r="C26">
        <v>0.1266188</v>
      </c>
      <c r="D26">
        <v>0.86</v>
      </c>
      <c r="E26">
        <v>0.39200000000000002</v>
      </c>
      <c r="F26">
        <v>-0.13982849999999999</v>
      </c>
      <c r="G26">
        <v>0.35650809999999999</v>
      </c>
      <c r="J26">
        <f t="shared" si="0"/>
        <v>25</v>
      </c>
      <c r="K26">
        <f>EXP($B$29+$B$24*Transformed!B26+$B$25*Transformed!C26+$B$26*Transformed!D26+$B$27*Transformed!E26+$B$28*Transformed!F26)</f>
        <v>10.329749158296739</v>
      </c>
      <c r="L26">
        <f t="shared" si="20"/>
        <v>0.91173679257782125</v>
      </c>
      <c r="M26">
        <f t="shared" si="21"/>
        <v>8.8263207422178747E-2</v>
      </c>
      <c r="N26">
        <f>$B$11+$B$4*Transformed!B26+$B$5*Transformed!C26+$B$6*Transformed!D26+$B$7*Transformed!E26+$B$8*Transformed!F26+$B$9*Transformed!V26+$B$10*Transformed!W26</f>
        <v>0.6371793</v>
      </c>
      <c r="O26" s="4">
        <f>$B$21+$B$14*Transformed!B26+$B$15*Transformed!C26+$B$16*Transformed!D26+$B$17*Transformed!E26+$B$18*Transformed!F26+$B$19*Transformed!V26+$B$20*Transformed!W26</f>
        <v>-0.59393240000000003</v>
      </c>
      <c r="P26">
        <f t="shared" si="22"/>
        <v>5.3942786347799245</v>
      </c>
      <c r="Q26">
        <f t="shared" si="23"/>
        <v>-12.555804033997813</v>
      </c>
      <c r="R26">
        <f t="shared" si="24"/>
        <v>6.0394213131995587</v>
      </c>
      <c r="S26">
        <f t="shared" si="25"/>
        <v>1.4745927862060288</v>
      </c>
      <c r="T26" t="e">
        <f t="shared" ca="1" si="26"/>
        <v>#NAME?</v>
      </c>
      <c r="U26">
        <f t="shared" si="27"/>
        <v>-0.99999996560030679</v>
      </c>
      <c r="V26" t="e">
        <f t="shared" ca="1" si="28"/>
        <v>#NAME?</v>
      </c>
      <c r="W26">
        <f t="shared" si="29"/>
        <v>-7.0161026974157492E-2</v>
      </c>
      <c r="X26" t="e">
        <f t="shared" ca="1" si="30"/>
        <v>#NAME?</v>
      </c>
      <c r="Y26" t="e">
        <f t="shared" ca="1" si="31"/>
        <v>#NAME?</v>
      </c>
      <c r="Z26" t="e">
        <f t="shared" ca="1" si="32"/>
        <v>#NAME?</v>
      </c>
      <c r="AA26" t="e">
        <f t="shared" ca="1" si="33"/>
        <v>#NAME?</v>
      </c>
      <c r="AB26" t="e">
        <f t="shared" ca="1" si="34"/>
        <v>#NAME?</v>
      </c>
      <c r="AC26" t="e">
        <f t="shared" ca="1" si="35"/>
        <v>#NAME?</v>
      </c>
      <c r="AD26" t="e">
        <f t="shared" ca="1" si="36"/>
        <v>#NAME?</v>
      </c>
      <c r="AE26" s="4" t="e">
        <f t="shared" ca="1" si="37"/>
        <v>#NAME?</v>
      </c>
      <c r="AG26" s="4" t="e">
        <f t="shared" ca="1" si="38"/>
        <v>#NAME?</v>
      </c>
    </row>
    <row r="27" spans="1:33">
      <c r="A27" t="s">
        <v>42</v>
      </c>
      <c r="B27">
        <v>7.7926400000000007E-2</v>
      </c>
      <c r="C27">
        <v>0.1162719</v>
      </c>
      <c r="D27">
        <v>0.67</v>
      </c>
      <c r="E27">
        <v>0.503</v>
      </c>
      <c r="F27">
        <v>-0.14996229999999999</v>
      </c>
      <c r="G27">
        <v>0.305815</v>
      </c>
      <c r="J27">
        <f t="shared" si="0"/>
        <v>26</v>
      </c>
      <c r="K27">
        <f>EXP($B$29+$B$24*Transformed!B27+$B$25*Transformed!C27+$B$26*Transformed!D27+$B$27*Transformed!E27+$B$28*Transformed!F27)</f>
        <v>10.329749158296739</v>
      </c>
      <c r="L27">
        <f t="shared" si="20"/>
        <v>0.91173679257782125</v>
      </c>
      <c r="M27">
        <f t="shared" si="21"/>
        <v>8.8263207422178747E-2</v>
      </c>
      <c r="N27">
        <f>$B$11+$B$4*Transformed!B27+$B$5*Transformed!C27+$B$6*Transformed!D27+$B$7*Transformed!E27+$B$8*Transformed!F27+$B$9*Transformed!V27+$B$10*Transformed!W27</f>
        <v>0.6371793</v>
      </c>
      <c r="O27" s="4">
        <f>$B$21+$B$14*Transformed!B27+$B$15*Transformed!C27+$B$16*Transformed!D27+$B$17*Transformed!E27+$B$18*Transformed!F27+$B$19*Transformed!V27+$B$20*Transformed!W27</f>
        <v>-0.59393240000000003</v>
      </c>
      <c r="P27">
        <f t="shared" si="22"/>
        <v>5.3942786347799245</v>
      </c>
      <c r="Q27">
        <f t="shared" si="23"/>
        <v>-12.555804033997813</v>
      </c>
      <c r="R27">
        <f t="shared" si="24"/>
        <v>6.0394213131995587</v>
      </c>
      <c r="S27">
        <f t="shared" si="25"/>
        <v>1.4745927862060288</v>
      </c>
      <c r="T27" t="e">
        <f t="shared" ca="1" si="26"/>
        <v>#NAME?</v>
      </c>
      <c r="U27">
        <f t="shared" si="27"/>
        <v>-0.99999996560030679</v>
      </c>
      <c r="V27" t="e">
        <f t="shared" ca="1" si="28"/>
        <v>#NAME?</v>
      </c>
      <c r="W27">
        <f t="shared" si="29"/>
        <v>-7.0161026974157492E-2</v>
      </c>
      <c r="X27" t="e">
        <f t="shared" ca="1" si="30"/>
        <v>#NAME?</v>
      </c>
      <c r="Y27" t="e">
        <f t="shared" ca="1" si="31"/>
        <v>#NAME?</v>
      </c>
      <c r="Z27" t="e">
        <f t="shared" ca="1" si="32"/>
        <v>#NAME?</v>
      </c>
      <c r="AA27" t="e">
        <f t="shared" ca="1" si="33"/>
        <v>#NAME?</v>
      </c>
      <c r="AB27" t="e">
        <f t="shared" ca="1" si="34"/>
        <v>#NAME?</v>
      </c>
      <c r="AC27" t="e">
        <f t="shared" ca="1" si="35"/>
        <v>#NAME?</v>
      </c>
      <c r="AD27" t="e">
        <f t="shared" ca="1" si="36"/>
        <v>#NAME?</v>
      </c>
      <c r="AE27" s="4" t="e">
        <f t="shared" ca="1" si="37"/>
        <v>#NAME?</v>
      </c>
      <c r="AG27" s="4" t="e">
        <f t="shared" ca="1" si="38"/>
        <v>#NAME?</v>
      </c>
    </row>
    <row r="28" spans="1:33">
      <c r="A28" t="s">
        <v>43</v>
      </c>
      <c r="B28">
        <v>-3.0418899999999999E-2</v>
      </c>
      <c r="C28">
        <v>7.8509099999999998E-2</v>
      </c>
      <c r="D28">
        <v>-0.39</v>
      </c>
      <c r="E28">
        <v>0.69799999999999995</v>
      </c>
      <c r="F28">
        <v>-0.18429400000000001</v>
      </c>
      <c r="G28">
        <v>0.1234562</v>
      </c>
      <c r="J28">
        <f t="shared" si="0"/>
        <v>27</v>
      </c>
      <c r="K28">
        <f>EXP($B$29+$B$24*Transformed!B28+$B$25*Transformed!C28+$B$26*Transformed!D28+$B$27*Transformed!E28+$B$28*Transformed!F28)</f>
        <v>10.329749158296739</v>
      </c>
      <c r="L28">
        <f t="shared" si="20"/>
        <v>0.91173679257782125</v>
      </c>
      <c r="M28">
        <f t="shared" si="21"/>
        <v>8.8263207422178747E-2</v>
      </c>
      <c r="N28">
        <f>$B$11+$B$4*Transformed!B28+$B$5*Transformed!C28+$B$6*Transformed!D28+$B$7*Transformed!E28+$B$8*Transformed!F28+$B$9*Transformed!V28+$B$10*Transformed!W28</f>
        <v>0.6371793</v>
      </c>
      <c r="O28" s="4">
        <f>$B$21+$B$14*Transformed!B28+$B$15*Transformed!C28+$B$16*Transformed!D28+$B$17*Transformed!E28+$B$18*Transformed!F28+$B$19*Transformed!V28+$B$20*Transformed!W28</f>
        <v>-0.59393240000000003</v>
      </c>
      <c r="P28">
        <f t="shared" si="22"/>
        <v>5.3942786347799245</v>
      </c>
      <c r="Q28">
        <f t="shared" si="23"/>
        <v>-12.555804033997813</v>
      </c>
      <c r="R28">
        <f t="shared" si="24"/>
        <v>6.0394213131995587</v>
      </c>
      <c r="S28">
        <f t="shared" si="25"/>
        <v>1.4745927862060288</v>
      </c>
      <c r="T28" t="e">
        <f t="shared" ca="1" si="26"/>
        <v>#NAME?</v>
      </c>
      <c r="U28">
        <f t="shared" si="27"/>
        <v>-0.99999996560030679</v>
      </c>
      <c r="V28" t="e">
        <f t="shared" ca="1" si="28"/>
        <v>#NAME?</v>
      </c>
      <c r="W28">
        <f t="shared" si="29"/>
        <v>-7.0161026974157492E-2</v>
      </c>
      <c r="X28" t="e">
        <f t="shared" ca="1" si="30"/>
        <v>#NAME?</v>
      </c>
      <c r="Y28" t="e">
        <f t="shared" ca="1" si="31"/>
        <v>#NAME?</v>
      </c>
      <c r="Z28" t="e">
        <f t="shared" ca="1" si="32"/>
        <v>#NAME?</v>
      </c>
      <c r="AA28" t="e">
        <f t="shared" ca="1" si="33"/>
        <v>#NAME?</v>
      </c>
      <c r="AB28" t="e">
        <f t="shared" ca="1" si="34"/>
        <v>#NAME?</v>
      </c>
      <c r="AC28" t="e">
        <f t="shared" ca="1" si="35"/>
        <v>#NAME?</v>
      </c>
      <c r="AD28" t="e">
        <f t="shared" ca="1" si="36"/>
        <v>#NAME?</v>
      </c>
      <c r="AE28" s="4" t="e">
        <f t="shared" ca="1" si="37"/>
        <v>#NAME?</v>
      </c>
      <c r="AG28" s="4" t="e">
        <f t="shared" ca="1" si="38"/>
        <v>#NAME?</v>
      </c>
    </row>
    <row r="29" spans="1:33">
      <c r="A29" t="s">
        <v>26</v>
      </c>
      <c r="B29">
        <v>2.3350279999999999</v>
      </c>
      <c r="C29">
        <v>0.88663809999999998</v>
      </c>
      <c r="D29">
        <v>2.63</v>
      </c>
      <c r="E29">
        <v>8.0000000000000002E-3</v>
      </c>
      <c r="F29">
        <v>0.59724960000000005</v>
      </c>
      <c r="G29">
        <v>4.0728070000000001</v>
      </c>
      <c r="J29">
        <f t="shared" si="0"/>
        <v>28</v>
      </c>
      <c r="K29">
        <f>EXP($B$29+$B$24*Transformed!B29+$B$25*Transformed!C29+$B$26*Transformed!D29+$B$27*Transformed!E29+$B$28*Transformed!F29)</f>
        <v>10.329749158296739</v>
      </c>
      <c r="L29">
        <f t="shared" si="20"/>
        <v>0.91173679257782125</v>
      </c>
      <c r="M29">
        <f t="shared" si="21"/>
        <v>8.8263207422178747E-2</v>
      </c>
      <c r="N29">
        <f>$B$11+$B$4*Transformed!B29+$B$5*Transformed!C29+$B$6*Transformed!D29+$B$7*Transformed!E29+$B$8*Transformed!F29+$B$9*Transformed!V29+$B$10*Transformed!W29</f>
        <v>0.6371793</v>
      </c>
      <c r="O29" s="4">
        <f>$B$21+$B$14*Transformed!B29+$B$15*Transformed!C29+$B$16*Transformed!D29+$B$17*Transformed!E29+$B$18*Transformed!F29+$B$19*Transformed!V29+$B$20*Transformed!W29</f>
        <v>-0.59393240000000003</v>
      </c>
      <c r="P29">
        <f t="shared" si="22"/>
        <v>5.3942786347799245</v>
      </c>
      <c r="Q29">
        <f t="shared" si="23"/>
        <v>-12.555804033997813</v>
      </c>
      <c r="R29">
        <f t="shared" si="24"/>
        <v>6.0394213131995587</v>
      </c>
      <c r="S29">
        <f t="shared" si="25"/>
        <v>1.4745927862060288</v>
      </c>
      <c r="T29" t="e">
        <f t="shared" ca="1" si="26"/>
        <v>#NAME?</v>
      </c>
      <c r="U29">
        <f t="shared" si="27"/>
        <v>-0.99999996560030679</v>
      </c>
      <c r="V29" t="e">
        <f t="shared" ca="1" si="28"/>
        <v>#NAME?</v>
      </c>
      <c r="W29">
        <f t="shared" si="29"/>
        <v>-7.0161026974157492E-2</v>
      </c>
      <c r="X29" t="e">
        <f t="shared" ca="1" si="30"/>
        <v>#NAME?</v>
      </c>
      <c r="Y29" t="e">
        <f t="shared" ca="1" si="31"/>
        <v>#NAME?</v>
      </c>
      <c r="Z29" t="e">
        <f t="shared" ca="1" si="32"/>
        <v>#NAME?</v>
      </c>
      <c r="AA29" t="e">
        <f t="shared" ca="1" si="33"/>
        <v>#NAME?</v>
      </c>
      <c r="AB29" t="e">
        <f t="shared" ca="1" si="34"/>
        <v>#NAME?</v>
      </c>
      <c r="AC29" t="e">
        <f t="shared" ca="1" si="35"/>
        <v>#NAME?</v>
      </c>
      <c r="AD29" t="e">
        <f t="shared" ca="1" si="36"/>
        <v>#NAME?</v>
      </c>
      <c r="AE29" s="4" t="e">
        <f t="shared" ca="1" si="37"/>
        <v>#NAME?</v>
      </c>
      <c r="AG29" s="4" t="e">
        <f t="shared" ca="1" si="38"/>
        <v>#NAME?</v>
      </c>
    </row>
    <row r="30" spans="1:33">
      <c r="J30">
        <f t="shared" si="0"/>
        <v>29</v>
      </c>
      <c r="K30">
        <f>EXP($B$29+$B$24*Transformed!B30+$B$25*Transformed!C30+$B$26*Transformed!D30+$B$27*Transformed!E30+$B$28*Transformed!F30)</f>
        <v>10.329749158296739</v>
      </c>
      <c r="L30">
        <f t="shared" si="20"/>
        <v>0.91173679257782125</v>
      </c>
      <c r="M30">
        <f t="shared" si="21"/>
        <v>8.8263207422178747E-2</v>
      </c>
      <c r="N30">
        <f>$B$11+$B$4*Transformed!B30+$B$5*Transformed!C30+$B$6*Transformed!D30+$B$7*Transformed!E30+$B$8*Transformed!F30+$B$9*Transformed!V30+$B$10*Transformed!W30</f>
        <v>0.6371793</v>
      </c>
      <c r="O30" s="4">
        <f>$B$21+$B$14*Transformed!B30+$B$15*Transformed!C30+$B$16*Transformed!D30+$B$17*Transformed!E30+$B$18*Transformed!F30+$B$19*Transformed!V30+$B$20*Transformed!W30</f>
        <v>-0.59393240000000003</v>
      </c>
      <c r="P30">
        <f t="shared" si="22"/>
        <v>5.3942786347799245</v>
      </c>
      <c r="Q30">
        <f t="shared" si="23"/>
        <v>-12.555804033997813</v>
      </c>
      <c r="R30">
        <f t="shared" si="24"/>
        <v>6.0394213131995587</v>
      </c>
      <c r="S30">
        <f t="shared" si="25"/>
        <v>1.4745927862060288</v>
      </c>
      <c r="T30" t="e">
        <f t="shared" ca="1" si="26"/>
        <v>#NAME?</v>
      </c>
      <c r="U30">
        <f t="shared" si="27"/>
        <v>-0.99999996560030679</v>
      </c>
      <c r="V30" t="e">
        <f t="shared" ca="1" si="28"/>
        <v>#NAME?</v>
      </c>
      <c r="W30">
        <f t="shared" si="29"/>
        <v>-7.0161026974157492E-2</v>
      </c>
      <c r="X30" t="e">
        <f t="shared" ca="1" si="30"/>
        <v>#NAME?</v>
      </c>
      <c r="Y30" t="e">
        <f t="shared" ca="1" si="31"/>
        <v>#NAME?</v>
      </c>
      <c r="Z30" t="e">
        <f t="shared" ca="1" si="32"/>
        <v>#NAME?</v>
      </c>
      <c r="AA30" t="e">
        <f t="shared" ca="1" si="33"/>
        <v>#NAME?</v>
      </c>
      <c r="AB30" t="e">
        <f t="shared" ca="1" si="34"/>
        <v>#NAME?</v>
      </c>
      <c r="AC30" t="e">
        <f t="shared" ca="1" si="35"/>
        <v>#NAME?</v>
      </c>
      <c r="AD30" t="e">
        <f t="shared" ca="1" si="36"/>
        <v>#NAME?</v>
      </c>
      <c r="AE30" s="4" t="e">
        <f t="shared" ca="1" si="37"/>
        <v>#NAME?</v>
      </c>
      <c r="AG30" s="4" t="e">
        <f t="shared" ca="1" si="38"/>
        <v>#NAME?</v>
      </c>
    </row>
    <row r="31" spans="1:33">
      <c r="A31" t="s">
        <v>29</v>
      </c>
      <c r="B31">
        <v>-2.701946</v>
      </c>
      <c r="C31">
        <v>7.6361399999999996E-2</v>
      </c>
      <c r="D31">
        <v>-35.380000000000003</v>
      </c>
      <c r="E31">
        <v>0</v>
      </c>
      <c r="F31">
        <v>-2.8516110000000001</v>
      </c>
      <c r="G31">
        <v>-2.5522800000000001</v>
      </c>
      <c r="J31">
        <f t="shared" si="0"/>
        <v>30</v>
      </c>
      <c r="K31">
        <f>EXP($B$29+$B$24*Transformed!B31+$B$25*Transformed!C31+$B$26*Transformed!D31+$B$27*Transformed!E31+$B$28*Transformed!F31)</f>
        <v>10.329749158296739</v>
      </c>
      <c r="L31">
        <f t="shared" si="20"/>
        <v>0.91173679257782125</v>
      </c>
      <c r="M31">
        <f t="shared" si="21"/>
        <v>8.8263207422178747E-2</v>
      </c>
      <c r="N31">
        <f>$B$11+$B$4*Transformed!B31+$B$5*Transformed!C31+$B$6*Transformed!D31+$B$7*Transformed!E31+$B$8*Transformed!F31+$B$9*Transformed!V31+$B$10*Transformed!W31</f>
        <v>0.6371793</v>
      </c>
      <c r="O31" s="4">
        <f>$B$21+$B$14*Transformed!B31+$B$15*Transformed!C31+$B$16*Transformed!D31+$B$17*Transformed!E31+$B$18*Transformed!F31+$B$19*Transformed!V31+$B$20*Transformed!W31</f>
        <v>-0.59393240000000003</v>
      </c>
      <c r="P31">
        <f t="shared" si="22"/>
        <v>5.3942786347799245</v>
      </c>
      <c r="Q31">
        <f t="shared" si="23"/>
        <v>-12.555804033997813</v>
      </c>
      <c r="R31">
        <f t="shared" si="24"/>
        <v>6.0394213131995587</v>
      </c>
      <c r="S31">
        <f t="shared" si="25"/>
        <v>1.4745927862060288</v>
      </c>
      <c r="T31" t="e">
        <f t="shared" ca="1" si="26"/>
        <v>#NAME?</v>
      </c>
      <c r="U31">
        <f t="shared" si="27"/>
        <v>-0.99999996560030679</v>
      </c>
      <c r="V31" t="e">
        <f t="shared" ca="1" si="28"/>
        <v>#NAME?</v>
      </c>
      <c r="W31">
        <f t="shared" si="29"/>
        <v>-7.0161026974157492E-2</v>
      </c>
      <c r="X31" t="e">
        <f t="shared" ca="1" si="30"/>
        <v>#NAME?</v>
      </c>
      <c r="Y31" t="e">
        <f t="shared" ca="1" si="31"/>
        <v>#NAME?</v>
      </c>
      <c r="Z31" t="e">
        <f t="shared" ca="1" si="32"/>
        <v>#NAME?</v>
      </c>
      <c r="AA31" t="e">
        <f t="shared" ca="1" si="33"/>
        <v>#NAME?</v>
      </c>
      <c r="AB31" t="e">
        <f t="shared" ca="1" si="34"/>
        <v>#NAME?</v>
      </c>
      <c r="AC31" t="e">
        <f t="shared" ca="1" si="35"/>
        <v>#NAME?</v>
      </c>
      <c r="AD31" t="e">
        <f t="shared" ca="1" si="36"/>
        <v>#NAME?</v>
      </c>
      <c r="AE31" s="4" t="e">
        <f t="shared" ca="1" si="37"/>
        <v>#NAME?</v>
      </c>
      <c r="AG31" s="4" t="e">
        <f t="shared" ca="1" si="38"/>
        <v>#NAME?</v>
      </c>
    </row>
    <row r="32" spans="1:33">
      <c r="A32" t="s">
        <v>30</v>
      </c>
      <c r="B32">
        <v>-1.3327310000000001</v>
      </c>
      <c r="C32">
        <v>7.8701999999999994E-2</v>
      </c>
      <c r="D32">
        <v>-16.93</v>
      </c>
      <c r="E32">
        <v>0</v>
      </c>
      <c r="F32">
        <v>-1.486985</v>
      </c>
      <c r="G32">
        <v>-1.1784779999999999</v>
      </c>
      <c r="J32">
        <f t="shared" si="0"/>
        <v>31</v>
      </c>
      <c r="K32">
        <f>EXP($B$29+$B$24*Transformed!B32+$B$25*Transformed!C32+$B$26*Transformed!D32+$B$27*Transformed!E32+$B$28*Transformed!F32)</f>
        <v>10.329749158296739</v>
      </c>
      <c r="L32">
        <f t="shared" si="20"/>
        <v>0.91173679257782125</v>
      </c>
      <c r="M32">
        <f t="shared" si="21"/>
        <v>8.8263207422178747E-2</v>
      </c>
      <c r="N32">
        <f>$B$11+$B$4*Transformed!B32+$B$5*Transformed!C32+$B$6*Transformed!D32+$B$7*Transformed!E32+$B$8*Transformed!F32+$B$9*Transformed!V32+$B$10*Transformed!W32</f>
        <v>0.6371793</v>
      </c>
      <c r="O32" s="4">
        <f>$B$21+$B$14*Transformed!B32+$B$15*Transformed!C32+$B$16*Transformed!D32+$B$17*Transformed!E32+$B$18*Transformed!F32+$B$19*Transformed!V32+$B$20*Transformed!W32</f>
        <v>-0.59393240000000003</v>
      </c>
      <c r="P32">
        <f t="shared" si="22"/>
        <v>5.3942786347799245</v>
      </c>
      <c r="Q32">
        <f t="shared" si="23"/>
        <v>-12.555804033997813</v>
      </c>
      <c r="R32">
        <f t="shared" si="24"/>
        <v>6.0394213131995587</v>
      </c>
      <c r="S32">
        <f t="shared" si="25"/>
        <v>1.4745927862060288</v>
      </c>
      <c r="T32" t="e">
        <f t="shared" ca="1" si="26"/>
        <v>#NAME?</v>
      </c>
      <c r="U32">
        <f t="shared" si="27"/>
        <v>-0.99999996560030679</v>
      </c>
      <c r="V32" t="e">
        <f t="shared" ca="1" si="28"/>
        <v>#NAME?</v>
      </c>
      <c r="W32">
        <f t="shared" si="29"/>
        <v>-7.0161026974157492E-2</v>
      </c>
      <c r="X32" t="e">
        <f t="shared" ca="1" si="30"/>
        <v>#NAME?</v>
      </c>
      <c r="Y32" t="e">
        <f t="shared" ca="1" si="31"/>
        <v>#NAME?</v>
      </c>
      <c r="Z32" t="e">
        <f t="shared" ca="1" si="32"/>
        <v>#NAME?</v>
      </c>
      <c r="AA32" t="e">
        <f t="shared" ca="1" si="33"/>
        <v>#NAME?</v>
      </c>
      <c r="AB32" t="e">
        <f t="shared" ca="1" si="34"/>
        <v>#NAME?</v>
      </c>
      <c r="AC32" t="e">
        <f t="shared" ca="1" si="35"/>
        <v>#NAME?</v>
      </c>
      <c r="AD32" t="e">
        <f t="shared" ca="1" si="36"/>
        <v>#NAME?</v>
      </c>
      <c r="AE32" s="4" t="e">
        <f t="shared" ca="1" si="37"/>
        <v>#NAME?</v>
      </c>
      <c r="AG32" s="4" t="e">
        <f t="shared" ca="1" si="38"/>
        <v>#NAME?</v>
      </c>
    </row>
    <row r="33" spans="1:33">
      <c r="J33">
        <f t="shared" si="0"/>
        <v>32</v>
      </c>
      <c r="K33">
        <f>EXP($B$29+$B$24*Transformed!B33+$B$25*Transformed!C33+$B$26*Transformed!D33+$B$27*Transformed!E33+$B$28*Transformed!F33)</f>
        <v>10.329749158296739</v>
      </c>
      <c r="L33">
        <f t="shared" si="20"/>
        <v>0.91173679257782125</v>
      </c>
      <c r="M33">
        <f t="shared" si="21"/>
        <v>8.8263207422178747E-2</v>
      </c>
      <c r="N33">
        <f>$B$11+$B$4*Transformed!B33+$B$5*Transformed!C33+$B$6*Transformed!D33+$B$7*Transformed!E33+$B$8*Transformed!F33+$B$9*Transformed!V33+$B$10*Transformed!W33</f>
        <v>0.6371793</v>
      </c>
      <c r="O33" s="4">
        <f>$B$21+$B$14*Transformed!B33+$B$15*Transformed!C33+$B$16*Transformed!D33+$B$17*Transformed!E33+$B$18*Transformed!F33+$B$19*Transformed!V33+$B$20*Transformed!W33</f>
        <v>-0.59393240000000003</v>
      </c>
      <c r="P33">
        <f t="shared" si="22"/>
        <v>5.3942786347799245</v>
      </c>
      <c r="Q33">
        <f t="shared" si="23"/>
        <v>-12.555804033997813</v>
      </c>
      <c r="R33">
        <f t="shared" si="24"/>
        <v>6.0394213131995587</v>
      </c>
      <c r="S33">
        <f t="shared" si="25"/>
        <v>1.4745927862060288</v>
      </c>
      <c r="T33" t="e">
        <f t="shared" ca="1" si="26"/>
        <v>#NAME?</v>
      </c>
      <c r="U33">
        <f t="shared" si="27"/>
        <v>-0.99999996560030679</v>
      </c>
      <c r="V33" t="e">
        <f t="shared" ca="1" si="28"/>
        <v>#NAME?</v>
      </c>
      <c r="W33">
        <f t="shared" si="29"/>
        <v>-7.0161026974157492E-2</v>
      </c>
      <c r="X33" t="e">
        <f t="shared" ca="1" si="30"/>
        <v>#NAME?</v>
      </c>
      <c r="Y33" t="e">
        <f t="shared" ca="1" si="31"/>
        <v>#NAME?</v>
      </c>
      <c r="Z33" t="e">
        <f t="shared" ca="1" si="32"/>
        <v>#NAME?</v>
      </c>
      <c r="AA33" t="e">
        <f t="shared" ca="1" si="33"/>
        <v>#NAME?</v>
      </c>
      <c r="AB33" t="e">
        <f t="shared" ca="1" si="34"/>
        <v>#NAME?</v>
      </c>
      <c r="AC33" t="e">
        <f t="shared" ca="1" si="35"/>
        <v>#NAME?</v>
      </c>
      <c r="AD33" t="e">
        <f t="shared" ca="1" si="36"/>
        <v>#NAME?</v>
      </c>
      <c r="AE33" s="4" t="e">
        <f t="shared" ca="1" si="37"/>
        <v>#NAME?</v>
      </c>
      <c r="AG33" s="4" t="e">
        <f t="shared" ca="1" si="38"/>
        <v>#NAME?</v>
      </c>
    </row>
    <row r="34" spans="1:33">
      <c r="A34" t="s">
        <v>31</v>
      </c>
      <c r="B34">
        <v>6.7074900000000007E-2</v>
      </c>
      <c r="C34" s="4">
        <v>5.1219000000000004E-3</v>
      </c>
      <c r="F34">
        <v>5.7751200000000003E-2</v>
      </c>
      <c r="G34">
        <v>7.7903799999999995E-2</v>
      </c>
      <c r="J34">
        <f t="shared" ref="J34:J65" si="39">id</f>
        <v>33</v>
      </c>
      <c r="K34">
        <f>EXP($B$29+$B$24*Transformed!B34+$B$25*Transformed!C34+$B$26*Transformed!D34+$B$27*Transformed!E34+$B$28*Transformed!F34)</f>
        <v>10.329749158296739</v>
      </c>
      <c r="L34">
        <f t="shared" si="20"/>
        <v>0.91173679257782125</v>
      </c>
      <c r="M34">
        <f t="shared" si="21"/>
        <v>8.8263207422178747E-2</v>
      </c>
      <c r="N34">
        <f>$B$11+$B$4*Transformed!B34+$B$5*Transformed!C34+$B$6*Transformed!D34+$B$7*Transformed!E34+$B$8*Transformed!F34+$B$9*Transformed!V34+$B$10*Transformed!W34</f>
        <v>0.6371793</v>
      </c>
      <c r="O34" s="4">
        <f>$B$21+$B$14*Transformed!B34+$B$15*Transformed!C34+$B$16*Transformed!D34+$B$17*Transformed!E34+$B$18*Transformed!F34+$B$19*Transformed!V34+$B$20*Transformed!W34</f>
        <v>-0.59393240000000003</v>
      </c>
      <c r="P34">
        <f t="shared" si="22"/>
        <v>5.3942786347799245</v>
      </c>
      <c r="Q34">
        <f t="shared" si="23"/>
        <v>-12.555804033997813</v>
      </c>
      <c r="R34">
        <f t="shared" si="24"/>
        <v>6.0394213131995587</v>
      </c>
      <c r="S34">
        <f t="shared" si="25"/>
        <v>1.4745927862060288</v>
      </c>
      <c r="T34" t="e">
        <f t="shared" ca="1" si="26"/>
        <v>#NAME?</v>
      </c>
      <c r="U34">
        <f t="shared" si="27"/>
        <v>-0.99999996560030679</v>
      </c>
      <c r="V34" t="e">
        <f t="shared" ca="1" si="28"/>
        <v>#NAME?</v>
      </c>
      <c r="W34">
        <f t="shared" si="29"/>
        <v>-7.0161026974157492E-2</v>
      </c>
      <c r="X34" t="e">
        <f t="shared" ca="1" si="30"/>
        <v>#NAME?</v>
      </c>
      <c r="Y34" t="e">
        <f t="shared" ca="1" si="31"/>
        <v>#NAME?</v>
      </c>
      <c r="Z34" t="e">
        <f t="shared" ca="1" si="32"/>
        <v>#NAME?</v>
      </c>
      <c r="AA34" t="e">
        <f t="shared" ca="1" si="33"/>
        <v>#NAME?</v>
      </c>
      <c r="AB34" t="e">
        <f t="shared" ca="1" si="34"/>
        <v>#NAME?</v>
      </c>
      <c r="AC34" t="e">
        <f t="shared" ca="1" si="35"/>
        <v>#NAME?</v>
      </c>
      <c r="AD34" t="e">
        <f t="shared" ca="1" si="36"/>
        <v>#NAME?</v>
      </c>
      <c r="AE34" s="4" t="e">
        <f t="shared" ca="1" si="37"/>
        <v>#NAME?</v>
      </c>
      <c r="AG34" s="4" t="e">
        <f t="shared" ca="1" si="38"/>
        <v>#NAME?</v>
      </c>
    </row>
    <row r="35" spans="1:33">
      <c r="A35" t="s">
        <v>32</v>
      </c>
      <c r="B35">
        <v>0.26375579999999998</v>
      </c>
      <c r="C35" s="4">
        <v>2.0758100000000002E-2</v>
      </c>
      <c r="F35">
        <v>0.22605330000000001</v>
      </c>
      <c r="G35">
        <v>0.30774669999999998</v>
      </c>
      <c r="J35">
        <f t="shared" si="39"/>
        <v>34</v>
      </c>
      <c r="K35">
        <f>EXP($B$29+$B$24*Transformed!B35+$B$25*Transformed!C35+$B$26*Transformed!D35+$B$27*Transformed!E35+$B$28*Transformed!F35)</f>
        <v>10.329749158296739</v>
      </c>
      <c r="L35">
        <f t="shared" si="20"/>
        <v>0.91173679257782125</v>
      </c>
      <c r="M35">
        <f t="shared" si="21"/>
        <v>8.8263207422178747E-2</v>
      </c>
      <c r="N35">
        <f>$B$11+$B$4*Transformed!B35+$B$5*Transformed!C35+$B$6*Transformed!D35+$B$7*Transformed!E35+$B$8*Transformed!F35+$B$9*Transformed!V35+$B$10*Transformed!W35</f>
        <v>0.6371793</v>
      </c>
      <c r="O35" s="4">
        <f>$B$21+$B$14*Transformed!B35+$B$15*Transformed!C35+$B$16*Transformed!D35+$B$17*Transformed!E35+$B$18*Transformed!F35+$B$19*Transformed!V35+$B$20*Transformed!W35</f>
        <v>-0.59393240000000003</v>
      </c>
      <c r="P35">
        <f t="shared" si="22"/>
        <v>5.3942786347799245</v>
      </c>
      <c r="Q35">
        <f t="shared" si="23"/>
        <v>-12.555804033997813</v>
      </c>
      <c r="R35">
        <f t="shared" si="24"/>
        <v>6.0394213131995587</v>
      </c>
      <c r="S35">
        <f t="shared" si="25"/>
        <v>1.4745927862060288</v>
      </c>
      <c r="T35" t="e">
        <f t="shared" ca="1" si="26"/>
        <v>#NAME?</v>
      </c>
      <c r="U35">
        <f t="shared" si="27"/>
        <v>-0.99999996560030679</v>
      </c>
      <c r="V35" t="e">
        <f t="shared" ca="1" si="28"/>
        <v>#NAME?</v>
      </c>
      <c r="W35">
        <f t="shared" si="29"/>
        <v>-7.0161026974157492E-2</v>
      </c>
      <c r="X35" t="e">
        <f t="shared" ca="1" si="30"/>
        <v>#NAME?</v>
      </c>
      <c r="Y35" t="e">
        <f t="shared" ca="1" si="31"/>
        <v>#NAME?</v>
      </c>
      <c r="Z35" t="e">
        <f t="shared" ca="1" si="32"/>
        <v>#NAME?</v>
      </c>
      <c r="AA35" t="e">
        <f t="shared" ca="1" si="33"/>
        <v>#NAME?</v>
      </c>
      <c r="AB35" t="e">
        <f t="shared" ca="1" si="34"/>
        <v>#NAME?</v>
      </c>
      <c r="AC35" t="e">
        <f t="shared" ca="1" si="35"/>
        <v>#NAME?</v>
      </c>
      <c r="AD35" t="e">
        <f t="shared" ca="1" si="36"/>
        <v>#NAME?</v>
      </c>
      <c r="AE35" s="4" t="e">
        <f t="shared" ca="1" si="37"/>
        <v>#NAME?</v>
      </c>
      <c r="AG35" s="4" t="e">
        <f t="shared" ca="1" si="38"/>
        <v>#NAME?</v>
      </c>
    </row>
    <row r="36" spans="1:33">
      <c r="C36" s="4"/>
      <c r="J36">
        <f t="shared" si="39"/>
        <v>35</v>
      </c>
      <c r="K36">
        <f>EXP($B$29+$B$24*Transformed!B36+$B$25*Transformed!C36+$B$26*Transformed!D36+$B$27*Transformed!E36+$B$28*Transformed!F36)</f>
        <v>10.329749158296739</v>
      </c>
      <c r="L36">
        <f t="shared" si="20"/>
        <v>0.91173679257782125</v>
      </c>
      <c r="M36">
        <f t="shared" si="21"/>
        <v>8.8263207422178747E-2</v>
      </c>
      <c r="N36">
        <f>$B$11+$B$4*Transformed!B36+$B$5*Transformed!C36+$B$6*Transformed!D36+$B$7*Transformed!E36+$B$8*Transformed!F36+$B$9*Transformed!V36+$B$10*Transformed!W36</f>
        <v>0.6371793</v>
      </c>
      <c r="O36" s="4">
        <f>$B$21+$B$14*Transformed!B36+$B$15*Transformed!C36+$B$16*Transformed!D36+$B$17*Transformed!E36+$B$18*Transformed!F36+$B$19*Transformed!V36+$B$20*Transformed!W36</f>
        <v>-0.59393240000000003</v>
      </c>
      <c r="P36">
        <f t="shared" si="22"/>
        <v>5.3942786347799245</v>
      </c>
      <c r="Q36">
        <f t="shared" si="23"/>
        <v>-12.555804033997813</v>
      </c>
      <c r="R36">
        <f t="shared" si="24"/>
        <v>6.0394213131995587</v>
      </c>
      <c r="S36">
        <f t="shared" si="25"/>
        <v>1.4745927862060288</v>
      </c>
      <c r="T36" t="e">
        <f t="shared" ca="1" si="26"/>
        <v>#NAME?</v>
      </c>
      <c r="U36">
        <f t="shared" si="27"/>
        <v>-0.99999996560030679</v>
      </c>
      <c r="V36" t="e">
        <f t="shared" ca="1" si="28"/>
        <v>#NAME?</v>
      </c>
      <c r="W36">
        <f t="shared" si="29"/>
        <v>-7.0161026974157492E-2</v>
      </c>
      <c r="X36" t="e">
        <f t="shared" ca="1" si="30"/>
        <v>#NAME?</v>
      </c>
      <c r="Y36" t="e">
        <f t="shared" ca="1" si="31"/>
        <v>#NAME?</v>
      </c>
      <c r="Z36" t="e">
        <f t="shared" ca="1" si="32"/>
        <v>#NAME?</v>
      </c>
      <c r="AA36" t="e">
        <f t="shared" ca="1" si="33"/>
        <v>#NAME?</v>
      </c>
      <c r="AB36" t="e">
        <f t="shared" ca="1" si="34"/>
        <v>#NAME?</v>
      </c>
      <c r="AC36" t="e">
        <f t="shared" ca="1" si="35"/>
        <v>#NAME?</v>
      </c>
      <c r="AD36" t="e">
        <f t="shared" ca="1" si="36"/>
        <v>#NAME?</v>
      </c>
      <c r="AE36" s="4" t="e">
        <f t="shared" ca="1" si="37"/>
        <v>#NAME?</v>
      </c>
      <c r="AG36" s="4" t="e">
        <f t="shared" ca="1" si="38"/>
        <v>#NAME?</v>
      </c>
    </row>
    <row r="37" spans="1:33">
      <c r="C37" s="4"/>
      <c r="J37">
        <f t="shared" si="39"/>
        <v>36</v>
      </c>
      <c r="K37">
        <f>EXP($B$29+$B$24*Transformed!B37+$B$25*Transformed!C37+$B$26*Transformed!D37+$B$27*Transformed!E37+$B$28*Transformed!F37)</f>
        <v>10.329749158296739</v>
      </c>
      <c r="L37">
        <f t="shared" si="20"/>
        <v>0.91173679257782125</v>
      </c>
      <c r="M37">
        <f t="shared" si="21"/>
        <v>8.8263207422178747E-2</v>
      </c>
      <c r="N37">
        <f>$B$11+$B$4*Transformed!B37+$B$5*Transformed!C37+$B$6*Transformed!D37+$B$7*Transformed!E37+$B$8*Transformed!F37+$B$9*Transformed!V37+$B$10*Transformed!W37</f>
        <v>0.6371793</v>
      </c>
      <c r="O37" s="4">
        <f>$B$21+$B$14*Transformed!B37+$B$15*Transformed!C37+$B$16*Transformed!D37+$B$17*Transformed!E37+$B$18*Transformed!F37+$B$19*Transformed!V37+$B$20*Transformed!W37</f>
        <v>-0.59393240000000003</v>
      </c>
      <c r="P37">
        <f t="shared" si="22"/>
        <v>5.3942786347799245</v>
      </c>
      <c r="Q37">
        <f t="shared" si="23"/>
        <v>-12.555804033997813</v>
      </c>
      <c r="R37">
        <f t="shared" si="24"/>
        <v>6.0394213131995587</v>
      </c>
      <c r="S37">
        <f t="shared" si="25"/>
        <v>1.4745927862060288</v>
      </c>
      <c r="T37" t="e">
        <f t="shared" ca="1" si="26"/>
        <v>#NAME?</v>
      </c>
      <c r="U37">
        <f t="shared" si="27"/>
        <v>-0.99999996560030679</v>
      </c>
      <c r="V37" t="e">
        <f t="shared" ca="1" si="28"/>
        <v>#NAME?</v>
      </c>
      <c r="W37">
        <f t="shared" si="29"/>
        <v>-7.0161026974157492E-2</v>
      </c>
      <c r="X37" t="e">
        <f t="shared" ca="1" si="30"/>
        <v>#NAME?</v>
      </c>
      <c r="Y37" t="e">
        <f t="shared" ca="1" si="31"/>
        <v>#NAME?</v>
      </c>
      <c r="Z37" t="e">
        <f t="shared" ca="1" si="32"/>
        <v>#NAME?</v>
      </c>
      <c r="AA37" t="e">
        <f t="shared" ca="1" si="33"/>
        <v>#NAME?</v>
      </c>
      <c r="AB37" t="e">
        <f t="shared" ca="1" si="34"/>
        <v>#NAME?</v>
      </c>
      <c r="AC37" t="e">
        <f t="shared" ca="1" si="35"/>
        <v>#NAME?</v>
      </c>
      <c r="AD37" t="e">
        <f t="shared" ca="1" si="36"/>
        <v>#NAME?</v>
      </c>
      <c r="AE37" s="4" t="e">
        <f t="shared" ca="1" si="37"/>
        <v>#NAME?</v>
      </c>
      <c r="AG37" s="4" t="e">
        <f t="shared" ca="1" si="38"/>
        <v>#NAME?</v>
      </c>
    </row>
    <row r="38" spans="1:33">
      <c r="B38" s="4"/>
      <c r="C38" s="4"/>
      <c r="F38" s="4"/>
      <c r="J38">
        <f t="shared" si="39"/>
        <v>37</v>
      </c>
      <c r="K38">
        <f>EXP($B$29+$B$24*Transformed!B38+$B$25*Transformed!C38+$B$26*Transformed!D38+$B$27*Transformed!E38+$B$28*Transformed!F38)</f>
        <v>10.329749158296739</v>
      </c>
      <c r="L38">
        <f t="shared" si="20"/>
        <v>0.91173679257782125</v>
      </c>
      <c r="M38">
        <f t="shared" si="21"/>
        <v>8.8263207422178747E-2</v>
      </c>
      <c r="N38">
        <f>$B$11+$B$4*Transformed!B38+$B$5*Transformed!C38+$B$6*Transformed!D38+$B$7*Transformed!E38+$B$8*Transformed!F38+$B$9*Transformed!V38+$B$10*Transformed!W38</f>
        <v>0.6371793</v>
      </c>
      <c r="O38" s="4">
        <f>$B$21+$B$14*Transformed!B38+$B$15*Transformed!C38+$B$16*Transformed!D38+$B$17*Transformed!E38+$B$18*Transformed!F38+$B$19*Transformed!V38+$B$20*Transformed!W38</f>
        <v>-0.59393240000000003</v>
      </c>
      <c r="P38">
        <f t="shared" si="22"/>
        <v>5.3942786347799245</v>
      </c>
      <c r="Q38">
        <f t="shared" si="23"/>
        <v>-12.555804033997813</v>
      </c>
      <c r="R38">
        <f t="shared" si="24"/>
        <v>6.0394213131995587</v>
      </c>
      <c r="S38">
        <f t="shared" si="25"/>
        <v>1.4745927862060288</v>
      </c>
      <c r="T38" t="e">
        <f t="shared" ca="1" si="26"/>
        <v>#NAME?</v>
      </c>
      <c r="U38">
        <f t="shared" si="27"/>
        <v>-0.99999996560030679</v>
      </c>
      <c r="V38" t="e">
        <f t="shared" ca="1" si="28"/>
        <v>#NAME?</v>
      </c>
      <c r="W38">
        <f t="shared" si="29"/>
        <v>-7.0161026974157492E-2</v>
      </c>
      <c r="X38" t="e">
        <f t="shared" ca="1" si="30"/>
        <v>#NAME?</v>
      </c>
      <c r="Y38" t="e">
        <f t="shared" ca="1" si="31"/>
        <v>#NAME?</v>
      </c>
      <c r="Z38" t="e">
        <f t="shared" ca="1" si="32"/>
        <v>#NAME?</v>
      </c>
      <c r="AA38" t="e">
        <f t="shared" ca="1" si="33"/>
        <v>#NAME?</v>
      </c>
      <c r="AB38" t="e">
        <f t="shared" ca="1" si="34"/>
        <v>#NAME?</v>
      </c>
      <c r="AC38" t="e">
        <f t="shared" ca="1" si="35"/>
        <v>#NAME?</v>
      </c>
      <c r="AD38" t="e">
        <f t="shared" ca="1" si="36"/>
        <v>#NAME?</v>
      </c>
      <c r="AE38" s="4" t="e">
        <f t="shared" ca="1" si="37"/>
        <v>#NAME?</v>
      </c>
      <c r="AG38" s="4" t="e">
        <f t="shared" ca="1" si="38"/>
        <v>#NAME?</v>
      </c>
    </row>
    <row r="39" spans="1:33">
      <c r="J39">
        <f t="shared" si="39"/>
        <v>38</v>
      </c>
      <c r="K39">
        <f>EXP($B$29+$B$24*Transformed!B39+$B$25*Transformed!C39+$B$26*Transformed!D39+$B$27*Transformed!E39+$B$28*Transformed!F39)</f>
        <v>10.329749158296739</v>
      </c>
      <c r="L39">
        <f t="shared" si="20"/>
        <v>0.91173679257782125</v>
      </c>
      <c r="M39">
        <f t="shared" si="21"/>
        <v>8.8263207422178747E-2</v>
      </c>
      <c r="N39">
        <f>$B$11+$B$4*Transformed!B39+$B$5*Transformed!C39+$B$6*Transformed!D39+$B$7*Transformed!E39+$B$8*Transformed!F39+$B$9*Transformed!V39+$B$10*Transformed!W39</f>
        <v>0.6371793</v>
      </c>
      <c r="O39" s="4">
        <f>$B$21+$B$14*Transformed!B39+$B$15*Transformed!C39+$B$16*Transformed!D39+$B$17*Transformed!E39+$B$18*Transformed!F39+$B$19*Transformed!V39+$B$20*Transformed!W39</f>
        <v>-0.59393240000000003</v>
      </c>
      <c r="P39">
        <f t="shared" si="22"/>
        <v>5.3942786347799245</v>
      </c>
      <c r="Q39">
        <f t="shared" si="23"/>
        <v>-12.555804033997813</v>
      </c>
      <c r="R39">
        <f t="shared" si="24"/>
        <v>6.0394213131995587</v>
      </c>
      <c r="S39">
        <f t="shared" si="25"/>
        <v>1.4745927862060288</v>
      </c>
      <c r="T39" t="e">
        <f t="shared" ca="1" si="26"/>
        <v>#NAME?</v>
      </c>
      <c r="U39">
        <f t="shared" si="27"/>
        <v>-0.99999996560030679</v>
      </c>
      <c r="V39" t="e">
        <f t="shared" ca="1" si="28"/>
        <v>#NAME?</v>
      </c>
      <c r="W39">
        <f t="shared" si="29"/>
        <v>-7.0161026974157492E-2</v>
      </c>
      <c r="X39" t="e">
        <f t="shared" ca="1" si="30"/>
        <v>#NAME?</v>
      </c>
      <c r="Y39" t="e">
        <f t="shared" ca="1" si="31"/>
        <v>#NAME?</v>
      </c>
      <c r="Z39" t="e">
        <f t="shared" ca="1" si="32"/>
        <v>#NAME?</v>
      </c>
      <c r="AA39" t="e">
        <f t="shared" ca="1" si="33"/>
        <v>#NAME?</v>
      </c>
      <c r="AB39" t="e">
        <f t="shared" ca="1" si="34"/>
        <v>#NAME?</v>
      </c>
      <c r="AC39" t="e">
        <f t="shared" ca="1" si="35"/>
        <v>#NAME?</v>
      </c>
      <c r="AD39" t="e">
        <f t="shared" ca="1" si="36"/>
        <v>#NAME?</v>
      </c>
      <c r="AE39" s="4" t="e">
        <f t="shared" ca="1" si="37"/>
        <v>#NAME?</v>
      </c>
      <c r="AG39" s="4" t="e">
        <f t="shared" ca="1" si="38"/>
        <v>#NAME?</v>
      </c>
    </row>
    <row r="40" spans="1:33">
      <c r="C40" s="4"/>
      <c r="J40">
        <f t="shared" si="39"/>
        <v>39</v>
      </c>
      <c r="K40">
        <f>EXP($B$29+$B$24*Transformed!B40+$B$25*Transformed!C40+$B$26*Transformed!D40+$B$27*Transformed!E40+$B$28*Transformed!F40)</f>
        <v>10.329749158296739</v>
      </c>
      <c r="L40">
        <f t="shared" si="20"/>
        <v>0.91173679257782125</v>
      </c>
      <c r="M40">
        <f t="shared" si="21"/>
        <v>8.8263207422178747E-2</v>
      </c>
      <c r="N40">
        <f>$B$11+$B$4*Transformed!B40+$B$5*Transformed!C40+$B$6*Transformed!D40+$B$7*Transformed!E40+$B$8*Transformed!F40+$B$9*Transformed!V40+$B$10*Transformed!W40</f>
        <v>0.6371793</v>
      </c>
      <c r="O40" s="4">
        <f>$B$21+$B$14*Transformed!B40+$B$15*Transformed!C40+$B$16*Transformed!D40+$B$17*Transformed!E40+$B$18*Transformed!F40+$B$19*Transformed!V40+$B$20*Transformed!W40</f>
        <v>-0.59393240000000003</v>
      </c>
      <c r="P40">
        <f t="shared" si="22"/>
        <v>5.3942786347799245</v>
      </c>
      <c r="Q40">
        <f t="shared" si="23"/>
        <v>-12.555804033997813</v>
      </c>
      <c r="R40">
        <f t="shared" si="24"/>
        <v>6.0394213131995587</v>
      </c>
      <c r="S40">
        <f t="shared" si="25"/>
        <v>1.4745927862060288</v>
      </c>
      <c r="T40" t="e">
        <f t="shared" ca="1" si="26"/>
        <v>#NAME?</v>
      </c>
      <c r="U40">
        <f t="shared" si="27"/>
        <v>-0.99999996560030679</v>
      </c>
      <c r="V40" t="e">
        <f t="shared" ca="1" si="28"/>
        <v>#NAME?</v>
      </c>
      <c r="W40">
        <f t="shared" si="29"/>
        <v>-7.0161026974157492E-2</v>
      </c>
      <c r="X40" t="e">
        <f t="shared" ca="1" si="30"/>
        <v>#NAME?</v>
      </c>
      <c r="Y40" t="e">
        <f t="shared" ca="1" si="31"/>
        <v>#NAME?</v>
      </c>
      <c r="Z40" t="e">
        <f t="shared" ca="1" si="32"/>
        <v>#NAME?</v>
      </c>
      <c r="AA40" t="e">
        <f t="shared" ca="1" si="33"/>
        <v>#NAME?</v>
      </c>
      <c r="AB40" t="e">
        <f t="shared" ca="1" si="34"/>
        <v>#NAME?</v>
      </c>
      <c r="AC40" t="e">
        <f t="shared" ca="1" si="35"/>
        <v>#NAME?</v>
      </c>
      <c r="AD40" t="e">
        <f t="shared" ca="1" si="36"/>
        <v>#NAME?</v>
      </c>
      <c r="AE40" s="4" t="e">
        <f t="shared" ca="1" si="37"/>
        <v>#NAME?</v>
      </c>
      <c r="AG40" s="4" t="e">
        <f t="shared" ca="1" si="38"/>
        <v>#NAME?</v>
      </c>
    </row>
    <row r="41" spans="1:33">
      <c r="C41" s="4"/>
      <c r="J41">
        <f t="shared" si="39"/>
        <v>40</v>
      </c>
      <c r="K41">
        <f>EXP($B$29+$B$24*Transformed!B41+$B$25*Transformed!C41+$B$26*Transformed!D41+$B$27*Transformed!E41+$B$28*Transformed!F41)</f>
        <v>10.329749158296739</v>
      </c>
      <c r="L41">
        <f t="shared" si="20"/>
        <v>0.91173679257782125</v>
      </c>
      <c r="M41">
        <f t="shared" si="21"/>
        <v>8.8263207422178747E-2</v>
      </c>
      <c r="N41">
        <f>$B$11+$B$4*Transformed!B41+$B$5*Transformed!C41+$B$6*Transformed!D41+$B$7*Transformed!E41+$B$8*Transformed!F41+$B$9*Transformed!V41+$B$10*Transformed!W41</f>
        <v>0.6371793</v>
      </c>
      <c r="O41" s="4">
        <f>$B$21+$B$14*Transformed!B41+$B$15*Transformed!C41+$B$16*Transformed!D41+$B$17*Transformed!E41+$B$18*Transformed!F41+$B$19*Transformed!V41+$B$20*Transformed!W41</f>
        <v>-0.59393240000000003</v>
      </c>
      <c r="P41">
        <f t="shared" si="22"/>
        <v>5.3942786347799245</v>
      </c>
      <c r="Q41">
        <f t="shared" si="23"/>
        <v>-12.555804033997813</v>
      </c>
      <c r="R41">
        <f t="shared" si="24"/>
        <v>6.0394213131995587</v>
      </c>
      <c r="S41">
        <f t="shared" si="25"/>
        <v>1.4745927862060288</v>
      </c>
      <c r="T41" t="e">
        <f t="shared" ca="1" si="26"/>
        <v>#NAME?</v>
      </c>
      <c r="U41">
        <f t="shared" si="27"/>
        <v>-0.99999996560030679</v>
      </c>
      <c r="V41" t="e">
        <f t="shared" ca="1" si="28"/>
        <v>#NAME?</v>
      </c>
      <c r="W41">
        <f t="shared" si="29"/>
        <v>-7.0161026974157492E-2</v>
      </c>
      <c r="X41" t="e">
        <f t="shared" ca="1" si="30"/>
        <v>#NAME?</v>
      </c>
      <c r="Y41" t="e">
        <f t="shared" ca="1" si="31"/>
        <v>#NAME?</v>
      </c>
      <c r="Z41" t="e">
        <f t="shared" ca="1" si="32"/>
        <v>#NAME?</v>
      </c>
      <c r="AA41" t="e">
        <f t="shared" ca="1" si="33"/>
        <v>#NAME?</v>
      </c>
      <c r="AB41" t="e">
        <f t="shared" ca="1" si="34"/>
        <v>#NAME?</v>
      </c>
      <c r="AC41" t="e">
        <f t="shared" ca="1" si="35"/>
        <v>#NAME?</v>
      </c>
      <c r="AD41" t="e">
        <f t="shared" ca="1" si="36"/>
        <v>#NAME?</v>
      </c>
      <c r="AE41" s="4" t="e">
        <f t="shared" ca="1" si="37"/>
        <v>#NAME?</v>
      </c>
      <c r="AG41" s="4" t="e">
        <f t="shared" ca="1" si="38"/>
        <v>#NAME?</v>
      </c>
    </row>
    <row r="42" spans="1:33">
      <c r="C42" s="4"/>
      <c r="J42">
        <f t="shared" si="39"/>
        <v>41</v>
      </c>
      <c r="K42">
        <f>EXP($B$29+$B$24*Transformed!B42+$B$25*Transformed!C42+$B$26*Transformed!D42+$B$27*Transformed!E42+$B$28*Transformed!F42)</f>
        <v>10.329749158296739</v>
      </c>
      <c r="L42">
        <f t="shared" si="20"/>
        <v>0.91173679257782125</v>
      </c>
      <c r="M42">
        <f t="shared" si="21"/>
        <v>8.8263207422178747E-2</v>
      </c>
      <c r="N42">
        <f>$B$11+$B$4*Transformed!B42+$B$5*Transformed!C42+$B$6*Transformed!D42+$B$7*Transformed!E42+$B$8*Transformed!F42+$B$9*Transformed!V42+$B$10*Transformed!W42</f>
        <v>0.6371793</v>
      </c>
      <c r="O42" s="4">
        <f>$B$21+$B$14*Transformed!B42+$B$15*Transformed!C42+$B$16*Transformed!D42+$B$17*Transformed!E42+$B$18*Transformed!F42+$B$19*Transformed!V42+$B$20*Transformed!W42</f>
        <v>-0.59393240000000003</v>
      </c>
      <c r="P42">
        <f t="shared" si="22"/>
        <v>5.3942786347799245</v>
      </c>
      <c r="Q42">
        <f t="shared" si="23"/>
        <v>-12.555804033997813</v>
      </c>
      <c r="R42">
        <f t="shared" si="24"/>
        <v>6.0394213131995587</v>
      </c>
      <c r="S42">
        <f t="shared" si="25"/>
        <v>1.4745927862060288</v>
      </c>
      <c r="T42" t="e">
        <f t="shared" ca="1" si="26"/>
        <v>#NAME?</v>
      </c>
      <c r="U42">
        <f t="shared" si="27"/>
        <v>-0.99999996560030679</v>
      </c>
      <c r="V42" t="e">
        <f t="shared" ca="1" si="28"/>
        <v>#NAME?</v>
      </c>
      <c r="W42">
        <f t="shared" si="29"/>
        <v>-7.0161026974157492E-2</v>
      </c>
      <c r="X42" t="e">
        <f t="shared" ca="1" si="30"/>
        <v>#NAME?</v>
      </c>
      <c r="Y42" t="e">
        <f t="shared" ca="1" si="31"/>
        <v>#NAME?</v>
      </c>
      <c r="Z42" t="e">
        <f t="shared" ca="1" si="32"/>
        <v>#NAME?</v>
      </c>
      <c r="AA42" t="e">
        <f t="shared" ca="1" si="33"/>
        <v>#NAME?</v>
      </c>
      <c r="AB42" t="e">
        <f t="shared" ca="1" si="34"/>
        <v>#NAME?</v>
      </c>
      <c r="AC42" t="e">
        <f t="shared" ca="1" si="35"/>
        <v>#NAME?</v>
      </c>
      <c r="AD42" t="e">
        <f t="shared" ca="1" si="36"/>
        <v>#NAME?</v>
      </c>
      <c r="AE42" s="4" t="e">
        <f t="shared" ca="1" si="37"/>
        <v>#NAME?</v>
      </c>
      <c r="AG42" s="4" t="e">
        <f t="shared" ca="1" si="38"/>
        <v>#NAME?</v>
      </c>
    </row>
    <row r="43" spans="1:33">
      <c r="C43" s="4"/>
      <c r="J43">
        <f t="shared" si="39"/>
        <v>42</v>
      </c>
      <c r="K43">
        <f>EXP($B$29+$B$24*Transformed!B43+$B$25*Transformed!C43+$B$26*Transformed!D43+$B$27*Transformed!E43+$B$28*Transformed!F43)</f>
        <v>10.329749158296739</v>
      </c>
      <c r="L43">
        <f t="shared" si="20"/>
        <v>0.91173679257782125</v>
      </c>
      <c r="M43">
        <f t="shared" si="21"/>
        <v>8.8263207422178747E-2</v>
      </c>
      <c r="N43">
        <f>$B$11+$B$4*Transformed!B43+$B$5*Transformed!C43+$B$6*Transformed!D43+$B$7*Transformed!E43+$B$8*Transformed!F43+$B$9*Transformed!V43+$B$10*Transformed!W43</f>
        <v>0.6371793</v>
      </c>
      <c r="O43" s="4">
        <f>$B$21+$B$14*Transformed!B43+$B$15*Transformed!C43+$B$16*Transformed!D43+$B$17*Transformed!E43+$B$18*Transformed!F43+$B$19*Transformed!V43+$B$20*Transformed!W43</f>
        <v>-0.59393240000000003</v>
      </c>
      <c r="P43">
        <f t="shared" si="22"/>
        <v>5.3942786347799245</v>
      </c>
      <c r="Q43">
        <f t="shared" si="23"/>
        <v>-12.555804033997813</v>
      </c>
      <c r="R43">
        <f t="shared" si="24"/>
        <v>6.0394213131995587</v>
      </c>
      <c r="S43">
        <f t="shared" si="25"/>
        <v>1.4745927862060288</v>
      </c>
      <c r="T43" t="e">
        <f t="shared" ca="1" si="26"/>
        <v>#NAME?</v>
      </c>
      <c r="U43">
        <f t="shared" si="27"/>
        <v>-0.99999996560030679</v>
      </c>
      <c r="V43" t="e">
        <f t="shared" ca="1" si="28"/>
        <v>#NAME?</v>
      </c>
      <c r="W43">
        <f t="shared" si="29"/>
        <v>-7.0161026974157492E-2</v>
      </c>
      <c r="X43" t="e">
        <f t="shared" ca="1" si="30"/>
        <v>#NAME?</v>
      </c>
      <c r="Y43" t="e">
        <f t="shared" ca="1" si="31"/>
        <v>#NAME?</v>
      </c>
      <c r="Z43" t="e">
        <f t="shared" ca="1" si="32"/>
        <v>#NAME?</v>
      </c>
      <c r="AA43" t="e">
        <f t="shared" ca="1" si="33"/>
        <v>#NAME?</v>
      </c>
      <c r="AB43" t="e">
        <f t="shared" ca="1" si="34"/>
        <v>#NAME?</v>
      </c>
      <c r="AC43" t="e">
        <f t="shared" ca="1" si="35"/>
        <v>#NAME?</v>
      </c>
      <c r="AD43" t="e">
        <f t="shared" ca="1" si="36"/>
        <v>#NAME?</v>
      </c>
      <c r="AE43" s="4" t="e">
        <f t="shared" ca="1" si="37"/>
        <v>#NAME?</v>
      </c>
      <c r="AG43" s="4" t="e">
        <f t="shared" ca="1" si="38"/>
        <v>#NAME?</v>
      </c>
    </row>
    <row r="44" spans="1:33">
      <c r="C44" s="4"/>
      <c r="J44">
        <f t="shared" si="39"/>
        <v>43</v>
      </c>
      <c r="K44">
        <f>EXP($B$29+$B$24*Transformed!B44+$B$25*Transformed!C44+$B$26*Transformed!D44+$B$27*Transformed!E44+$B$28*Transformed!F44)</f>
        <v>10.329749158296739</v>
      </c>
      <c r="L44">
        <f t="shared" si="20"/>
        <v>0.91173679257782125</v>
      </c>
      <c r="M44">
        <f t="shared" si="21"/>
        <v>8.8263207422178747E-2</v>
      </c>
      <c r="N44">
        <f>$B$11+$B$4*Transformed!B44+$B$5*Transformed!C44+$B$6*Transformed!D44+$B$7*Transformed!E44+$B$8*Transformed!F44+$B$9*Transformed!V44+$B$10*Transformed!W44</f>
        <v>0.6371793</v>
      </c>
      <c r="O44" s="4">
        <f>$B$21+$B$14*Transformed!B44+$B$15*Transformed!C44+$B$16*Transformed!D44+$B$17*Transformed!E44+$B$18*Transformed!F44+$B$19*Transformed!V44+$B$20*Transformed!W44</f>
        <v>-0.59393240000000003</v>
      </c>
      <c r="P44">
        <f t="shared" si="22"/>
        <v>5.3942786347799245</v>
      </c>
      <c r="Q44">
        <f t="shared" si="23"/>
        <v>-12.555804033997813</v>
      </c>
      <c r="R44">
        <f t="shared" si="24"/>
        <v>6.0394213131995587</v>
      </c>
      <c r="S44">
        <f t="shared" si="25"/>
        <v>1.4745927862060288</v>
      </c>
      <c r="T44" t="e">
        <f t="shared" ca="1" si="26"/>
        <v>#NAME?</v>
      </c>
      <c r="U44">
        <f t="shared" si="27"/>
        <v>-0.99999996560030679</v>
      </c>
      <c r="V44" t="e">
        <f t="shared" ca="1" si="28"/>
        <v>#NAME?</v>
      </c>
      <c r="W44">
        <f t="shared" si="29"/>
        <v>-7.0161026974157492E-2</v>
      </c>
      <c r="X44" t="e">
        <f t="shared" ca="1" si="30"/>
        <v>#NAME?</v>
      </c>
      <c r="Y44" t="e">
        <f t="shared" ca="1" si="31"/>
        <v>#NAME?</v>
      </c>
      <c r="Z44" t="e">
        <f t="shared" ca="1" si="32"/>
        <v>#NAME?</v>
      </c>
      <c r="AA44" t="e">
        <f t="shared" ca="1" si="33"/>
        <v>#NAME?</v>
      </c>
      <c r="AB44" t="e">
        <f t="shared" ca="1" si="34"/>
        <v>#NAME?</v>
      </c>
      <c r="AC44" t="e">
        <f t="shared" ca="1" si="35"/>
        <v>#NAME?</v>
      </c>
      <c r="AD44" t="e">
        <f t="shared" ca="1" si="36"/>
        <v>#NAME?</v>
      </c>
      <c r="AE44" s="4" t="e">
        <f t="shared" ca="1" si="37"/>
        <v>#NAME?</v>
      </c>
      <c r="AG44" s="4" t="e">
        <f t="shared" ca="1" si="38"/>
        <v>#NAME?</v>
      </c>
    </row>
    <row r="45" spans="1:33">
      <c r="C45" s="4"/>
      <c r="J45">
        <f t="shared" si="39"/>
        <v>44</v>
      </c>
      <c r="K45">
        <f>EXP($B$29+$B$24*Transformed!B45+$B$25*Transformed!C45+$B$26*Transformed!D45+$B$27*Transformed!E45+$B$28*Transformed!F45)</f>
        <v>10.329749158296739</v>
      </c>
      <c r="L45">
        <f t="shared" si="20"/>
        <v>0.91173679257782125</v>
      </c>
      <c r="M45">
        <f t="shared" si="21"/>
        <v>8.8263207422178747E-2</v>
      </c>
      <c r="N45">
        <f>$B$11+$B$4*Transformed!B45+$B$5*Transformed!C45+$B$6*Transformed!D45+$B$7*Transformed!E45+$B$8*Transformed!F45+$B$9*Transformed!V45+$B$10*Transformed!W45</f>
        <v>0.6371793</v>
      </c>
      <c r="O45" s="4">
        <f>$B$21+$B$14*Transformed!B45+$B$15*Transformed!C45+$B$16*Transformed!D45+$B$17*Transformed!E45+$B$18*Transformed!F45+$B$19*Transformed!V45+$B$20*Transformed!W45</f>
        <v>-0.59393240000000003</v>
      </c>
      <c r="P45">
        <f t="shared" si="22"/>
        <v>5.3942786347799245</v>
      </c>
      <c r="Q45">
        <f t="shared" si="23"/>
        <v>-12.555804033997813</v>
      </c>
      <c r="R45">
        <f t="shared" si="24"/>
        <v>6.0394213131995587</v>
      </c>
      <c r="S45">
        <f t="shared" si="25"/>
        <v>1.4745927862060288</v>
      </c>
      <c r="T45" t="e">
        <f t="shared" ca="1" si="26"/>
        <v>#NAME?</v>
      </c>
      <c r="U45">
        <f t="shared" si="27"/>
        <v>-0.99999996560030679</v>
      </c>
      <c r="V45" t="e">
        <f t="shared" ca="1" si="28"/>
        <v>#NAME?</v>
      </c>
      <c r="W45">
        <f t="shared" si="29"/>
        <v>-7.0161026974157492E-2</v>
      </c>
      <c r="X45" t="e">
        <f t="shared" ca="1" si="30"/>
        <v>#NAME?</v>
      </c>
      <c r="Y45" t="e">
        <f t="shared" ca="1" si="31"/>
        <v>#NAME?</v>
      </c>
      <c r="Z45" t="e">
        <f t="shared" ca="1" si="32"/>
        <v>#NAME?</v>
      </c>
      <c r="AA45" t="e">
        <f t="shared" ca="1" si="33"/>
        <v>#NAME?</v>
      </c>
      <c r="AB45" t="e">
        <f t="shared" ca="1" si="34"/>
        <v>#NAME?</v>
      </c>
      <c r="AC45" t="e">
        <f t="shared" ca="1" si="35"/>
        <v>#NAME?</v>
      </c>
      <c r="AD45" t="e">
        <f t="shared" ca="1" si="36"/>
        <v>#NAME?</v>
      </c>
      <c r="AE45" s="4" t="e">
        <f t="shared" ca="1" si="37"/>
        <v>#NAME?</v>
      </c>
      <c r="AG45" s="4" t="e">
        <f t="shared" ca="1" si="38"/>
        <v>#NAME?</v>
      </c>
    </row>
    <row r="46" spans="1:33">
      <c r="C46" s="4"/>
      <c r="J46">
        <f t="shared" si="39"/>
        <v>45</v>
      </c>
      <c r="K46">
        <f>EXP($B$29+$B$24*Transformed!B46+$B$25*Transformed!C46+$B$26*Transformed!D46+$B$27*Transformed!E46+$B$28*Transformed!F46)</f>
        <v>10.329749158296739</v>
      </c>
      <c r="L46">
        <f t="shared" si="20"/>
        <v>0.91173679257782125</v>
      </c>
      <c r="M46">
        <f t="shared" si="21"/>
        <v>8.8263207422178747E-2</v>
      </c>
      <c r="N46">
        <f>$B$11+$B$4*Transformed!B46+$B$5*Transformed!C46+$B$6*Transformed!D46+$B$7*Transformed!E46+$B$8*Transformed!F46+$B$9*Transformed!V46+$B$10*Transformed!W46</f>
        <v>0.6371793</v>
      </c>
      <c r="O46" s="4">
        <f>$B$21+$B$14*Transformed!B46+$B$15*Transformed!C46+$B$16*Transformed!D46+$B$17*Transformed!E46+$B$18*Transformed!F46+$B$19*Transformed!V46+$B$20*Transformed!W46</f>
        <v>-0.59393240000000003</v>
      </c>
      <c r="P46">
        <f t="shared" si="22"/>
        <v>5.3942786347799245</v>
      </c>
      <c r="Q46">
        <f t="shared" si="23"/>
        <v>-12.555804033997813</v>
      </c>
      <c r="R46">
        <f t="shared" si="24"/>
        <v>6.0394213131995587</v>
      </c>
      <c r="S46">
        <f t="shared" si="25"/>
        <v>1.4745927862060288</v>
      </c>
      <c r="T46" t="e">
        <f t="shared" ca="1" si="26"/>
        <v>#NAME?</v>
      </c>
      <c r="U46">
        <f t="shared" si="27"/>
        <v>-0.99999996560030679</v>
      </c>
      <c r="V46" t="e">
        <f t="shared" ca="1" si="28"/>
        <v>#NAME?</v>
      </c>
      <c r="W46">
        <f t="shared" si="29"/>
        <v>-7.0161026974157492E-2</v>
      </c>
      <c r="X46" t="e">
        <f t="shared" ca="1" si="30"/>
        <v>#NAME?</v>
      </c>
      <c r="Y46" t="e">
        <f t="shared" ca="1" si="31"/>
        <v>#NAME?</v>
      </c>
      <c r="Z46" t="e">
        <f t="shared" ca="1" si="32"/>
        <v>#NAME?</v>
      </c>
      <c r="AA46" t="e">
        <f t="shared" ca="1" si="33"/>
        <v>#NAME?</v>
      </c>
      <c r="AB46" t="e">
        <f t="shared" ca="1" si="34"/>
        <v>#NAME?</v>
      </c>
      <c r="AC46" t="e">
        <f t="shared" ca="1" si="35"/>
        <v>#NAME?</v>
      </c>
      <c r="AD46" t="e">
        <f t="shared" ca="1" si="36"/>
        <v>#NAME?</v>
      </c>
      <c r="AE46" s="4" t="e">
        <f t="shared" ca="1" si="37"/>
        <v>#NAME?</v>
      </c>
      <c r="AG46" s="4" t="e">
        <f t="shared" ca="1" si="38"/>
        <v>#NAME?</v>
      </c>
    </row>
    <row r="47" spans="1:33">
      <c r="C47" s="4"/>
      <c r="J47">
        <f t="shared" si="39"/>
        <v>46</v>
      </c>
      <c r="K47">
        <f>EXP($B$29+$B$24*Transformed!B47+$B$25*Transformed!C47+$B$26*Transformed!D47+$B$27*Transformed!E47+$B$28*Transformed!F47)</f>
        <v>10.329749158296739</v>
      </c>
      <c r="L47">
        <f t="shared" si="20"/>
        <v>0.91173679257782125</v>
      </c>
      <c r="M47">
        <f t="shared" si="21"/>
        <v>8.8263207422178747E-2</v>
      </c>
      <c r="N47">
        <f>$B$11+$B$4*Transformed!B47+$B$5*Transformed!C47+$B$6*Transformed!D47+$B$7*Transformed!E47+$B$8*Transformed!F47+$B$9*Transformed!V47+$B$10*Transformed!W47</f>
        <v>0.6371793</v>
      </c>
      <c r="O47" s="4">
        <f>$B$21+$B$14*Transformed!B47+$B$15*Transformed!C47+$B$16*Transformed!D47+$B$17*Transformed!E47+$B$18*Transformed!F47+$B$19*Transformed!V47+$B$20*Transformed!W47</f>
        <v>-0.59393240000000003</v>
      </c>
      <c r="P47">
        <f t="shared" si="22"/>
        <v>5.3942786347799245</v>
      </c>
      <c r="Q47">
        <f t="shared" si="23"/>
        <v>-12.555804033997813</v>
      </c>
      <c r="R47">
        <f t="shared" si="24"/>
        <v>6.0394213131995587</v>
      </c>
      <c r="S47">
        <f t="shared" si="25"/>
        <v>1.4745927862060288</v>
      </c>
      <c r="T47" t="e">
        <f t="shared" ca="1" si="26"/>
        <v>#NAME?</v>
      </c>
      <c r="U47">
        <f t="shared" si="27"/>
        <v>-0.99999996560030679</v>
      </c>
      <c r="V47" t="e">
        <f t="shared" ca="1" si="28"/>
        <v>#NAME?</v>
      </c>
      <c r="W47">
        <f t="shared" si="29"/>
        <v>-7.0161026974157492E-2</v>
      </c>
      <c r="X47" t="e">
        <f t="shared" ca="1" si="30"/>
        <v>#NAME?</v>
      </c>
      <c r="Y47" t="e">
        <f t="shared" ca="1" si="31"/>
        <v>#NAME?</v>
      </c>
      <c r="Z47" t="e">
        <f t="shared" ca="1" si="32"/>
        <v>#NAME?</v>
      </c>
      <c r="AA47" t="e">
        <f t="shared" ca="1" si="33"/>
        <v>#NAME?</v>
      </c>
      <c r="AB47" t="e">
        <f t="shared" ca="1" si="34"/>
        <v>#NAME?</v>
      </c>
      <c r="AC47" t="e">
        <f t="shared" ca="1" si="35"/>
        <v>#NAME?</v>
      </c>
      <c r="AD47" t="e">
        <f t="shared" ca="1" si="36"/>
        <v>#NAME?</v>
      </c>
      <c r="AE47" s="4" t="e">
        <f t="shared" ca="1" si="37"/>
        <v>#NAME?</v>
      </c>
      <c r="AG47" s="4" t="e">
        <f t="shared" ca="1" si="38"/>
        <v>#NAME?</v>
      </c>
    </row>
    <row r="48" spans="1:33">
      <c r="C48" s="4"/>
      <c r="J48">
        <f t="shared" si="39"/>
        <v>47</v>
      </c>
      <c r="K48">
        <f>EXP($B$29+$B$24*Transformed!B48+$B$25*Transformed!C48+$B$26*Transformed!D48+$B$27*Transformed!E48+$B$28*Transformed!F48)</f>
        <v>10.329749158296739</v>
      </c>
      <c r="L48">
        <f t="shared" si="20"/>
        <v>0.91173679257782125</v>
      </c>
      <c r="M48">
        <f t="shared" si="21"/>
        <v>8.8263207422178747E-2</v>
      </c>
      <c r="N48">
        <f>$B$11+$B$4*Transformed!B48+$B$5*Transformed!C48+$B$6*Transformed!D48+$B$7*Transformed!E48+$B$8*Transformed!F48+$B$9*Transformed!V48+$B$10*Transformed!W48</f>
        <v>0.6371793</v>
      </c>
      <c r="O48" s="4">
        <f>$B$21+$B$14*Transformed!B48+$B$15*Transformed!C48+$B$16*Transformed!D48+$B$17*Transformed!E48+$B$18*Transformed!F48+$B$19*Transformed!V48+$B$20*Transformed!W48</f>
        <v>-0.59393240000000003</v>
      </c>
      <c r="P48">
        <f t="shared" si="22"/>
        <v>5.3942786347799245</v>
      </c>
      <c r="Q48">
        <f t="shared" si="23"/>
        <v>-12.555804033997813</v>
      </c>
      <c r="R48">
        <f t="shared" si="24"/>
        <v>6.0394213131995587</v>
      </c>
      <c r="S48">
        <f t="shared" si="25"/>
        <v>1.4745927862060288</v>
      </c>
      <c r="T48" t="e">
        <f t="shared" ca="1" si="26"/>
        <v>#NAME?</v>
      </c>
      <c r="U48">
        <f t="shared" si="27"/>
        <v>-0.99999996560030679</v>
      </c>
      <c r="V48" t="e">
        <f t="shared" ca="1" si="28"/>
        <v>#NAME?</v>
      </c>
      <c r="W48">
        <f t="shared" si="29"/>
        <v>-7.0161026974157492E-2</v>
      </c>
      <c r="X48" t="e">
        <f t="shared" ca="1" si="30"/>
        <v>#NAME?</v>
      </c>
      <c r="Y48" t="e">
        <f t="shared" ca="1" si="31"/>
        <v>#NAME?</v>
      </c>
      <c r="Z48" t="e">
        <f t="shared" ca="1" si="32"/>
        <v>#NAME?</v>
      </c>
      <c r="AA48" t="e">
        <f t="shared" ca="1" si="33"/>
        <v>#NAME?</v>
      </c>
      <c r="AB48" t="e">
        <f t="shared" ca="1" si="34"/>
        <v>#NAME?</v>
      </c>
      <c r="AC48" t="e">
        <f t="shared" ca="1" si="35"/>
        <v>#NAME?</v>
      </c>
      <c r="AD48" t="e">
        <f t="shared" ca="1" si="36"/>
        <v>#NAME?</v>
      </c>
      <c r="AE48" s="4" t="e">
        <f t="shared" ca="1" si="37"/>
        <v>#NAME?</v>
      </c>
      <c r="AG48" s="4" t="e">
        <f t="shared" ca="1" si="38"/>
        <v>#NAME?</v>
      </c>
    </row>
    <row r="49" spans="10:33">
      <c r="J49">
        <f t="shared" si="39"/>
        <v>48</v>
      </c>
      <c r="K49">
        <f>EXP($B$29+$B$24*Transformed!B49+$B$25*Transformed!C49+$B$26*Transformed!D49+$B$27*Transformed!E49+$B$28*Transformed!F49)</f>
        <v>10.329749158296739</v>
      </c>
      <c r="L49">
        <f t="shared" si="20"/>
        <v>0.91173679257782125</v>
      </c>
      <c r="M49">
        <f t="shared" si="21"/>
        <v>8.8263207422178747E-2</v>
      </c>
      <c r="N49">
        <f>$B$11+$B$4*Transformed!B49+$B$5*Transformed!C49+$B$6*Transformed!D49+$B$7*Transformed!E49+$B$8*Transformed!F49+$B$9*Transformed!V49+$B$10*Transformed!W49</f>
        <v>0.6371793</v>
      </c>
      <c r="O49" s="4">
        <f>$B$21+$B$14*Transformed!B49+$B$15*Transformed!C49+$B$16*Transformed!D49+$B$17*Transformed!E49+$B$18*Transformed!F49+$B$19*Transformed!V49+$B$20*Transformed!W49</f>
        <v>-0.59393240000000003</v>
      </c>
      <c r="P49">
        <f t="shared" si="22"/>
        <v>5.3942786347799245</v>
      </c>
      <c r="Q49">
        <f t="shared" si="23"/>
        <v>-12.555804033997813</v>
      </c>
      <c r="R49">
        <f t="shared" si="24"/>
        <v>6.0394213131995587</v>
      </c>
      <c r="S49">
        <f t="shared" si="25"/>
        <v>1.4745927862060288</v>
      </c>
      <c r="T49" t="e">
        <f t="shared" ca="1" si="26"/>
        <v>#NAME?</v>
      </c>
      <c r="U49">
        <f t="shared" si="27"/>
        <v>-0.99999996560030679</v>
      </c>
      <c r="V49" t="e">
        <f t="shared" ca="1" si="28"/>
        <v>#NAME?</v>
      </c>
      <c r="W49">
        <f t="shared" si="29"/>
        <v>-7.0161026974157492E-2</v>
      </c>
      <c r="X49" t="e">
        <f t="shared" ca="1" si="30"/>
        <v>#NAME?</v>
      </c>
      <c r="Y49" t="e">
        <f t="shared" ca="1" si="31"/>
        <v>#NAME?</v>
      </c>
      <c r="Z49" t="e">
        <f t="shared" ca="1" si="32"/>
        <v>#NAME?</v>
      </c>
      <c r="AA49" t="e">
        <f t="shared" ca="1" si="33"/>
        <v>#NAME?</v>
      </c>
      <c r="AB49" t="e">
        <f t="shared" ca="1" si="34"/>
        <v>#NAME?</v>
      </c>
      <c r="AC49" t="e">
        <f t="shared" ca="1" si="35"/>
        <v>#NAME?</v>
      </c>
      <c r="AD49" t="e">
        <f t="shared" ca="1" si="36"/>
        <v>#NAME?</v>
      </c>
      <c r="AE49" s="4" t="e">
        <f t="shared" ca="1" si="37"/>
        <v>#NAME?</v>
      </c>
      <c r="AG49" s="4" t="e">
        <f t="shared" ca="1" si="38"/>
        <v>#NAME?</v>
      </c>
    </row>
    <row r="50" spans="10:33">
      <c r="J50">
        <f t="shared" si="39"/>
        <v>49</v>
      </c>
      <c r="K50">
        <f>EXP($B$29+$B$24*Transformed!B50+$B$25*Transformed!C50+$B$26*Transformed!D50+$B$27*Transformed!E50+$B$28*Transformed!F50)</f>
        <v>10.329749158296739</v>
      </c>
      <c r="L50">
        <f t="shared" si="20"/>
        <v>0.91173679257782125</v>
      </c>
      <c r="M50">
        <f t="shared" si="21"/>
        <v>8.8263207422178747E-2</v>
      </c>
      <c r="N50">
        <f>$B$11+$B$4*Transformed!B50+$B$5*Transformed!C50+$B$6*Transformed!D50+$B$7*Transformed!E50+$B$8*Transformed!F50+$B$9*Transformed!V50+$B$10*Transformed!W50</f>
        <v>0.6371793</v>
      </c>
      <c r="O50" s="4">
        <f>$B$21+$B$14*Transformed!B50+$B$15*Transformed!C50+$B$16*Transformed!D50+$B$17*Transformed!E50+$B$18*Transformed!F50+$B$19*Transformed!V50+$B$20*Transformed!W50</f>
        <v>-0.59393240000000003</v>
      </c>
      <c r="P50">
        <f t="shared" si="22"/>
        <v>5.3942786347799245</v>
      </c>
      <c r="Q50">
        <f t="shared" si="23"/>
        <v>-12.555804033997813</v>
      </c>
      <c r="R50">
        <f t="shared" si="24"/>
        <v>6.0394213131995587</v>
      </c>
      <c r="S50">
        <f t="shared" si="25"/>
        <v>1.4745927862060288</v>
      </c>
      <c r="T50" t="e">
        <f t="shared" ca="1" si="26"/>
        <v>#NAME?</v>
      </c>
      <c r="U50">
        <f t="shared" si="27"/>
        <v>-0.99999996560030679</v>
      </c>
      <c r="V50" t="e">
        <f t="shared" ca="1" si="28"/>
        <v>#NAME?</v>
      </c>
      <c r="W50">
        <f t="shared" si="29"/>
        <v>-7.0161026974157492E-2</v>
      </c>
      <c r="X50" t="e">
        <f t="shared" ca="1" si="30"/>
        <v>#NAME?</v>
      </c>
      <c r="Y50" t="e">
        <f t="shared" ca="1" si="31"/>
        <v>#NAME?</v>
      </c>
      <c r="Z50" t="e">
        <f t="shared" ca="1" si="32"/>
        <v>#NAME?</v>
      </c>
      <c r="AA50" t="e">
        <f t="shared" ca="1" si="33"/>
        <v>#NAME?</v>
      </c>
      <c r="AB50" t="e">
        <f t="shared" ca="1" si="34"/>
        <v>#NAME?</v>
      </c>
      <c r="AC50" t="e">
        <f t="shared" ca="1" si="35"/>
        <v>#NAME?</v>
      </c>
      <c r="AD50" t="e">
        <f t="shared" ca="1" si="36"/>
        <v>#NAME?</v>
      </c>
      <c r="AE50" s="4" t="e">
        <f t="shared" ca="1" si="37"/>
        <v>#NAME?</v>
      </c>
      <c r="AG50" s="4" t="e">
        <f t="shared" ca="1" si="38"/>
        <v>#NAME?</v>
      </c>
    </row>
    <row r="51" spans="10:33">
      <c r="J51">
        <f t="shared" si="39"/>
        <v>50</v>
      </c>
      <c r="K51">
        <f>EXP($B$29+$B$24*Transformed!B51+$B$25*Transformed!C51+$B$26*Transformed!D51+$B$27*Transformed!E51+$B$28*Transformed!F51)</f>
        <v>10.329749158296739</v>
      </c>
      <c r="L51">
        <f t="shared" si="20"/>
        <v>0.91173679257782125</v>
      </c>
      <c r="M51">
        <f t="shared" si="21"/>
        <v>8.8263207422178747E-2</v>
      </c>
      <c r="N51">
        <f>$B$11+$B$4*Transformed!B51+$B$5*Transformed!C51+$B$6*Transformed!D51+$B$7*Transformed!E51+$B$8*Transformed!F51+$B$9*Transformed!V51+$B$10*Transformed!W51</f>
        <v>0.6371793</v>
      </c>
      <c r="O51" s="4">
        <f>$B$21+$B$14*Transformed!B51+$B$15*Transformed!C51+$B$16*Transformed!D51+$B$17*Transformed!E51+$B$18*Transformed!F51+$B$19*Transformed!V51+$B$20*Transformed!W51</f>
        <v>-0.59393240000000003</v>
      </c>
      <c r="P51">
        <f t="shared" si="22"/>
        <v>5.3942786347799245</v>
      </c>
      <c r="Q51">
        <f t="shared" si="23"/>
        <v>-12.555804033997813</v>
      </c>
      <c r="R51">
        <f t="shared" si="24"/>
        <v>6.0394213131995587</v>
      </c>
      <c r="S51">
        <f t="shared" si="25"/>
        <v>1.4745927862060288</v>
      </c>
      <c r="T51" t="e">
        <f t="shared" ca="1" si="26"/>
        <v>#NAME?</v>
      </c>
      <c r="U51">
        <f t="shared" si="27"/>
        <v>-0.99999996560030679</v>
      </c>
      <c r="V51" t="e">
        <f t="shared" ca="1" si="28"/>
        <v>#NAME?</v>
      </c>
      <c r="W51">
        <f t="shared" si="29"/>
        <v>-7.0161026974157492E-2</v>
      </c>
      <c r="X51" t="e">
        <f t="shared" ca="1" si="30"/>
        <v>#NAME?</v>
      </c>
      <c r="Y51" t="e">
        <f t="shared" ca="1" si="31"/>
        <v>#NAME?</v>
      </c>
      <c r="Z51" t="e">
        <f t="shared" ca="1" si="32"/>
        <v>#NAME?</v>
      </c>
      <c r="AA51" t="e">
        <f t="shared" ca="1" si="33"/>
        <v>#NAME?</v>
      </c>
      <c r="AB51" t="e">
        <f t="shared" ca="1" si="34"/>
        <v>#NAME?</v>
      </c>
      <c r="AC51" t="e">
        <f t="shared" ca="1" si="35"/>
        <v>#NAME?</v>
      </c>
      <c r="AD51" t="e">
        <f t="shared" ca="1" si="36"/>
        <v>#NAME?</v>
      </c>
      <c r="AE51" s="4" t="e">
        <f t="shared" ca="1" si="37"/>
        <v>#NAME?</v>
      </c>
      <c r="AG51" s="4" t="e">
        <f t="shared" ca="1" si="38"/>
        <v>#NAME?</v>
      </c>
    </row>
    <row r="52" spans="10:33">
      <c r="J52">
        <f t="shared" si="39"/>
        <v>51</v>
      </c>
      <c r="K52">
        <f>EXP($B$29+$B$24*Transformed!B52+$B$25*Transformed!C52+$B$26*Transformed!D52+$B$27*Transformed!E52+$B$28*Transformed!F52)</f>
        <v>10.329749158296739</v>
      </c>
      <c r="L52">
        <f t="shared" si="20"/>
        <v>0.91173679257782125</v>
      </c>
      <c r="M52">
        <f t="shared" si="21"/>
        <v>8.8263207422178747E-2</v>
      </c>
      <c r="N52">
        <f>$B$11+$B$4*Transformed!B52+$B$5*Transformed!C52+$B$6*Transformed!D52+$B$7*Transformed!E52+$B$8*Transformed!F52+$B$9*Transformed!V52+$B$10*Transformed!W52</f>
        <v>0.6371793</v>
      </c>
      <c r="O52" s="4">
        <f>$B$21+$B$14*Transformed!B52+$B$15*Transformed!C52+$B$16*Transformed!D52+$B$17*Transformed!E52+$B$18*Transformed!F52+$B$19*Transformed!V52+$B$20*Transformed!W52</f>
        <v>-0.59393240000000003</v>
      </c>
      <c r="P52">
        <f t="shared" si="22"/>
        <v>5.3942786347799245</v>
      </c>
      <c r="Q52">
        <f t="shared" si="23"/>
        <v>-12.555804033997813</v>
      </c>
      <c r="R52">
        <f t="shared" si="24"/>
        <v>6.0394213131995587</v>
      </c>
      <c r="S52">
        <f t="shared" si="25"/>
        <v>1.4745927862060288</v>
      </c>
      <c r="T52" t="e">
        <f t="shared" ca="1" si="26"/>
        <v>#NAME?</v>
      </c>
      <c r="U52">
        <f t="shared" si="27"/>
        <v>-0.99999996560030679</v>
      </c>
      <c r="V52" t="e">
        <f t="shared" ca="1" si="28"/>
        <v>#NAME?</v>
      </c>
      <c r="W52">
        <f t="shared" si="29"/>
        <v>-7.0161026974157492E-2</v>
      </c>
      <c r="X52" t="e">
        <f t="shared" ca="1" si="30"/>
        <v>#NAME?</v>
      </c>
      <c r="Y52" t="e">
        <f t="shared" ca="1" si="31"/>
        <v>#NAME?</v>
      </c>
      <c r="Z52" t="e">
        <f t="shared" ca="1" si="32"/>
        <v>#NAME?</v>
      </c>
      <c r="AA52" t="e">
        <f t="shared" ca="1" si="33"/>
        <v>#NAME?</v>
      </c>
      <c r="AB52" t="e">
        <f t="shared" ca="1" si="34"/>
        <v>#NAME?</v>
      </c>
      <c r="AC52" t="e">
        <f t="shared" ca="1" si="35"/>
        <v>#NAME?</v>
      </c>
      <c r="AD52" t="e">
        <f t="shared" ca="1" si="36"/>
        <v>#NAME?</v>
      </c>
      <c r="AE52" s="4" t="e">
        <f t="shared" ca="1" si="37"/>
        <v>#NAME?</v>
      </c>
      <c r="AG52" s="4" t="e">
        <f t="shared" ca="1" si="38"/>
        <v>#NAME?</v>
      </c>
    </row>
    <row r="53" spans="10:33">
      <c r="J53">
        <f t="shared" si="39"/>
        <v>52</v>
      </c>
      <c r="K53">
        <f>EXP($B$29+$B$24*Transformed!B53+$B$25*Transformed!C53+$B$26*Transformed!D53+$B$27*Transformed!E53+$B$28*Transformed!F53)</f>
        <v>10.329749158296739</v>
      </c>
      <c r="L53">
        <f t="shared" si="20"/>
        <v>0.91173679257782125</v>
      </c>
      <c r="M53">
        <f t="shared" si="21"/>
        <v>8.8263207422178747E-2</v>
      </c>
      <c r="N53">
        <f>$B$11+$B$4*Transformed!B53+$B$5*Transformed!C53+$B$6*Transformed!D53+$B$7*Transformed!E53+$B$8*Transformed!F53+$B$9*Transformed!V53+$B$10*Transformed!W53</f>
        <v>0.6371793</v>
      </c>
      <c r="O53" s="4">
        <f>$B$21+$B$14*Transformed!B53+$B$15*Transformed!C53+$B$16*Transformed!D53+$B$17*Transformed!E53+$B$18*Transformed!F53+$B$19*Transformed!V53+$B$20*Transformed!W53</f>
        <v>-0.59393240000000003</v>
      </c>
      <c r="P53">
        <f t="shared" si="22"/>
        <v>5.3942786347799245</v>
      </c>
      <c r="Q53">
        <f t="shared" si="23"/>
        <v>-12.555804033997813</v>
      </c>
      <c r="R53">
        <f t="shared" si="24"/>
        <v>6.0394213131995587</v>
      </c>
      <c r="S53">
        <f t="shared" si="25"/>
        <v>1.4745927862060288</v>
      </c>
      <c r="T53" t="e">
        <f t="shared" ca="1" si="26"/>
        <v>#NAME?</v>
      </c>
      <c r="U53">
        <f t="shared" si="27"/>
        <v>-0.99999996560030679</v>
      </c>
      <c r="V53" t="e">
        <f t="shared" ca="1" si="28"/>
        <v>#NAME?</v>
      </c>
      <c r="W53">
        <f t="shared" si="29"/>
        <v>-7.0161026974157492E-2</v>
      </c>
      <c r="X53" t="e">
        <f t="shared" ca="1" si="30"/>
        <v>#NAME?</v>
      </c>
      <c r="Y53" t="e">
        <f t="shared" ca="1" si="31"/>
        <v>#NAME?</v>
      </c>
      <c r="Z53" t="e">
        <f t="shared" ca="1" si="32"/>
        <v>#NAME?</v>
      </c>
      <c r="AA53" t="e">
        <f t="shared" ca="1" si="33"/>
        <v>#NAME?</v>
      </c>
      <c r="AB53" t="e">
        <f t="shared" ca="1" si="34"/>
        <v>#NAME?</v>
      </c>
      <c r="AC53" t="e">
        <f t="shared" ca="1" si="35"/>
        <v>#NAME?</v>
      </c>
      <c r="AD53" t="e">
        <f t="shared" ca="1" si="36"/>
        <v>#NAME?</v>
      </c>
      <c r="AE53" s="4" t="e">
        <f t="shared" ca="1" si="37"/>
        <v>#NAME?</v>
      </c>
      <c r="AG53" s="4" t="e">
        <f t="shared" ca="1" si="38"/>
        <v>#NAME?</v>
      </c>
    </row>
    <row r="54" spans="10:33">
      <c r="J54">
        <f t="shared" si="39"/>
        <v>53</v>
      </c>
      <c r="K54">
        <f>EXP($B$29+$B$24*Transformed!B54+$B$25*Transformed!C54+$B$26*Transformed!D54+$B$27*Transformed!E54+$B$28*Transformed!F54)</f>
        <v>10.329749158296739</v>
      </c>
      <c r="L54">
        <f t="shared" si="20"/>
        <v>0.91173679257782125</v>
      </c>
      <c r="M54">
        <f t="shared" si="21"/>
        <v>8.8263207422178747E-2</v>
      </c>
      <c r="N54">
        <f>$B$11+$B$4*Transformed!B54+$B$5*Transformed!C54+$B$6*Transformed!D54+$B$7*Transformed!E54+$B$8*Transformed!F54+$B$9*Transformed!V54+$B$10*Transformed!W54</f>
        <v>0.6371793</v>
      </c>
      <c r="O54" s="4">
        <f>$B$21+$B$14*Transformed!B54+$B$15*Transformed!C54+$B$16*Transformed!D54+$B$17*Transformed!E54+$B$18*Transformed!F54+$B$19*Transformed!V54+$B$20*Transformed!W54</f>
        <v>-0.59393240000000003</v>
      </c>
      <c r="P54">
        <f t="shared" si="22"/>
        <v>5.3942786347799245</v>
      </c>
      <c r="Q54">
        <f t="shared" si="23"/>
        <v>-12.555804033997813</v>
      </c>
      <c r="R54">
        <f t="shared" si="24"/>
        <v>6.0394213131995587</v>
      </c>
      <c r="S54">
        <f t="shared" si="25"/>
        <v>1.4745927862060288</v>
      </c>
      <c r="T54" t="e">
        <f t="shared" ca="1" si="26"/>
        <v>#NAME?</v>
      </c>
      <c r="U54">
        <f t="shared" si="27"/>
        <v>-0.99999996560030679</v>
      </c>
      <c r="V54" t="e">
        <f t="shared" ca="1" si="28"/>
        <v>#NAME?</v>
      </c>
      <c r="W54">
        <f t="shared" si="29"/>
        <v>-7.0161026974157492E-2</v>
      </c>
      <c r="X54" t="e">
        <f t="shared" ca="1" si="30"/>
        <v>#NAME?</v>
      </c>
      <c r="Y54" t="e">
        <f t="shared" ca="1" si="31"/>
        <v>#NAME?</v>
      </c>
      <c r="Z54" t="e">
        <f t="shared" ca="1" si="32"/>
        <v>#NAME?</v>
      </c>
      <c r="AA54" t="e">
        <f t="shared" ca="1" si="33"/>
        <v>#NAME?</v>
      </c>
      <c r="AB54" t="e">
        <f t="shared" ca="1" si="34"/>
        <v>#NAME?</v>
      </c>
      <c r="AC54" t="e">
        <f t="shared" ca="1" si="35"/>
        <v>#NAME?</v>
      </c>
      <c r="AD54" t="e">
        <f t="shared" ca="1" si="36"/>
        <v>#NAME?</v>
      </c>
      <c r="AE54" s="4" t="e">
        <f t="shared" ca="1" si="37"/>
        <v>#NAME?</v>
      </c>
      <c r="AG54" s="4" t="e">
        <f t="shared" ca="1" si="38"/>
        <v>#NAME?</v>
      </c>
    </row>
    <row r="55" spans="10:33">
      <c r="J55">
        <f t="shared" si="39"/>
        <v>54</v>
      </c>
      <c r="K55">
        <f>EXP($B$29+$B$24*Transformed!B55+$B$25*Transformed!C55+$B$26*Transformed!D55+$B$27*Transformed!E55+$B$28*Transformed!F55)</f>
        <v>10.329749158296739</v>
      </c>
      <c r="L55">
        <f t="shared" si="20"/>
        <v>0.91173679257782125</v>
      </c>
      <c r="M55">
        <f t="shared" si="21"/>
        <v>8.8263207422178747E-2</v>
      </c>
      <c r="N55">
        <f>$B$11+$B$4*Transformed!B55+$B$5*Transformed!C55+$B$6*Transformed!D55+$B$7*Transformed!E55+$B$8*Transformed!F55+$B$9*Transformed!V55+$B$10*Transformed!W55</f>
        <v>0.6371793</v>
      </c>
      <c r="O55" s="4">
        <f>$B$21+$B$14*Transformed!B55+$B$15*Transformed!C55+$B$16*Transformed!D55+$B$17*Transformed!E55+$B$18*Transformed!F55+$B$19*Transformed!V55+$B$20*Transformed!W55</f>
        <v>-0.59393240000000003</v>
      </c>
      <c r="P55">
        <f t="shared" si="22"/>
        <v>5.3942786347799245</v>
      </c>
      <c r="Q55">
        <f t="shared" si="23"/>
        <v>-12.555804033997813</v>
      </c>
      <c r="R55">
        <f t="shared" si="24"/>
        <v>6.0394213131995587</v>
      </c>
      <c r="S55">
        <f t="shared" si="25"/>
        <v>1.4745927862060288</v>
      </c>
      <c r="T55" t="e">
        <f t="shared" ca="1" si="26"/>
        <v>#NAME?</v>
      </c>
      <c r="U55">
        <f t="shared" si="27"/>
        <v>-0.99999996560030679</v>
      </c>
      <c r="V55" t="e">
        <f t="shared" ca="1" si="28"/>
        <v>#NAME?</v>
      </c>
      <c r="W55">
        <f t="shared" si="29"/>
        <v>-7.0161026974157492E-2</v>
      </c>
      <c r="X55" t="e">
        <f t="shared" ca="1" si="30"/>
        <v>#NAME?</v>
      </c>
      <c r="Y55" t="e">
        <f t="shared" ca="1" si="31"/>
        <v>#NAME?</v>
      </c>
      <c r="Z55" t="e">
        <f t="shared" ca="1" si="32"/>
        <v>#NAME?</v>
      </c>
      <c r="AA55" t="e">
        <f t="shared" ca="1" si="33"/>
        <v>#NAME?</v>
      </c>
      <c r="AB55" t="e">
        <f t="shared" ca="1" si="34"/>
        <v>#NAME?</v>
      </c>
      <c r="AC55" t="e">
        <f t="shared" ca="1" si="35"/>
        <v>#NAME?</v>
      </c>
      <c r="AD55" t="e">
        <f t="shared" ca="1" si="36"/>
        <v>#NAME?</v>
      </c>
      <c r="AE55" s="4" t="e">
        <f t="shared" ca="1" si="37"/>
        <v>#NAME?</v>
      </c>
      <c r="AG55" s="4" t="e">
        <f t="shared" ca="1" si="38"/>
        <v>#NAME?</v>
      </c>
    </row>
    <row r="56" spans="10:33">
      <c r="J56">
        <f t="shared" si="39"/>
        <v>55</v>
      </c>
      <c r="K56">
        <f>EXP($B$29+$B$24*Transformed!B56+$B$25*Transformed!C56+$B$26*Transformed!D56+$B$27*Transformed!E56+$B$28*Transformed!F56)</f>
        <v>10.329749158296739</v>
      </c>
      <c r="L56">
        <f t="shared" si="20"/>
        <v>0.91173679257782125</v>
      </c>
      <c r="M56">
        <f t="shared" si="21"/>
        <v>8.8263207422178747E-2</v>
      </c>
      <c r="N56">
        <f>$B$11+$B$4*Transformed!B56+$B$5*Transformed!C56+$B$6*Transformed!D56+$B$7*Transformed!E56+$B$8*Transformed!F56+$B$9*Transformed!V56+$B$10*Transformed!W56</f>
        <v>0.6371793</v>
      </c>
      <c r="O56" s="4">
        <f>$B$21+$B$14*Transformed!B56+$B$15*Transformed!C56+$B$16*Transformed!D56+$B$17*Transformed!E56+$B$18*Transformed!F56+$B$19*Transformed!V56+$B$20*Transformed!W56</f>
        <v>-0.59393240000000003</v>
      </c>
      <c r="P56">
        <f t="shared" si="22"/>
        <v>5.3942786347799245</v>
      </c>
      <c r="Q56">
        <f t="shared" si="23"/>
        <v>-12.555804033997813</v>
      </c>
      <c r="R56">
        <f t="shared" si="24"/>
        <v>6.0394213131995587</v>
      </c>
      <c r="S56">
        <f t="shared" si="25"/>
        <v>1.4745927862060288</v>
      </c>
      <c r="T56" t="e">
        <f t="shared" ca="1" si="26"/>
        <v>#NAME?</v>
      </c>
      <c r="U56">
        <f t="shared" si="27"/>
        <v>-0.99999996560030679</v>
      </c>
      <c r="V56" t="e">
        <f t="shared" ca="1" si="28"/>
        <v>#NAME?</v>
      </c>
      <c r="W56">
        <f t="shared" si="29"/>
        <v>-7.0161026974157492E-2</v>
      </c>
      <c r="X56" t="e">
        <f t="shared" ca="1" si="30"/>
        <v>#NAME?</v>
      </c>
      <c r="Y56" t="e">
        <f t="shared" ca="1" si="31"/>
        <v>#NAME?</v>
      </c>
      <c r="Z56" t="e">
        <f t="shared" ca="1" si="32"/>
        <v>#NAME?</v>
      </c>
      <c r="AA56" t="e">
        <f t="shared" ca="1" si="33"/>
        <v>#NAME?</v>
      </c>
      <c r="AB56" t="e">
        <f t="shared" ca="1" si="34"/>
        <v>#NAME?</v>
      </c>
      <c r="AC56" t="e">
        <f t="shared" ca="1" si="35"/>
        <v>#NAME?</v>
      </c>
      <c r="AD56" t="e">
        <f t="shared" ca="1" si="36"/>
        <v>#NAME?</v>
      </c>
      <c r="AE56" s="4" t="e">
        <f t="shared" ca="1" si="37"/>
        <v>#NAME?</v>
      </c>
      <c r="AG56" s="4" t="e">
        <f t="shared" ca="1" si="38"/>
        <v>#NAME?</v>
      </c>
    </row>
    <row r="57" spans="10:33">
      <c r="J57">
        <f t="shared" si="39"/>
        <v>56</v>
      </c>
      <c r="K57">
        <f>EXP($B$29+$B$24*Transformed!B57+$B$25*Transformed!C57+$B$26*Transformed!D57+$B$27*Transformed!E57+$B$28*Transformed!F57)</f>
        <v>10.329749158296739</v>
      </c>
      <c r="L57">
        <f t="shared" si="20"/>
        <v>0.91173679257782125</v>
      </c>
      <c r="M57">
        <f t="shared" si="21"/>
        <v>8.8263207422178747E-2</v>
      </c>
      <c r="N57">
        <f>$B$11+$B$4*Transformed!B57+$B$5*Transformed!C57+$B$6*Transformed!D57+$B$7*Transformed!E57+$B$8*Transformed!F57+$B$9*Transformed!V57+$B$10*Transformed!W57</f>
        <v>0.6371793</v>
      </c>
      <c r="O57" s="4">
        <f>$B$21+$B$14*Transformed!B57+$B$15*Transformed!C57+$B$16*Transformed!D57+$B$17*Transformed!E57+$B$18*Transformed!F57+$B$19*Transformed!V57+$B$20*Transformed!W57</f>
        <v>-0.59393240000000003</v>
      </c>
      <c r="P57">
        <f t="shared" si="22"/>
        <v>5.3942786347799245</v>
      </c>
      <c r="Q57">
        <f t="shared" si="23"/>
        <v>-12.555804033997813</v>
      </c>
      <c r="R57">
        <f t="shared" si="24"/>
        <v>6.0394213131995587</v>
      </c>
      <c r="S57">
        <f t="shared" si="25"/>
        <v>1.4745927862060288</v>
      </c>
      <c r="T57" t="e">
        <f t="shared" ca="1" si="26"/>
        <v>#NAME?</v>
      </c>
      <c r="U57">
        <f t="shared" si="27"/>
        <v>-0.99999996560030679</v>
      </c>
      <c r="V57" t="e">
        <f t="shared" ca="1" si="28"/>
        <v>#NAME?</v>
      </c>
      <c r="W57">
        <f t="shared" si="29"/>
        <v>-7.0161026974157492E-2</v>
      </c>
      <c r="X57" t="e">
        <f t="shared" ca="1" si="30"/>
        <v>#NAME?</v>
      </c>
      <c r="Y57" t="e">
        <f t="shared" ca="1" si="31"/>
        <v>#NAME?</v>
      </c>
      <c r="Z57" t="e">
        <f t="shared" ca="1" si="32"/>
        <v>#NAME?</v>
      </c>
      <c r="AA57" t="e">
        <f t="shared" ca="1" si="33"/>
        <v>#NAME?</v>
      </c>
      <c r="AB57" t="e">
        <f t="shared" ca="1" si="34"/>
        <v>#NAME?</v>
      </c>
      <c r="AC57" t="e">
        <f t="shared" ca="1" si="35"/>
        <v>#NAME?</v>
      </c>
      <c r="AD57" t="e">
        <f t="shared" ca="1" si="36"/>
        <v>#NAME?</v>
      </c>
      <c r="AE57" s="4" t="e">
        <f t="shared" ca="1" si="37"/>
        <v>#NAME?</v>
      </c>
      <c r="AG57" s="4" t="e">
        <f t="shared" ca="1" si="38"/>
        <v>#NAME?</v>
      </c>
    </row>
    <row r="58" spans="10:33">
      <c r="J58">
        <f t="shared" si="39"/>
        <v>57</v>
      </c>
      <c r="K58">
        <f>EXP($B$29+$B$24*Transformed!B58+$B$25*Transformed!C58+$B$26*Transformed!D58+$B$27*Transformed!E58+$B$28*Transformed!F58)</f>
        <v>10.329749158296739</v>
      </c>
      <c r="L58">
        <f t="shared" si="20"/>
        <v>0.91173679257782125</v>
      </c>
      <c r="M58">
        <f t="shared" si="21"/>
        <v>8.8263207422178747E-2</v>
      </c>
      <c r="N58">
        <f>$B$11+$B$4*Transformed!B58+$B$5*Transformed!C58+$B$6*Transformed!D58+$B$7*Transformed!E58+$B$8*Transformed!F58+$B$9*Transformed!V58+$B$10*Transformed!W58</f>
        <v>0.6371793</v>
      </c>
      <c r="O58" s="4">
        <f>$B$21+$B$14*Transformed!B58+$B$15*Transformed!C58+$B$16*Transformed!D58+$B$17*Transformed!E58+$B$18*Transformed!F58+$B$19*Transformed!V58+$B$20*Transformed!W58</f>
        <v>-0.59393240000000003</v>
      </c>
      <c r="P58">
        <f t="shared" si="22"/>
        <v>5.3942786347799245</v>
      </c>
      <c r="Q58">
        <f t="shared" si="23"/>
        <v>-12.555804033997813</v>
      </c>
      <c r="R58">
        <f t="shared" si="24"/>
        <v>6.0394213131995587</v>
      </c>
      <c r="S58">
        <f t="shared" si="25"/>
        <v>1.4745927862060288</v>
      </c>
      <c r="T58" t="e">
        <f t="shared" ca="1" si="26"/>
        <v>#NAME?</v>
      </c>
      <c r="U58">
        <f t="shared" si="27"/>
        <v>-0.99999996560030679</v>
      </c>
      <c r="V58" t="e">
        <f t="shared" ca="1" si="28"/>
        <v>#NAME?</v>
      </c>
      <c r="W58">
        <f t="shared" si="29"/>
        <v>-7.0161026974157492E-2</v>
      </c>
      <c r="X58" t="e">
        <f t="shared" ca="1" si="30"/>
        <v>#NAME?</v>
      </c>
      <c r="Y58" t="e">
        <f t="shared" ca="1" si="31"/>
        <v>#NAME?</v>
      </c>
      <c r="Z58" t="e">
        <f t="shared" ca="1" si="32"/>
        <v>#NAME?</v>
      </c>
      <c r="AA58" t="e">
        <f t="shared" ca="1" si="33"/>
        <v>#NAME?</v>
      </c>
      <c r="AB58" t="e">
        <f t="shared" ca="1" si="34"/>
        <v>#NAME?</v>
      </c>
      <c r="AC58" t="e">
        <f t="shared" ca="1" si="35"/>
        <v>#NAME?</v>
      </c>
      <c r="AD58" t="e">
        <f t="shared" ca="1" si="36"/>
        <v>#NAME?</v>
      </c>
      <c r="AE58" s="4" t="e">
        <f t="shared" ca="1" si="37"/>
        <v>#NAME?</v>
      </c>
      <c r="AG58" s="4" t="e">
        <f t="shared" ca="1" si="38"/>
        <v>#NAME?</v>
      </c>
    </row>
    <row r="59" spans="10:33">
      <c r="J59">
        <f t="shared" si="39"/>
        <v>58</v>
      </c>
      <c r="K59">
        <f>EXP($B$29+$B$24*Transformed!B59+$B$25*Transformed!C59+$B$26*Transformed!D59+$B$27*Transformed!E59+$B$28*Transformed!F59)</f>
        <v>10.329749158296739</v>
      </c>
      <c r="L59">
        <f t="shared" si="20"/>
        <v>0.91173679257782125</v>
      </c>
      <c r="M59">
        <f t="shared" si="21"/>
        <v>8.8263207422178747E-2</v>
      </c>
      <c r="N59">
        <f>$B$11+$B$4*Transformed!B59+$B$5*Transformed!C59+$B$6*Transformed!D59+$B$7*Transformed!E59+$B$8*Transformed!F59+$B$9*Transformed!V59+$B$10*Transformed!W59</f>
        <v>0.6371793</v>
      </c>
      <c r="O59" s="4">
        <f>$B$21+$B$14*Transformed!B59+$B$15*Transformed!C59+$B$16*Transformed!D59+$B$17*Transformed!E59+$B$18*Transformed!F59+$B$19*Transformed!V59+$B$20*Transformed!W59</f>
        <v>-0.59393240000000003</v>
      </c>
      <c r="P59">
        <f t="shared" si="22"/>
        <v>5.3942786347799245</v>
      </c>
      <c r="Q59">
        <f t="shared" si="23"/>
        <v>-12.555804033997813</v>
      </c>
      <c r="R59">
        <f t="shared" si="24"/>
        <v>6.0394213131995587</v>
      </c>
      <c r="S59">
        <f t="shared" si="25"/>
        <v>1.4745927862060288</v>
      </c>
      <c r="T59" t="e">
        <f t="shared" ca="1" si="26"/>
        <v>#NAME?</v>
      </c>
      <c r="U59">
        <f t="shared" si="27"/>
        <v>-0.99999996560030679</v>
      </c>
      <c r="V59" t="e">
        <f t="shared" ca="1" si="28"/>
        <v>#NAME?</v>
      </c>
      <c r="W59">
        <f t="shared" si="29"/>
        <v>-7.0161026974157492E-2</v>
      </c>
      <c r="X59" t="e">
        <f t="shared" ca="1" si="30"/>
        <v>#NAME?</v>
      </c>
      <c r="Y59" t="e">
        <f t="shared" ca="1" si="31"/>
        <v>#NAME?</v>
      </c>
      <c r="Z59" t="e">
        <f t="shared" ca="1" si="32"/>
        <v>#NAME?</v>
      </c>
      <c r="AA59" t="e">
        <f t="shared" ca="1" si="33"/>
        <v>#NAME?</v>
      </c>
      <c r="AB59" t="e">
        <f t="shared" ca="1" si="34"/>
        <v>#NAME?</v>
      </c>
      <c r="AC59" t="e">
        <f t="shared" ca="1" si="35"/>
        <v>#NAME?</v>
      </c>
      <c r="AD59" t="e">
        <f t="shared" ca="1" si="36"/>
        <v>#NAME?</v>
      </c>
      <c r="AE59" s="4" t="e">
        <f t="shared" ca="1" si="37"/>
        <v>#NAME?</v>
      </c>
      <c r="AG59" s="4" t="e">
        <f t="shared" ca="1" si="38"/>
        <v>#NAME?</v>
      </c>
    </row>
    <row r="60" spans="10:33">
      <c r="J60">
        <f t="shared" si="39"/>
        <v>59</v>
      </c>
      <c r="K60">
        <f>EXP($B$29+$B$24*Transformed!B60+$B$25*Transformed!C60+$B$26*Transformed!D60+$B$27*Transformed!E60+$B$28*Transformed!F60)</f>
        <v>10.329749158296739</v>
      </c>
      <c r="L60">
        <f t="shared" si="20"/>
        <v>0.91173679257782125</v>
      </c>
      <c r="M60">
        <f t="shared" si="21"/>
        <v>8.8263207422178747E-2</v>
      </c>
      <c r="N60">
        <f>$B$11+$B$4*Transformed!B60+$B$5*Transformed!C60+$B$6*Transformed!D60+$B$7*Transformed!E60+$B$8*Transformed!F60+$B$9*Transformed!V60+$B$10*Transformed!W60</f>
        <v>0.6371793</v>
      </c>
      <c r="O60" s="4">
        <f>$B$21+$B$14*Transformed!B60+$B$15*Transformed!C60+$B$16*Transformed!D60+$B$17*Transformed!E60+$B$18*Transformed!F60+$B$19*Transformed!V60+$B$20*Transformed!W60</f>
        <v>-0.59393240000000003</v>
      </c>
      <c r="P60">
        <f t="shared" si="22"/>
        <v>5.3942786347799245</v>
      </c>
      <c r="Q60">
        <f t="shared" si="23"/>
        <v>-12.555804033997813</v>
      </c>
      <c r="R60">
        <f t="shared" si="24"/>
        <v>6.0394213131995587</v>
      </c>
      <c r="S60">
        <f t="shared" si="25"/>
        <v>1.4745927862060288</v>
      </c>
      <c r="T60" t="e">
        <f t="shared" ca="1" si="26"/>
        <v>#NAME?</v>
      </c>
      <c r="U60">
        <f t="shared" si="27"/>
        <v>-0.99999996560030679</v>
      </c>
      <c r="V60" t="e">
        <f t="shared" ca="1" si="28"/>
        <v>#NAME?</v>
      </c>
      <c r="W60">
        <f t="shared" si="29"/>
        <v>-7.0161026974157492E-2</v>
      </c>
      <c r="X60" t="e">
        <f t="shared" ca="1" si="30"/>
        <v>#NAME?</v>
      </c>
      <c r="Y60" t="e">
        <f t="shared" ca="1" si="31"/>
        <v>#NAME?</v>
      </c>
      <c r="Z60" t="e">
        <f t="shared" ca="1" si="32"/>
        <v>#NAME?</v>
      </c>
      <c r="AA60" t="e">
        <f t="shared" ca="1" si="33"/>
        <v>#NAME?</v>
      </c>
      <c r="AB60" t="e">
        <f t="shared" ca="1" si="34"/>
        <v>#NAME?</v>
      </c>
      <c r="AC60" t="e">
        <f t="shared" ca="1" si="35"/>
        <v>#NAME?</v>
      </c>
      <c r="AD60" t="e">
        <f t="shared" ca="1" si="36"/>
        <v>#NAME?</v>
      </c>
      <c r="AE60" s="4" t="e">
        <f t="shared" ca="1" si="37"/>
        <v>#NAME?</v>
      </c>
      <c r="AG60" s="4" t="e">
        <f t="shared" ca="1" si="38"/>
        <v>#NAME?</v>
      </c>
    </row>
    <row r="61" spans="10:33">
      <c r="J61">
        <f t="shared" si="39"/>
        <v>60</v>
      </c>
      <c r="K61">
        <f>EXP($B$29+$B$24*Transformed!B61+$B$25*Transformed!C61+$B$26*Transformed!D61+$B$27*Transformed!E61+$B$28*Transformed!F61)</f>
        <v>10.329749158296739</v>
      </c>
      <c r="L61">
        <f t="shared" si="20"/>
        <v>0.91173679257782125</v>
      </c>
      <c r="M61">
        <f t="shared" si="21"/>
        <v>8.8263207422178747E-2</v>
      </c>
      <c r="N61">
        <f>$B$11+$B$4*Transformed!B61+$B$5*Transformed!C61+$B$6*Transformed!D61+$B$7*Transformed!E61+$B$8*Transformed!F61+$B$9*Transformed!V61+$B$10*Transformed!W61</f>
        <v>0.6371793</v>
      </c>
      <c r="O61" s="4">
        <f>$B$21+$B$14*Transformed!B61+$B$15*Transformed!C61+$B$16*Transformed!D61+$B$17*Transformed!E61+$B$18*Transformed!F61+$B$19*Transformed!V61+$B$20*Transformed!W61</f>
        <v>-0.59393240000000003</v>
      </c>
      <c r="P61">
        <f t="shared" si="22"/>
        <v>5.3942786347799245</v>
      </c>
      <c r="Q61">
        <f t="shared" si="23"/>
        <v>-12.555804033997813</v>
      </c>
      <c r="R61">
        <f t="shared" si="24"/>
        <v>6.0394213131995587</v>
      </c>
      <c r="S61">
        <f t="shared" si="25"/>
        <v>1.4745927862060288</v>
      </c>
      <c r="T61" t="e">
        <f t="shared" ca="1" si="26"/>
        <v>#NAME?</v>
      </c>
      <c r="U61">
        <f t="shared" si="27"/>
        <v>-0.99999996560030679</v>
      </c>
      <c r="V61" t="e">
        <f t="shared" ca="1" si="28"/>
        <v>#NAME?</v>
      </c>
      <c r="W61">
        <f t="shared" si="29"/>
        <v>-7.0161026974157492E-2</v>
      </c>
      <c r="X61" t="e">
        <f t="shared" ca="1" si="30"/>
        <v>#NAME?</v>
      </c>
      <c r="Y61" t="e">
        <f t="shared" ca="1" si="31"/>
        <v>#NAME?</v>
      </c>
      <c r="Z61" t="e">
        <f t="shared" ca="1" si="32"/>
        <v>#NAME?</v>
      </c>
      <c r="AA61" t="e">
        <f t="shared" ca="1" si="33"/>
        <v>#NAME?</v>
      </c>
      <c r="AB61" t="e">
        <f t="shared" ca="1" si="34"/>
        <v>#NAME?</v>
      </c>
      <c r="AC61" t="e">
        <f t="shared" ca="1" si="35"/>
        <v>#NAME?</v>
      </c>
      <c r="AD61" t="e">
        <f t="shared" ca="1" si="36"/>
        <v>#NAME?</v>
      </c>
      <c r="AE61" s="4" t="e">
        <f t="shared" ca="1" si="37"/>
        <v>#NAME?</v>
      </c>
      <c r="AG61" s="4" t="e">
        <f t="shared" ca="1" si="38"/>
        <v>#NAME?</v>
      </c>
    </row>
    <row r="62" spans="10:33">
      <c r="J62">
        <f t="shared" si="39"/>
        <v>61</v>
      </c>
      <c r="K62">
        <f>EXP($B$29+$B$24*Transformed!B62+$B$25*Transformed!C62+$B$26*Transformed!D62+$B$27*Transformed!E62+$B$28*Transformed!F62)</f>
        <v>10.329749158296739</v>
      </c>
      <c r="L62">
        <f t="shared" si="20"/>
        <v>0.91173679257782125</v>
      </c>
      <c r="M62">
        <f t="shared" si="21"/>
        <v>8.8263207422178747E-2</v>
      </c>
      <c r="N62">
        <f>$B$11+$B$4*Transformed!B62+$B$5*Transformed!C62+$B$6*Transformed!D62+$B$7*Transformed!E62+$B$8*Transformed!F62+$B$9*Transformed!V62+$B$10*Transformed!W62</f>
        <v>0.6371793</v>
      </c>
      <c r="O62" s="4">
        <f>$B$21+$B$14*Transformed!B62+$B$15*Transformed!C62+$B$16*Transformed!D62+$B$17*Transformed!E62+$B$18*Transformed!F62+$B$19*Transformed!V62+$B$20*Transformed!W62</f>
        <v>-0.59393240000000003</v>
      </c>
      <c r="P62">
        <f t="shared" si="22"/>
        <v>5.3942786347799245</v>
      </c>
      <c r="Q62">
        <f t="shared" si="23"/>
        <v>-12.555804033997813</v>
      </c>
      <c r="R62">
        <f t="shared" si="24"/>
        <v>6.0394213131995587</v>
      </c>
      <c r="S62">
        <f t="shared" si="25"/>
        <v>1.4745927862060288</v>
      </c>
      <c r="T62" t="e">
        <f t="shared" ca="1" si="26"/>
        <v>#NAME?</v>
      </c>
      <c r="U62">
        <f t="shared" si="27"/>
        <v>-0.99999996560030679</v>
      </c>
      <c r="V62" t="e">
        <f t="shared" ca="1" si="28"/>
        <v>#NAME?</v>
      </c>
      <c r="W62">
        <f t="shared" si="29"/>
        <v>-7.0161026974157492E-2</v>
      </c>
      <c r="X62" t="e">
        <f t="shared" ca="1" si="30"/>
        <v>#NAME?</v>
      </c>
      <c r="Y62" t="e">
        <f t="shared" ca="1" si="31"/>
        <v>#NAME?</v>
      </c>
      <c r="Z62" t="e">
        <f t="shared" ca="1" si="32"/>
        <v>#NAME?</v>
      </c>
      <c r="AA62" t="e">
        <f t="shared" ca="1" si="33"/>
        <v>#NAME?</v>
      </c>
      <c r="AB62" t="e">
        <f t="shared" ca="1" si="34"/>
        <v>#NAME?</v>
      </c>
      <c r="AC62" t="e">
        <f t="shared" ca="1" si="35"/>
        <v>#NAME?</v>
      </c>
      <c r="AD62" t="e">
        <f t="shared" ca="1" si="36"/>
        <v>#NAME?</v>
      </c>
      <c r="AE62" s="4" t="e">
        <f t="shared" ca="1" si="37"/>
        <v>#NAME?</v>
      </c>
      <c r="AG62" s="4" t="e">
        <f t="shared" ca="1" si="38"/>
        <v>#NAME?</v>
      </c>
    </row>
    <row r="63" spans="10:33">
      <c r="J63">
        <f t="shared" si="39"/>
        <v>62</v>
      </c>
      <c r="K63">
        <f>EXP($B$29+$B$24*Transformed!B63+$B$25*Transformed!C63+$B$26*Transformed!D63+$B$27*Transformed!E63+$B$28*Transformed!F63)</f>
        <v>10.329749158296739</v>
      </c>
      <c r="L63">
        <f t="shared" si="20"/>
        <v>0.91173679257782125</v>
      </c>
      <c r="M63">
        <f t="shared" si="21"/>
        <v>8.8263207422178747E-2</v>
      </c>
      <c r="N63">
        <f>$B$11+$B$4*Transformed!B63+$B$5*Transformed!C63+$B$6*Transformed!D63+$B$7*Transformed!E63+$B$8*Transformed!F63+$B$9*Transformed!V63+$B$10*Transformed!W63</f>
        <v>0.6371793</v>
      </c>
      <c r="O63" s="4">
        <f>$B$21+$B$14*Transformed!B63+$B$15*Transformed!C63+$B$16*Transformed!D63+$B$17*Transformed!E63+$B$18*Transformed!F63+$B$19*Transformed!V63+$B$20*Transformed!W63</f>
        <v>-0.59393240000000003</v>
      </c>
      <c r="P63">
        <f t="shared" si="22"/>
        <v>5.3942786347799245</v>
      </c>
      <c r="Q63">
        <f t="shared" si="23"/>
        <v>-12.555804033997813</v>
      </c>
      <c r="R63">
        <f t="shared" si="24"/>
        <v>6.0394213131995587</v>
      </c>
      <c r="S63">
        <f t="shared" si="25"/>
        <v>1.4745927862060288</v>
      </c>
      <c r="T63" t="e">
        <f t="shared" ca="1" si="26"/>
        <v>#NAME?</v>
      </c>
      <c r="U63">
        <f t="shared" si="27"/>
        <v>-0.99999996560030679</v>
      </c>
      <c r="V63" t="e">
        <f t="shared" ca="1" si="28"/>
        <v>#NAME?</v>
      </c>
      <c r="W63">
        <f t="shared" si="29"/>
        <v>-7.0161026974157492E-2</v>
      </c>
      <c r="X63" t="e">
        <f t="shared" ca="1" si="30"/>
        <v>#NAME?</v>
      </c>
      <c r="Y63" t="e">
        <f t="shared" ca="1" si="31"/>
        <v>#NAME?</v>
      </c>
      <c r="Z63" t="e">
        <f t="shared" ca="1" si="32"/>
        <v>#NAME?</v>
      </c>
      <c r="AA63" t="e">
        <f t="shared" ca="1" si="33"/>
        <v>#NAME?</v>
      </c>
      <c r="AB63" t="e">
        <f t="shared" ca="1" si="34"/>
        <v>#NAME?</v>
      </c>
      <c r="AC63" t="e">
        <f t="shared" ca="1" si="35"/>
        <v>#NAME?</v>
      </c>
      <c r="AD63" t="e">
        <f t="shared" ca="1" si="36"/>
        <v>#NAME?</v>
      </c>
      <c r="AE63" s="4" t="e">
        <f t="shared" ca="1" si="37"/>
        <v>#NAME?</v>
      </c>
      <c r="AG63" s="4" t="e">
        <f t="shared" ca="1" si="38"/>
        <v>#NAME?</v>
      </c>
    </row>
    <row r="64" spans="10:33">
      <c r="J64">
        <f t="shared" si="39"/>
        <v>63</v>
      </c>
      <c r="K64">
        <f>EXP($B$29+$B$24*Transformed!B64+$B$25*Transformed!C64+$B$26*Transformed!D64+$B$27*Transformed!E64+$B$28*Transformed!F64)</f>
        <v>10.329749158296739</v>
      </c>
      <c r="L64">
        <f t="shared" si="20"/>
        <v>0.91173679257782125</v>
      </c>
      <c r="M64">
        <f t="shared" si="21"/>
        <v>8.8263207422178747E-2</v>
      </c>
      <c r="N64">
        <f>$B$11+$B$4*Transformed!B64+$B$5*Transformed!C64+$B$6*Transformed!D64+$B$7*Transformed!E64+$B$8*Transformed!F64+$B$9*Transformed!V64+$B$10*Transformed!W64</f>
        <v>0.6371793</v>
      </c>
      <c r="O64" s="4">
        <f>$B$21+$B$14*Transformed!B64+$B$15*Transformed!C64+$B$16*Transformed!D64+$B$17*Transformed!E64+$B$18*Transformed!F64+$B$19*Transformed!V64+$B$20*Transformed!W64</f>
        <v>-0.59393240000000003</v>
      </c>
      <c r="P64">
        <f t="shared" si="22"/>
        <v>5.3942786347799245</v>
      </c>
      <c r="Q64">
        <f t="shared" si="23"/>
        <v>-12.555804033997813</v>
      </c>
      <c r="R64">
        <f t="shared" si="24"/>
        <v>6.0394213131995587</v>
      </c>
      <c r="S64">
        <f t="shared" si="25"/>
        <v>1.4745927862060288</v>
      </c>
      <c r="T64" t="e">
        <f t="shared" ca="1" si="26"/>
        <v>#NAME?</v>
      </c>
      <c r="U64">
        <f t="shared" si="27"/>
        <v>-0.99999996560030679</v>
      </c>
      <c r="V64" t="e">
        <f t="shared" ca="1" si="28"/>
        <v>#NAME?</v>
      </c>
      <c r="W64">
        <f t="shared" si="29"/>
        <v>-7.0161026974157492E-2</v>
      </c>
      <c r="X64" t="e">
        <f t="shared" ca="1" si="30"/>
        <v>#NAME?</v>
      </c>
      <c r="Y64" t="e">
        <f t="shared" ca="1" si="31"/>
        <v>#NAME?</v>
      </c>
      <c r="Z64" t="e">
        <f t="shared" ca="1" si="32"/>
        <v>#NAME?</v>
      </c>
      <c r="AA64" t="e">
        <f t="shared" ca="1" si="33"/>
        <v>#NAME?</v>
      </c>
      <c r="AB64" t="e">
        <f t="shared" ca="1" si="34"/>
        <v>#NAME?</v>
      </c>
      <c r="AC64" t="e">
        <f t="shared" ca="1" si="35"/>
        <v>#NAME?</v>
      </c>
      <c r="AD64" t="e">
        <f t="shared" ca="1" si="36"/>
        <v>#NAME?</v>
      </c>
      <c r="AE64" s="4" t="e">
        <f t="shared" ca="1" si="37"/>
        <v>#NAME?</v>
      </c>
      <c r="AG64" s="4" t="e">
        <f t="shared" ca="1" si="38"/>
        <v>#NAME?</v>
      </c>
    </row>
    <row r="65" spans="10:33">
      <c r="J65">
        <f t="shared" si="39"/>
        <v>64</v>
      </c>
      <c r="K65">
        <f>EXP($B$29+$B$24*Transformed!B65+$B$25*Transformed!C65+$B$26*Transformed!D65+$B$27*Transformed!E65+$B$28*Transformed!F65)</f>
        <v>10.329749158296739</v>
      </c>
      <c r="L65">
        <f t="shared" si="20"/>
        <v>0.91173679257782125</v>
      </c>
      <c r="M65">
        <f t="shared" si="21"/>
        <v>8.8263207422178747E-2</v>
      </c>
      <c r="N65">
        <f>$B$11+$B$4*Transformed!B65+$B$5*Transformed!C65+$B$6*Transformed!D65+$B$7*Transformed!E65+$B$8*Transformed!F65+$B$9*Transformed!V65+$B$10*Transformed!W65</f>
        <v>0.6371793</v>
      </c>
      <c r="O65" s="4">
        <f>$B$21+$B$14*Transformed!B65+$B$15*Transformed!C65+$B$16*Transformed!D65+$B$17*Transformed!E65+$B$18*Transformed!F65+$B$19*Transformed!V65+$B$20*Transformed!W65</f>
        <v>-0.59393240000000003</v>
      </c>
      <c r="P65">
        <f t="shared" si="22"/>
        <v>5.3942786347799245</v>
      </c>
      <c r="Q65">
        <f t="shared" si="23"/>
        <v>-12.555804033997813</v>
      </c>
      <c r="R65">
        <f t="shared" si="24"/>
        <v>6.0394213131995587</v>
      </c>
      <c r="S65">
        <f t="shared" si="25"/>
        <v>1.4745927862060288</v>
      </c>
      <c r="T65" t="e">
        <f t="shared" ca="1" si="26"/>
        <v>#NAME?</v>
      </c>
      <c r="U65">
        <f t="shared" si="27"/>
        <v>-0.99999996560030679</v>
      </c>
      <c r="V65" t="e">
        <f t="shared" ca="1" si="28"/>
        <v>#NAME?</v>
      </c>
      <c r="W65">
        <f t="shared" si="29"/>
        <v>-7.0161026974157492E-2</v>
      </c>
      <c r="X65" t="e">
        <f t="shared" ca="1" si="30"/>
        <v>#NAME?</v>
      </c>
      <c r="Y65" t="e">
        <f t="shared" ca="1" si="31"/>
        <v>#NAME?</v>
      </c>
      <c r="Z65" t="e">
        <f t="shared" ca="1" si="32"/>
        <v>#NAME?</v>
      </c>
      <c r="AA65" t="e">
        <f t="shared" ca="1" si="33"/>
        <v>#NAME?</v>
      </c>
      <c r="AB65" t="e">
        <f t="shared" ca="1" si="34"/>
        <v>#NAME?</v>
      </c>
      <c r="AC65" t="e">
        <f t="shared" ca="1" si="35"/>
        <v>#NAME?</v>
      </c>
      <c r="AD65" t="e">
        <f t="shared" ca="1" si="36"/>
        <v>#NAME?</v>
      </c>
      <c r="AE65" s="4" t="e">
        <f t="shared" ca="1" si="37"/>
        <v>#NAME?</v>
      </c>
      <c r="AG65" s="4" t="e">
        <f t="shared" ca="1" si="38"/>
        <v>#NAME?</v>
      </c>
    </row>
    <row r="66" spans="10:33">
      <c r="J66">
        <f t="shared" ref="J66:J101" si="40">id</f>
        <v>65</v>
      </c>
      <c r="K66">
        <f>EXP($B$29+$B$24*Transformed!B66+$B$25*Transformed!C66+$B$26*Transformed!D66+$B$27*Transformed!E66+$B$28*Transformed!F66)</f>
        <v>10.329749158296739</v>
      </c>
      <c r="L66">
        <f t="shared" si="20"/>
        <v>0.91173679257782125</v>
      </c>
      <c r="M66">
        <f t="shared" si="21"/>
        <v>8.8263207422178747E-2</v>
      </c>
      <c r="N66">
        <f>$B$11+$B$4*Transformed!B66+$B$5*Transformed!C66+$B$6*Transformed!D66+$B$7*Transformed!E66+$B$8*Transformed!F66+$B$9*Transformed!V66+$B$10*Transformed!W66</f>
        <v>0.6371793</v>
      </c>
      <c r="O66" s="4">
        <f>$B$21+$B$14*Transformed!B66+$B$15*Transformed!C66+$B$16*Transformed!D66+$B$17*Transformed!E66+$B$18*Transformed!F66+$B$19*Transformed!V66+$B$20*Transformed!W66</f>
        <v>-0.59393240000000003</v>
      </c>
      <c r="P66">
        <f t="shared" si="22"/>
        <v>5.3942786347799245</v>
      </c>
      <c r="Q66">
        <f t="shared" si="23"/>
        <v>-12.555804033997813</v>
      </c>
      <c r="R66">
        <f t="shared" si="24"/>
        <v>6.0394213131995587</v>
      </c>
      <c r="S66">
        <f t="shared" si="25"/>
        <v>1.4745927862060288</v>
      </c>
      <c r="T66" t="e">
        <f t="shared" ca="1" si="26"/>
        <v>#NAME?</v>
      </c>
      <c r="U66">
        <f t="shared" si="27"/>
        <v>-0.99999996560030679</v>
      </c>
      <c r="V66" t="e">
        <f t="shared" ca="1" si="28"/>
        <v>#NAME?</v>
      </c>
      <c r="W66">
        <f t="shared" si="29"/>
        <v>-7.0161026974157492E-2</v>
      </c>
      <c r="X66" t="e">
        <f t="shared" ca="1" si="30"/>
        <v>#NAME?</v>
      </c>
      <c r="Y66" t="e">
        <f t="shared" ca="1" si="31"/>
        <v>#NAME?</v>
      </c>
      <c r="Z66" t="e">
        <f t="shared" ca="1" si="32"/>
        <v>#NAME?</v>
      </c>
      <c r="AA66" t="e">
        <f t="shared" ca="1" si="33"/>
        <v>#NAME?</v>
      </c>
      <c r="AB66" t="e">
        <f t="shared" ca="1" si="34"/>
        <v>#NAME?</v>
      </c>
      <c r="AC66" t="e">
        <f t="shared" ca="1" si="35"/>
        <v>#NAME?</v>
      </c>
      <c r="AD66" t="e">
        <f t="shared" ca="1" si="36"/>
        <v>#NAME?</v>
      </c>
      <c r="AE66" s="4" t="e">
        <f t="shared" ca="1" si="37"/>
        <v>#NAME?</v>
      </c>
      <c r="AG66" s="4" t="e">
        <f t="shared" ca="1" si="38"/>
        <v>#NAME?</v>
      </c>
    </row>
    <row r="67" spans="10:33">
      <c r="J67">
        <f t="shared" si="40"/>
        <v>66</v>
      </c>
      <c r="K67">
        <f>EXP($B$29+$B$24*Transformed!B67+$B$25*Transformed!C67+$B$26*Transformed!D67+$B$27*Transformed!E67+$B$28*Transformed!F67)</f>
        <v>10.329749158296739</v>
      </c>
      <c r="L67">
        <f t="shared" si="20"/>
        <v>0.91173679257782125</v>
      </c>
      <c r="M67">
        <f t="shared" si="21"/>
        <v>8.8263207422178747E-2</v>
      </c>
      <c r="N67">
        <f>$B$11+$B$4*Transformed!B67+$B$5*Transformed!C67+$B$6*Transformed!D67+$B$7*Transformed!E67+$B$8*Transformed!F67+$B$9*Transformed!V67+$B$10*Transformed!W67</f>
        <v>0.6371793</v>
      </c>
      <c r="O67" s="4">
        <f>$B$21+$B$14*Transformed!B67+$B$15*Transformed!C67+$B$16*Transformed!D67+$B$17*Transformed!E67+$B$18*Transformed!F67+$B$19*Transformed!V67+$B$20*Transformed!W67</f>
        <v>-0.59393240000000003</v>
      </c>
      <c r="P67">
        <f t="shared" si="22"/>
        <v>5.3942786347799245</v>
      </c>
      <c r="Q67">
        <f t="shared" si="23"/>
        <v>-12.555804033997813</v>
      </c>
      <c r="R67">
        <f t="shared" si="24"/>
        <v>6.0394213131995587</v>
      </c>
      <c r="S67">
        <f t="shared" si="25"/>
        <v>1.4745927862060288</v>
      </c>
      <c r="T67" t="e">
        <f t="shared" ca="1" si="26"/>
        <v>#NAME?</v>
      </c>
      <c r="U67">
        <f t="shared" si="27"/>
        <v>-0.99999996560030679</v>
      </c>
      <c r="V67" t="e">
        <f t="shared" ca="1" si="28"/>
        <v>#NAME?</v>
      </c>
      <c r="W67">
        <f t="shared" si="29"/>
        <v>-7.0161026974157492E-2</v>
      </c>
      <c r="X67" t="e">
        <f t="shared" ca="1" si="30"/>
        <v>#NAME?</v>
      </c>
      <c r="Y67" t="e">
        <f t="shared" ca="1" si="31"/>
        <v>#NAME?</v>
      </c>
      <c r="Z67" t="e">
        <f t="shared" ca="1" si="32"/>
        <v>#NAME?</v>
      </c>
      <c r="AA67" t="e">
        <f t="shared" ca="1" si="33"/>
        <v>#NAME?</v>
      </c>
      <c r="AB67" t="e">
        <f t="shared" ca="1" si="34"/>
        <v>#NAME?</v>
      </c>
      <c r="AC67" t="e">
        <f t="shared" ca="1" si="35"/>
        <v>#NAME?</v>
      </c>
      <c r="AD67" t="e">
        <f t="shared" ca="1" si="36"/>
        <v>#NAME?</v>
      </c>
      <c r="AE67" s="4" t="e">
        <f t="shared" ca="1" si="37"/>
        <v>#NAME?</v>
      </c>
      <c r="AG67" s="4" t="e">
        <f t="shared" ca="1" si="38"/>
        <v>#NAME?</v>
      </c>
    </row>
    <row r="68" spans="10:33">
      <c r="J68">
        <f t="shared" si="40"/>
        <v>67</v>
      </c>
      <c r="K68">
        <f>EXP($B$29+$B$24*Transformed!B68+$B$25*Transformed!C68+$B$26*Transformed!D68+$B$27*Transformed!E68+$B$28*Transformed!F68)</f>
        <v>10.329749158296739</v>
      </c>
      <c r="L68">
        <f t="shared" si="20"/>
        <v>0.91173679257782125</v>
      </c>
      <c r="M68">
        <f t="shared" si="21"/>
        <v>8.8263207422178747E-2</v>
      </c>
      <c r="N68">
        <f>$B$11+$B$4*Transformed!B68+$B$5*Transformed!C68+$B$6*Transformed!D68+$B$7*Transformed!E68+$B$8*Transformed!F68+$B$9*Transformed!V68+$B$10*Transformed!W68</f>
        <v>0.6371793</v>
      </c>
      <c r="O68" s="4">
        <f>$B$21+$B$14*Transformed!B68+$B$15*Transformed!C68+$B$16*Transformed!D68+$B$17*Transformed!E68+$B$18*Transformed!F68+$B$19*Transformed!V68+$B$20*Transformed!W68</f>
        <v>-0.59393240000000003</v>
      </c>
      <c r="P68">
        <f t="shared" si="22"/>
        <v>5.3942786347799245</v>
      </c>
      <c r="Q68">
        <f t="shared" si="23"/>
        <v>-12.555804033997813</v>
      </c>
      <c r="R68">
        <f t="shared" si="24"/>
        <v>6.0394213131995587</v>
      </c>
      <c r="S68">
        <f t="shared" si="25"/>
        <v>1.4745927862060288</v>
      </c>
      <c r="T68" t="e">
        <f t="shared" ca="1" si="26"/>
        <v>#NAME?</v>
      </c>
      <c r="U68">
        <f t="shared" si="27"/>
        <v>-0.99999996560030679</v>
      </c>
      <c r="V68" t="e">
        <f t="shared" ca="1" si="28"/>
        <v>#NAME?</v>
      </c>
      <c r="W68">
        <f t="shared" si="29"/>
        <v>-7.0161026974157492E-2</v>
      </c>
      <c r="X68" t="e">
        <f t="shared" ca="1" si="30"/>
        <v>#NAME?</v>
      </c>
      <c r="Y68" t="e">
        <f t="shared" ca="1" si="31"/>
        <v>#NAME?</v>
      </c>
      <c r="Z68" t="e">
        <f t="shared" ca="1" si="32"/>
        <v>#NAME?</v>
      </c>
      <c r="AA68" t="e">
        <f t="shared" ca="1" si="33"/>
        <v>#NAME?</v>
      </c>
      <c r="AB68" t="e">
        <f t="shared" ca="1" si="34"/>
        <v>#NAME?</v>
      </c>
      <c r="AC68" t="e">
        <f t="shared" ca="1" si="35"/>
        <v>#NAME?</v>
      </c>
      <c r="AD68" t="e">
        <f t="shared" ca="1" si="36"/>
        <v>#NAME?</v>
      </c>
      <c r="AE68" s="4" t="e">
        <f t="shared" ca="1" si="37"/>
        <v>#NAME?</v>
      </c>
      <c r="AG68" s="4" t="e">
        <f t="shared" ca="1" si="38"/>
        <v>#NAME?</v>
      </c>
    </row>
    <row r="69" spans="10:33">
      <c r="J69">
        <f t="shared" si="40"/>
        <v>68</v>
      </c>
      <c r="K69">
        <f>EXP($B$29+$B$24*Transformed!B69+$B$25*Transformed!C69+$B$26*Transformed!D69+$B$27*Transformed!E69+$B$28*Transformed!F69)</f>
        <v>10.329749158296739</v>
      </c>
      <c r="L69">
        <f t="shared" si="20"/>
        <v>0.91173679257782125</v>
      </c>
      <c r="M69">
        <f t="shared" si="21"/>
        <v>8.8263207422178747E-2</v>
      </c>
      <c r="N69">
        <f>$B$11+$B$4*Transformed!B69+$B$5*Transformed!C69+$B$6*Transformed!D69+$B$7*Transformed!E69+$B$8*Transformed!F69+$B$9*Transformed!V69+$B$10*Transformed!W69</f>
        <v>0.6371793</v>
      </c>
      <c r="O69" s="4">
        <f>$B$21+$B$14*Transformed!B69+$B$15*Transformed!C69+$B$16*Transformed!D69+$B$17*Transformed!E69+$B$18*Transformed!F69+$B$19*Transformed!V69+$B$20*Transformed!W69</f>
        <v>-0.59393240000000003</v>
      </c>
      <c r="P69">
        <f t="shared" si="22"/>
        <v>5.3942786347799245</v>
      </c>
      <c r="Q69">
        <f t="shared" si="23"/>
        <v>-12.555804033997813</v>
      </c>
      <c r="R69">
        <f t="shared" si="24"/>
        <v>6.0394213131995587</v>
      </c>
      <c r="S69">
        <f t="shared" si="25"/>
        <v>1.4745927862060288</v>
      </c>
      <c r="T69" t="e">
        <f t="shared" ca="1" si="26"/>
        <v>#NAME?</v>
      </c>
      <c r="U69">
        <f t="shared" si="27"/>
        <v>-0.99999996560030679</v>
      </c>
      <c r="V69" t="e">
        <f t="shared" ca="1" si="28"/>
        <v>#NAME?</v>
      </c>
      <c r="W69">
        <f t="shared" si="29"/>
        <v>-7.0161026974157492E-2</v>
      </c>
      <c r="X69" t="e">
        <f t="shared" ca="1" si="30"/>
        <v>#NAME?</v>
      </c>
      <c r="Y69" t="e">
        <f t="shared" ca="1" si="31"/>
        <v>#NAME?</v>
      </c>
      <c r="Z69" t="e">
        <f t="shared" ca="1" si="32"/>
        <v>#NAME?</v>
      </c>
      <c r="AA69" t="e">
        <f t="shared" ca="1" si="33"/>
        <v>#NAME?</v>
      </c>
      <c r="AB69" t="e">
        <f t="shared" ca="1" si="34"/>
        <v>#NAME?</v>
      </c>
      <c r="AC69" t="e">
        <f t="shared" ca="1" si="35"/>
        <v>#NAME?</v>
      </c>
      <c r="AD69" t="e">
        <f t="shared" ca="1" si="36"/>
        <v>#NAME?</v>
      </c>
      <c r="AE69" s="4" t="e">
        <f t="shared" ca="1" si="37"/>
        <v>#NAME?</v>
      </c>
      <c r="AG69" s="4" t="e">
        <f t="shared" ca="1" si="38"/>
        <v>#NAME?</v>
      </c>
    </row>
    <row r="70" spans="10:33">
      <c r="J70">
        <f t="shared" si="40"/>
        <v>69</v>
      </c>
      <c r="K70">
        <f>EXP($B$29+$B$24*Transformed!B70+$B$25*Transformed!C70+$B$26*Transformed!D70+$B$27*Transformed!E70+$B$28*Transformed!F70)</f>
        <v>10.329749158296739</v>
      </c>
      <c r="L70">
        <f t="shared" si="20"/>
        <v>0.91173679257782125</v>
      </c>
      <c r="M70">
        <f t="shared" si="21"/>
        <v>8.8263207422178747E-2</v>
      </c>
      <c r="N70">
        <f>$B$11+$B$4*Transformed!B70+$B$5*Transformed!C70+$B$6*Transformed!D70+$B$7*Transformed!E70+$B$8*Transformed!F70+$B$9*Transformed!V70+$B$10*Transformed!W70</f>
        <v>0.6371793</v>
      </c>
      <c r="O70" s="4">
        <f>$B$21+$B$14*Transformed!B70+$B$15*Transformed!C70+$B$16*Transformed!D70+$B$17*Transformed!E70+$B$18*Transformed!F70+$B$19*Transformed!V70+$B$20*Transformed!W70</f>
        <v>-0.59393240000000003</v>
      </c>
      <c r="P70">
        <f t="shared" si="22"/>
        <v>5.3942786347799245</v>
      </c>
      <c r="Q70">
        <f t="shared" si="23"/>
        <v>-12.555804033997813</v>
      </c>
      <c r="R70">
        <f t="shared" si="24"/>
        <v>6.0394213131995587</v>
      </c>
      <c r="S70">
        <f t="shared" si="25"/>
        <v>1.4745927862060288</v>
      </c>
      <c r="T70" t="e">
        <f t="shared" ca="1" si="26"/>
        <v>#NAME?</v>
      </c>
      <c r="U70">
        <f t="shared" si="27"/>
        <v>-0.99999996560030679</v>
      </c>
      <c r="V70" t="e">
        <f t="shared" ca="1" si="28"/>
        <v>#NAME?</v>
      </c>
      <c r="W70">
        <f t="shared" si="29"/>
        <v>-7.0161026974157492E-2</v>
      </c>
      <c r="X70" t="e">
        <f t="shared" ca="1" si="30"/>
        <v>#NAME?</v>
      </c>
      <c r="Y70" t="e">
        <f t="shared" ca="1" si="31"/>
        <v>#NAME?</v>
      </c>
      <c r="Z70" t="e">
        <f t="shared" ca="1" si="32"/>
        <v>#NAME?</v>
      </c>
      <c r="AA70" t="e">
        <f t="shared" ca="1" si="33"/>
        <v>#NAME?</v>
      </c>
      <c r="AB70" t="e">
        <f t="shared" ca="1" si="34"/>
        <v>#NAME?</v>
      </c>
      <c r="AC70" t="e">
        <f t="shared" ca="1" si="35"/>
        <v>#NAME?</v>
      </c>
      <c r="AD70" t="e">
        <f t="shared" ca="1" si="36"/>
        <v>#NAME?</v>
      </c>
      <c r="AE70" s="4" t="e">
        <f t="shared" ca="1" si="37"/>
        <v>#NAME?</v>
      </c>
      <c r="AG70" s="4" t="e">
        <f t="shared" ca="1" si="38"/>
        <v>#NAME?</v>
      </c>
    </row>
    <row r="71" spans="10:33">
      <c r="J71">
        <f t="shared" si="40"/>
        <v>70</v>
      </c>
      <c r="K71">
        <f>EXP($B$29+$B$24*Transformed!B71+$B$25*Transformed!C71+$B$26*Transformed!D71+$B$27*Transformed!E71+$B$28*Transformed!F71)</f>
        <v>10.329749158296739</v>
      </c>
      <c r="L71">
        <f t="shared" ref="L71:L101" si="41">K71/(K71+EXP(0))</f>
        <v>0.91173679257782125</v>
      </c>
      <c r="M71">
        <f t="shared" ref="M71:M101" si="42">1-L71</f>
        <v>8.8263207422178747E-2</v>
      </c>
      <c r="N71">
        <f>$B$11+$B$4*Transformed!B71+$B$5*Transformed!C71+$B$6*Transformed!D71+$B$7*Transformed!E71+$B$8*Transformed!F71+$B$9*Transformed!V71+$B$10*Transformed!W71</f>
        <v>0.6371793</v>
      </c>
      <c r="O71" s="4">
        <f>$B$21+$B$14*Transformed!B71+$B$15*Transformed!C71+$B$16*Transformed!D71+$B$17*Transformed!E71+$B$18*Transformed!F71+$B$19*Transformed!V71+$B$20*Transformed!W71</f>
        <v>-0.59393240000000003</v>
      </c>
      <c r="P71">
        <f t="shared" ref="P71:P101" si="43">(0.999-N71)/$B$34</f>
        <v>5.3942786347799245</v>
      </c>
      <c r="Q71">
        <f t="shared" ref="Q71:Q101" si="44">(-0.205-N71)/$B$34</f>
        <v>-12.555804033997813</v>
      </c>
      <c r="R71">
        <f t="shared" ref="R71:R101" si="45">(0.999-O71)/$B$35</f>
        <v>6.0394213131995587</v>
      </c>
      <c r="S71">
        <f t="shared" ref="S71:S101" si="46">(-0.205-O71)/$B$35</f>
        <v>1.4745927862060288</v>
      </c>
      <c r="T71" t="e">
        <f t="shared" ref="T71:T101" ca="1" si="47">_xlfn.NORM.DIST(P71,0,1,FALSE)-_xlfn.NORM.DIST(Q71,0,1,FALSE)</f>
        <v>#NAME?</v>
      </c>
      <c r="U71">
        <f t="shared" ref="U71:U101" si="48">NORMSDIST(Q71)-NORMSDIST(P71)</f>
        <v>-0.99999996560030679</v>
      </c>
      <c r="V71" t="e">
        <f t="shared" ref="V71:V101" ca="1" si="49">_xlfn.NORM.DIST(R71,0,1,FALSE)-_xlfn.NORM.DIST(S71,0,1,FALSE)</f>
        <v>#NAME?</v>
      </c>
      <c r="W71">
        <f t="shared" ref="W71:W101" si="50">NORMSDIST(S71)-NORMSDIST(R71)</f>
        <v>-7.0161026974157492E-2</v>
      </c>
      <c r="X71" t="e">
        <f t="shared" ref="X71:X101" ca="1" si="51">IF(AND(T71&gt;=-0.0001, T71&lt;=0.0001),1,0)</f>
        <v>#NAME?</v>
      </c>
      <c r="Y71" t="e">
        <f t="shared" ref="Y71:Y101" ca="1" si="52">T71*(1-X71)</f>
        <v>#NAME?</v>
      </c>
      <c r="Z71" t="e">
        <f t="shared" ref="Z71:Z101" ca="1" si="53">X71+(1-X71)*U71</f>
        <v>#NAME?</v>
      </c>
      <c r="AA71" t="e">
        <f t="shared" ref="AA71:AA101" ca="1" si="54">IF(AND(V71&gt;=-0.0001, V71&lt;=0.0001),1,0)</f>
        <v>#NAME?</v>
      </c>
      <c r="AB71" t="e">
        <f t="shared" ref="AB71:AB101" ca="1" si="55">V71*(1-AA71)</f>
        <v>#NAME?</v>
      </c>
      <c r="AC71" t="e">
        <f t="shared" ref="AC71:AC101" ca="1" si="56">AA71+(1-AA71)*W71</f>
        <v>#NAME?</v>
      </c>
      <c r="AD71" t="e">
        <f t="shared" ref="AD71:AD101" ca="1" si="57">L71*(1-NORMSDIST(P71)+(NORMSDIST(P71)-NORMSDIST(Q71))*(N71+$B$64*(Y71/Z71))-0.53*NORMSDIST(Q71))</f>
        <v>#NAME?</v>
      </c>
      <c r="AE71" s="4" t="e">
        <f t="shared" ref="AE71:AE101" ca="1" si="58">M71*(1-NORMSDIST(R71)+(NORMSDIST(R71)-NORMSDIST(S71))*(O71+$B$65*(AB71/AC71))-0.53*NORMSDIST(S71))</f>
        <v>#NAME?</v>
      </c>
      <c r="AG71" s="4" t="e">
        <f t="shared" ref="AG71:AG101" ca="1" si="59">AD71+AE71</f>
        <v>#NAME?</v>
      </c>
    </row>
    <row r="72" spans="10:33">
      <c r="J72">
        <f t="shared" si="40"/>
        <v>71</v>
      </c>
      <c r="K72">
        <f>EXP($B$29+$B$24*Transformed!B72+$B$25*Transformed!C72+$B$26*Transformed!D72+$B$27*Transformed!E72+$B$28*Transformed!F72)</f>
        <v>10.329749158296739</v>
      </c>
      <c r="L72">
        <f t="shared" si="41"/>
        <v>0.91173679257782125</v>
      </c>
      <c r="M72">
        <f t="shared" si="42"/>
        <v>8.8263207422178747E-2</v>
      </c>
      <c r="N72">
        <f>$B$11+$B$4*Transformed!B72+$B$5*Transformed!C72+$B$6*Transformed!D72+$B$7*Transformed!E72+$B$8*Transformed!F72+$B$9*Transformed!V72+$B$10*Transformed!W72</f>
        <v>0.6371793</v>
      </c>
      <c r="O72" s="4">
        <f>$B$21+$B$14*Transformed!B72+$B$15*Transformed!C72+$B$16*Transformed!D72+$B$17*Transformed!E72+$B$18*Transformed!F72+$B$19*Transformed!V72+$B$20*Transformed!W72</f>
        <v>-0.59393240000000003</v>
      </c>
      <c r="P72">
        <f t="shared" si="43"/>
        <v>5.3942786347799245</v>
      </c>
      <c r="Q72">
        <f t="shared" si="44"/>
        <v>-12.555804033997813</v>
      </c>
      <c r="R72">
        <f t="shared" si="45"/>
        <v>6.0394213131995587</v>
      </c>
      <c r="S72">
        <f t="shared" si="46"/>
        <v>1.4745927862060288</v>
      </c>
      <c r="T72" t="e">
        <f t="shared" ca="1" si="47"/>
        <v>#NAME?</v>
      </c>
      <c r="U72">
        <f t="shared" si="48"/>
        <v>-0.99999996560030679</v>
      </c>
      <c r="V72" t="e">
        <f t="shared" ca="1" si="49"/>
        <v>#NAME?</v>
      </c>
      <c r="W72">
        <f t="shared" si="50"/>
        <v>-7.0161026974157492E-2</v>
      </c>
      <c r="X72" t="e">
        <f t="shared" ca="1" si="51"/>
        <v>#NAME?</v>
      </c>
      <c r="Y72" t="e">
        <f t="shared" ca="1" si="52"/>
        <v>#NAME?</v>
      </c>
      <c r="Z72" t="e">
        <f t="shared" ca="1" si="53"/>
        <v>#NAME?</v>
      </c>
      <c r="AA72" t="e">
        <f t="shared" ca="1" si="54"/>
        <v>#NAME?</v>
      </c>
      <c r="AB72" t="e">
        <f t="shared" ca="1" si="55"/>
        <v>#NAME?</v>
      </c>
      <c r="AC72" t="e">
        <f t="shared" ca="1" si="56"/>
        <v>#NAME?</v>
      </c>
      <c r="AD72" t="e">
        <f t="shared" ca="1" si="57"/>
        <v>#NAME?</v>
      </c>
      <c r="AE72" s="4" t="e">
        <f t="shared" ca="1" si="58"/>
        <v>#NAME?</v>
      </c>
      <c r="AG72" s="4" t="e">
        <f t="shared" ca="1" si="59"/>
        <v>#NAME?</v>
      </c>
    </row>
    <row r="73" spans="10:33">
      <c r="J73">
        <f t="shared" si="40"/>
        <v>72</v>
      </c>
      <c r="K73">
        <f>EXP($B$29+$B$24*Transformed!B73+$B$25*Transformed!C73+$B$26*Transformed!D73+$B$27*Transformed!E73+$B$28*Transformed!F73)</f>
        <v>10.329749158296739</v>
      </c>
      <c r="L73">
        <f t="shared" si="41"/>
        <v>0.91173679257782125</v>
      </c>
      <c r="M73">
        <f t="shared" si="42"/>
        <v>8.8263207422178747E-2</v>
      </c>
      <c r="N73">
        <f>$B$11+$B$4*Transformed!B73+$B$5*Transformed!C73+$B$6*Transformed!D73+$B$7*Transformed!E73+$B$8*Transformed!F73+$B$9*Transformed!V73+$B$10*Transformed!W73</f>
        <v>0.6371793</v>
      </c>
      <c r="O73" s="4">
        <f>$B$21+$B$14*Transformed!B73+$B$15*Transformed!C73+$B$16*Transformed!D73+$B$17*Transformed!E73+$B$18*Transformed!F73+$B$19*Transformed!V73+$B$20*Transformed!W73</f>
        <v>-0.59393240000000003</v>
      </c>
      <c r="P73">
        <f t="shared" si="43"/>
        <v>5.3942786347799245</v>
      </c>
      <c r="Q73">
        <f t="shared" si="44"/>
        <v>-12.555804033997813</v>
      </c>
      <c r="R73">
        <f t="shared" si="45"/>
        <v>6.0394213131995587</v>
      </c>
      <c r="S73">
        <f t="shared" si="46"/>
        <v>1.4745927862060288</v>
      </c>
      <c r="T73" t="e">
        <f t="shared" ca="1" si="47"/>
        <v>#NAME?</v>
      </c>
      <c r="U73">
        <f t="shared" si="48"/>
        <v>-0.99999996560030679</v>
      </c>
      <c r="V73" t="e">
        <f t="shared" ca="1" si="49"/>
        <v>#NAME?</v>
      </c>
      <c r="W73">
        <f t="shared" si="50"/>
        <v>-7.0161026974157492E-2</v>
      </c>
      <c r="X73" t="e">
        <f t="shared" ca="1" si="51"/>
        <v>#NAME?</v>
      </c>
      <c r="Y73" t="e">
        <f t="shared" ca="1" si="52"/>
        <v>#NAME?</v>
      </c>
      <c r="Z73" t="e">
        <f t="shared" ca="1" si="53"/>
        <v>#NAME?</v>
      </c>
      <c r="AA73" t="e">
        <f t="shared" ca="1" si="54"/>
        <v>#NAME?</v>
      </c>
      <c r="AB73" t="e">
        <f t="shared" ca="1" si="55"/>
        <v>#NAME?</v>
      </c>
      <c r="AC73" t="e">
        <f t="shared" ca="1" si="56"/>
        <v>#NAME?</v>
      </c>
      <c r="AD73" t="e">
        <f t="shared" ca="1" si="57"/>
        <v>#NAME?</v>
      </c>
      <c r="AE73" s="4" t="e">
        <f t="shared" ca="1" si="58"/>
        <v>#NAME?</v>
      </c>
      <c r="AG73" s="4" t="e">
        <f t="shared" ca="1" si="59"/>
        <v>#NAME?</v>
      </c>
    </row>
    <row r="74" spans="10:33">
      <c r="J74">
        <f t="shared" si="40"/>
        <v>73</v>
      </c>
      <c r="K74">
        <f>EXP($B$29+$B$24*Transformed!B74+$B$25*Transformed!C74+$B$26*Transformed!D74+$B$27*Transformed!E74+$B$28*Transformed!F74)</f>
        <v>10.329749158296739</v>
      </c>
      <c r="L74">
        <f t="shared" si="41"/>
        <v>0.91173679257782125</v>
      </c>
      <c r="M74">
        <f t="shared" si="42"/>
        <v>8.8263207422178747E-2</v>
      </c>
      <c r="N74">
        <f>$B$11+$B$4*Transformed!B74+$B$5*Transformed!C74+$B$6*Transformed!D74+$B$7*Transformed!E74+$B$8*Transformed!F74+$B$9*Transformed!V74+$B$10*Transformed!W74</f>
        <v>0.6371793</v>
      </c>
      <c r="O74" s="4">
        <f>$B$21+$B$14*Transformed!B74+$B$15*Transformed!C74+$B$16*Transformed!D74+$B$17*Transformed!E74+$B$18*Transformed!F74+$B$19*Transformed!V74+$B$20*Transformed!W74</f>
        <v>-0.59393240000000003</v>
      </c>
      <c r="P74">
        <f t="shared" si="43"/>
        <v>5.3942786347799245</v>
      </c>
      <c r="Q74">
        <f t="shared" si="44"/>
        <v>-12.555804033997813</v>
      </c>
      <c r="R74">
        <f t="shared" si="45"/>
        <v>6.0394213131995587</v>
      </c>
      <c r="S74">
        <f t="shared" si="46"/>
        <v>1.4745927862060288</v>
      </c>
      <c r="T74" t="e">
        <f t="shared" ca="1" si="47"/>
        <v>#NAME?</v>
      </c>
      <c r="U74">
        <f t="shared" si="48"/>
        <v>-0.99999996560030679</v>
      </c>
      <c r="V74" t="e">
        <f t="shared" ca="1" si="49"/>
        <v>#NAME?</v>
      </c>
      <c r="W74">
        <f t="shared" si="50"/>
        <v>-7.0161026974157492E-2</v>
      </c>
      <c r="X74" t="e">
        <f t="shared" ca="1" si="51"/>
        <v>#NAME?</v>
      </c>
      <c r="Y74" t="e">
        <f t="shared" ca="1" si="52"/>
        <v>#NAME?</v>
      </c>
      <c r="Z74" t="e">
        <f t="shared" ca="1" si="53"/>
        <v>#NAME?</v>
      </c>
      <c r="AA74" t="e">
        <f t="shared" ca="1" si="54"/>
        <v>#NAME?</v>
      </c>
      <c r="AB74" t="e">
        <f t="shared" ca="1" si="55"/>
        <v>#NAME?</v>
      </c>
      <c r="AC74" t="e">
        <f t="shared" ca="1" si="56"/>
        <v>#NAME?</v>
      </c>
      <c r="AD74" t="e">
        <f t="shared" ca="1" si="57"/>
        <v>#NAME?</v>
      </c>
      <c r="AE74" s="4" t="e">
        <f t="shared" ca="1" si="58"/>
        <v>#NAME?</v>
      </c>
      <c r="AG74" s="4" t="e">
        <f t="shared" ca="1" si="59"/>
        <v>#NAME?</v>
      </c>
    </row>
    <row r="75" spans="10:33">
      <c r="J75">
        <f t="shared" si="40"/>
        <v>74</v>
      </c>
      <c r="K75">
        <f>EXP($B$29+$B$24*Transformed!B75+$B$25*Transformed!C75+$B$26*Transformed!D75+$B$27*Transformed!E75+$B$28*Transformed!F75)</f>
        <v>10.329749158296739</v>
      </c>
      <c r="L75">
        <f t="shared" si="41"/>
        <v>0.91173679257782125</v>
      </c>
      <c r="M75">
        <f t="shared" si="42"/>
        <v>8.8263207422178747E-2</v>
      </c>
      <c r="N75">
        <f>$B$11+$B$4*Transformed!B75+$B$5*Transformed!C75+$B$6*Transformed!D75+$B$7*Transformed!E75+$B$8*Transformed!F75+$B$9*Transformed!V75+$B$10*Transformed!W75</f>
        <v>0.6371793</v>
      </c>
      <c r="O75" s="4">
        <f>$B$21+$B$14*Transformed!B75+$B$15*Transformed!C75+$B$16*Transformed!D75+$B$17*Transformed!E75+$B$18*Transformed!F75+$B$19*Transformed!V75+$B$20*Transformed!W75</f>
        <v>-0.59393240000000003</v>
      </c>
      <c r="P75">
        <f t="shared" si="43"/>
        <v>5.3942786347799245</v>
      </c>
      <c r="Q75">
        <f t="shared" si="44"/>
        <v>-12.555804033997813</v>
      </c>
      <c r="R75">
        <f t="shared" si="45"/>
        <v>6.0394213131995587</v>
      </c>
      <c r="S75">
        <f t="shared" si="46"/>
        <v>1.4745927862060288</v>
      </c>
      <c r="T75" t="e">
        <f t="shared" ca="1" si="47"/>
        <v>#NAME?</v>
      </c>
      <c r="U75">
        <f t="shared" si="48"/>
        <v>-0.99999996560030679</v>
      </c>
      <c r="V75" t="e">
        <f t="shared" ca="1" si="49"/>
        <v>#NAME?</v>
      </c>
      <c r="W75">
        <f t="shared" si="50"/>
        <v>-7.0161026974157492E-2</v>
      </c>
      <c r="X75" t="e">
        <f t="shared" ca="1" si="51"/>
        <v>#NAME?</v>
      </c>
      <c r="Y75" t="e">
        <f t="shared" ca="1" si="52"/>
        <v>#NAME?</v>
      </c>
      <c r="Z75" t="e">
        <f t="shared" ca="1" si="53"/>
        <v>#NAME?</v>
      </c>
      <c r="AA75" t="e">
        <f t="shared" ca="1" si="54"/>
        <v>#NAME?</v>
      </c>
      <c r="AB75" t="e">
        <f t="shared" ca="1" si="55"/>
        <v>#NAME?</v>
      </c>
      <c r="AC75" t="e">
        <f t="shared" ca="1" si="56"/>
        <v>#NAME?</v>
      </c>
      <c r="AD75" t="e">
        <f t="shared" ca="1" si="57"/>
        <v>#NAME?</v>
      </c>
      <c r="AE75" s="4" t="e">
        <f t="shared" ca="1" si="58"/>
        <v>#NAME?</v>
      </c>
      <c r="AG75" s="4" t="e">
        <f t="shared" ca="1" si="59"/>
        <v>#NAME?</v>
      </c>
    </row>
    <row r="76" spans="10:33">
      <c r="J76">
        <f t="shared" si="40"/>
        <v>75</v>
      </c>
      <c r="K76">
        <f>EXP($B$29+$B$24*Transformed!B76+$B$25*Transformed!C76+$B$26*Transformed!D76+$B$27*Transformed!E76+$B$28*Transformed!F76)</f>
        <v>10.329749158296739</v>
      </c>
      <c r="L76">
        <f t="shared" si="41"/>
        <v>0.91173679257782125</v>
      </c>
      <c r="M76">
        <f t="shared" si="42"/>
        <v>8.8263207422178747E-2</v>
      </c>
      <c r="N76">
        <f>$B$11+$B$4*Transformed!B76+$B$5*Transformed!C76+$B$6*Transformed!D76+$B$7*Transformed!E76+$B$8*Transformed!F76+$B$9*Transformed!V76+$B$10*Transformed!W76</f>
        <v>0.6371793</v>
      </c>
      <c r="O76" s="4">
        <f>$B$21+$B$14*Transformed!B76+$B$15*Transformed!C76+$B$16*Transformed!D76+$B$17*Transformed!E76+$B$18*Transformed!F76+$B$19*Transformed!V76+$B$20*Transformed!W76</f>
        <v>-0.59393240000000003</v>
      </c>
      <c r="P76">
        <f t="shared" si="43"/>
        <v>5.3942786347799245</v>
      </c>
      <c r="Q76">
        <f t="shared" si="44"/>
        <v>-12.555804033997813</v>
      </c>
      <c r="R76">
        <f t="shared" si="45"/>
        <v>6.0394213131995587</v>
      </c>
      <c r="S76">
        <f t="shared" si="46"/>
        <v>1.4745927862060288</v>
      </c>
      <c r="T76" t="e">
        <f t="shared" ca="1" si="47"/>
        <v>#NAME?</v>
      </c>
      <c r="U76">
        <f t="shared" si="48"/>
        <v>-0.99999996560030679</v>
      </c>
      <c r="V76" t="e">
        <f t="shared" ca="1" si="49"/>
        <v>#NAME?</v>
      </c>
      <c r="W76">
        <f t="shared" si="50"/>
        <v>-7.0161026974157492E-2</v>
      </c>
      <c r="X76" t="e">
        <f t="shared" ca="1" si="51"/>
        <v>#NAME?</v>
      </c>
      <c r="Y76" t="e">
        <f t="shared" ca="1" si="52"/>
        <v>#NAME?</v>
      </c>
      <c r="Z76" t="e">
        <f t="shared" ca="1" si="53"/>
        <v>#NAME?</v>
      </c>
      <c r="AA76" t="e">
        <f t="shared" ca="1" si="54"/>
        <v>#NAME?</v>
      </c>
      <c r="AB76" t="e">
        <f t="shared" ca="1" si="55"/>
        <v>#NAME?</v>
      </c>
      <c r="AC76" t="e">
        <f t="shared" ca="1" si="56"/>
        <v>#NAME?</v>
      </c>
      <c r="AD76" t="e">
        <f t="shared" ca="1" si="57"/>
        <v>#NAME?</v>
      </c>
      <c r="AE76" s="4" t="e">
        <f t="shared" ca="1" si="58"/>
        <v>#NAME?</v>
      </c>
      <c r="AG76" s="4" t="e">
        <f t="shared" ca="1" si="59"/>
        <v>#NAME?</v>
      </c>
    </row>
    <row r="77" spans="10:33">
      <c r="J77">
        <f t="shared" si="40"/>
        <v>76</v>
      </c>
      <c r="K77">
        <f>EXP($B$29+$B$24*Transformed!B77+$B$25*Transformed!C77+$B$26*Transformed!D77+$B$27*Transformed!E77+$B$28*Transformed!F77)</f>
        <v>10.329749158296739</v>
      </c>
      <c r="L77">
        <f t="shared" si="41"/>
        <v>0.91173679257782125</v>
      </c>
      <c r="M77">
        <f t="shared" si="42"/>
        <v>8.8263207422178747E-2</v>
      </c>
      <c r="N77">
        <f>$B$11+$B$4*Transformed!B77+$B$5*Transformed!C77+$B$6*Transformed!D77+$B$7*Transformed!E77+$B$8*Transformed!F77+$B$9*Transformed!V77+$B$10*Transformed!W77</f>
        <v>0.6371793</v>
      </c>
      <c r="O77" s="4">
        <f>$B$21+$B$14*Transformed!B77+$B$15*Transformed!C77+$B$16*Transformed!D77+$B$17*Transformed!E77+$B$18*Transformed!F77+$B$19*Transformed!V77+$B$20*Transformed!W77</f>
        <v>-0.59393240000000003</v>
      </c>
      <c r="P77">
        <f t="shared" si="43"/>
        <v>5.3942786347799245</v>
      </c>
      <c r="Q77">
        <f t="shared" si="44"/>
        <v>-12.555804033997813</v>
      </c>
      <c r="R77">
        <f t="shared" si="45"/>
        <v>6.0394213131995587</v>
      </c>
      <c r="S77">
        <f t="shared" si="46"/>
        <v>1.4745927862060288</v>
      </c>
      <c r="T77" t="e">
        <f t="shared" ca="1" si="47"/>
        <v>#NAME?</v>
      </c>
      <c r="U77">
        <f t="shared" si="48"/>
        <v>-0.99999996560030679</v>
      </c>
      <c r="V77" t="e">
        <f t="shared" ca="1" si="49"/>
        <v>#NAME?</v>
      </c>
      <c r="W77">
        <f t="shared" si="50"/>
        <v>-7.0161026974157492E-2</v>
      </c>
      <c r="X77" t="e">
        <f t="shared" ca="1" si="51"/>
        <v>#NAME?</v>
      </c>
      <c r="Y77" t="e">
        <f t="shared" ca="1" si="52"/>
        <v>#NAME?</v>
      </c>
      <c r="Z77" t="e">
        <f t="shared" ca="1" si="53"/>
        <v>#NAME?</v>
      </c>
      <c r="AA77" t="e">
        <f t="shared" ca="1" si="54"/>
        <v>#NAME?</v>
      </c>
      <c r="AB77" t="e">
        <f t="shared" ca="1" si="55"/>
        <v>#NAME?</v>
      </c>
      <c r="AC77" t="e">
        <f t="shared" ca="1" si="56"/>
        <v>#NAME?</v>
      </c>
      <c r="AD77" t="e">
        <f t="shared" ca="1" si="57"/>
        <v>#NAME?</v>
      </c>
      <c r="AE77" s="4" t="e">
        <f t="shared" ca="1" si="58"/>
        <v>#NAME?</v>
      </c>
      <c r="AG77" s="4" t="e">
        <f t="shared" ca="1" si="59"/>
        <v>#NAME?</v>
      </c>
    </row>
    <row r="78" spans="10:33">
      <c r="J78">
        <f t="shared" si="40"/>
        <v>77</v>
      </c>
      <c r="K78">
        <f>EXP($B$29+$B$24*Transformed!B78+$B$25*Transformed!C78+$B$26*Transformed!D78+$B$27*Transformed!E78+$B$28*Transformed!F78)</f>
        <v>10.329749158296739</v>
      </c>
      <c r="L78">
        <f t="shared" si="41"/>
        <v>0.91173679257782125</v>
      </c>
      <c r="M78">
        <f t="shared" si="42"/>
        <v>8.8263207422178747E-2</v>
      </c>
      <c r="N78">
        <f>$B$11+$B$4*Transformed!B78+$B$5*Transformed!C78+$B$6*Transformed!D78+$B$7*Transformed!E78+$B$8*Transformed!F78+$B$9*Transformed!V78+$B$10*Transformed!W78</f>
        <v>0.6371793</v>
      </c>
      <c r="O78" s="4">
        <f>$B$21+$B$14*Transformed!B78+$B$15*Transformed!C78+$B$16*Transformed!D78+$B$17*Transformed!E78+$B$18*Transformed!F78+$B$19*Transformed!V78+$B$20*Transformed!W78</f>
        <v>-0.59393240000000003</v>
      </c>
      <c r="P78">
        <f t="shared" si="43"/>
        <v>5.3942786347799245</v>
      </c>
      <c r="Q78">
        <f t="shared" si="44"/>
        <v>-12.555804033997813</v>
      </c>
      <c r="R78">
        <f t="shared" si="45"/>
        <v>6.0394213131995587</v>
      </c>
      <c r="S78">
        <f t="shared" si="46"/>
        <v>1.4745927862060288</v>
      </c>
      <c r="T78" t="e">
        <f t="shared" ca="1" si="47"/>
        <v>#NAME?</v>
      </c>
      <c r="U78">
        <f t="shared" si="48"/>
        <v>-0.99999996560030679</v>
      </c>
      <c r="V78" t="e">
        <f t="shared" ca="1" si="49"/>
        <v>#NAME?</v>
      </c>
      <c r="W78">
        <f t="shared" si="50"/>
        <v>-7.0161026974157492E-2</v>
      </c>
      <c r="X78" t="e">
        <f t="shared" ca="1" si="51"/>
        <v>#NAME?</v>
      </c>
      <c r="Y78" t="e">
        <f t="shared" ca="1" si="52"/>
        <v>#NAME?</v>
      </c>
      <c r="Z78" t="e">
        <f t="shared" ca="1" si="53"/>
        <v>#NAME?</v>
      </c>
      <c r="AA78" t="e">
        <f t="shared" ca="1" si="54"/>
        <v>#NAME?</v>
      </c>
      <c r="AB78" t="e">
        <f t="shared" ca="1" si="55"/>
        <v>#NAME?</v>
      </c>
      <c r="AC78" t="e">
        <f t="shared" ca="1" si="56"/>
        <v>#NAME?</v>
      </c>
      <c r="AD78" t="e">
        <f t="shared" ca="1" si="57"/>
        <v>#NAME?</v>
      </c>
      <c r="AE78" s="4" t="e">
        <f t="shared" ca="1" si="58"/>
        <v>#NAME?</v>
      </c>
      <c r="AG78" s="4" t="e">
        <f t="shared" ca="1" si="59"/>
        <v>#NAME?</v>
      </c>
    </row>
    <row r="79" spans="10:33">
      <c r="J79">
        <f t="shared" si="40"/>
        <v>78</v>
      </c>
      <c r="K79">
        <f>EXP($B$29+$B$24*Transformed!B79+$B$25*Transformed!C79+$B$26*Transformed!D79+$B$27*Transformed!E79+$B$28*Transformed!F79)</f>
        <v>10.329749158296739</v>
      </c>
      <c r="L79">
        <f t="shared" si="41"/>
        <v>0.91173679257782125</v>
      </c>
      <c r="M79">
        <f t="shared" si="42"/>
        <v>8.8263207422178747E-2</v>
      </c>
      <c r="N79">
        <f>$B$11+$B$4*Transformed!B79+$B$5*Transformed!C79+$B$6*Transformed!D79+$B$7*Transformed!E79+$B$8*Transformed!F79+$B$9*Transformed!V79+$B$10*Transformed!W79</f>
        <v>0.6371793</v>
      </c>
      <c r="O79" s="4">
        <f>$B$21+$B$14*Transformed!B79+$B$15*Transformed!C79+$B$16*Transformed!D79+$B$17*Transformed!E79+$B$18*Transformed!F79+$B$19*Transformed!V79+$B$20*Transformed!W79</f>
        <v>-0.59393240000000003</v>
      </c>
      <c r="P79">
        <f t="shared" si="43"/>
        <v>5.3942786347799245</v>
      </c>
      <c r="Q79">
        <f t="shared" si="44"/>
        <v>-12.555804033997813</v>
      </c>
      <c r="R79">
        <f t="shared" si="45"/>
        <v>6.0394213131995587</v>
      </c>
      <c r="S79">
        <f t="shared" si="46"/>
        <v>1.4745927862060288</v>
      </c>
      <c r="T79" t="e">
        <f t="shared" ca="1" si="47"/>
        <v>#NAME?</v>
      </c>
      <c r="U79">
        <f t="shared" si="48"/>
        <v>-0.99999996560030679</v>
      </c>
      <c r="V79" t="e">
        <f t="shared" ca="1" si="49"/>
        <v>#NAME?</v>
      </c>
      <c r="W79">
        <f t="shared" si="50"/>
        <v>-7.0161026974157492E-2</v>
      </c>
      <c r="X79" t="e">
        <f t="shared" ca="1" si="51"/>
        <v>#NAME?</v>
      </c>
      <c r="Y79" t="e">
        <f t="shared" ca="1" si="52"/>
        <v>#NAME?</v>
      </c>
      <c r="Z79" t="e">
        <f t="shared" ca="1" si="53"/>
        <v>#NAME?</v>
      </c>
      <c r="AA79" t="e">
        <f t="shared" ca="1" si="54"/>
        <v>#NAME?</v>
      </c>
      <c r="AB79" t="e">
        <f t="shared" ca="1" si="55"/>
        <v>#NAME?</v>
      </c>
      <c r="AC79" t="e">
        <f t="shared" ca="1" si="56"/>
        <v>#NAME?</v>
      </c>
      <c r="AD79" t="e">
        <f t="shared" ca="1" si="57"/>
        <v>#NAME?</v>
      </c>
      <c r="AE79" s="4" t="e">
        <f t="shared" ca="1" si="58"/>
        <v>#NAME?</v>
      </c>
      <c r="AG79" s="4" t="e">
        <f t="shared" ca="1" si="59"/>
        <v>#NAME?</v>
      </c>
    </row>
    <row r="80" spans="10:33">
      <c r="J80">
        <f t="shared" si="40"/>
        <v>79</v>
      </c>
      <c r="K80">
        <f>EXP($B$29+$B$24*Transformed!B80+$B$25*Transformed!C80+$B$26*Transformed!D80+$B$27*Transformed!E80+$B$28*Transformed!F80)</f>
        <v>10.329749158296739</v>
      </c>
      <c r="L80">
        <f t="shared" si="41"/>
        <v>0.91173679257782125</v>
      </c>
      <c r="M80">
        <f t="shared" si="42"/>
        <v>8.8263207422178747E-2</v>
      </c>
      <c r="N80">
        <f>$B$11+$B$4*Transformed!B80+$B$5*Transformed!C80+$B$6*Transformed!D80+$B$7*Transformed!E80+$B$8*Transformed!F80+$B$9*Transformed!V80+$B$10*Transformed!W80</f>
        <v>0.6371793</v>
      </c>
      <c r="O80" s="4">
        <f>$B$21+$B$14*Transformed!B80+$B$15*Transformed!C80+$B$16*Transformed!D80+$B$17*Transformed!E80+$B$18*Transformed!F80+$B$19*Transformed!V80+$B$20*Transformed!W80</f>
        <v>-0.59393240000000003</v>
      </c>
      <c r="P80">
        <f t="shared" si="43"/>
        <v>5.3942786347799245</v>
      </c>
      <c r="Q80">
        <f t="shared" si="44"/>
        <v>-12.555804033997813</v>
      </c>
      <c r="R80">
        <f t="shared" si="45"/>
        <v>6.0394213131995587</v>
      </c>
      <c r="S80">
        <f t="shared" si="46"/>
        <v>1.4745927862060288</v>
      </c>
      <c r="T80" t="e">
        <f t="shared" ca="1" si="47"/>
        <v>#NAME?</v>
      </c>
      <c r="U80">
        <f t="shared" si="48"/>
        <v>-0.99999996560030679</v>
      </c>
      <c r="V80" t="e">
        <f t="shared" ca="1" si="49"/>
        <v>#NAME?</v>
      </c>
      <c r="W80">
        <f t="shared" si="50"/>
        <v>-7.0161026974157492E-2</v>
      </c>
      <c r="X80" t="e">
        <f t="shared" ca="1" si="51"/>
        <v>#NAME?</v>
      </c>
      <c r="Y80" t="e">
        <f t="shared" ca="1" si="52"/>
        <v>#NAME?</v>
      </c>
      <c r="Z80" t="e">
        <f t="shared" ca="1" si="53"/>
        <v>#NAME?</v>
      </c>
      <c r="AA80" t="e">
        <f t="shared" ca="1" si="54"/>
        <v>#NAME?</v>
      </c>
      <c r="AB80" t="e">
        <f t="shared" ca="1" si="55"/>
        <v>#NAME?</v>
      </c>
      <c r="AC80" t="e">
        <f t="shared" ca="1" si="56"/>
        <v>#NAME?</v>
      </c>
      <c r="AD80" t="e">
        <f t="shared" ca="1" si="57"/>
        <v>#NAME?</v>
      </c>
      <c r="AE80" s="4" t="e">
        <f t="shared" ca="1" si="58"/>
        <v>#NAME?</v>
      </c>
      <c r="AG80" s="4" t="e">
        <f t="shared" ca="1" si="59"/>
        <v>#NAME?</v>
      </c>
    </row>
    <row r="81" spans="10:33">
      <c r="J81">
        <f t="shared" si="40"/>
        <v>80</v>
      </c>
      <c r="K81">
        <f>EXP($B$29+$B$24*Transformed!B81+$B$25*Transformed!C81+$B$26*Transformed!D81+$B$27*Transformed!E81+$B$28*Transformed!F81)</f>
        <v>10.329749158296739</v>
      </c>
      <c r="L81">
        <f t="shared" si="41"/>
        <v>0.91173679257782125</v>
      </c>
      <c r="M81">
        <f t="shared" si="42"/>
        <v>8.8263207422178747E-2</v>
      </c>
      <c r="N81">
        <f>$B$11+$B$4*Transformed!B81+$B$5*Transformed!C81+$B$6*Transformed!D81+$B$7*Transformed!E81+$B$8*Transformed!F81+$B$9*Transformed!V81+$B$10*Transformed!W81</f>
        <v>0.6371793</v>
      </c>
      <c r="O81" s="4">
        <f>$B$21+$B$14*Transformed!B81+$B$15*Transformed!C81+$B$16*Transformed!D81+$B$17*Transformed!E81+$B$18*Transformed!F81+$B$19*Transformed!V81+$B$20*Transformed!W81</f>
        <v>-0.59393240000000003</v>
      </c>
      <c r="P81">
        <f t="shared" si="43"/>
        <v>5.3942786347799245</v>
      </c>
      <c r="Q81">
        <f t="shared" si="44"/>
        <v>-12.555804033997813</v>
      </c>
      <c r="R81">
        <f t="shared" si="45"/>
        <v>6.0394213131995587</v>
      </c>
      <c r="S81">
        <f t="shared" si="46"/>
        <v>1.4745927862060288</v>
      </c>
      <c r="T81" t="e">
        <f t="shared" ca="1" si="47"/>
        <v>#NAME?</v>
      </c>
      <c r="U81">
        <f t="shared" si="48"/>
        <v>-0.99999996560030679</v>
      </c>
      <c r="V81" t="e">
        <f t="shared" ca="1" si="49"/>
        <v>#NAME?</v>
      </c>
      <c r="W81">
        <f t="shared" si="50"/>
        <v>-7.0161026974157492E-2</v>
      </c>
      <c r="X81" t="e">
        <f t="shared" ca="1" si="51"/>
        <v>#NAME?</v>
      </c>
      <c r="Y81" t="e">
        <f t="shared" ca="1" si="52"/>
        <v>#NAME?</v>
      </c>
      <c r="Z81" t="e">
        <f t="shared" ca="1" si="53"/>
        <v>#NAME?</v>
      </c>
      <c r="AA81" t="e">
        <f t="shared" ca="1" si="54"/>
        <v>#NAME?</v>
      </c>
      <c r="AB81" t="e">
        <f t="shared" ca="1" si="55"/>
        <v>#NAME?</v>
      </c>
      <c r="AC81" t="e">
        <f t="shared" ca="1" si="56"/>
        <v>#NAME?</v>
      </c>
      <c r="AD81" t="e">
        <f t="shared" ca="1" si="57"/>
        <v>#NAME?</v>
      </c>
      <c r="AE81" s="4" t="e">
        <f t="shared" ca="1" si="58"/>
        <v>#NAME?</v>
      </c>
      <c r="AG81" s="4" t="e">
        <f t="shared" ca="1" si="59"/>
        <v>#NAME?</v>
      </c>
    </row>
    <row r="82" spans="10:33">
      <c r="J82">
        <f t="shared" si="40"/>
        <v>81</v>
      </c>
      <c r="K82">
        <f>EXP($B$29+$B$24*Transformed!B82+$B$25*Transformed!C82+$B$26*Transformed!D82+$B$27*Transformed!E82+$B$28*Transformed!F82)</f>
        <v>10.329749158296739</v>
      </c>
      <c r="L82">
        <f t="shared" si="41"/>
        <v>0.91173679257782125</v>
      </c>
      <c r="M82">
        <f t="shared" si="42"/>
        <v>8.8263207422178747E-2</v>
      </c>
      <c r="N82">
        <f>$B$11+$B$4*Transformed!B82+$B$5*Transformed!C82+$B$6*Transformed!D82+$B$7*Transformed!E82+$B$8*Transformed!F82+$B$9*Transformed!V82+$B$10*Transformed!W82</f>
        <v>0.6371793</v>
      </c>
      <c r="O82" s="4">
        <f>$B$21+$B$14*Transformed!B82+$B$15*Transformed!C82+$B$16*Transformed!D82+$B$17*Transformed!E82+$B$18*Transformed!F82+$B$19*Transformed!V82+$B$20*Transformed!W82</f>
        <v>-0.59393240000000003</v>
      </c>
      <c r="P82">
        <f t="shared" si="43"/>
        <v>5.3942786347799245</v>
      </c>
      <c r="Q82">
        <f t="shared" si="44"/>
        <v>-12.555804033997813</v>
      </c>
      <c r="R82">
        <f t="shared" si="45"/>
        <v>6.0394213131995587</v>
      </c>
      <c r="S82">
        <f t="shared" si="46"/>
        <v>1.4745927862060288</v>
      </c>
      <c r="T82" t="e">
        <f t="shared" ca="1" si="47"/>
        <v>#NAME?</v>
      </c>
      <c r="U82">
        <f t="shared" si="48"/>
        <v>-0.99999996560030679</v>
      </c>
      <c r="V82" t="e">
        <f t="shared" ca="1" si="49"/>
        <v>#NAME?</v>
      </c>
      <c r="W82">
        <f t="shared" si="50"/>
        <v>-7.0161026974157492E-2</v>
      </c>
      <c r="X82" t="e">
        <f t="shared" ca="1" si="51"/>
        <v>#NAME?</v>
      </c>
      <c r="Y82" t="e">
        <f t="shared" ca="1" si="52"/>
        <v>#NAME?</v>
      </c>
      <c r="Z82" t="e">
        <f t="shared" ca="1" si="53"/>
        <v>#NAME?</v>
      </c>
      <c r="AA82" t="e">
        <f t="shared" ca="1" si="54"/>
        <v>#NAME?</v>
      </c>
      <c r="AB82" t="e">
        <f t="shared" ca="1" si="55"/>
        <v>#NAME?</v>
      </c>
      <c r="AC82" t="e">
        <f t="shared" ca="1" si="56"/>
        <v>#NAME?</v>
      </c>
      <c r="AD82" t="e">
        <f t="shared" ca="1" si="57"/>
        <v>#NAME?</v>
      </c>
      <c r="AE82" s="4" t="e">
        <f t="shared" ca="1" si="58"/>
        <v>#NAME?</v>
      </c>
      <c r="AG82" s="4" t="e">
        <f t="shared" ca="1" si="59"/>
        <v>#NAME?</v>
      </c>
    </row>
    <row r="83" spans="10:33">
      <c r="J83">
        <f t="shared" si="40"/>
        <v>82</v>
      </c>
      <c r="K83">
        <f>EXP($B$29+$B$24*Transformed!B83+$B$25*Transformed!C83+$B$26*Transformed!D83+$B$27*Transformed!E83+$B$28*Transformed!F83)</f>
        <v>10.329749158296739</v>
      </c>
      <c r="L83">
        <f t="shared" si="41"/>
        <v>0.91173679257782125</v>
      </c>
      <c r="M83">
        <f t="shared" si="42"/>
        <v>8.8263207422178747E-2</v>
      </c>
      <c r="N83">
        <f>$B$11+$B$4*Transformed!B83+$B$5*Transformed!C83+$B$6*Transformed!D83+$B$7*Transformed!E83+$B$8*Transformed!F83+$B$9*Transformed!V83+$B$10*Transformed!W83</f>
        <v>0.6371793</v>
      </c>
      <c r="O83" s="4">
        <f>$B$21+$B$14*Transformed!B83+$B$15*Transformed!C83+$B$16*Transformed!D83+$B$17*Transformed!E83+$B$18*Transformed!F83+$B$19*Transformed!V83+$B$20*Transformed!W83</f>
        <v>-0.59393240000000003</v>
      </c>
      <c r="P83">
        <f t="shared" si="43"/>
        <v>5.3942786347799245</v>
      </c>
      <c r="Q83">
        <f t="shared" si="44"/>
        <v>-12.555804033997813</v>
      </c>
      <c r="R83">
        <f t="shared" si="45"/>
        <v>6.0394213131995587</v>
      </c>
      <c r="S83">
        <f t="shared" si="46"/>
        <v>1.4745927862060288</v>
      </c>
      <c r="T83" t="e">
        <f t="shared" ca="1" si="47"/>
        <v>#NAME?</v>
      </c>
      <c r="U83">
        <f t="shared" si="48"/>
        <v>-0.99999996560030679</v>
      </c>
      <c r="V83" t="e">
        <f t="shared" ca="1" si="49"/>
        <v>#NAME?</v>
      </c>
      <c r="W83">
        <f t="shared" si="50"/>
        <v>-7.0161026974157492E-2</v>
      </c>
      <c r="X83" t="e">
        <f t="shared" ca="1" si="51"/>
        <v>#NAME?</v>
      </c>
      <c r="Y83" t="e">
        <f t="shared" ca="1" si="52"/>
        <v>#NAME?</v>
      </c>
      <c r="Z83" t="e">
        <f t="shared" ca="1" si="53"/>
        <v>#NAME?</v>
      </c>
      <c r="AA83" t="e">
        <f t="shared" ca="1" si="54"/>
        <v>#NAME?</v>
      </c>
      <c r="AB83" t="e">
        <f t="shared" ca="1" si="55"/>
        <v>#NAME?</v>
      </c>
      <c r="AC83" t="e">
        <f t="shared" ca="1" si="56"/>
        <v>#NAME?</v>
      </c>
      <c r="AD83" t="e">
        <f t="shared" ca="1" si="57"/>
        <v>#NAME?</v>
      </c>
      <c r="AE83" s="4" t="e">
        <f t="shared" ca="1" si="58"/>
        <v>#NAME?</v>
      </c>
      <c r="AG83" s="4" t="e">
        <f t="shared" ca="1" si="59"/>
        <v>#NAME?</v>
      </c>
    </row>
    <row r="84" spans="10:33">
      <c r="J84">
        <f t="shared" si="40"/>
        <v>83</v>
      </c>
      <c r="K84">
        <f>EXP($B$29+$B$24*Transformed!B84+$B$25*Transformed!C84+$B$26*Transformed!D84+$B$27*Transformed!E84+$B$28*Transformed!F84)</f>
        <v>10.329749158296739</v>
      </c>
      <c r="L84">
        <f t="shared" si="41"/>
        <v>0.91173679257782125</v>
      </c>
      <c r="M84">
        <f t="shared" si="42"/>
        <v>8.8263207422178747E-2</v>
      </c>
      <c r="N84">
        <f>$B$11+$B$4*Transformed!B84+$B$5*Transformed!C84+$B$6*Transformed!D84+$B$7*Transformed!E84+$B$8*Transformed!F84+$B$9*Transformed!V84+$B$10*Transformed!W84</f>
        <v>0.6371793</v>
      </c>
      <c r="O84" s="4">
        <f>$B$21+$B$14*Transformed!B84+$B$15*Transformed!C84+$B$16*Transformed!D84+$B$17*Transformed!E84+$B$18*Transformed!F84+$B$19*Transformed!V84+$B$20*Transformed!W84</f>
        <v>-0.59393240000000003</v>
      </c>
      <c r="P84">
        <f t="shared" si="43"/>
        <v>5.3942786347799245</v>
      </c>
      <c r="Q84">
        <f t="shared" si="44"/>
        <v>-12.555804033997813</v>
      </c>
      <c r="R84">
        <f t="shared" si="45"/>
        <v>6.0394213131995587</v>
      </c>
      <c r="S84">
        <f t="shared" si="46"/>
        <v>1.4745927862060288</v>
      </c>
      <c r="T84" t="e">
        <f t="shared" ca="1" si="47"/>
        <v>#NAME?</v>
      </c>
      <c r="U84">
        <f t="shared" si="48"/>
        <v>-0.99999996560030679</v>
      </c>
      <c r="V84" t="e">
        <f t="shared" ca="1" si="49"/>
        <v>#NAME?</v>
      </c>
      <c r="W84">
        <f t="shared" si="50"/>
        <v>-7.0161026974157492E-2</v>
      </c>
      <c r="X84" t="e">
        <f t="shared" ca="1" si="51"/>
        <v>#NAME?</v>
      </c>
      <c r="Y84" t="e">
        <f t="shared" ca="1" si="52"/>
        <v>#NAME?</v>
      </c>
      <c r="Z84" t="e">
        <f t="shared" ca="1" si="53"/>
        <v>#NAME?</v>
      </c>
      <c r="AA84" t="e">
        <f t="shared" ca="1" si="54"/>
        <v>#NAME?</v>
      </c>
      <c r="AB84" t="e">
        <f t="shared" ca="1" si="55"/>
        <v>#NAME?</v>
      </c>
      <c r="AC84" t="e">
        <f t="shared" ca="1" si="56"/>
        <v>#NAME?</v>
      </c>
      <c r="AD84" t="e">
        <f t="shared" ca="1" si="57"/>
        <v>#NAME?</v>
      </c>
      <c r="AE84" s="4" t="e">
        <f t="shared" ca="1" si="58"/>
        <v>#NAME?</v>
      </c>
      <c r="AG84" s="4" t="e">
        <f t="shared" ca="1" si="59"/>
        <v>#NAME?</v>
      </c>
    </row>
    <row r="85" spans="10:33">
      <c r="J85">
        <f t="shared" si="40"/>
        <v>84</v>
      </c>
      <c r="K85">
        <f>EXP($B$29+$B$24*Transformed!B85+$B$25*Transformed!C85+$B$26*Transformed!D85+$B$27*Transformed!E85+$B$28*Transformed!F85)</f>
        <v>10.329749158296739</v>
      </c>
      <c r="L85">
        <f t="shared" si="41"/>
        <v>0.91173679257782125</v>
      </c>
      <c r="M85">
        <f t="shared" si="42"/>
        <v>8.8263207422178747E-2</v>
      </c>
      <c r="N85">
        <f>$B$11+$B$4*Transformed!B85+$B$5*Transformed!C85+$B$6*Transformed!D85+$B$7*Transformed!E85+$B$8*Transformed!F85+$B$9*Transformed!V85+$B$10*Transformed!W85</f>
        <v>0.6371793</v>
      </c>
      <c r="O85" s="4">
        <f>$B$21+$B$14*Transformed!B85+$B$15*Transformed!C85+$B$16*Transformed!D85+$B$17*Transformed!E85+$B$18*Transformed!F85+$B$19*Transformed!V85+$B$20*Transformed!W85</f>
        <v>-0.59393240000000003</v>
      </c>
      <c r="P85">
        <f t="shared" si="43"/>
        <v>5.3942786347799245</v>
      </c>
      <c r="Q85">
        <f t="shared" si="44"/>
        <v>-12.555804033997813</v>
      </c>
      <c r="R85">
        <f t="shared" si="45"/>
        <v>6.0394213131995587</v>
      </c>
      <c r="S85">
        <f t="shared" si="46"/>
        <v>1.4745927862060288</v>
      </c>
      <c r="T85" t="e">
        <f t="shared" ca="1" si="47"/>
        <v>#NAME?</v>
      </c>
      <c r="U85">
        <f t="shared" si="48"/>
        <v>-0.99999996560030679</v>
      </c>
      <c r="V85" t="e">
        <f t="shared" ca="1" si="49"/>
        <v>#NAME?</v>
      </c>
      <c r="W85">
        <f t="shared" si="50"/>
        <v>-7.0161026974157492E-2</v>
      </c>
      <c r="X85" t="e">
        <f t="shared" ca="1" si="51"/>
        <v>#NAME?</v>
      </c>
      <c r="Y85" t="e">
        <f t="shared" ca="1" si="52"/>
        <v>#NAME?</v>
      </c>
      <c r="Z85" t="e">
        <f t="shared" ca="1" si="53"/>
        <v>#NAME?</v>
      </c>
      <c r="AA85" t="e">
        <f t="shared" ca="1" si="54"/>
        <v>#NAME?</v>
      </c>
      <c r="AB85" t="e">
        <f t="shared" ca="1" si="55"/>
        <v>#NAME?</v>
      </c>
      <c r="AC85" t="e">
        <f t="shared" ca="1" si="56"/>
        <v>#NAME?</v>
      </c>
      <c r="AD85" t="e">
        <f t="shared" ca="1" si="57"/>
        <v>#NAME?</v>
      </c>
      <c r="AE85" s="4" t="e">
        <f t="shared" ca="1" si="58"/>
        <v>#NAME?</v>
      </c>
      <c r="AG85" s="4" t="e">
        <f t="shared" ca="1" si="59"/>
        <v>#NAME?</v>
      </c>
    </row>
    <row r="86" spans="10:33">
      <c r="J86">
        <f t="shared" si="40"/>
        <v>85</v>
      </c>
      <c r="K86">
        <f>EXP($B$29+$B$24*Transformed!B86+$B$25*Transformed!C86+$B$26*Transformed!D86+$B$27*Transformed!E86+$B$28*Transformed!F86)</f>
        <v>10.329749158296739</v>
      </c>
      <c r="L86">
        <f t="shared" si="41"/>
        <v>0.91173679257782125</v>
      </c>
      <c r="M86">
        <f t="shared" si="42"/>
        <v>8.8263207422178747E-2</v>
      </c>
      <c r="N86">
        <f>$B$11+$B$4*Transformed!B86+$B$5*Transformed!C86+$B$6*Transformed!D86+$B$7*Transformed!E86+$B$8*Transformed!F86+$B$9*Transformed!V86+$B$10*Transformed!W86</f>
        <v>0.6371793</v>
      </c>
      <c r="O86" s="4">
        <f>$B$21+$B$14*Transformed!B86+$B$15*Transformed!C86+$B$16*Transformed!D86+$B$17*Transformed!E86+$B$18*Transformed!F86+$B$19*Transformed!V86+$B$20*Transformed!W86</f>
        <v>-0.59393240000000003</v>
      </c>
      <c r="P86">
        <f t="shared" si="43"/>
        <v>5.3942786347799245</v>
      </c>
      <c r="Q86">
        <f t="shared" si="44"/>
        <v>-12.555804033997813</v>
      </c>
      <c r="R86">
        <f t="shared" si="45"/>
        <v>6.0394213131995587</v>
      </c>
      <c r="S86">
        <f t="shared" si="46"/>
        <v>1.4745927862060288</v>
      </c>
      <c r="T86" t="e">
        <f t="shared" ca="1" si="47"/>
        <v>#NAME?</v>
      </c>
      <c r="U86">
        <f t="shared" si="48"/>
        <v>-0.99999996560030679</v>
      </c>
      <c r="V86" t="e">
        <f t="shared" ca="1" si="49"/>
        <v>#NAME?</v>
      </c>
      <c r="W86">
        <f t="shared" si="50"/>
        <v>-7.0161026974157492E-2</v>
      </c>
      <c r="X86" t="e">
        <f t="shared" ca="1" si="51"/>
        <v>#NAME?</v>
      </c>
      <c r="Y86" t="e">
        <f t="shared" ca="1" si="52"/>
        <v>#NAME?</v>
      </c>
      <c r="Z86" t="e">
        <f t="shared" ca="1" si="53"/>
        <v>#NAME?</v>
      </c>
      <c r="AA86" t="e">
        <f t="shared" ca="1" si="54"/>
        <v>#NAME?</v>
      </c>
      <c r="AB86" t="e">
        <f t="shared" ca="1" si="55"/>
        <v>#NAME?</v>
      </c>
      <c r="AC86" t="e">
        <f t="shared" ca="1" si="56"/>
        <v>#NAME?</v>
      </c>
      <c r="AD86" t="e">
        <f t="shared" ca="1" si="57"/>
        <v>#NAME?</v>
      </c>
      <c r="AE86" s="4" t="e">
        <f t="shared" ca="1" si="58"/>
        <v>#NAME?</v>
      </c>
      <c r="AG86" s="4" t="e">
        <f t="shared" ca="1" si="59"/>
        <v>#NAME?</v>
      </c>
    </row>
    <row r="87" spans="10:33">
      <c r="J87">
        <f t="shared" si="40"/>
        <v>86</v>
      </c>
      <c r="K87">
        <f>EXP($B$29+$B$24*Transformed!B87+$B$25*Transformed!C87+$B$26*Transformed!D87+$B$27*Transformed!E87+$B$28*Transformed!F87)</f>
        <v>10.329749158296739</v>
      </c>
      <c r="L87">
        <f t="shared" si="41"/>
        <v>0.91173679257782125</v>
      </c>
      <c r="M87">
        <f t="shared" si="42"/>
        <v>8.8263207422178747E-2</v>
      </c>
      <c r="N87">
        <f>$B$11+$B$4*Transformed!B87+$B$5*Transformed!C87+$B$6*Transformed!D87+$B$7*Transformed!E87+$B$8*Transformed!F87+$B$9*Transformed!V87+$B$10*Transformed!W87</f>
        <v>0.6371793</v>
      </c>
      <c r="O87" s="4">
        <f>$B$21+$B$14*Transformed!B87+$B$15*Transformed!C87+$B$16*Transformed!D87+$B$17*Transformed!E87+$B$18*Transformed!F87+$B$19*Transformed!V87+$B$20*Transformed!W87</f>
        <v>-0.59393240000000003</v>
      </c>
      <c r="P87">
        <f t="shared" si="43"/>
        <v>5.3942786347799245</v>
      </c>
      <c r="Q87">
        <f t="shared" si="44"/>
        <v>-12.555804033997813</v>
      </c>
      <c r="R87">
        <f t="shared" si="45"/>
        <v>6.0394213131995587</v>
      </c>
      <c r="S87">
        <f t="shared" si="46"/>
        <v>1.4745927862060288</v>
      </c>
      <c r="T87" t="e">
        <f t="shared" ca="1" si="47"/>
        <v>#NAME?</v>
      </c>
      <c r="U87">
        <f t="shared" si="48"/>
        <v>-0.99999996560030679</v>
      </c>
      <c r="V87" t="e">
        <f t="shared" ca="1" si="49"/>
        <v>#NAME?</v>
      </c>
      <c r="W87">
        <f t="shared" si="50"/>
        <v>-7.0161026974157492E-2</v>
      </c>
      <c r="X87" t="e">
        <f t="shared" ca="1" si="51"/>
        <v>#NAME?</v>
      </c>
      <c r="Y87" t="e">
        <f t="shared" ca="1" si="52"/>
        <v>#NAME?</v>
      </c>
      <c r="Z87" t="e">
        <f t="shared" ca="1" si="53"/>
        <v>#NAME?</v>
      </c>
      <c r="AA87" t="e">
        <f t="shared" ca="1" si="54"/>
        <v>#NAME?</v>
      </c>
      <c r="AB87" t="e">
        <f t="shared" ca="1" si="55"/>
        <v>#NAME?</v>
      </c>
      <c r="AC87" t="e">
        <f t="shared" ca="1" si="56"/>
        <v>#NAME?</v>
      </c>
      <c r="AD87" t="e">
        <f t="shared" ca="1" si="57"/>
        <v>#NAME?</v>
      </c>
      <c r="AE87" s="4" t="e">
        <f t="shared" ca="1" si="58"/>
        <v>#NAME?</v>
      </c>
      <c r="AG87" s="4" t="e">
        <f t="shared" ca="1" si="59"/>
        <v>#NAME?</v>
      </c>
    </row>
    <row r="88" spans="10:33">
      <c r="J88">
        <f t="shared" si="40"/>
        <v>87</v>
      </c>
      <c r="K88">
        <f>EXP($B$29+$B$24*Transformed!B88+$B$25*Transformed!C88+$B$26*Transformed!D88+$B$27*Transformed!E88+$B$28*Transformed!F88)</f>
        <v>10.329749158296739</v>
      </c>
      <c r="L88">
        <f t="shared" si="41"/>
        <v>0.91173679257782125</v>
      </c>
      <c r="M88">
        <f t="shared" si="42"/>
        <v>8.8263207422178747E-2</v>
      </c>
      <c r="N88">
        <f>$B$11+$B$4*Transformed!B88+$B$5*Transformed!C88+$B$6*Transformed!D88+$B$7*Transformed!E88+$B$8*Transformed!F88+$B$9*Transformed!V88+$B$10*Transformed!W88</f>
        <v>0.6371793</v>
      </c>
      <c r="O88" s="4">
        <f>$B$21+$B$14*Transformed!B88+$B$15*Transformed!C88+$B$16*Transformed!D88+$B$17*Transformed!E88+$B$18*Transformed!F88+$B$19*Transformed!V88+$B$20*Transformed!W88</f>
        <v>-0.59393240000000003</v>
      </c>
      <c r="P88">
        <f t="shared" si="43"/>
        <v>5.3942786347799245</v>
      </c>
      <c r="Q88">
        <f t="shared" si="44"/>
        <v>-12.555804033997813</v>
      </c>
      <c r="R88">
        <f t="shared" si="45"/>
        <v>6.0394213131995587</v>
      </c>
      <c r="S88">
        <f t="shared" si="46"/>
        <v>1.4745927862060288</v>
      </c>
      <c r="T88" t="e">
        <f t="shared" ca="1" si="47"/>
        <v>#NAME?</v>
      </c>
      <c r="U88">
        <f t="shared" si="48"/>
        <v>-0.99999996560030679</v>
      </c>
      <c r="V88" t="e">
        <f t="shared" ca="1" si="49"/>
        <v>#NAME?</v>
      </c>
      <c r="W88">
        <f t="shared" si="50"/>
        <v>-7.0161026974157492E-2</v>
      </c>
      <c r="X88" t="e">
        <f t="shared" ca="1" si="51"/>
        <v>#NAME?</v>
      </c>
      <c r="Y88" t="e">
        <f t="shared" ca="1" si="52"/>
        <v>#NAME?</v>
      </c>
      <c r="Z88" t="e">
        <f t="shared" ca="1" si="53"/>
        <v>#NAME?</v>
      </c>
      <c r="AA88" t="e">
        <f t="shared" ca="1" si="54"/>
        <v>#NAME?</v>
      </c>
      <c r="AB88" t="e">
        <f t="shared" ca="1" si="55"/>
        <v>#NAME?</v>
      </c>
      <c r="AC88" t="e">
        <f t="shared" ca="1" si="56"/>
        <v>#NAME?</v>
      </c>
      <c r="AD88" t="e">
        <f t="shared" ca="1" si="57"/>
        <v>#NAME?</v>
      </c>
      <c r="AE88" s="4" t="e">
        <f t="shared" ca="1" si="58"/>
        <v>#NAME?</v>
      </c>
      <c r="AG88" s="4" t="e">
        <f t="shared" ca="1" si="59"/>
        <v>#NAME?</v>
      </c>
    </row>
    <row r="89" spans="10:33">
      <c r="J89">
        <f t="shared" si="40"/>
        <v>88</v>
      </c>
      <c r="K89">
        <f>EXP($B$29+$B$24*Transformed!B89+$B$25*Transformed!C89+$B$26*Transformed!D89+$B$27*Transformed!E89+$B$28*Transformed!F89)</f>
        <v>10.329749158296739</v>
      </c>
      <c r="L89">
        <f t="shared" si="41"/>
        <v>0.91173679257782125</v>
      </c>
      <c r="M89">
        <f t="shared" si="42"/>
        <v>8.8263207422178747E-2</v>
      </c>
      <c r="N89">
        <f>$B$11+$B$4*Transformed!B89+$B$5*Transformed!C89+$B$6*Transformed!D89+$B$7*Transformed!E89+$B$8*Transformed!F89+$B$9*Transformed!V89+$B$10*Transformed!W89</f>
        <v>0.6371793</v>
      </c>
      <c r="O89" s="4">
        <f>$B$21+$B$14*Transformed!B89+$B$15*Transformed!C89+$B$16*Transformed!D89+$B$17*Transformed!E89+$B$18*Transformed!F89+$B$19*Transformed!V89+$B$20*Transformed!W89</f>
        <v>-0.59393240000000003</v>
      </c>
      <c r="P89">
        <f t="shared" si="43"/>
        <v>5.3942786347799245</v>
      </c>
      <c r="Q89">
        <f t="shared" si="44"/>
        <v>-12.555804033997813</v>
      </c>
      <c r="R89">
        <f t="shared" si="45"/>
        <v>6.0394213131995587</v>
      </c>
      <c r="S89">
        <f t="shared" si="46"/>
        <v>1.4745927862060288</v>
      </c>
      <c r="T89" t="e">
        <f t="shared" ca="1" si="47"/>
        <v>#NAME?</v>
      </c>
      <c r="U89">
        <f t="shared" si="48"/>
        <v>-0.99999996560030679</v>
      </c>
      <c r="V89" t="e">
        <f t="shared" ca="1" si="49"/>
        <v>#NAME?</v>
      </c>
      <c r="W89">
        <f t="shared" si="50"/>
        <v>-7.0161026974157492E-2</v>
      </c>
      <c r="X89" t="e">
        <f t="shared" ca="1" si="51"/>
        <v>#NAME?</v>
      </c>
      <c r="Y89" t="e">
        <f t="shared" ca="1" si="52"/>
        <v>#NAME?</v>
      </c>
      <c r="Z89" t="e">
        <f t="shared" ca="1" si="53"/>
        <v>#NAME?</v>
      </c>
      <c r="AA89" t="e">
        <f t="shared" ca="1" si="54"/>
        <v>#NAME?</v>
      </c>
      <c r="AB89" t="e">
        <f t="shared" ca="1" si="55"/>
        <v>#NAME?</v>
      </c>
      <c r="AC89" t="e">
        <f t="shared" ca="1" si="56"/>
        <v>#NAME?</v>
      </c>
      <c r="AD89" t="e">
        <f t="shared" ca="1" si="57"/>
        <v>#NAME?</v>
      </c>
      <c r="AE89" s="4" t="e">
        <f t="shared" ca="1" si="58"/>
        <v>#NAME?</v>
      </c>
      <c r="AG89" s="4" t="e">
        <f t="shared" ca="1" si="59"/>
        <v>#NAME?</v>
      </c>
    </row>
    <row r="90" spans="10:33">
      <c r="J90">
        <f t="shared" si="40"/>
        <v>89</v>
      </c>
      <c r="K90">
        <f>EXP($B$29+$B$24*Transformed!B90+$B$25*Transformed!C90+$B$26*Transformed!D90+$B$27*Transformed!E90+$B$28*Transformed!F90)</f>
        <v>10.329749158296739</v>
      </c>
      <c r="L90">
        <f t="shared" si="41"/>
        <v>0.91173679257782125</v>
      </c>
      <c r="M90">
        <f t="shared" si="42"/>
        <v>8.8263207422178747E-2</v>
      </c>
      <c r="N90">
        <f>$B$11+$B$4*Transformed!B90+$B$5*Transformed!C90+$B$6*Transformed!D90+$B$7*Transformed!E90+$B$8*Transformed!F90+$B$9*Transformed!V90+$B$10*Transformed!W90</f>
        <v>0.6371793</v>
      </c>
      <c r="O90" s="4">
        <f>$B$21+$B$14*Transformed!B90+$B$15*Transformed!C90+$B$16*Transformed!D90+$B$17*Transformed!E90+$B$18*Transformed!F90+$B$19*Transformed!V90+$B$20*Transformed!W90</f>
        <v>-0.59393240000000003</v>
      </c>
      <c r="P90">
        <f t="shared" si="43"/>
        <v>5.3942786347799245</v>
      </c>
      <c r="Q90">
        <f t="shared" si="44"/>
        <v>-12.555804033997813</v>
      </c>
      <c r="R90">
        <f t="shared" si="45"/>
        <v>6.0394213131995587</v>
      </c>
      <c r="S90">
        <f t="shared" si="46"/>
        <v>1.4745927862060288</v>
      </c>
      <c r="T90" t="e">
        <f t="shared" ca="1" si="47"/>
        <v>#NAME?</v>
      </c>
      <c r="U90">
        <f t="shared" si="48"/>
        <v>-0.99999996560030679</v>
      </c>
      <c r="V90" t="e">
        <f t="shared" ca="1" si="49"/>
        <v>#NAME?</v>
      </c>
      <c r="W90">
        <f t="shared" si="50"/>
        <v>-7.0161026974157492E-2</v>
      </c>
      <c r="X90" t="e">
        <f t="shared" ca="1" si="51"/>
        <v>#NAME?</v>
      </c>
      <c r="Y90" t="e">
        <f t="shared" ca="1" si="52"/>
        <v>#NAME?</v>
      </c>
      <c r="Z90" t="e">
        <f t="shared" ca="1" si="53"/>
        <v>#NAME?</v>
      </c>
      <c r="AA90" t="e">
        <f t="shared" ca="1" si="54"/>
        <v>#NAME?</v>
      </c>
      <c r="AB90" t="e">
        <f t="shared" ca="1" si="55"/>
        <v>#NAME?</v>
      </c>
      <c r="AC90" t="e">
        <f t="shared" ca="1" si="56"/>
        <v>#NAME?</v>
      </c>
      <c r="AD90" t="e">
        <f t="shared" ca="1" si="57"/>
        <v>#NAME?</v>
      </c>
      <c r="AE90" s="4" t="e">
        <f t="shared" ca="1" si="58"/>
        <v>#NAME?</v>
      </c>
      <c r="AG90" s="4" t="e">
        <f t="shared" ca="1" si="59"/>
        <v>#NAME?</v>
      </c>
    </row>
    <row r="91" spans="10:33">
      <c r="J91">
        <f t="shared" si="40"/>
        <v>90</v>
      </c>
      <c r="K91">
        <f>EXP($B$29+$B$24*Transformed!B91+$B$25*Transformed!C91+$B$26*Transformed!D91+$B$27*Transformed!E91+$B$28*Transformed!F91)</f>
        <v>10.329749158296739</v>
      </c>
      <c r="L91">
        <f t="shared" si="41"/>
        <v>0.91173679257782125</v>
      </c>
      <c r="M91">
        <f t="shared" si="42"/>
        <v>8.8263207422178747E-2</v>
      </c>
      <c r="N91">
        <f>$B$11+$B$4*Transformed!B91+$B$5*Transformed!C91+$B$6*Transformed!D91+$B$7*Transformed!E91+$B$8*Transformed!F91+$B$9*Transformed!V91+$B$10*Transformed!W91</f>
        <v>0.6371793</v>
      </c>
      <c r="O91" s="4">
        <f>$B$21+$B$14*Transformed!B91+$B$15*Transformed!C91+$B$16*Transformed!D91+$B$17*Transformed!E91+$B$18*Transformed!F91+$B$19*Transformed!V91+$B$20*Transformed!W91</f>
        <v>-0.59393240000000003</v>
      </c>
      <c r="P91">
        <f t="shared" si="43"/>
        <v>5.3942786347799245</v>
      </c>
      <c r="Q91">
        <f t="shared" si="44"/>
        <v>-12.555804033997813</v>
      </c>
      <c r="R91">
        <f t="shared" si="45"/>
        <v>6.0394213131995587</v>
      </c>
      <c r="S91">
        <f t="shared" si="46"/>
        <v>1.4745927862060288</v>
      </c>
      <c r="T91" t="e">
        <f t="shared" ca="1" si="47"/>
        <v>#NAME?</v>
      </c>
      <c r="U91">
        <f t="shared" si="48"/>
        <v>-0.99999996560030679</v>
      </c>
      <c r="V91" t="e">
        <f t="shared" ca="1" si="49"/>
        <v>#NAME?</v>
      </c>
      <c r="W91">
        <f t="shared" si="50"/>
        <v>-7.0161026974157492E-2</v>
      </c>
      <c r="X91" t="e">
        <f t="shared" ca="1" si="51"/>
        <v>#NAME?</v>
      </c>
      <c r="Y91" t="e">
        <f t="shared" ca="1" si="52"/>
        <v>#NAME?</v>
      </c>
      <c r="Z91" t="e">
        <f t="shared" ca="1" si="53"/>
        <v>#NAME?</v>
      </c>
      <c r="AA91" t="e">
        <f t="shared" ca="1" si="54"/>
        <v>#NAME?</v>
      </c>
      <c r="AB91" t="e">
        <f t="shared" ca="1" si="55"/>
        <v>#NAME?</v>
      </c>
      <c r="AC91" t="e">
        <f t="shared" ca="1" si="56"/>
        <v>#NAME?</v>
      </c>
      <c r="AD91" t="e">
        <f t="shared" ca="1" si="57"/>
        <v>#NAME?</v>
      </c>
      <c r="AE91" s="4" t="e">
        <f t="shared" ca="1" si="58"/>
        <v>#NAME?</v>
      </c>
      <c r="AG91" s="4" t="e">
        <f t="shared" ca="1" si="59"/>
        <v>#NAME?</v>
      </c>
    </row>
    <row r="92" spans="10:33">
      <c r="J92">
        <f t="shared" si="40"/>
        <v>91</v>
      </c>
      <c r="K92">
        <f>EXP($B$29+$B$24*Transformed!B92+$B$25*Transformed!C92+$B$26*Transformed!D92+$B$27*Transformed!E92+$B$28*Transformed!F92)</f>
        <v>10.329749158296739</v>
      </c>
      <c r="L92">
        <f t="shared" si="41"/>
        <v>0.91173679257782125</v>
      </c>
      <c r="M92">
        <f t="shared" si="42"/>
        <v>8.8263207422178747E-2</v>
      </c>
      <c r="N92">
        <f>$B$11+$B$4*Transformed!B92+$B$5*Transformed!C92+$B$6*Transformed!D92+$B$7*Transformed!E92+$B$8*Transformed!F92+$B$9*Transformed!V92+$B$10*Transformed!W92</f>
        <v>0.6371793</v>
      </c>
      <c r="O92" s="4">
        <f>$B$21+$B$14*Transformed!B92+$B$15*Transformed!C92+$B$16*Transformed!D92+$B$17*Transformed!E92+$B$18*Transformed!F92+$B$19*Transformed!V92+$B$20*Transformed!W92</f>
        <v>-0.59393240000000003</v>
      </c>
      <c r="P92">
        <f t="shared" si="43"/>
        <v>5.3942786347799245</v>
      </c>
      <c r="Q92">
        <f t="shared" si="44"/>
        <v>-12.555804033997813</v>
      </c>
      <c r="R92">
        <f t="shared" si="45"/>
        <v>6.0394213131995587</v>
      </c>
      <c r="S92">
        <f t="shared" si="46"/>
        <v>1.4745927862060288</v>
      </c>
      <c r="T92" t="e">
        <f t="shared" ca="1" si="47"/>
        <v>#NAME?</v>
      </c>
      <c r="U92">
        <f t="shared" si="48"/>
        <v>-0.99999996560030679</v>
      </c>
      <c r="V92" t="e">
        <f t="shared" ca="1" si="49"/>
        <v>#NAME?</v>
      </c>
      <c r="W92">
        <f t="shared" si="50"/>
        <v>-7.0161026974157492E-2</v>
      </c>
      <c r="X92" t="e">
        <f t="shared" ca="1" si="51"/>
        <v>#NAME?</v>
      </c>
      <c r="Y92" t="e">
        <f t="shared" ca="1" si="52"/>
        <v>#NAME?</v>
      </c>
      <c r="Z92" t="e">
        <f t="shared" ca="1" si="53"/>
        <v>#NAME?</v>
      </c>
      <c r="AA92" t="e">
        <f t="shared" ca="1" si="54"/>
        <v>#NAME?</v>
      </c>
      <c r="AB92" t="e">
        <f t="shared" ca="1" si="55"/>
        <v>#NAME?</v>
      </c>
      <c r="AC92" t="e">
        <f t="shared" ca="1" si="56"/>
        <v>#NAME?</v>
      </c>
      <c r="AD92" t="e">
        <f t="shared" ca="1" si="57"/>
        <v>#NAME?</v>
      </c>
      <c r="AE92" s="4" t="e">
        <f t="shared" ca="1" si="58"/>
        <v>#NAME?</v>
      </c>
      <c r="AG92" s="4" t="e">
        <f t="shared" ca="1" si="59"/>
        <v>#NAME?</v>
      </c>
    </row>
    <row r="93" spans="10:33">
      <c r="J93">
        <f t="shared" si="40"/>
        <v>92</v>
      </c>
      <c r="K93">
        <f>EXP($B$29+$B$24*Transformed!B93+$B$25*Transformed!C93+$B$26*Transformed!D93+$B$27*Transformed!E93+$B$28*Transformed!F93)</f>
        <v>10.329749158296739</v>
      </c>
      <c r="L93">
        <f t="shared" si="41"/>
        <v>0.91173679257782125</v>
      </c>
      <c r="M93">
        <f t="shared" si="42"/>
        <v>8.8263207422178747E-2</v>
      </c>
      <c r="N93">
        <f>$B$11+$B$4*Transformed!B93+$B$5*Transformed!C93+$B$6*Transformed!D93+$B$7*Transformed!E93+$B$8*Transformed!F93+$B$9*Transformed!V93+$B$10*Transformed!W93</f>
        <v>0.6371793</v>
      </c>
      <c r="O93" s="4">
        <f>$B$21+$B$14*Transformed!B93+$B$15*Transformed!C93+$B$16*Transformed!D93+$B$17*Transformed!E93+$B$18*Transformed!F93+$B$19*Transformed!V93+$B$20*Transformed!W93</f>
        <v>-0.59393240000000003</v>
      </c>
      <c r="P93">
        <f t="shared" si="43"/>
        <v>5.3942786347799245</v>
      </c>
      <c r="Q93">
        <f t="shared" si="44"/>
        <v>-12.555804033997813</v>
      </c>
      <c r="R93">
        <f t="shared" si="45"/>
        <v>6.0394213131995587</v>
      </c>
      <c r="S93">
        <f t="shared" si="46"/>
        <v>1.4745927862060288</v>
      </c>
      <c r="T93" t="e">
        <f t="shared" ca="1" si="47"/>
        <v>#NAME?</v>
      </c>
      <c r="U93">
        <f t="shared" si="48"/>
        <v>-0.99999996560030679</v>
      </c>
      <c r="V93" t="e">
        <f t="shared" ca="1" si="49"/>
        <v>#NAME?</v>
      </c>
      <c r="W93">
        <f t="shared" si="50"/>
        <v>-7.0161026974157492E-2</v>
      </c>
      <c r="X93" t="e">
        <f t="shared" ca="1" si="51"/>
        <v>#NAME?</v>
      </c>
      <c r="Y93" t="e">
        <f t="shared" ca="1" si="52"/>
        <v>#NAME?</v>
      </c>
      <c r="Z93" t="e">
        <f t="shared" ca="1" si="53"/>
        <v>#NAME?</v>
      </c>
      <c r="AA93" t="e">
        <f t="shared" ca="1" si="54"/>
        <v>#NAME?</v>
      </c>
      <c r="AB93" t="e">
        <f t="shared" ca="1" si="55"/>
        <v>#NAME?</v>
      </c>
      <c r="AC93" t="e">
        <f t="shared" ca="1" si="56"/>
        <v>#NAME?</v>
      </c>
      <c r="AD93" t="e">
        <f t="shared" ca="1" si="57"/>
        <v>#NAME?</v>
      </c>
      <c r="AE93" s="4" t="e">
        <f t="shared" ca="1" si="58"/>
        <v>#NAME?</v>
      </c>
      <c r="AG93" s="4" t="e">
        <f t="shared" ca="1" si="59"/>
        <v>#NAME?</v>
      </c>
    </row>
    <row r="94" spans="10:33">
      <c r="J94">
        <f t="shared" si="40"/>
        <v>93</v>
      </c>
      <c r="K94">
        <f>EXP($B$29+$B$24*Transformed!B94+$B$25*Transformed!C94+$B$26*Transformed!D94+$B$27*Transformed!E94+$B$28*Transformed!F94)</f>
        <v>10.329749158296739</v>
      </c>
      <c r="L94">
        <f t="shared" si="41"/>
        <v>0.91173679257782125</v>
      </c>
      <c r="M94">
        <f t="shared" si="42"/>
        <v>8.8263207422178747E-2</v>
      </c>
      <c r="N94">
        <f>$B$11+$B$4*Transformed!B94+$B$5*Transformed!C94+$B$6*Transformed!D94+$B$7*Transformed!E94+$B$8*Transformed!F94+$B$9*Transformed!V94+$B$10*Transformed!W94</f>
        <v>0.6371793</v>
      </c>
      <c r="O94" s="4">
        <f>$B$21+$B$14*Transformed!B94+$B$15*Transformed!C94+$B$16*Transformed!D94+$B$17*Transformed!E94+$B$18*Transformed!F94+$B$19*Transformed!V94+$B$20*Transformed!W94</f>
        <v>-0.59393240000000003</v>
      </c>
      <c r="P94">
        <f t="shared" si="43"/>
        <v>5.3942786347799245</v>
      </c>
      <c r="Q94">
        <f t="shared" si="44"/>
        <v>-12.555804033997813</v>
      </c>
      <c r="R94">
        <f t="shared" si="45"/>
        <v>6.0394213131995587</v>
      </c>
      <c r="S94">
        <f t="shared" si="46"/>
        <v>1.4745927862060288</v>
      </c>
      <c r="T94" t="e">
        <f t="shared" ca="1" si="47"/>
        <v>#NAME?</v>
      </c>
      <c r="U94">
        <f t="shared" si="48"/>
        <v>-0.99999996560030679</v>
      </c>
      <c r="V94" t="e">
        <f t="shared" ca="1" si="49"/>
        <v>#NAME?</v>
      </c>
      <c r="W94">
        <f t="shared" si="50"/>
        <v>-7.0161026974157492E-2</v>
      </c>
      <c r="X94" t="e">
        <f t="shared" ca="1" si="51"/>
        <v>#NAME?</v>
      </c>
      <c r="Y94" t="e">
        <f t="shared" ca="1" si="52"/>
        <v>#NAME?</v>
      </c>
      <c r="Z94" t="e">
        <f t="shared" ca="1" si="53"/>
        <v>#NAME?</v>
      </c>
      <c r="AA94" t="e">
        <f t="shared" ca="1" si="54"/>
        <v>#NAME?</v>
      </c>
      <c r="AB94" t="e">
        <f t="shared" ca="1" si="55"/>
        <v>#NAME?</v>
      </c>
      <c r="AC94" t="e">
        <f t="shared" ca="1" si="56"/>
        <v>#NAME?</v>
      </c>
      <c r="AD94" t="e">
        <f t="shared" ca="1" si="57"/>
        <v>#NAME?</v>
      </c>
      <c r="AE94" s="4" t="e">
        <f t="shared" ca="1" si="58"/>
        <v>#NAME?</v>
      </c>
      <c r="AG94" s="4" t="e">
        <f t="shared" ca="1" si="59"/>
        <v>#NAME?</v>
      </c>
    </row>
    <row r="95" spans="10:33">
      <c r="J95">
        <f t="shared" si="40"/>
        <v>94</v>
      </c>
      <c r="K95">
        <f>EXP($B$29+$B$24*Transformed!B95+$B$25*Transformed!C95+$B$26*Transformed!D95+$B$27*Transformed!E95+$B$28*Transformed!F95)</f>
        <v>10.329749158296739</v>
      </c>
      <c r="L95">
        <f t="shared" si="41"/>
        <v>0.91173679257782125</v>
      </c>
      <c r="M95">
        <f t="shared" si="42"/>
        <v>8.8263207422178747E-2</v>
      </c>
      <c r="N95">
        <f>$B$11+$B$4*Transformed!B95+$B$5*Transformed!C95+$B$6*Transformed!D95+$B$7*Transformed!E95+$B$8*Transformed!F95+$B$9*Transformed!V95+$B$10*Transformed!W95</f>
        <v>0.6371793</v>
      </c>
      <c r="O95" s="4">
        <f>$B$21+$B$14*Transformed!B95+$B$15*Transformed!C95+$B$16*Transformed!D95+$B$17*Transformed!E95+$B$18*Transformed!F95+$B$19*Transformed!V95+$B$20*Transformed!W95</f>
        <v>-0.59393240000000003</v>
      </c>
      <c r="P95">
        <f t="shared" si="43"/>
        <v>5.3942786347799245</v>
      </c>
      <c r="Q95">
        <f t="shared" si="44"/>
        <v>-12.555804033997813</v>
      </c>
      <c r="R95">
        <f t="shared" si="45"/>
        <v>6.0394213131995587</v>
      </c>
      <c r="S95">
        <f t="shared" si="46"/>
        <v>1.4745927862060288</v>
      </c>
      <c r="T95" t="e">
        <f t="shared" ca="1" si="47"/>
        <v>#NAME?</v>
      </c>
      <c r="U95">
        <f t="shared" si="48"/>
        <v>-0.99999996560030679</v>
      </c>
      <c r="V95" t="e">
        <f t="shared" ca="1" si="49"/>
        <v>#NAME?</v>
      </c>
      <c r="W95">
        <f t="shared" si="50"/>
        <v>-7.0161026974157492E-2</v>
      </c>
      <c r="X95" t="e">
        <f t="shared" ca="1" si="51"/>
        <v>#NAME?</v>
      </c>
      <c r="Y95" t="e">
        <f t="shared" ca="1" si="52"/>
        <v>#NAME?</v>
      </c>
      <c r="Z95" t="e">
        <f t="shared" ca="1" si="53"/>
        <v>#NAME?</v>
      </c>
      <c r="AA95" t="e">
        <f t="shared" ca="1" si="54"/>
        <v>#NAME?</v>
      </c>
      <c r="AB95" t="e">
        <f t="shared" ca="1" si="55"/>
        <v>#NAME?</v>
      </c>
      <c r="AC95" t="e">
        <f t="shared" ca="1" si="56"/>
        <v>#NAME?</v>
      </c>
      <c r="AD95" t="e">
        <f t="shared" ca="1" si="57"/>
        <v>#NAME?</v>
      </c>
      <c r="AE95" s="4" t="e">
        <f t="shared" ca="1" si="58"/>
        <v>#NAME?</v>
      </c>
      <c r="AG95" s="4" t="e">
        <f t="shared" ca="1" si="59"/>
        <v>#NAME?</v>
      </c>
    </row>
    <row r="96" spans="10:33">
      <c r="J96">
        <f t="shared" si="40"/>
        <v>95</v>
      </c>
      <c r="K96">
        <f>EXP($B$29+$B$24*Transformed!B96+$B$25*Transformed!C96+$B$26*Transformed!D96+$B$27*Transformed!E96+$B$28*Transformed!F96)</f>
        <v>10.329749158296739</v>
      </c>
      <c r="L96">
        <f t="shared" si="41"/>
        <v>0.91173679257782125</v>
      </c>
      <c r="M96">
        <f t="shared" si="42"/>
        <v>8.8263207422178747E-2</v>
      </c>
      <c r="N96">
        <f>$B$11+$B$4*Transformed!B96+$B$5*Transformed!C96+$B$6*Transformed!D96+$B$7*Transformed!E96+$B$8*Transformed!F96+$B$9*Transformed!V96+$B$10*Transformed!W96</f>
        <v>0.6371793</v>
      </c>
      <c r="O96" s="4">
        <f>$B$21+$B$14*Transformed!B96+$B$15*Transformed!C96+$B$16*Transformed!D96+$B$17*Transformed!E96+$B$18*Transformed!F96+$B$19*Transformed!V96+$B$20*Transformed!W96</f>
        <v>-0.59393240000000003</v>
      </c>
      <c r="P96">
        <f t="shared" si="43"/>
        <v>5.3942786347799245</v>
      </c>
      <c r="Q96">
        <f t="shared" si="44"/>
        <v>-12.555804033997813</v>
      </c>
      <c r="R96">
        <f t="shared" si="45"/>
        <v>6.0394213131995587</v>
      </c>
      <c r="S96">
        <f t="shared" si="46"/>
        <v>1.4745927862060288</v>
      </c>
      <c r="T96" t="e">
        <f t="shared" ca="1" si="47"/>
        <v>#NAME?</v>
      </c>
      <c r="U96">
        <f t="shared" si="48"/>
        <v>-0.99999996560030679</v>
      </c>
      <c r="V96" t="e">
        <f t="shared" ca="1" si="49"/>
        <v>#NAME?</v>
      </c>
      <c r="W96">
        <f t="shared" si="50"/>
        <v>-7.0161026974157492E-2</v>
      </c>
      <c r="X96" t="e">
        <f t="shared" ca="1" si="51"/>
        <v>#NAME?</v>
      </c>
      <c r="Y96" t="e">
        <f t="shared" ca="1" si="52"/>
        <v>#NAME?</v>
      </c>
      <c r="Z96" t="e">
        <f t="shared" ca="1" si="53"/>
        <v>#NAME?</v>
      </c>
      <c r="AA96" t="e">
        <f t="shared" ca="1" si="54"/>
        <v>#NAME?</v>
      </c>
      <c r="AB96" t="e">
        <f t="shared" ca="1" si="55"/>
        <v>#NAME?</v>
      </c>
      <c r="AC96" t="e">
        <f t="shared" ca="1" si="56"/>
        <v>#NAME?</v>
      </c>
      <c r="AD96" t="e">
        <f t="shared" ca="1" si="57"/>
        <v>#NAME?</v>
      </c>
      <c r="AE96" s="4" t="e">
        <f t="shared" ca="1" si="58"/>
        <v>#NAME?</v>
      </c>
      <c r="AG96" s="4" t="e">
        <f t="shared" ca="1" si="59"/>
        <v>#NAME?</v>
      </c>
    </row>
    <row r="97" spans="10:33">
      <c r="J97">
        <f t="shared" si="40"/>
        <v>96</v>
      </c>
      <c r="K97">
        <f>EXP($B$29+$B$24*Transformed!B97+$B$25*Transformed!C97+$B$26*Transformed!D97+$B$27*Transformed!E97+$B$28*Transformed!F97)</f>
        <v>10.329749158296739</v>
      </c>
      <c r="L97">
        <f t="shared" si="41"/>
        <v>0.91173679257782125</v>
      </c>
      <c r="M97">
        <f t="shared" si="42"/>
        <v>8.8263207422178747E-2</v>
      </c>
      <c r="N97">
        <f>$B$11+$B$4*Transformed!B97+$B$5*Transformed!C97+$B$6*Transformed!D97+$B$7*Transformed!E97+$B$8*Transformed!F97+$B$9*Transformed!V97+$B$10*Transformed!W97</f>
        <v>0.6371793</v>
      </c>
      <c r="O97" s="4">
        <f>$B$21+$B$14*Transformed!B97+$B$15*Transformed!C97+$B$16*Transformed!D97+$B$17*Transformed!E97+$B$18*Transformed!F97+$B$19*Transformed!V97+$B$20*Transformed!W97</f>
        <v>-0.59393240000000003</v>
      </c>
      <c r="P97">
        <f t="shared" si="43"/>
        <v>5.3942786347799245</v>
      </c>
      <c r="Q97">
        <f t="shared" si="44"/>
        <v>-12.555804033997813</v>
      </c>
      <c r="R97">
        <f t="shared" si="45"/>
        <v>6.0394213131995587</v>
      </c>
      <c r="S97">
        <f t="shared" si="46"/>
        <v>1.4745927862060288</v>
      </c>
      <c r="T97" t="e">
        <f t="shared" ca="1" si="47"/>
        <v>#NAME?</v>
      </c>
      <c r="U97">
        <f t="shared" si="48"/>
        <v>-0.99999996560030679</v>
      </c>
      <c r="V97" t="e">
        <f t="shared" ca="1" si="49"/>
        <v>#NAME?</v>
      </c>
      <c r="W97">
        <f t="shared" si="50"/>
        <v>-7.0161026974157492E-2</v>
      </c>
      <c r="X97" t="e">
        <f t="shared" ca="1" si="51"/>
        <v>#NAME?</v>
      </c>
      <c r="Y97" t="e">
        <f t="shared" ca="1" si="52"/>
        <v>#NAME?</v>
      </c>
      <c r="Z97" t="e">
        <f t="shared" ca="1" si="53"/>
        <v>#NAME?</v>
      </c>
      <c r="AA97" t="e">
        <f t="shared" ca="1" si="54"/>
        <v>#NAME?</v>
      </c>
      <c r="AB97" t="e">
        <f t="shared" ca="1" si="55"/>
        <v>#NAME?</v>
      </c>
      <c r="AC97" t="e">
        <f t="shared" ca="1" si="56"/>
        <v>#NAME?</v>
      </c>
      <c r="AD97" t="e">
        <f t="shared" ca="1" si="57"/>
        <v>#NAME?</v>
      </c>
      <c r="AE97" s="4" t="e">
        <f t="shared" ca="1" si="58"/>
        <v>#NAME?</v>
      </c>
      <c r="AG97" s="4" t="e">
        <f t="shared" ca="1" si="59"/>
        <v>#NAME?</v>
      </c>
    </row>
    <row r="98" spans="10:33">
      <c r="J98">
        <f t="shared" si="40"/>
        <v>97</v>
      </c>
      <c r="K98">
        <f>EXP($B$29+$B$24*Transformed!B98+$B$25*Transformed!C98+$B$26*Transformed!D98+$B$27*Transformed!E98+$B$28*Transformed!F98)</f>
        <v>10.329749158296739</v>
      </c>
      <c r="L98">
        <f t="shared" si="41"/>
        <v>0.91173679257782125</v>
      </c>
      <c r="M98">
        <f t="shared" si="42"/>
        <v>8.8263207422178747E-2</v>
      </c>
      <c r="N98">
        <f>$B$11+$B$4*Transformed!B98+$B$5*Transformed!C98+$B$6*Transformed!D98+$B$7*Transformed!E98+$B$8*Transformed!F98+$B$9*Transformed!V98+$B$10*Transformed!W98</f>
        <v>0.6371793</v>
      </c>
      <c r="O98" s="4">
        <f>$B$21+$B$14*Transformed!B98+$B$15*Transformed!C98+$B$16*Transformed!D98+$B$17*Transformed!E98+$B$18*Transformed!F98+$B$19*Transformed!V98+$B$20*Transformed!W98</f>
        <v>-0.59393240000000003</v>
      </c>
      <c r="P98">
        <f t="shared" si="43"/>
        <v>5.3942786347799245</v>
      </c>
      <c r="Q98">
        <f t="shared" si="44"/>
        <v>-12.555804033997813</v>
      </c>
      <c r="R98">
        <f t="shared" si="45"/>
        <v>6.0394213131995587</v>
      </c>
      <c r="S98">
        <f t="shared" si="46"/>
        <v>1.4745927862060288</v>
      </c>
      <c r="T98" t="e">
        <f t="shared" ca="1" si="47"/>
        <v>#NAME?</v>
      </c>
      <c r="U98">
        <f t="shared" si="48"/>
        <v>-0.99999996560030679</v>
      </c>
      <c r="V98" t="e">
        <f t="shared" ca="1" si="49"/>
        <v>#NAME?</v>
      </c>
      <c r="W98">
        <f t="shared" si="50"/>
        <v>-7.0161026974157492E-2</v>
      </c>
      <c r="X98" t="e">
        <f t="shared" ca="1" si="51"/>
        <v>#NAME?</v>
      </c>
      <c r="Y98" t="e">
        <f t="shared" ca="1" si="52"/>
        <v>#NAME?</v>
      </c>
      <c r="Z98" t="e">
        <f t="shared" ca="1" si="53"/>
        <v>#NAME?</v>
      </c>
      <c r="AA98" t="e">
        <f t="shared" ca="1" si="54"/>
        <v>#NAME?</v>
      </c>
      <c r="AB98" t="e">
        <f t="shared" ca="1" si="55"/>
        <v>#NAME?</v>
      </c>
      <c r="AC98" t="e">
        <f t="shared" ca="1" si="56"/>
        <v>#NAME?</v>
      </c>
      <c r="AD98" t="e">
        <f t="shared" ca="1" si="57"/>
        <v>#NAME?</v>
      </c>
      <c r="AE98" s="4" t="e">
        <f t="shared" ca="1" si="58"/>
        <v>#NAME?</v>
      </c>
      <c r="AG98" s="4" t="e">
        <f t="shared" ca="1" si="59"/>
        <v>#NAME?</v>
      </c>
    </row>
    <row r="99" spans="10:33">
      <c r="J99">
        <f t="shared" si="40"/>
        <v>98</v>
      </c>
      <c r="K99">
        <f>EXP($B$29+$B$24*Transformed!B99+$B$25*Transformed!C99+$B$26*Transformed!D99+$B$27*Transformed!E99+$B$28*Transformed!F99)</f>
        <v>10.329749158296739</v>
      </c>
      <c r="L99">
        <f t="shared" si="41"/>
        <v>0.91173679257782125</v>
      </c>
      <c r="M99">
        <f t="shared" si="42"/>
        <v>8.8263207422178747E-2</v>
      </c>
      <c r="N99">
        <f>$B$11+$B$4*Transformed!B99+$B$5*Transformed!C99+$B$6*Transformed!D99+$B$7*Transformed!E99+$B$8*Transformed!F99+$B$9*Transformed!V99+$B$10*Transformed!W99</f>
        <v>0.6371793</v>
      </c>
      <c r="O99" s="4">
        <f>$B$21+$B$14*Transformed!B99+$B$15*Transformed!C99+$B$16*Transformed!D99+$B$17*Transformed!E99+$B$18*Transformed!F99+$B$19*Transformed!V99+$B$20*Transformed!W99</f>
        <v>-0.59393240000000003</v>
      </c>
      <c r="P99">
        <f t="shared" si="43"/>
        <v>5.3942786347799245</v>
      </c>
      <c r="Q99">
        <f t="shared" si="44"/>
        <v>-12.555804033997813</v>
      </c>
      <c r="R99">
        <f t="shared" si="45"/>
        <v>6.0394213131995587</v>
      </c>
      <c r="S99">
        <f t="shared" si="46"/>
        <v>1.4745927862060288</v>
      </c>
      <c r="T99" t="e">
        <f t="shared" ca="1" si="47"/>
        <v>#NAME?</v>
      </c>
      <c r="U99">
        <f t="shared" si="48"/>
        <v>-0.99999996560030679</v>
      </c>
      <c r="V99" t="e">
        <f t="shared" ca="1" si="49"/>
        <v>#NAME?</v>
      </c>
      <c r="W99">
        <f t="shared" si="50"/>
        <v>-7.0161026974157492E-2</v>
      </c>
      <c r="X99" t="e">
        <f t="shared" ca="1" si="51"/>
        <v>#NAME?</v>
      </c>
      <c r="Y99" t="e">
        <f t="shared" ca="1" si="52"/>
        <v>#NAME?</v>
      </c>
      <c r="Z99" t="e">
        <f t="shared" ca="1" si="53"/>
        <v>#NAME?</v>
      </c>
      <c r="AA99" t="e">
        <f t="shared" ca="1" si="54"/>
        <v>#NAME?</v>
      </c>
      <c r="AB99" t="e">
        <f t="shared" ca="1" si="55"/>
        <v>#NAME?</v>
      </c>
      <c r="AC99" t="e">
        <f t="shared" ca="1" si="56"/>
        <v>#NAME?</v>
      </c>
      <c r="AD99" t="e">
        <f t="shared" ca="1" si="57"/>
        <v>#NAME?</v>
      </c>
      <c r="AE99" s="4" t="e">
        <f t="shared" ca="1" si="58"/>
        <v>#NAME?</v>
      </c>
      <c r="AG99" s="4" t="e">
        <f t="shared" ca="1" si="59"/>
        <v>#NAME?</v>
      </c>
    </row>
    <row r="100" spans="10:33">
      <c r="J100">
        <f t="shared" si="40"/>
        <v>99</v>
      </c>
      <c r="K100">
        <f>EXP($B$29+$B$24*Transformed!B100+$B$25*Transformed!C100+$B$26*Transformed!D100+$B$27*Transformed!E100+$B$28*Transformed!F100)</f>
        <v>10.329749158296739</v>
      </c>
      <c r="L100">
        <f t="shared" si="41"/>
        <v>0.91173679257782125</v>
      </c>
      <c r="M100">
        <f t="shared" si="42"/>
        <v>8.8263207422178747E-2</v>
      </c>
      <c r="N100">
        <f>$B$11+$B$4*Transformed!B100+$B$5*Transformed!C100+$B$6*Transformed!D100+$B$7*Transformed!E100+$B$8*Transformed!F100+$B$9*Transformed!V100+$B$10*Transformed!W100</f>
        <v>0.6371793</v>
      </c>
      <c r="O100" s="4">
        <f>$B$21+$B$14*Transformed!B100+$B$15*Transformed!C100+$B$16*Transformed!D100+$B$17*Transformed!E100+$B$18*Transformed!F100+$B$19*Transformed!V100+$B$20*Transformed!W100</f>
        <v>-0.59393240000000003</v>
      </c>
      <c r="P100">
        <f t="shared" si="43"/>
        <v>5.3942786347799245</v>
      </c>
      <c r="Q100">
        <f t="shared" si="44"/>
        <v>-12.555804033997813</v>
      </c>
      <c r="R100">
        <f t="shared" si="45"/>
        <v>6.0394213131995587</v>
      </c>
      <c r="S100">
        <f t="shared" si="46"/>
        <v>1.4745927862060288</v>
      </c>
      <c r="T100" t="e">
        <f t="shared" ca="1" si="47"/>
        <v>#NAME?</v>
      </c>
      <c r="U100">
        <f t="shared" si="48"/>
        <v>-0.99999996560030679</v>
      </c>
      <c r="V100" t="e">
        <f t="shared" ca="1" si="49"/>
        <v>#NAME?</v>
      </c>
      <c r="W100">
        <f t="shared" si="50"/>
        <v>-7.0161026974157492E-2</v>
      </c>
      <c r="X100" t="e">
        <f t="shared" ca="1" si="51"/>
        <v>#NAME?</v>
      </c>
      <c r="Y100" t="e">
        <f t="shared" ca="1" si="52"/>
        <v>#NAME?</v>
      </c>
      <c r="Z100" t="e">
        <f t="shared" ca="1" si="53"/>
        <v>#NAME?</v>
      </c>
      <c r="AA100" t="e">
        <f t="shared" ca="1" si="54"/>
        <v>#NAME?</v>
      </c>
      <c r="AB100" t="e">
        <f t="shared" ca="1" si="55"/>
        <v>#NAME?</v>
      </c>
      <c r="AC100" t="e">
        <f t="shared" ca="1" si="56"/>
        <v>#NAME?</v>
      </c>
      <c r="AD100" t="e">
        <f t="shared" ca="1" si="57"/>
        <v>#NAME?</v>
      </c>
      <c r="AE100" s="4" t="e">
        <f t="shared" ca="1" si="58"/>
        <v>#NAME?</v>
      </c>
      <c r="AG100" s="4" t="e">
        <f t="shared" ca="1" si="59"/>
        <v>#NAME?</v>
      </c>
    </row>
    <row r="101" spans="10:33">
      <c r="J101">
        <f t="shared" si="40"/>
        <v>100</v>
      </c>
      <c r="K101">
        <f>EXP($B$29+$B$24*Transformed!B101+$B$25*Transformed!C101+$B$26*Transformed!D101+$B$27*Transformed!E101+$B$28*Transformed!F101)</f>
        <v>10.329749158296739</v>
      </c>
      <c r="L101">
        <f t="shared" si="41"/>
        <v>0.91173679257782125</v>
      </c>
      <c r="M101">
        <f t="shared" si="42"/>
        <v>8.8263207422178747E-2</v>
      </c>
      <c r="N101">
        <f>$B$11+$B$4*Transformed!B101+$B$5*Transformed!C101+$B$6*Transformed!D101+$B$7*Transformed!E101+$B$8*Transformed!F101+$B$9*Transformed!V101+$B$10*Transformed!W101</f>
        <v>0.6371793</v>
      </c>
      <c r="O101" s="4">
        <f>$B$21+$B$14*Transformed!B101+$B$15*Transformed!C101+$B$16*Transformed!D101+$B$17*Transformed!E101+$B$18*Transformed!F101+$B$19*Transformed!V101+$B$20*Transformed!W101</f>
        <v>-0.59393240000000003</v>
      </c>
      <c r="P101">
        <f t="shared" si="43"/>
        <v>5.3942786347799245</v>
      </c>
      <c r="Q101">
        <f t="shared" si="44"/>
        <v>-12.555804033997813</v>
      </c>
      <c r="R101">
        <f t="shared" si="45"/>
        <v>6.0394213131995587</v>
      </c>
      <c r="S101">
        <f t="shared" si="46"/>
        <v>1.4745927862060288</v>
      </c>
      <c r="T101" t="e">
        <f t="shared" ca="1" si="47"/>
        <v>#NAME?</v>
      </c>
      <c r="U101">
        <f t="shared" si="48"/>
        <v>-0.99999996560030679</v>
      </c>
      <c r="V101" t="e">
        <f t="shared" ca="1" si="49"/>
        <v>#NAME?</v>
      </c>
      <c r="W101">
        <f t="shared" si="50"/>
        <v>-7.0161026974157492E-2</v>
      </c>
      <c r="X101" t="e">
        <f t="shared" ca="1" si="51"/>
        <v>#NAME?</v>
      </c>
      <c r="Y101" t="e">
        <f t="shared" ca="1" si="52"/>
        <v>#NAME?</v>
      </c>
      <c r="Z101" t="e">
        <f t="shared" ca="1" si="53"/>
        <v>#NAME?</v>
      </c>
      <c r="AA101" t="e">
        <f t="shared" ca="1" si="54"/>
        <v>#NAME?</v>
      </c>
      <c r="AB101" t="e">
        <f t="shared" ca="1" si="55"/>
        <v>#NAME?</v>
      </c>
      <c r="AC101" t="e">
        <f t="shared" ca="1" si="56"/>
        <v>#NAME?</v>
      </c>
      <c r="AD101" t="e">
        <f t="shared" ca="1" si="57"/>
        <v>#NAME?</v>
      </c>
      <c r="AE101" s="4" t="e">
        <f t="shared" ca="1" si="58"/>
        <v>#NAME?</v>
      </c>
      <c r="AG101" s="4" t="e">
        <f t="shared" ca="1" si="59"/>
        <v>#NAME?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9"/>
  <dimension ref="A1:O101"/>
  <sheetViews>
    <sheetView zoomScale="110" zoomScaleNormal="110" workbookViewId="0">
      <selection sqref="A1:G1"/>
    </sheetView>
  </sheetViews>
  <sheetFormatPr defaultRowHeight="15"/>
  <cols>
    <col min="1" max="1" width="13.5703125" bestFit="1" customWidth="1"/>
    <col min="11" max="11" width="13.42578125" bestFit="1" customWidth="1"/>
    <col min="12" max="12" width="17.28515625" bestFit="1" customWidth="1"/>
  </cols>
  <sheetData>
    <row r="1" spans="1:15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J1" t="s">
        <v>0</v>
      </c>
      <c r="K1" t="s">
        <v>105</v>
      </c>
      <c r="L1" t="s">
        <v>106</v>
      </c>
      <c r="M1" t="s">
        <v>107</v>
      </c>
      <c r="O1" s="3" t="s">
        <v>59</v>
      </c>
    </row>
    <row r="2" spans="1:15">
      <c r="J2">
        <f t="shared" ref="J2:J33" si="0">id</f>
        <v>1</v>
      </c>
      <c r="K2">
        <f>$B$34+$B$22*Transformed!B2+$B$23*Transformed!C2+$B$24*Transformed!D2+$B$25*Transformed!E2+$B$26*Transformed!F2+$B$27*Transformed!G2+$B$28*Transformed!H2+$B$29*Transformed!I2+$B$30*Transformed!J2+$B$31*Transformed!K2++$B$32*Transformed!V2+$B$33*Transformed!W2</f>
        <v>2.1694082449643424</v>
      </c>
      <c r="L2">
        <f>1-1/(1+EXP(-K2))</f>
        <v>0.10253147320870526</v>
      </c>
      <c r="M2">
        <f>EXP($B$16+$B$4*Transformed!B2+$B$5*Transformed!C2+$B$6*Transformed!D2+$B$7*Transformed!E2+$B$8*Transformed!F2+$B$9*Transformed!G2+$B$10*Transformed!H2+$B$11*Transformed!I2+$B$12*Transformed!J2+$B$13*Transformed!K2++$B$14*Transformed!V2+$B$15*Transformed!W2)/(1+EXP($B$16+$B$4*Transformed!B2+$B$5*Transformed!C2+$B$6*Transformed!D2+$B$7*Transformed!E2+$B$8*Transformed!F2+$B$9*Transformed!G2+$B$10*Transformed!H2+$B$11*Transformed!I2+$B$12*Transformed!J2+$B$13*Transformed!K2++$B$14*Transformed!V2+$B$15*Transformed!W2))</f>
        <v>0.97091672105162763</v>
      </c>
      <c r="O2">
        <f>L2+(1-L2)*M2</f>
        <v>0.97389867248794393</v>
      </c>
    </row>
    <row r="3" spans="1:15">
      <c r="A3" t="s">
        <v>75</v>
      </c>
      <c r="J3">
        <f t="shared" si="0"/>
        <v>2</v>
      </c>
      <c r="K3">
        <f>$B$34+$B$22*Transformed!B3+$B$23*Transformed!C3+$B$24*Transformed!D3+$B$25*Transformed!E3+$B$26*Transformed!F3+$B$27*Transformed!G3+$B$28*Transformed!H3+$B$29*Transformed!I3+$B$30*Transformed!J3+$B$31*Transformed!K3++$B$32*Transformed!V3+$B$33*Transformed!W3</f>
        <v>9.0318339999999999</v>
      </c>
      <c r="L3">
        <f t="shared" ref="L3:L66" si="1">1-1/(1+EXP(-K3))</f>
        <v>1.1952876121779088E-4</v>
      </c>
      <c r="M3">
        <f>EXP($B$16+$B$4*Transformed!B3+$B$5*Transformed!C3+$B$6*Transformed!D3+$B$7*Transformed!E3+$B$8*Transformed!F3+$B$9*Transformed!G3+$B$10*Transformed!H3+$B$11*Transformed!I3+$B$12*Transformed!J3+$B$13*Transformed!K3++$B$14*Transformed!V3+$B$15*Transformed!W3)/(1+EXP($B$16+$B$4*Transformed!B3+$B$5*Transformed!C3+$B$6*Transformed!D3+$B$7*Transformed!E3+$B$8*Transformed!F3+$B$9*Transformed!G3+$B$10*Transformed!H3+$B$11*Transformed!I3+$B$12*Transformed!J3+$B$13*Transformed!K3++$B$14*Transformed!V3+$B$15*Transformed!W3))</f>
        <v>0.1979815131706138</v>
      </c>
      <c r="O3">
        <f t="shared" ref="O3:O6" si="2">L3+(1-L3)*M3</f>
        <v>0.19807737744681828</v>
      </c>
    </row>
    <row r="4" spans="1:15">
      <c r="A4" t="s">
        <v>6</v>
      </c>
      <c r="B4">
        <v>0.9482486</v>
      </c>
      <c r="C4">
        <v>0.44177559999999999</v>
      </c>
      <c r="E4">
        <v>2.15</v>
      </c>
      <c r="F4">
        <v>3.2000000000000001E-2</v>
      </c>
      <c r="G4" t="s">
        <v>76</v>
      </c>
      <c r="J4">
        <f t="shared" si="0"/>
        <v>3</v>
      </c>
      <c r="K4">
        <f>$B$34+$B$22*Transformed!B4+$B$23*Transformed!C4+$B$24*Transformed!D4+$B$25*Transformed!E4+$B$26*Transformed!F4+$B$27*Transformed!G4+$B$28*Transformed!H4+$B$29*Transformed!I4+$B$30*Transformed!J4+$B$31*Transformed!K4++$B$32*Transformed!V4+$B$33*Transformed!W4</f>
        <v>9.0318339999999999</v>
      </c>
      <c r="L4">
        <f t="shared" si="1"/>
        <v>1.1952876121779088E-4</v>
      </c>
      <c r="M4">
        <f>EXP($B$16+$B$4*Transformed!B4+$B$5*Transformed!C4+$B$6*Transformed!D4+$B$7*Transformed!E4+$B$8*Transformed!F4+$B$9*Transformed!G4+$B$10*Transformed!H4+$B$11*Transformed!I4+$B$12*Transformed!J4+$B$13*Transformed!K4++$B$14*Transformed!V4+$B$15*Transformed!W4)/(1+EXP($B$16+$B$4*Transformed!B4+$B$5*Transformed!C4+$B$6*Transformed!D4+$B$7*Transformed!E4+$B$8*Transformed!F4+$B$9*Transformed!G4+$B$10*Transformed!H4+$B$11*Transformed!I4+$B$12*Transformed!J4+$B$13*Transformed!K4++$B$14*Transformed!V4+$B$15*Transformed!W4))</f>
        <v>0.1979815131706138</v>
      </c>
      <c r="O4">
        <f t="shared" si="2"/>
        <v>0.19807737744681828</v>
      </c>
    </row>
    <row r="5" spans="1:15">
      <c r="A5" t="s">
        <v>7</v>
      </c>
      <c r="B5">
        <v>0.64982499999999999</v>
      </c>
      <c r="C5">
        <v>0.59329279999999995</v>
      </c>
      <c r="E5">
        <v>1.1000000000000001</v>
      </c>
      <c r="F5">
        <v>0.27300000000000002</v>
      </c>
      <c r="G5" t="s">
        <v>77</v>
      </c>
      <c r="J5">
        <f t="shared" si="0"/>
        <v>4</v>
      </c>
      <c r="K5">
        <f>$B$34+$B$22*Transformed!B5+$B$23*Transformed!C5+$B$24*Transformed!D5+$B$25*Transformed!E5+$B$26*Transformed!F5+$B$27*Transformed!G5+$B$28*Transformed!H5+$B$29*Transformed!I5+$B$30*Transformed!J5+$B$31*Transformed!K5++$B$32*Transformed!V5+$B$33*Transformed!W5</f>
        <v>9.0318339999999999</v>
      </c>
      <c r="L5">
        <f t="shared" si="1"/>
        <v>1.1952876121779088E-4</v>
      </c>
      <c r="M5">
        <f>EXP($B$16+$B$4*Transformed!B5+$B$5*Transformed!C5+$B$6*Transformed!D5+$B$7*Transformed!E5+$B$8*Transformed!F5+$B$9*Transformed!G5+$B$10*Transformed!H5+$B$11*Transformed!I5+$B$12*Transformed!J5+$B$13*Transformed!K5++$B$14*Transformed!V5+$B$15*Transformed!W5)/(1+EXP($B$16+$B$4*Transformed!B5+$B$5*Transformed!C5+$B$6*Transformed!D5+$B$7*Transformed!E5+$B$8*Transformed!F5+$B$9*Transformed!G5+$B$10*Transformed!H5+$B$11*Transformed!I5+$B$12*Transformed!J5+$B$13*Transformed!K5++$B$14*Transformed!V5+$B$15*Transformed!W5))</f>
        <v>0.1979815131706138</v>
      </c>
      <c r="O5">
        <f t="shared" si="2"/>
        <v>0.19807737744681828</v>
      </c>
    </row>
    <row r="6" spans="1:15">
      <c r="A6" t="s">
        <v>41</v>
      </c>
      <c r="B6">
        <v>-0.23514389999999999</v>
      </c>
      <c r="C6">
        <v>0.2019</v>
      </c>
      <c r="E6">
        <v>-1.1599999999999999</v>
      </c>
      <c r="F6">
        <v>0.24399999999999999</v>
      </c>
      <c r="G6" t="s">
        <v>78</v>
      </c>
      <c r="J6">
        <f t="shared" si="0"/>
        <v>5</v>
      </c>
      <c r="K6">
        <f>$B$34+$B$22*Transformed!B6+$B$23*Transformed!C6+$B$24*Transformed!D6+$B$25*Transformed!E6+$B$26*Transformed!F6+$B$27*Transformed!G6+$B$28*Transformed!H6+$B$29*Transformed!I6+$B$30*Transformed!J6+$B$31*Transformed!K6++$B$32*Transformed!V6+$B$33*Transformed!W6</f>
        <v>9.0318339999999999</v>
      </c>
      <c r="L6">
        <f t="shared" si="1"/>
        <v>1.1952876121779088E-4</v>
      </c>
      <c r="M6">
        <f>EXP($B$16+$B$4*Transformed!B6+$B$5*Transformed!C6+$B$6*Transformed!D6+$B$7*Transformed!E6+$B$8*Transformed!F6+$B$9*Transformed!G6+$B$10*Transformed!H6+$B$11*Transformed!I6+$B$12*Transformed!J6+$B$13*Transformed!K6++$B$14*Transformed!V6+$B$15*Transformed!W6)/(1+EXP($B$16+$B$4*Transformed!B6+$B$5*Transformed!C6+$B$6*Transformed!D6+$B$7*Transformed!E6+$B$8*Transformed!F6+$B$9*Transformed!G6+$B$10*Transformed!H6+$B$11*Transformed!I6+$B$12*Transformed!J6+$B$13*Transformed!K6++$B$14*Transformed!V6+$B$15*Transformed!W6))</f>
        <v>0.1979815131706138</v>
      </c>
      <c r="O6">
        <f t="shared" si="2"/>
        <v>0.19807737744681828</v>
      </c>
    </row>
    <row r="7" spans="1:15">
      <c r="A7" t="s">
        <v>42</v>
      </c>
      <c r="B7">
        <v>-0.19067339999999999</v>
      </c>
      <c r="C7">
        <v>0.16726150000000001</v>
      </c>
      <c r="E7">
        <v>-1.1399999999999999</v>
      </c>
      <c r="F7">
        <v>0.254</v>
      </c>
      <c r="G7" t="s">
        <v>79</v>
      </c>
      <c r="J7">
        <f t="shared" si="0"/>
        <v>6</v>
      </c>
      <c r="K7">
        <f>$B$34+$B$22*Transformed!B7+$B$23*Transformed!C7+$B$24*Transformed!D7+$B$25*Transformed!E7+$B$26*Transformed!F7+$B$27*Transformed!G7+$B$28*Transformed!H7+$B$29*Transformed!I7+$B$30*Transformed!J7+$B$31*Transformed!K7++$B$32*Transformed!V7+$B$33*Transformed!W7</f>
        <v>9.0318339999999999</v>
      </c>
      <c r="L7">
        <f t="shared" si="1"/>
        <v>1.1952876121779088E-4</v>
      </c>
      <c r="M7">
        <f>EXP($B$16+$B$4*Transformed!B7+$B$5*Transformed!C7+$B$6*Transformed!D7+$B$7*Transformed!E7+$B$8*Transformed!F7+$B$9*Transformed!G7+$B$10*Transformed!H7+$B$11*Transformed!I7+$B$12*Transformed!J7+$B$13*Transformed!K7++$B$14*Transformed!V7+$B$15*Transformed!W7)/(1+EXP($B$16+$B$4*Transformed!B7+$B$5*Transformed!C7+$B$6*Transformed!D7+$B$7*Transformed!E7+$B$8*Transformed!F7+$B$9*Transformed!G7+$B$10*Transformed!H7+$B$11*Transformed!I7+$B$12*Transformed!J7+$B$13*Transformed!K7++$B$14*Transformed!V7+$B$15*Transformed!W7))</f>
        <v>0.1979815131706138</v>
      </c>
      <c r="O7">
        <f t="shared" ref="O7:O70" si="3">L7+(1-L7)*M7</f>
        <v>0.19807737744681828</v>
      </c>
    </row>
    <row r="8" spans="1:15">
      <c r="A8" t="s">
        <v>43</v>
      </c>
      <c r="B8">
        <v>0.21420829999999999</v>
      </c>
      <c r="C8">
        <v>0.15619469999999999</v>
      </c>
      <c r="E8">
        <v>1.37</v>
      </c>
      <c r="F8">
        <v>0.17</v>
      </c>
      <c r="G8" t="s">
        <v>80</v>
      </c>
      <c r="J8">
        <f t="shared" si="0"/>
        <v>7</v>
      </c>
      <c r="K8">
        <f>$B$34+$B$22*Transformed!B8+$B$23*Transformed!C8+$B$24*Transformed!D8+$B$25*Transformed!E8+$B$26*Transformed!F8+$B$27*Transformed!G8+$B$28*Transformed!H8+$B$29*Transformed!I8+$B$30*Transformed!J8+$B$31*Transformed!K8++$B$32*Transformed!V8+$B$33*Transformed!W8</f>
        <v>9.0318339999999999</v>
      </c>
      <c r="L8">
        <f t="shared" si="1"/>
        <v>1.1952876121779088E-4</v>
      </c>
      <c r="M8">
        <f>EXP($B$16+$B$4*Transformed!B8+$B$5*Transformed!C8+$B$6*Transformed!D8+$B$7*Transformed!E8+$B$8*Transformed!F8+$B$9*Transformed!G8+$B$10*Transformed!H8+$B$11*Transformed!I8+$B$12*Transformed!J8+$B$13*Transformed!K8++$B$14*Transformed!V8+$B$15*Transformed!W8)/(1+EXP($B$16+$B$4*Transformed!B8+$B$5*Transformed!C8+$B$6*Transformed!D8+$B$7*Transformed!E8+$B$8*Transformed!F8+$B$9*Transformed!G8+$B$10*Transformed!H8+$B$11*Transformed!I8+$B$12*Transformed!J8+$B$13*Transformed!K8++$B$14*Transformed!V8+$B$15*Transformed!W8))</f>
        <v>0.1979815131706138</v>
      </c>
      <c r="O8">
        <f t="shared" si="3"/>
        <v>0.19807737744681828</v>
      </c>
    </row>
    <row r="9" spans="1:15">
      <c r="A9" t="s">
        <v>8</v>
      </c>
      <c r="B9">
        <v>-8.5023299999999996E-2</v>
      </c>
      <c r="C9">
        <v>5.5912400000000001E-2</v>
      </c>
      <c r="E9">
        <v>-1.52</v>
      </c>
      <c r="F9">
        <v>0.128</v>
      </c>
      <c r="G9" t="s">
        <v>81</v>
      </c>
      <c r="J9">
        <f t="shared" si="0"/>
        <v>8</v>
      </c>
      <c r="K9">
        <f>$B$34+$B$22*Transformed!B9+$B$23*Transformed!C9+$B$24*Transformed!D9+$B$25*Transformed!E9+$B$26*Transformed!F9+$B$27*Transformed!G9+$B$28*Transformed!H9+$B$29*Transformed!I9+$B$30*Transformed!J9+$B$31*Transformed!K9++$B$32*Transformed!V9+$B$33*Transformed!W9</f>
        <v>9.0318339999999999</v>
      </c>
      <c r="L9">
        <f t="shared" si="1"/>
        <v>1.1952876121779088E-4</v>
      </c>
      <c r="M9">
        <f>EXP($B$16+$B$4*Transformed!B9+$B$5*Transformed!C9+$B$6*Transformed!D9+$B$7*Transformed!E9+$B$8*Transformed!F9+$B$9*Transformed!G9+$B$10*Transformed!H9+$B$11*Transformed!I9+$B$12*Transformed!J9+$B$13*Transformed!K9++$B$14*Transformed!V9+$B$15*Transformed!W9)/(1+EXP($B$16+$B$4*Transformed!B9+$B$5*Transformed!C9+$B$6*Transformed!D9+$B$7*Transformed!E9+$B$8*Transformed!F9+$B$9*Transformed!G9+$B$10*Transformed!H9+$B$11*Transformed!I9+$B$12*Transformed!J9+$B$13*Transformed!K9++$B$14*Transformed!V9+$B$15*Transformed!W9))</f>
        <v>0.1979815131706138</v>
      </c>
      <c r="O9">
        <f t="shared" si="3"/>
        <v>0.19807737744681828</v>
      </c>
    </row>
    <row r="10" spans="1:15">
      <c r="A10" t="s">
        <v>9</v>
      </c>
      <c r="B10">
        <v>-3.0223199999999999E-2</v>
      </c>
      <c r="C10">
        <v>6.3100600000000007E-2</v>
      </c>
      <c r="E10">
        <v>-0.48</v>
      </c>
      <c r="F10">
        <v>0.63200000000000001</v>
      </c>
      <c r="G10" t="s">
        <v>82</v>
      </c>
      <c r="J10">
        <f t="shared" si="0"/>
        <v>9</v>
      </c>
      <c r="K10">
        <f>$B$34+$B$22*Transformed!B10+$B$23*Transformed!C10+$B$24*Transformed!D10+$B$25*Transformed!E10+$B$26*Transformed!F10+$B$27*Transformed!G10+$B$28*Transformed!H10+$B$29*Transformed!I10+$B$30*Transformed!J10+$B$31*Transformed!K10++$B$32*Transformed!V10+$B$33*Transformed!W10</f>
        <v>9.0318339999999999</v>
      </c>
      <c r="L10">
        <f t="shared" si="1"/>
        <v>1.1952876121779088E-4</v>
      </c>
      <c r="M10">
        <f>EXP($B$16+$B$4*Transformed!B10+$B$5*Transformed!C10+$B$6*Transformed!D10+$B$7*Transformed!E10+$B$8*Transformed!F10+$B$9*Transformed!G10+$B$10*Transformed!H10+$B$11*Transformed!I10+$B$12*Transformed!J10+$B$13*Transformed!K10++$B$14*Transformed!V10+$B$15*Transformed!W10)/(1+EXP($B$16+$B$4*Transformed!B10+$B$5*Transformed!C10+$B$6*Transformed!D10+$B$7*Transformed!E10+$B$8*Transformed!F10+$B$9*Transformed!G10+$B$10*Transformed!H10+$B$11*Transformed!I10+$B$12*Transformed!J10+$B$13*Transformed!K10++$B$14*Transformed!V10+$B$15*Transformed!W10))</f>
        <v>0.1979815131706138</v>
      </c>
      <c r="O10">
        <f t="shared" si="3"/>
        <v>0.19807737744681828</v>
      </c>
    </row>
    <row r="11" spans="1:15">
      <c r="A11" t="s">
        <v>44</v>
      </c>
      <c r="B11">
        <v>2.02734E-2</v>
      </c>
      <c r="C11">
        <v>1.4962100000000001E-2</v>
      </c>
      <c r="E11">
        <v>1.35</v>
      </c>
      <c r="F11">
        <v>0.17499999999999999</v>
      </c>
      <c r="G11" s="4" t="s">
        <v>83</v>
      </c>
      <c r="J11">
        <f t="shared" si="0"/>
        <v>10</v>
      </c>
      <c r="K11">
        <f>$B$34+$B$22*Transformed!B11+$B$23*Transformed!C11+$B$24*Transformed!D11+$B$25*Transformed!E11+$B$26*Transformed!F11+$B$27*Transformed!G11+$B$28*Transformed!H11+$B$29*Transformed!I11+$B$30*Transformed!J11+$B$31*Transformed!K11++$B$32*Transformed!V11+$B$33*Transformed!W11</f>
        <v>9.0318339999999999</v>
      </c>
      <c r="L11">
        <f t="shared" si="1"/>
        <v>1.1952876121779088E-4</v>
      </c>
      <c r="M11">
        <f>EXP($B$16+$B$4*Transformed!B11+$B$5*Transformed!C11+$B$6*Transformed!D11+$B$7*Transformed!E11+$B$8*Transformed!F11+$B$9*Transformed!G11+$B$10*Transformed!H11+$B$11*Transformed!I11+$B$12*Transformed!J11+$B$13*Transformed!K11++$B$14*Transformed!V11+$B$15*Transformed!W11)/(1+EXP($B$16+$B$4*Transformed!B11+$B$5*Transformed!C11+$B$6*Transformed!D11+$B$7*Transformed!E11+$B$8*Transformed!F11+$B$9*Transformed!G11+$B$10*Transformed!H11+$B$11*Transformed!I11+$B$12*Transformed!J11+$B$13*Transformed!K11++$B$14*Transformed!V11+$B$15*Transformed!W11))</f>
        <v>0.1979815131706138</v>
      </c>
      <c r="O11">
        <f t="shared" si="3"/>
        <v>0.19807737744681828</v>
      </c>
    </row>
    <row r="12" spans="1:15">
      <c r="A12" t="s">
        <v>45</v>
      </c>
      <c r="B12">
        <v>1.94428E-2</v>
      </c>
      <c r="C12">
        <v>1.23511E-2</v>
      </c>
      <c r="E12">
        <v>1.57</v>
      </c>
      <c r="F12">
        <v>0.115</v>
      </c>
      <c r="G12" t="s">
        <v>84</v>
      </c>
      <c r="J12">
        <f t="shared" si="0"/>
        <v>11</v>
      </c>
      <c r="K12">
        <f>$B$34+$B$22*Transformed!B12+$B$23*Transformed!C12+$B$24*Transformed!D12+$B$25*Transformed!E12+$B$26*Transformed!F12+$B$27*Transformed!G12+$B$28*Transformed!H12+$B$29*Transformed!I12+$B$30*Transformed!J12+$B$31*Transformed!K12++$B$32*Transformed!V12+$B$33*Transformed!W12</f>
        <v>9.0318339999999999</v>
      </c>
      <c r="L12">
        <f t="shared" si="1"/>
        <v>1.1952876121779088E-4</v>
      </c>
      <c r="M12">
        <f>EXP($B$16+$B$4*Transformed!B12+$B$5*Transformed!C12+$B$6*Transformed!D12+$B$7*Transformed!E12+$B$8*Transformed!F12+$B$9*Transformed!G12+$B$10*Transformed!H12+$B$11*Transformed!I12+$B$12*Transformed!J12+$B$13*Transformed!K12++$B$14*Transformed!V12+$B$15*Transformed!W12)/(1+EXP($B$16+$B$4*Transformed!B12+$B$5*Transformed!C12+$B$6*Transformed!D12+$B$7*Transformed!E12+$B$8*Transformed!F12+$B$9*Transformed!G12+$B$10*Transformed!H12+$B$11*Transformed!I12+$B$12*Transformed!J12+$B$13*Transformed!K12++$B$14*Transformed!V12+$B$15*Transformed!W12))</f>
        <v>0.1979815131706138</v>
      </c>
      <c r="O12">
        <f t="shared" si="3"/>
        <v>0.19807737744681828</v>
      </c>
    </row>
    <row r="13" spans="1:15">
      <c r="A13" t="s">
        <v>46</v>
      </c>
      <c r="B13">
        <v>-1.8459199999999999E-2</v>
      </c>
      <c r="C13">
        <v>1.3338900000000001E-2</v>
      </c>
      <c r="E13">
        <v>-1.38</v>
      </c>
      <c r="F13">
        <v>0.16600000000000001</v>
      </c>
      <c r="G13" t="s">
        <v>85</v>
      </c>
      <c r="J13">
        <f t="shared" si="0"/>
        <v>12</v>
      </c>
      <c r="K13">
        <f>$B$34+$B$22*Transformed!B13+$B$23*Transformed!C13+$B$24*Transformed!D13+$B$25*Transformed!E13+$B$26*Transformed!F13+$B$27*Transformed!G13+$B$28*Transformed!H13+$B$29*Transformed!I13+$B$30*Transformed!J13+$B$31*Transformed!K13++$B$32*Transformed!V13+$B$33*Transformed!W13</f>
        <v>9.0318339999999999</v>
      </c>
      <c r="L13">
        <f t="shared" si="1"/>
        <v>1.1952876121779088E-4</v>
      </c>
      <c r="M13">
        <f>EXP($B$16+$B$4*Transformed!B13+$B$5*Transformed!C13+$B$6*Transformed!D13+$B$7*Transformed!E13+$B$8*Transformed!F13+$B$9*Transformed!G13+$B$10*Transformed!H13+$B$11*Transformed!I13+$B$12*Transformed!J13+$B$13*Transformed!K13++$B$14*Transformed!V13+$B$15*Transformed!W13)/(1+EXP($B$16+$B$4*Transformed!B13+$B$5*Transformed!C13+$B$6*Transformed!D13+$B$7*Transformed!E13+$B$8*Transformed!F13+$B$9*Transformed!G13+$B$10*Transformed!H13+$B$11*Transformed!I13+$B$12*Transformed!J13+$B$13*Transformed!K13++$B$14*Transformed!V13+$B$15*Transformed!W13))</f>
        <v>0.1979815131706138</v>
      </c>
      <c r="O13">
        <f t="shared" si="3"/>
        <v>0.19807737744681828</v>
      </c>
    </row>
    <row r="14" spans="1:15">
      <c r="A14" t="s">
        <v>57</v>
      </c>
      <c r="B14">
        <v>-8.2334000000000004E-2</v>
      </c>
      <c r="C14">
        <v>5.2519499999999997E-2</v>
      </c>
      <c r="E14">
        <v>-1.57</v>
      </c>
      <c r="F14">
        <v>0.11700000000000001</v>
      </c>
      <c r="G14" t="s">
        <v>86</v>
      </c>
      <c r="J14">
        <f t="shared" si="0"/>
        <v>13</v>
      </c>
      <c r="K14">
        <f>$B$34+$B$22*Transformed!B14+$B$23*Transformed!C14+$B$24*Transformed!D14+$B$25*Transformed!E14+$B$26*Transformed!F14+$B$27*Transformed!G14+$B$28*Transformed!H14+$B$29*Transformed!I14+$B$30*Transformed!J14+$B$31*Transformed!K14++$B$32*Transformed!V14+$B$33*Transformed!W14</f>
        <v>9.0318339999999999</v>
      </c>
      <c r="L14">
        <f t="shared" si="1"/>
        <v>1.1952876121779088E-4</v>
      </c>
      <c r="M14">
        <f>EXP($B$16+$B$4*Transformed!B14+$B$5*Transformed!C14+$B$6*Transformed!D14+$B$7*Transformed!E14+$B$8*Transformed!F14+$B$9*Transformed!G14+$B$10*Transformed!H14+$B$11*Transformed!I14+$B$12*Transformed!J14+$B$13*Transformed!K14++$B$14*Transformed!V14+$B$15*Transformed!W14)/(1+EXP($B$16+$B$4*Transformed!B14+$B$5*Transformed!C14+$B$6*Transformed!D14+$B$7*Transformed!E14+$B$8*Transformed!F14+$B$9*Transformed!G14+$B$10*Transformed!H14+$B$11*Transformed!I14+$B$12*Transformed!J14+$B$13*Transformed!K14++$B$14*Transformed!V14+$B$15*Transformed!W14))</f>
        <v>0.1979815131706138</v>
      </c>
      <c r="O14">
        <f t="shared" si="3"/>
        <v>0.19807737744681828</v>
      </c>
    </row>
    <row r="15" spans="1:15">
      <c r="A15" t="s">
        <v>58</v>
      </c>
      <c r="B15">
        <v>-0.1322584</v>
      </c>
      <c r="C15">
        <v>0.1089528</v>
      </c>
      <c r="E15">
        <v>-1.21</v>
      </c>
      <c r="F15">
        <v>0.22500000000000001</v>
      </c>
      <c r="G15" t="s">
        <v>87</v>
      </c>
      <c r="J15">
        <f t="shared" si="0"/>
        <v>14</v>
      </c>
      <c r="K15">
        <f>$B$34+$B$22*Transformed!B15+$B$23*Transformed!C15+$B$24*Transformed!D15+$B$25*Transformed!E15+$B$26*Transformed!F15+$B$27*Transformed!G15+$B$28*Transformed!H15+$B$29*Transformed!I15+$B$30*Transformed!J15+$B$31*Transformed!K15++$B$32*Transformed!V15+$B$33*Transformed!W15</f>
        <v>9.0318339999999999</v>
      </c>
      <c r="L15">
        <f t="shared" si="1"/>
        <v>1.1952876121779088E-4</v>
      </c>
      <c r="M15">
        <f>EXP($B$16+$B$4*Transformed!B15+$B$5*Transformed!C15+$B$6*Transformed!D15+$B$7*Transformed!E15+$B$8*Transformed!F15+$B$9*Transformed!G15+$B$10*Transformed!H15+$B$11*Transformed!I15+$B$12*Transformed!J15+$B$13*Transformed!K15++$B$14*Transformed!V15+$B$15*Transformed!W15)/(1+EXP($B$16+$B$4*Transformed!B15+$B$5*Transformed!C15+$B$6*Transformed!D15+$B$7*Transformed!E15+$B$8*Transformed!F15+$B$9*Transformed!G15+$B$10*Transformed!H15+$B$11*Transformed!I15+$B$12*Transformed!J15+$B$13*Transformed!K15++$B$14*Transformed!V15+$B$15*Transformed!W15))</f>
        <v>0.1979815131706138</v>
      </c>
      <c r="O15">
        <f t="shared" si="3"/>
        <v>0.19807737744681828</v>
      </c>
    </row>
    <row r="16" spans="1:15">
      <c r="A16" t="s">
        <v>26</v>
      </c>
      <c r="B16">
        <v>-1.3989579999999999</v>
      </c>
      <c r="C16">
        <v>1.735104</v>
      </c>
      <c r="E16">
        <v>-0.81</v>
      </c>
      <c r="F16">
        <v>0.42</v>
      </c>
      <c r="G16" t="s">
        <v>88</v>
      </c>
      <c r="J16">
        <f t="shared" si="0"/>
        <v>15</v>
      </c>
      <c r="K16">
        <f>$B$34+$B$22*Transformed!B16+$B$23*Transformed!C16+$B$24*Transformed!D16+$B$25*Transformed!E16+$B$26*Transformed!F16+$B$27*Transformed!G16+$B$28*Transformed!H16+$B$29*Transformed!I16+$B$30*Transformed!J16+$B$31*Transformed!K16++$B$32*Transformed!V16+$B$33*Transformed!W16</f>
        <v>9.0318339999999999</v>
      </c>
      <c r="L16">
        <f t="shared" si="1"/>
        <v>1.1952876121779088E-4</v>
      </c>
      <c r="M16">
        <f>EXP($B$16+$B$4*Transformed!B16+$B$5*Transformed!C16+$B$6*Transformed!D16+$B$7*Transformed!E16+$B$8*Transformed!F16+$B$9*Transformed!G16+$B$10*Transformed!H16+$B$11*Transformed!I16+$B$12*Transformed!J16+$B$13*Transformed!K16++$B$14*Transformed!V16+$B$15*Transformed!W16)/(1+EXP($B$16+$B$4*Transformed!B16+$B$5*Transformed!C16+$B$6*Transformed!D16+$B$7*Transformed!E16+$B$8*Transformed!F16+$B$9*Transformed!G16+$B$10*Transformed!H16+$B$11*Transformed!I16+$B$12*Transformed!J16+$B$13*Transformed!K16++$B$14*Transformed!V16+$B$15*Transformed!W16))</f>
        <v>0.1979815131706138</v>
      </c>
      <c r="O16">
        <f t="shared" si="3"/>
        <v>0.19807737744681828</v>
      </c>
    </row>
    <row r="17" spans="1:15">
      <c r="F17" s="4"/>
      <c r="J17">
        <f t="shared" si="0"/>
        <v>16</v>
      </c>
      <c r="K17">
        <f>$B$34+$B$22*Transformed!B17+$B$23*Transformed!C17+$B$24*Transformed!D17+$B$25*Transformed!E17+$B$26*Transformed!F17+$B$27*Transformed!G17+$B$28*Transformed!H17+$B$29*Transformed!I17+$B$30*Transformed!J17+$B$31*Transformed!K17++$B$32*Transformed!V17+$B$33*Transformed!W17</f>
        <v>9.0318339999999999</v>
      </c>
      <c r="L17">
        <f t="shared" si="1"/>
        <v>1.1952876121779088E-4</v>
      </c>
      <c r="M17">
        <f>EXP($B$16+$B$4*Transformed!B17+$B$5*Transformed!C17+$B$6*Transformed!D17+$B$7*Transformed!E17+$B$8*Transformed!F17+$B$9*Transformed!G17+$B$10*Transformed!H17+$B$11*Transformed!I17+$B$12*Transformed!J17+$B$13*Transformed!K17++$B$14*Transformed!V17+$B$15*Transformed!W17)/(1+EXP($B$16+$B$4*Transformed!B17+$B$5*Transformed!C17+$B$6*Transformed!D17+$B$7*Transformed!E17+$B$8*Transformed!F17+$B$9*Transformed!G17+$B$10*Transformed!H17+$B$11*Transformed!I17+$B$12*Transformed!J17+$B$13*Transformed!K17++$B$14*Transformed!V17+$B$15*Transformed!W17))</f>
        <v>0.1979815131706138</v>
      </c>
      <c r="O17">
        <f t="shared" si="3"/>
        <v>0.19807737744681828</v>
      </c>
    </row>
    <row r="18" spans="1:15">
      <c r="A18" t="s">
        <v>89</v>
      </c>
      <c r="J18">
        <f t="shared" si="0"/>
        <v>17</v>
      </c>
      <c r="K18">
        <f>$B$34+$B$22*Transformed!B18+$B$23*Transformed!C18+$B$24*Transformed!D18+$B$25*Transformed!E18+$B$26*Transformed!F18+$B$27*Transformed!G18+$B$28*Transformed!H18+$B$29*Transformed!I18+$B$30*Transformed!J18+$B$31*Transformed!K18++$B$32*Transformed!V18+$B$33*Transformed!W18</f>
        <v>9.0318339999999999</v>
      </c>
      <c r="L18">
        <f t="shared" si="1"/>
        <v>1.1952876121779088E-4</v>
      </c>
      <c r="M18">
        <f>EXP($B$16+$B$4*Transformed!B18+$B$5*Transformed!C18+$B$6*Transformed!D18+$B$7*Transformed!E18+$B$8*Transformed!F18+$B$9*Transformed!G18+$B$10*Transformed!H18+$B$11*Transformed!I18+$B$12*Transformed!J18+$B$13*Transformed!K18++$B$14*Transformed!V18+$B$15*Transformed!W18)/(1+EXP($B$16+$B$4*Transformed!B18+$B$5*Transformed!C18+$B$6*Transformed!D18+$B$7*Transformed!E18+$B$8*Transformed!F18+$B$9*Transformed!G18+$B$10*Transformed!H18+$B$11*Transformed!I18+$B$12*Transformed!J18+$B$13*Transformed!K18++$B$14*Transformed!V18+$B$15*Transformed!W18))</f>
        <v>0.1979815131706138</v>
      </c>
      <c r="O18">
        <f t="shared" si="3"/>
        <v>0.19807737744681828</v>
      </c>
    </row>
    <row r="19" spans="1:15">
      <c r="A19" t="s">
        <v>26</v>
      </c>
      <c r="B19">
        <v>3.1050970000000002</v>
      </c>
      <c r="C19">
        <v>0.24715300000000001</v>
      </c>
      <c r="E19">
        <v>12.56</v>
      </c>
      <c r="F19">
        <v>0</v>
      </c>
      <c r="G19" t="s">
        <v>90</v>
      </c>
      <c r="J19">
        <f t="shared" si="0"/>
        <v>18</v>
      </c>
      <c r="K19">
        <f>$B$34+$B$22*Transformed!B19+$B$23*Transformed!C19+$B$24*Transformed!D19+$B$25*Transformed!E19+$B$26*Transformed!F19+$B$27*Transformed!G19+$B$28*Transformed!H19+$B$29*Transformed!I19+$B$30*Transformed!J19+$B$31*Transformed!K19++$B$32*Transformed!V19+$B$33*Transformed!W19</f>
        <v>9.0318339999999999</v>
      </c>
      <c r="L19">
        <f t="shared" si="1"/>
        <v>1.1952876121779088E-4</v>
      </c>
      <c r="M19">
        <f>EXP($B$16+$B$4*Transformed!B19+$B$5*Transformed!C19+$B$6*Transformed!D19+$B$7*Transformed!E19+$B$8*Transformed!F19+$B$9*Transformed!G19+$B$10*Transformed!H19+$B$11*Transformed!I19+$B$12*Transformed!J19+$B$13*Transformed!K19++$B$14*Transformed!V19+$B$15*Transformed!W19)/(1+EXP($B$16+$B$4*Transformed!B19+$B$5*Transformed!C19+$B$6*Transformed!D19+$B$7*Transformed!E19+$B$8*Transformed!F19+$B$9*Transformed!G19+$B$10*Transformed!H19+$B$11*Transformed!I19+$B$12*Transformed!J19+$B$13*Transformed!K19++$B$14*Transformed!V19+$B$15*Transformed!W19))</f>
        <v>0.1979815131706138</v>
      </c>
      <c r="O19">
        <f t="shared" si="3"/>
        <v>0.19807737744681828</v>
      </c>
    </row>
    <row r="20" spans="1:15">
      <c r="J20">
        <f t="shared" si="0"/>
        <v>19</v>
      </c>
      <c r="K20">
        <f>$B$34+$B$22*Transformed!B20+$B$23*Transformed!C20+$B$24*Transformed!D20+$B$25*Transformed!E20+$B$26*Transformed!F20+$B$27*Transformed!G20+$B$28*Transformed!H20+$B$29*Transformed!I20+$B$30*Transformed!J20+$B$31*Transformed!K20++$B$32*Transformed!V20+$B$33*Transformed!W20</f>
        <v>9.0318339999999999</v>
      </c>
      <c r="L20">
        <f t="shared" si="1"/>
        <v>1.1952876121779088E-4</v>
      </c>
      <c r="M20">
        <f>EXP($B$16+$B$4*Transformed!B20+$B$5*Transformed!C20+$B$6*Transformed!D20+$B$7*Transformed!E20+$B$8*Transformed!F20+$B$9*Transformed!G20+$B$10*Transformed!H20+$B$11*Transformed!I20+$B$12*Transformed!J20+$B$13*Transformed!K20++$B$14*Transformed!V20+$B$15*Transformed!W20)/(1+EXP($B$16+$B$4*Transformed!B20+$B$5*Transformed!C20+$B$6*Transformed!D20+$B$7*Transformed!E20+$B$8*Transformed!F20+$B$9*Transformed!G20+$B$10*Transformed!H20+$B$11*Transformed!I20+$B$12*Transformed!J20+$B$13*Transformed!K20++$B$14*Transformed!V20+$B$15*Transformed!W20))</f>
        <v>0.1979815131706138</v>
      </c>
      <c r="O20">
        <f t="shared" si="3"/>
        <v>0.19807737744681828</v>
      </c>
    </row>
    <row r="21" spans="1:15">
      <c r="A21" t="s">
        <v>91</v>
      </c>
      <c r="J21">
        <f t="shared" si="0"/>
        <v>20</v>
      </c>
      <c r="K21">
        <f>$B$34+$B$22*Transformed!B21+$B$23*Transformed!C21+$B$24*Transformed!D21+$B$25*Transformed!E21+$B$26*Transformed!F21+$B$27*Transformed!G21+$B$28*Transformed!H21+$B$29*Transformed!I21+$B$30*Transformed!J21+$B$31*Transformed!K21++$B$32*Transformed!V21+$B$33*Transformed!W21</f>
        <v>9.0318339999999999</v>
      </c>
      <c r="L21">
        <f t="shared" si="1"/>
        <v>1.1952876121779088E-4</v>
      </c>
      <c r="M21">
        <f>EXP($B$16+$B$4*Transformed!B21+$B$5*Transformed!C21+$B$6*Transformed!D21+$B$7*Transformed!E21+$B$8*Transformed!F21+$B$9*Transformed!G21+$B$10*Transformed!H21+$B$11*Transformed!I21+$B$12*Transformed!J21+$B$13*Transformed!K21++$B$14*Transformed!V21+$B$15*Transformed!W21)/(1+EXP($B$16+$B$4*Transformed!B21+$B$5*Transformed!C21+$B$6*Transformed!D21+$B$7*Transformed!E21+$B$8*Transformed!F21+$B$9*Transformed!G21+$B$10*Transformed!H21+$B$11*Transformed!I21+$B$12*Transformed!J21+$B$13*Transformed!K21++$B$14*Transformed!V21+$B$15*Transformed!W21))</f>
        <v>0.1979815131706138</v>
      </c>
      <c r="O21">
        <f t="shared" si="3"/>
        <v>0.19807737744681828</v>
      </c>
    </row>
    <row r="22" spans="1:15">
      <c r="A22" t="s">
        <v>6</v>
      </c>
      <c r="B22">
        <v>-1.671303</v>
      </c>
      <c r="C22">
        <v>2.9518209999999998</v>
      </c>
      <c r="E22">
        <v>-0.56999999999999995</v>
      </c>
      <c r="F22">
        <v>0.57099999999999995</v>
      </c>
      <c r="G22" t="s">
        <v>92</v>
      </c>
      <c r="J22">
        <f t="shared" si="0"/>
        <v>21</v>
      </c>
      <c r="K22">
        <f>$B$34+$B$22*Transformed!B22+$B$23*Transformed!C22+$B$24*Transformed!D22+$B$25*Transformed!E22+$B$26*Transformed!F22+$B$27*Transformed!G22+$B$28*Transformed!H22+$B$29*Transformed!I22+$B$30*Transformed!J22+$B$31*Transformed!K22++$B$32*Transformed!V22+$B$33*Transformed!W22</f>
        <v>9.0318339999999999</v>
      </c>
      <c r="L22">
        <f t="shared" si="1"/>
        <v>1.1952876121779088E-4</v>
      </c>
      <c r="M22">
        <f>EXP($B$16+$B$4*Transformed!B22+$B$5*Transformed!C22+$B$6*Transformed!D22+$B$7*Transformed!E22+$B$8*Transformed!F22+$B$9*Transformed!G22+$B$10*Transformed!H22+$B$11*Transformed!I22+$B$12*Transformed!J22+$B$13*Transformed!K22++$B$14*Transformed!V22+$B$15*Transformed!W22)/(1+EXP($B$16+$B$4*Transformed!B22+$B$5*Transformed!C22+$B$6*Transformed!D22+$B$7*Transformed!E22+$B$8*Transformed!F22+$B$9*Transformed!G22+$B$10*Transformed!H22+$B$11*Transformed!I22+$B$12*Transformed!J22+$B$13*Transformed!K22++$B$14*Transformed!V22+$B$15*Transformed!W22))</f>
        <v>0.1979815131706138</v>
      </c>
      <c r="O22">
        <f t="shared" si="3"/>
        <v>0.19807737744681828</v>
      </c>
    </row>
    <row r="23" spans="1:15">
      <c r="A23" t="s">
        <v>7</v>
      </c>
      <c r="B23">
        <v>1.086816</v>
      </c>
      <c r="C23">
        <v>3.8959250000000001</v>
      </c>
      <c r="E23">
        <v>0.28000000000000003</v>
      </c>
      <c r="F23">
        <v>0.78</v>
      </c>
      <c r="G23" t="s">
        <v>93</v>
      </c>
      <c r="J23">
        <f t="shared" si="0"/>
        <v>22</v>
      </c>
      <c r="K23">
        <f>$B$34+$B$22*Transformed!B23+$B$23*Transformed!C23+$B$24*Transformed!D23+$B$25*Transformed!E23+$B$26*Transformed!F23+$B$27*Transformed!G23+$B$28*Transformed!H23+$B$29*Transformed!I23+$B$30*Transformed!J23+$B$31*Transformed!K23++$B$32*Transformed!V23+$B$33*Transformed!W23</f>
        <v>9.0318339999999999</v>
      </c>
      <c r="L23">
        <f t="shared" si="1"/>
        <v>1.1952876121779088E-4</v>
      </c>
      <c r="M23">
        <f>EXP($B$16+$B$4*Transformed!B23+$B$5*Transformed!C23+$B$6*Transformed!D23+$B$7*Transformed!E23+$B$8*Transformed!F23+$B$9*Transformed!G23+$B$10*Transformed!H23+$B$11*Transformed!I23+$B$12*Transformed!J23+$B$13*Transformed!K23++$B$14*Transformed!V23+$B$15*Transformed!W23)/(1+EXP($B$16+$B$4*Transformed!B23+$B$5*Transformed!C23+$B$6*Transformed!D23+$B$7*Transformed!E23+$B$8*Transformed!F23+$B$9*Transformed!G23+$B$10*Transformed!H23+$B$11*Transformed!I23+$B$12*Transformed!J23+$B$13*Transformed!K23++$B$14*Transformed!V23+$B$15*Transformed!W23))</f>
        <v>0.1979815131706138</v>
      </c>
      <c r="O23">
        <f t="shared" si="3"/>
        <v>0.19807737744681828</v>
      </c>
    </row>
    <row r="24" spans="1:15">
      <c r="A24" t="s">
        <v>41</v>
      </c>
      <c r="B24">
        <v>-3.3289550000000001</v>
      </c>
      <c r="C24">
        <v>0.9322414</v>
      </c>
      <c r="E24">
        <v>-3.57</v>
      </c>
      <c r="F24">
        <v>0</v>
      </c>
      <c r="G24">
        <f>-5.156115   -1.501796</f>
        <v>-6.6579109999999995</v>
      </c>
      <c r="J24">
        <f t="shared" si="0"/>
        <v>23</v>
      </c>
      <c r="K24">
        <f>$B$34+$B$22*Transformed!B24+$B$23*Transformed!C24+$B$24*Transformed!D24+$B$25*Transformed!E24+$B$26*Transformed!F24+$B$27*Transformed!G24+$B$28*Transformed!H24+$B$29*Transformed!I24+$B$30*Transformed!J24+$B$31*Transformed!K24++$B$32*Transformed!V24+$B$33*Transformed!W24</f>
        <v>9.0318339999999999</v>
      </c>
      <c r="L24">
        <f t="shared" si="1"/>
        <v>1.1952876121779088E-4</v>
      </c>
      <c r="M24">
        <f>EXP($B$16+$B$4*Transformed!B24+$B$5*Transformed!C24+$B$6*Transformed!D24+$B$7*Transformed!E24+$B$8*Transformed!F24+$B$9*Transformed!G24+$B$10*Transformed!H24+$B$11*Transformed!I24+$B$12*Transformed!J24+$B$13*Transformed!K24++$B$14*Transformed!V24+$B$15*Transformed!W24)/(1+EXP($B$16+$B$4*Transformed!B24+$B$5*Transformed!C24+$B$6*Transformed!D24+$B$7*Transformed!E24+$B$8*Transformed!F24+$B$9*Transformed!G24+$B$10*Transformed!H24+$B$11*Transformed!I24+$B$12*Transformed!J24+$B$13*Transformed!K24++$B$14*Transformed!V24+$B$15*Transformed!W24))</f>
        <v>0.1979815131706138</v>
      </c>
      <c r="O24">
        <f t="shared" si="3"/>
        <v>0.19807737744681828</v>
      </c>
    </row>
    <row r="25" spans="1:15">
      <c r="A25" t="s">
        <v>42</v>
      </c>
      <c r="B25">
        <v>-1.951449</v>
      </c>
      <c r="C25">
        <v>0.95165860000000002</v>
      </c>
      <c r="E25">
        <v>-2.0499999999999998</v>
      </c>
      <c r="F25">
        <v>0.04</v>
      </c>
      <c r="G25">
        <f>-3.816665   -0.0862322</f>
        <v>-3.9028972</v>
      </c>
      <c r="J25">
        <f t="shared" si="0"/>
        <v>24</v>
      </c>
      <c r="K25">
        <f>$B$34+$B$22*Transformed!B25+$B$23*Transformed!C25+$B$24*Transformed!D25+$B$25*Transformed!E25+$B$26*Transformed!F25+$B$27*Transformed!G25+$B$28*Transformed!H25+$B$29*Transformed!I25+$B$30*Transformed!J25+$B$31*Transformed!K25++$B$32*Transformed!V25+$B$33*Transformed!W25</f>
        <v>9.0318339999999999</v>
      </c>
      <c r="L25">
        <f t="shared" si="1"/>
        <v>1.1952876121779088E-4</v>
      </c>
      <c r="M25">
        <f>EXP($B$16+$B$4*Transformed!B25+$B$5*Transformed!C25+$B$6*Transformed!D25+$B$7*Transformed!E25+$B$8*Transformed!F25+$B$9*Transformed!G25+$B$10*Transformed!H25+$B$11*Transformed!I25+$B$12*Transformed!J25+$B$13*Transformed!K25++$B$14*Transformed!V25+$B$15*Transformed!W25)/(1+EXP($B$16+$B$4*Transformed!B25+$B$5*Transformed!C25+$B$6*Transformed!D25+$B$7*Transformed!E25+$B$8*Transformed!F25+$B$9*Transformed!G25+$B$10*Transformed!H25+$B$11*Transformed!I25+$B$12*Transformed!J25+$B$13*Transformed!K25++$B$14*Transformed!V25+$B$15*Transformed!W25))</f>
        <v>0.1979815131706138</v>
      </c>
      <c r="O25">
        <f t="shared" si="3"/>
        <v>0.19807737744681828</v>
      </c>
    </row>
    <row r="26" spans="1:15">
      <c r="A26" t="s">
        <v>43</v>
      </c>
      <c r="B26">
        <v>4.8022999999999998E-3</v>
      </c>
      <c r="C26">
        <v>0.56057199999999996</v>
      </c>
      <c r="E26">
        <v>0.01</v>
      </c>
      <c r="F26">
        <v>0.99299999999999999</v>
      </c>
      <c r="G26" t="s">
        <v>94</v>
      </c>
      <c r="J26">
        <f t="shared" si="0"/>
        <v>25</v>
      </c>
      <c r="K26">
        <f>$B$34+$B$22*Transformed!B26+$B$23*Transformed!C26+$B$24*Transformed!D26+$B$25*Transformed!E26+$B$26*Transformed!F26+$B$27*Transformed!G26+$B$28*Transformed!H26+$B$29*Transformed!I26+$B$30*Transformed!J26+$B$31*Transformed!K26++$B$32*Transformed!V26+$B$33*Transformed!W26</f>
        <v>9.0318339999999999</v>
      </c>
      <c r="L26">
        <f t="shared" si="1"/>
        <v>1.1952876121779088E-4</v>
      </c>
      <c r="M26">
        <f>EXP($B$16+$B$4*Transformed!B26+$B$5*Transformed!C26+$B$6*Transformed!D26+$B$7*Transformed!E26+$B$8*Transformed!F26+$B$9*Transformed!G26+$B$10*Transformed!H26+$B$11*Transformed!I26+$B$12*Transformed!J26+$B$13*Transformed!K26++$B$14*Transformed!V26+$B$15*Transformed!W26)/(1+EXP($B$16+$B$4*Transformed!B26+$B$5*Transformed!C26+$B$6*Transformed!D26+$B$7*Transformed!E26+$B$8*Transformed!F26+$B$9*Transformed!G26+$B$10*Transformed!H26+$B$11*Transformed!I26+$B$12*Transformed!J26+$B$13*Transformed!K26++$B$14*Transformed!V26+$B$15*Transformed!W26))</f>
        <v>0.1979815131706138</v>
      </c>
      <c r="O26">
        <f t="shared" si="3"/>
        <v>0.19807737744681828</v>
      </c>
    </row>
    <row r="27" spans="1:15">
      <c r="A27" t="s">
        <v>8</v>
      </c>
      <c r="B27">
        <v>0.39107540000000002</v>
      </c>
      <c r="C27">
        <v>0.33387699999999998</v>
      </c>
      <c r="E27">
        <v>1.17</v>
      </c>
      <c r="F27">
        <v>0.24099999999999999</v>
      </c>
      <c r="G27" t="s">
        <v>95</v>
      </c>
      <c r="J27">
        <f t="shared" si="0"/>
        <v>26</v>
      </c>
      <c r="K27">
        <f>$B$34+$B$22*Transformed!B27+$B$23*Transformed!C27+$B$24*Transformed!D27+$B$25*Transformed!E27+$B$26*Transformed!F27+$B$27*Transformed!G27+$B$28*Transformed!H27+$B$29*Transformed!I27+$B$30*Transformed!J27+$B$31*Transformed!K27++$B$32*Transformed!V27+$B$33*Transformed!W27</f>
        <v>9.0318339999999999</v>
      </c>
      <c r="L27">
        <f t="shared" si="1"/>
        <v>1.1952876121779088E-4</v>
      </c>
      <c r="M27">
        <f>EXP($B$16+$B$4*Transformed!B27+$B$5*Transformed!C27+$B$6*Transformed!D27+$B$7*Transformed!E27+$B$8*Transformed!F27+$B$9*Transformed!G27+$B$10*Transformed!H27+$B$11*Transformed!I27+$B$12*Transformed!J27+$B$13*Transformed!K27++$B$14*Transformed!V27+$B$15*Transformed!W27)/(1+EXP($B$16+$B$4*Transformed!B27+$B$5*Transformed!C27+$B$6*Transformed!D27+$B$7*Transformed!E27+$B$8*Transformed!F27+$B$9*Transformed!G27+$B$10*Transformed!H27+$B$11*Transformed!I27+$B$12*Transformed!J27+$B$13*Transformed!K27++$B$14*Transformed!V27+$B$15*Transformed!W27))</f>
        <v>0.1979815131706138</v>
      </c>
      <c r="O27">
        <f t="shared" si="3"/>
        <v>0.19807737744681828</v>
      </c>
    </row>
    <row r="28" spans="1:15">
      <c r="A28" t="s">
        <v>9</v>
      </c>
      <c r="B28">
        <v>-1.9156200000000002E-2</v>
      </c>
      <c r="C28">
        <v>0.3948488</v>
      </c>
      <c r="E28">
        <v>-0.05</v>
      </c>
      <c r="F28">
        <v>0.96099999999999997</v>
      </c>
      <c r="G28" t="s">
        <v>96</v>
      </c>
      <c r="J28">
        <f t="shared" si="0"/>
        <v>27</v>
      </c>
      <c r="K28">
        <f>$B$34+$B$22*Transformed!B28+$B$23*Transformed!C28+$B$24*Transformed!D28+$B$25*Transformed!E28+$B$26*Transformed!F28+$B$27*Transformed!G28+$B$28*Transformed!H28+$B$29*Transformed!I28+$B$30*Transformed!J28+$B$31*Transformed!K28++$B$32*Transformed!V28+$B$33*Transformed!W28</f>
        <v>9.0318339999999999</v>
      </c>
      <c r="L28">
        <f t="shared" si="1"/>
        <v>1.1952876121779088E-4</v>
      </c>
      <c r="M28">
        <f>EXP($B$16+$B$4*Transformed!B28+$B$5*Transformed!C28+$B$6*Transformed!D28+$B$7*Transformed!E28+$B$8*Transformed!F28+$B$9*Transformed!G28+$B$10*Transformed!H28+$B$11*Transformed!I28+$B$12*Transformed!J28+$B$13*Transformed!K28++$B$14*Transformed!V28+$B$15*Transformed!W28)/(1+EXP($B$16+$B$4*Transformed!B28+$B$5*Transformed!C28+$B$6*Transformed!D28+$B$7*Transformed!E28+$B$8*Transformed!F28+$B$9*Transformed!G28+$B$10*Transformed!H28+$B$11*Transformed!I28+$B$12*Transformed!J28+$B$13*Transformed!K28++$B$14*Transformed!V28+$B$15*Transformed!W28))</f>
        <v>0.1979815131706138</v>
      </c>
      <c r="O28">
        <f t="shared" si="3"/>
        <v>0.19807737744681828</v>
      </c>
    </row>
    <row r="29" spans="1:15">
      <c r="A29" t="s">
        <v>44</v>
      </c>
      <c r="B29">
        <v>0.24031150000000001</v>
      </c>
      <c r="C29">
        <v>6.8824700000000003E-2</v>
      </c>
      <c r="E29">
        <v>3.49</v>
      </c>
      <c r="F29">
        <v>0</v>
      </c>
      <c r="G29" t="s">
        <v>97</v>
      </c>
      <c r="J29">
        <f t="shared" si="0"/>
        <v>28</v>
      </c>
      <c r="K29">
        <f>$B$34+$B$22*Transformed!B29+$B$23*Transformed!C29+$B$24*Transformed!D29+$B$25*Transformed!E29+$B$26*Transformed!F29+$B$27*Transformed!G29+$B$28*Transformed!H29+$B$29*Transformed!I29+$B$30*Transformed!J29+$B$31*Transformed!K29++$B$32*Transformed!V29+$B$33*Transformed!W29</f>
        <v>9.0318339999999999</v>
      </c>
      <c r="L29">
        <f t="shared" si="1"/>
        <v>1.1952876121779088E-4</v>
      </c>
      <c r="M29">
        <f>EXP($B$16+$B$4*Transformed!B29+$B$5*Transformed!C29+$B$6*Transformed!D29+$B$7*Transformed!E29+$B$8*Transformed!F29+$B$9*Transformed!G29+$B$10*Transformed!H29+$B$11*Transformed!I29+$B$12*Transformed!J29+$B$13*Transformed!K29++$B$14*Transformed!V29+$B$15*Transformed!W29)/(1+EXP($B$16+$B$4*Transformed!B29+$B$5*Transformed!C29+$B$6*Transformed!D29+$B$7*Transformed!E29+$B$8*Transformed!F29+$B$9*Transformed!G29+$B$10*Transformed!H29+$B$11*Transformed!I29+$B$12*Transformed!J29+$B$13*Transformed!K29++$B$14*Transformed!V29+$B$15*Transformed!W29))</f>
        <v>0.1979815131706138</v>
      </c>
      <c r="O29">
        <f t="shared" si="3"/>
        <v>0.19807737744681828</v>
      </c>
    </row>
    <row r="30" spans="1:15">
      <c r="A30" t="s">
        <v>45</v>
      </c>
      <c r="B30">
        <v>0.15675919999999999</v>
      </c>
      <c r="C30">
        <v>6.5391299999999999E-2</v>
      </c>
      <c r="E30">
        <v>2.4</v>
      </c>
      <c r="F30">
        <v>1.7000000000000001E-2</v>
      </c>
      <c r="G30" t="s">
        <v>98</v>
      </c>
      <c r="J30">
        <f t="shared" si="0"/>
        <v>29</v>
      </c>
      <c r="K30">
        <f>$B$34+$B$22*Transformed!B30+$B$23*Transformed!C30+$B$24*Transformed!D30+$B$25*Transformed!E30+$B$26*Transformed!F30+$B$27*Transformed!G30+$B$28*Transformed!H30+$B$29*Transformed!I30+$B$30*Transformed!J30+$B$31*Transformed!K30++$B$32*Transformed!V30+$B$33*Transformed!W30</f>
        <v>9.0318339999999999</v>
      </c>
      <c r="L30">
        <f t="shared" si="1"/>
        <v>1.1952876121779088E-4</v>
      </c>
      <c r="M30">
        <f>EXP($B$16+$B$4*Transformed!B30+$B$5*Transformed!C30+$B$6*Transformed!D30+$B$7*Transformed!E30+$B$8*Transformed!F30+$B$9*Transformed!G30+$B$10*Transformed!H30+$B$11*Transformed!I30+$B$12*Transformed!J30+$B$13*Transformed!K30++$B$14*Transformed!V30+$B$15*Transformed!W30)/(1+EXP($B$16+$B$4*Transformed!B30+$B$5*Transformed!C30+$B$6*Transformed!D30+$B$7*Transformed!E30+$B$8*Transformed!F30+$B$9*Transformed!G30+$B$10*Transformed!H30+$B$11*Transformed!I30+$B$12*Transformed!J30+$B$13*Transformed!K30++$B$14*Transformed!V30+$B$15*Transformed!W30))</f>
        <v>0.1979815131706138</v>
      </c>
      <c r="O30">
        <f t="shared" si="3"/>
        <v>0.19807737744681828</v>
      </c>
    </row>
    <row r="31" spans="1:15">
      <c r="A31" t="s">
        <v>46</v>
      </c>
      <c r="B31">
        <v>1.23911E-2</v>
      </c>
      <c r="C31">
        <v>4.3620199999999998E-2</v>
      </c>
      <c r="E31">
        <v>0.28000000000000003</v>
      </c>
      <c r="F31">
        <v>0.77600000000000002</v>
      </c>
      <c r="G31" t="s">
        <v>99</v>
      </c>
      <c r="J31">
        <f t="shared" si="0"/>
        <v>30</v>
      </c>
      <c r="K31">
        <f>$B$34+$B$22*Transformed!B31+$B$23*Transformed!C31+$B$24*Transformed!D31+$B$25*Transformed!E31+$B$26*Transformed!F31+$B$27*Transformed!G31+$B$28*Transformed!H31+$B$29*Transformed!I31+$B$30*Transformed!J31+$B$31*Transformed!K31++$B$32*Transformed!V31+$B$33*Transformed!W31</f>
        <v>9.0318339999999999</v>
      </c>
      <c r="L31">
        <f t="shared" si="1"/>
        <v>1.1952876121779088E-4</v>
      </c>
      <c r="M31">
        <f>EXP($B$16+$B$4*Transformed!B31+$B$5*Transformed!C31+$B$6*Transformed!D31+$B$7*Transformed!E31+$B$8*Transformed!F31+$B$9*Transformed!G31+$B$10*Transformed!H31+$B$11*Transformed!I31+$B$12*Transformed!J31+$B$13*Transformed!K31++$B$14*Transformed!V31+$B$15*Transformed!W31)/(1+EXP($B$16+$B$4*Transformed!B31+$B$5*Transformed!C31+$B$6*Transformed!D31+$B$7*Transformed!E31+$B$8*Transformed!F31+$B$9*Transformed!G31+$B$10*Transformed!H31+$B$11*Transformed!I31+$B$12*Transformed!J31+$B$13*Transformed!K31++$B$14*Transformed!V31+$B$15*Transformed!W31))</f>
        <v>0.1979815131706138</v>
      </c>
      <c r="O31">
        <f t="shared" si="3"/>
        <v>0.19807737744681828</v>
      </c>
    </row>
    <row r="32" spans="1:15">
      <c r="A32" t="s">
        <v>57</v>
      </c>
      <c r="B32">
        <v>-0.14541270000000001</v>
      </c>
      <c r="C32">
        <v>0.2096131</v>
      </c>
      <c r="E32">
        <v>-0.69</v>
      </c>
      <c r="F32">
        <v>0.48799999999999999</v>
      </c>
      <c r="G32" t="s">
        <v>100</v>
      </c>
      <c r="J32">
        <f t="shared" si="0"/>
        <v>31</v>
      </c>
      <c r="K32">
        <f>$B$34+$B$22*Transformed!B32+$B$23*Transformed!C32+$B$24*Transformed!D32+$B$25*Transformed!E32+$B$26*Transformed!F32+$B$27*Transformed!G32+$B$28*Transformed!H32+$B$29*Transformed!I32+$B$30*Transformed!J32+$B$31*Transformed!K32++$B$32*Transformed!V32+$B$33*Transformed!W32</f>
        <v>9.0318339999999999</v>
      </c>
      <c r="L32">
        <f t="shared" si="1"/>
        <v>1.1952876121779088E-4</v>
      </c>
      <c r="M32">
        <f>EXP($B$16+$B$4*Transformed!B32+$B$5*Transformed!C32+$B$6*Transformed!D32+$B$7*Transformed!E32+$B$8*Transformed!F32+$B$9*Transformed!G32+$B$10*Transformed!H32+$B$11*Transformed!I32+$B$12*Transformed!J32+$B$13*Transformed!K32++$B$14*Transformed!V32+$B$15*Transformed!W32)/(1+EXP($B$16+$B$4*Transformed!B32+$B$5*Transformed!C32+$B$6*Transformed!D32+$B$7*Transformed!E32+$B$8*Transformed!F32+$B$9*Transformed!G32+$B$10*Transformed!H32+$B$11*Transformed!I32+$B$12*Transformed!J32+$B$13*Transformed!K32++$B$14*Transformed!V32+$B$15*Transformed!W32))</f>
        <v>0.1979815131706138</v>
      </c>
      <c r="O32">
        <f t="shared" si="3"/>
        <v>0.19807737744681828</v>
      </c>
    </row>
    <row r="33" spans="1:15">
      <c r="A33" t="s">
        <v>58</v>
      </c>
      <c r="B33">
        <v>-8.37059E-2</v>
      </c>
      <c r="C33">
        <v>0.39711760000000002</v>
      </c>
      <c r="E33">
        <v>-0.21</v>
      </c>
      <c r="F33">
        <v>0.83299999999999996</v>
      </c>
      <c r="G33" t="s">
        <v>101</v>
      </c>
      <c r="J33">
        <f t="shared" si="0"/>
        <v>32</v>
      </c>
      <c r="K33">
        <f>$B$34+$B$22*Transformed!B33+$B$23*Transformed!C33+$B$24*Transformed!D33+$B$25*Transformed!E33+$B$26*Transformed!F33+$B$27*Transformed!G33+$B$28*Transformed!H33+$B$29*Transformed!I33+$B$30*Transformed!J33+$B$31*Transformed!K33++$B$32*Transformed!V33+$B$33*Transformed!W33</f>
        <v>9.0318339999999999</v>
      </c>
      <c r="L33">
        <f t="shared" si="1"/>
        <v>1.1952876121779088E-4</v>
      </c>
      <c r="M33">
        <f>EXP($B$16+$B$4*Transformed!B33+$B$5*Transformed!C33+$B$6*Transformed!D33+$B$7*Transformed!E33+$B$8*Transformed!F33+$B$9*Transformed!G33+$B$10*Transformed!H33+$B$11*Transformed!I33+$B$12*Transformed!J33+$B$13*Transformed!K33++$B$14*Transformed!V33+$B$15*Transformed!W33)/(1+EXP($B$16+$B$4*Transformed!B33+$B$5*Transformed!C33+$B$6*Transformed!D33+$B$7*Transformed!E33+$B$8*Transformed!F33+$B$9*Transformed!G33+$B$10*Transformed!H33+$B$11*Transformed!I33+$B$12*Transformed!J33+$B$13*Transformed!K33++$B$14*Transformed!V33+$B$15*Transformed!W33))</f>
        <v>0.1979815131706138</v>
      </c>
      <c r="O33">
        <f t="shared" si="3"/>
        <v>0.19807737744681828</v>
      </c>
    </row>
    <row r="34" spans="1:15">
      <c r="A34" t="s">
        <v>26</v>
      </c>
      <c r="B34">
        <v>9.0318339999999999</v>
      </c>
      <c r="C34" s="4">
        <v>12.11434</v>
      </c>
      <c r="E34">
        <v>0.75</v>
      </c>
      <c r="F34">
        <v>0.45600000000000002</v>
      </c>
      <c r="G34" t="s">
        <v>102</v>
      </c>
      <c r="J34">
        <f t="shared" ref="J34:J65" si="4">id</f>
        <v>33</v>
      </c>
      <c r="K34">
        <f>$B$34+$B$22*Transformed!B34+$B$23*Transformed!C34+$B$24*Transformed!D34+$B$25*Transformed!E34+$B$26*Transformed!F34+$B$27*Transformed!G34+$B$28*Transformed!H34+$B$29*Transformed!I34+$B$30*Transformed!J34+$B$31*Transformed!K34++$B$32*Transformed!V34+$B$33*Transformed!W34</f>
        <v>9.0318339999999999</v>
      </c>
      <c r="L34">
        <f t="shared" si="1"/>
        <v>1.1952876121779088E-4</v>
      </c>
      <c r="M34">
        <f>EXP($B$16+$B$4*Transformed!B34+$B$5*Transformed!C34+$B$6*Transformed!D34+$B$7*Transformed!E34+$B$8*Transformed!F34+$B$9*Transformed!G34+$B$10*Transformed!H34+$B$11*Transformed!I34+$B$12*Transformed!J34+$B$13*Transformed!K34++$B$14*Transformed!V34+$B$15*Transformed!W34)/(1+EXP($B$16+$B$4*Transformed!B34+$B$5*Transformed!C34+$B$6*Transformed!D34+$B$7*Transformed!E34+$B$8*Transformed!F34+$B$9*Transformed!G34+$B$10*Transformed!H34+$B$11*Transformed!I34+$B$12*Transformed!J34+$B$13*Transformed!K34++$B$14*Transformed!V34+$B$15*Transformed!W34))</f>
        <v>0.1979815131706138</v>
      </c>
      <c r="O34">
        <f t="shared" si="3"/>
        <v>0.19807737744681828</v>
      </c>
    </row>
    <row r="35" spans="1:15">
      <c r="C35" s="4"/>
      <c r="J35">
        <f t="shared" si="4"/>
        <v>34</v>
      </c>
      <c r="K35">
        <f>$B$34+$B$22*Transformed!B35+$B$23*Transformed!C35+$B$24*Transformed!D35+$B$25*Transformed!E35+$B$26*Transformed!F35+$B$27*Transformed!G35+$B$28*Transformed!H35+$B$29*Transformed!I35+$B$30*Transformed!J35+$B$31*Transformed!K35++$B$32*Transformed!V35+$B$33*Transformed!W35</f>
        <v>9.0318339999999999</v>
      </c>
      <c r="L35">
        <f t="shared" si="1"/>
        <v>1.1952876121779088E-4</v>
      </c>
      <c r="M35">
        <f>EXP($B$16+$B$4*Transformed!B35+$B$5*Transformed!C35+$B$6*Transformed!D35+$B$7*Transformed!E35+$B$8*Transformed!F35+$B$9*Transformed!G35+$B$10*Transformed!H35+$B$11*Transformed!I35+$B$12*Transformed!J35+$B$13*Transformed!K35++$B$14*Transformed!V35+$B$15*Transformed!W35)/(1+EXP($B$16+$B$4*Transformed!B35+$B$5*Transformed!C35+$B$6*Transformed!D35+$B$7*Transformed!E35+$B$8*Transformed!F35+$B$9*Transformed!G35+$B$10*Transformed!H35+$B$11*Transformed!I35+$B$12*Transformed!J35+$B$13*Transformed!K35++$B$14*Transformed!V35+$B$15*Transformed!W35))</f>
        <v>0.1979815131706138</v>
      </c>
      <c r="O35">
        <f t="shared" si="3"/>
        <v>0.19807737744681828</v>
      </c>
    </row>
    <row r="36" spans="1:15">
      <c r="A36" t="s">
        <v>103</v>
      </c>
      <c r="B36">
        <v>22.31137</v>
      </c>
      <c r="C36" s="4">
        <v>5.5143230000000001</v>
      </c>
      <c r="G36" t="s">
        <v>104</v>
      </c>
      <c r="J36">
        <f t="shared" si="4"/>
        <v>35</v>
      </c>
      <c r="K36">
        <f>$B$34+$B$22*Transformed!B36+$B$23*Transformed!C36+$B$24*Transformed!D36+$B$25*Transformed!E36+$B$26*Transformed!F36+$B$27*Transformed!G36+$B$28*Transformed!H36+$B$29*Transformed!I36+$B$30*Transformed!J36+$B$31*Transformed!K36++$B$32*Transformed!V36+$B$33*Transformed!W36</f>
        <v>9.0318339999999999</v>
      </c>
      <c r="L36">
        <f t="shared" si="1"/>
        <v>1.1952876121779088E-4</v>
      </c>
      <c r="M36">
        <f>EXP($B$16+$B$4*Transformed!B36+$B$5*Transformed!C36+$B$6*Transformed!D36+$B$7*Transformed!E36+$B$8*Transformed!F36+$B$9*Transformed!G36+$B$10*Transformed!H36+$B$11*Transformed!I36+$B$12*Transformed!J36+$B$13*Transformed!K36++$B$14*Transformed!V36+$B$15*Transformed!W36)/(1+EXP($B$16+$B$4*Transformed!B36+$B$5*Transformed!C36+$B$6*Transformed!D36+$B$7*Transformed!E36+$B$8*Transformed!F36+$B$9*Transformed!G36+$B$10*Transformed!H36+$B$11*Transformed!I36+$B$12*Transformed!J36+$B$13*Transformed!K36++$B$14*Transformed!V36+$B$15*Transformed!W36))</f>
        <v>0.1979815131706138</v>
      </c>
      <c r="O36">
        <f t="shared" si="3"/>
        <v>0.19807737744681828</v>
      </c>
    </row>
    <row r="37" spans="1:15">
      <c r="C37" s="4"/>
      <c r="J37">
        <f t="shared" si="4"/>
        <v>36</v>
      </c>
      <c r="K37">
        <f>$B$34+$B$22*Transformed!B37+$B$23*Transformed!C37+$B$24*Transformed!D37+$B$25*Transformed!E37+$B$26*Transformed!F37+$B$27*Transformed!G37+$B$28*Transformed!H37+$B$29*Transformed!I37+$B$30*Transformed!J37+$B$31*Transformed!K37++$B$32*Transformed!V37+$B$33*Transformed!W37</f>
        <v>9.0318339999999999</v>
      </c>
      <c r="L37">
        <f t="shared" si="1"/>
        <v>1.1952876121779088E-4</v>
      </c>
      <c r="M37">
        <f>EXP($B$16+$B$4*Transformed!B37+$B$5*Transformed!C37+$B$6*Transformed!D37+$B$7*Transformed!E37+$B$8*Transformed!F37+$B$9*Transformed!G37+$B$10*Transformed!H37+$B$11*Transformed!I37+$B$12*Transformed!J37+$B$13*Transformed!K37++$B$14*Transformed!V37+$B$15*Transformed!W37)/(1+EXP($B$16+$B$4*Transformed!B37+$B$5*Transformed!C37+$B$6*Transformed!D37+$B$7*Transformed!E37+$B$8*Transformed!F37+$B$9*Transformed!G37+$B$10*Transformed!H37+$B$11*Transformed!I37+$B$12*Transformed!J37+$B$13*Transformed!K37++$B$14*Transformed!V37+$B$15*Transformed!W37))</f>
        <v>0.1979815131706138</v>
      </c>
      <c r="O37">
        <f t="shared" si="3"/>
        <v>0.19807737744681828</v>
      </c>
    </row>
    <row r="38" spans="1:15">
      <c r="B38" s="4"/>
      <c r="C38" s="4"/>
      <c r="F38" s="4"/>
      <c r="J38">
        <f t="shared" si="4"/>
        <v>37</v>
      </c>
      <c r="K38">
        <f>$B$34+$B$22*Transformed!B38+$B$23*Transformed!C38+$B$24*Transformed!D38+$B$25*Transformed!E38+$B$26*Transformed!F38+$B$27*Transformed!G38+$B$28*Transformed!H38+$B$29*Transformed!I38+$B$30*Transformed!J38+$B$31*Transformed!K38++$B$32*Transformed!V38+$B$33*Transformed!W38</f>
        <v>9.0318339999999999</v>
      </c>
      <c r="L38">
        <f t="shared" si="1"/>
        <v>1.1952876121779088E-4</v>
      </c>
      <c r="M38">
        <f>EXP($B$16+$B$4*Transformed!B38+$B$5*Transformed!C38+$B$6*Transformed!D38+$B$7*Transformed!E38+$B$8*Transformed!F38+$B$9*Transformed!G38+$B$10*Transformed!H38+$B$11*Transformed!I38+$B$12*Transformed!J38+$B$13*Transformed!K38++$B$14*Transformed!V38+$B$15*Transformed!W38)/(1+EXP($B$16+$B$4*Transformed!B38+$B$5*Transformed!C38+$B$6*Transformed!D38+$B$7*Transformed!E38+$B$8*Transformed!F38+$B$9*Transformed!G38+$B$10*Transformed!H38+$B$11*Transformed!I38+$B$12*Transformed!J38+$B$13*Transformed!K38++$B$14*Transformed!V38+$B$15*Transformed!W38))</f>
        <v>0.1979815131706138</v>
      </c>
      <c r="O38">
        <f t="shared" si="3"/>
        <v>0.19807737744681828</v>
      </c>
    </row>
    <row r="39" spans="1:15">
      <c r="J39">
        <f t="shared" si="4"/>
        <v>38</v>
      </c>
      <c r="K39">
        <f>$B$34+$B$22*Transformed!B39+$B$23*Transformed!C39+$B$24*Transformed!D39+$B$25*Transformed!E39+$B$26*Transformed!F39+$B$27*Transformed!G39+$B$28*Transformed!H39+$B$29*Transformed!I39+$B$30*Transformed!J39+$B$31*Transformed!K39++$B$32*Transformed!V39+$B$33*Transformed!W39</f>
        <v>9.0318339999999999</v>
      </c>
      <c r="L39">
        <f t="shared" si="1"/>
        <v>1.1952876121779088E-4</v>
      </c>
      <c r="M39">
        <f>EXP($B$16+$B$4*Transformed!B39+$B$5*Transformed!C39+$B$6*Transformed!D39+$B$7*Transformed!E39+$B$8*Transformed!F39+$B$9*Transformed!G39+$B$10*Transformed!H39+$B$11*Transformed!I39+$B$12*Transformed!J39+$B$13*Transformed!K39++$B$14*Transformed!V39+$B$15*Transformed!W39)/(1+EXP($B$16+$B$4*Transformed!B39+$B$5*Transformed!C39+$B$6*Transformed!D39+$B$7*Transformed!E39+$B$8*Transformed!F39+$B$9*Transformed!G39+$B$10*Transformed!H39+$B$11*Transformed!I39+$B$12*Transformed!J39+$B$13*Transformed!K39++$B$14*Transformed!V39+$B$15*Transformed!W39))</f>
        <v>0.1979815131706138</v>
      </c>
      <c r="O39">
        <f t="shared" si="3"/>
        <v>0.19807737744681828</v>
      </c>
    </row>
    <row r="40" spans="1:15">
      <c r="C40" s="4"/>
      <c r="J40">
        <f t="shared" si="4"/>
        <v>39</v>
      </c>
      <c r="K40">
        <f>$B$34+$B$22*Transformed!B40+$B$23*Transformed!C40+$B$24*Transformed!D40+$B$25*Transformed!E40+$B$26*Transformed!F40+$B$27*Transformed!G40+$B$28*Transformed!H40+$B$29*Transformed!I40+$B$30*Transformed!J40+$B$31*Transformed!K40++$B$32*Transformed!V40+$B$33*Transformed!W40</f>
        <v>9.0318339999999999</v>
      </c>
      <c r="L40">
        <f t="shared" si="1"/>
        <v>1.1952876121779088E-4</v>
      </c>
      <c r="M40">
        <f>EXP($B$16+$B$4*Transformed!B40+$B$5*Transformed!C40+$B$6*Transformed!D40+$B$7*Transformed!E40+$B$8*Transformed!F40+$B$9*Transformed!G40+$B$10*Transformed!H40+$B$11*Transformed!I40+$B$12*Transformed!J40+$B$13*Transformed!K40++$B$14*Transformed!V40+$B$15*Transformed!W40)/(1+EXP($B$16+$B$4*Transformed!B40+$B$5*Transformed!C40+$B$6*Transformed!D40+$B$7*Transformed!E40+$B$8*Transformed!F40+$B$9*Transformed!G40+$B$10*Transformed!H40+$B$11*Transformed!I40+$B$12*Transformed!J40+$B$13*Transformed!K40++$B$14*Transformed!V40+$B$15*Transformed!W40))</f>
        <v>0.1979815131706138</v>
      </c>
      <c r="O40">
        <f t="shared" si="3"/>
        <v>0.19807737744681828</v>
      </c>
    </row>
    <row r="41" spans="1:15">
      <c r="C41" s="4"/>
      <c r="J41">
        <f t="shared" si="4"/>
        <v>40</v>
      </c>
      <c r="K41">
        <f>$B$34+$B$22*Transformed!B41+$B$23*Transformed!C41+$B$24*Transformed!D41+$B$25*Transformed!E41+$B$26*Transformed!F41+$B$27*Transformed!G41+$B$28*Transformed!H41+$B$29*Transformed!I41+$B$30*Transformed!J41+$B$31*Transformed!K41++$B$32*Transformed!V41+$B$33*Transformed!W41</f>
        <v>9.0318339999999999</v>
      </c>
      <c r="L41">
        <f t="shared" si="1"/>
        <v>1.1952876121779088E-4</v>
      </c>
      <c r="M41">
        <f>EXP($B$16+$B$4*Transformed!B41+$B$5*Transformed!C41+$B$6*Transformed!D41+$B$7*Transformed!E41+$B$8*Transformed!F41+$B$9*Transformed!G41+$B$10*Transformed!H41+$B$11*Transformed!I41+$B$12*Transformed!J41+$B$13*Transformed!K41++$B$14*Transformed!V41+$B$15*Transformed!W41)/(1+EXP($B$16+$B$4*Transformed!B41+$B$5*Transformed!C41+$B$6*Transformed!D41+$B$7*Transformed!E41+$B$8*Transformed!F41+$B$9*Transformed!G41+$B$10*Transformed!H41+$B$11*Transformed!I41+$B$12*Transformed!J41+$B$13*Transformed!K41++$B$14*Transformed!V41+$B$15*Transformed!W41))</f>
        <v>0.1979815131706138</v>
      </c>
      <c r="O41">
        <f t="shared" si="3"/>
        <v>0.19807737744681828</v>
      </c>
    </row>
    <row r="42" spans="1:15">
      <c r="C42" s="4"/>
      <c r="J42">
        <f t="shared" si="4"/>
        <v>41</v>
      </c>
      <c r="K42">
        <f>$B$34+$B$22*Transformed!B42+$B$23*Transformed!C42+$B$24*Transformed!D42+$B$25*Transformed!E42+$B$26*Transformed!F42+$B$27*Transformed!G42+$B$28*Transformed!H42+$B$29*Transformed!I42+$B$30*Transformed!J42+$B$31*Transformed!K42++$B$32*Transformed!V42+$B$33*Transformed!W42</f>
        <v>9.0318339999999999</v>
      </c>
      <c r="L42">
        <f t="shared" si="1"/>
        <v>1.1952876121779088E-4</v>
      </c>
      <c r="M42">
        <f>EXP($B$16+$B$4*Transformed!B42+$B$5*Transformed!C42+$B$6*Transformed!D42+$B$7*Transformed!E42+$B$8*Transformed!F42+$B$9*Transformed!G42+$B$10*Transformed!H42+$B$11*Transformed!I42+$B$12*Transformed!J42+$B$13*Transformed!K42++$B$14*Transformed!V42+$B$15*Transformed!W42)/(1+EXP($B$16+$B$4*Transformed!B42+$B$5*Transformed!C42+$B$6*Transformed!D42+$B$7*Transformed!E42+$B$8*Transformed!F42+$B$9*Transformed!G42+$B$10*Transformed!H42+$B$11*Transformed!I42+$B$12*Transformed!J42+$B$13*Transformed!K42++$B$14*Transformed!V42+$B$15*Transformed!W42))</f>
        <v>0.1979815131706138</v>
      </c>
      <c r="O42">
        <f t="shared" si="3"/>
        <v>0.19807737744681828</v>
      </c>
    </row>
    <row r="43" spans="1:15">
      <c r="C43" s="4"/>
      <c r="J43">
        <f t="shared" si="4"/>
        <v>42</v>
      </c>
      <c r="K43">
        <f>$B$34+$B$22*Transformed!B43+$B$23*Transformed!C43+$B$24*Transformed!D43+$B$25*Transformed!E43+$B$26*Transformed!F43+$B$27*Transformed!G43+$B$28*Transformed!H43+$B$29*Transformed!I43+$B$30*Transformed!J43+$B$31*Transformed!K43++$B$32*Transformed!V43+$B$33*Transformed!W43</f>
        <v>9.0318339999999999</v>
      </c>
      <c r="L43">
        <f t="shared" si="1"/>
        <v>1.1952876121779088E-4</v>
      </c>
      <c r="M43">
        <f>EXP($B$16+$B$4*Transformed!B43+$B$5*Transformed!C43+$B$6*Transformed!D43+$B$7*Transformed!E43+$B$8*Transformed!F43+$B$9*Transformed!G43+$B$10*Transformed!H43+$B$11*Transformed!I43+$B$12*Transformed!J43+$B$13*Transformed!K43++$B$14*Transformed!V43+$B$15*Transformed!W43)/(1+EXP($B$16+$B$4*Transformed!B43+$B$5*Transformed!C43+$B$6*Transformed!D43+$B$7*Transformed!E43+$B$8*Transformed!F43+$B$9*Transformed!G43+$B$10*Transformed!H43+$B$11*Transformed!I43+$B$12*Transformed!J43+$B$13*Transformed!K43++$B$14*Transformed!V43+$B$15*Transformed!W43))</f>
        <v>0.1979815131706138</v>
      </c>
      <c r="O43">
        <f t="shared" si="3"/>
        <v>0.19807737744681828</v>
      </c>
    </row>
    <row r="44" spans="1:15">
      <c r="C44" s="4"/>
      <c r="J44">
        <f t="shared" si="4"/>
        <v>43</v>
      </c>
      <c r="K44">
        <f>$B$34+$B$22*Transformed!B44+$B$23*Transformed!C44+$B$24*Transformed!D44+$B$25*Transformed!E44+$B$26*Transformed!F44+$B$27*Transformed!G44+$B$28*Transformed!H44+$B$29*Transformed!I44+$B$30*Transformed!J44+$B$31*Transformed!K44++$B$32*Transformed!V44+$B$33*Transformed!W44</f>
        <v>9.0318339999999999</v>
      </c>
      <c r="L44">
        <f t="shared" si="1"/>
        <v>1.1952876121779088E-4</v>
      </c>
      <c r="M44">
        <f>EXP($B$16+$B$4*Transformed!B44+$B$5*Transformed!C44+$B$6*Transformed!D44+$B$7*Transformed!E44+$B$8*Transformed!F44+$B$9*Transformed!G44+$B$10*Transformed!H44+$B$11*Transformed!I44+$B$12*Transformed!J44+$B$13*Transformed!K44++$B$14*Transformed!V44+$B$15*Transformed!W44)/(1+EXP($B$16+$B$4*Transformed!B44+$B$5*Transformed!C44+$B$6*Transformed!D44+$B$7*Transformed!E44+$B$8*Transformed!F44+$B$9*Transformed!G44+$B$10*Transformed!H44+$B$11*Transformed!I44+$B$12*Transformed!J44+$B$13*Transformed!K44++$B$14*Transformed!V44+$B$15*Transformed!W44))</f>
        <v>0.1979815131706138</v>
      </c>
      <c r="O44">
        <f t="shared" si="3"/>
        <v>0.19807737744681828</v>
      </c>
    </row>
    <row r="45" spans="1:15">
      <c r="C45" s="4"/>
      <c r="J45">
        <f t="shared" si="4"/>
        <v>44</v>
      </c>
      <c r="K45">
        <f>$B$34+$B$22*Transformed!B45+$B$23*Transformed!C45+$B$24*Transformed!D45+$B$25*Transformed!E45+$B$26*Transformed!F45+$B$27*Transformed!G45+$B$28*Transformed!H45+$B$29*Transformed!I45+$B$30*Transformed!J45+$B$31*Transformed!K45++$B$32*Transformed!V45+$B$33*Transformed!W45</f>
        <v>9.0318339999999999</v>
      </c>
      <c r="L45">
        <f t="shared" si="1"/>
        <v>1.1952876121779088E-4</v>
      </c>
      <c r="M45">
        <f>EXP($B$16+$B$4*Transformed!B45+$B$5*Transformed!C45+$B$6*Transformed!D45+$B$7*Transformed!E45+$B$8*Transformed!F45+$B$9*Transformed!G45+$B$10*Transformed!H45+$B$11*Transformed!I45+$B$12*Transformed!J45+$B$13*Transformed!K45++$B$14*Transformed!V45+$B$15*Transformed!W45)/(1+EXP($B$16+$B$4*Transformed!B45+$B$5*Transformed!C45+$B$6*Transformed!D45+$B$7*Transformed!E45+$B$8*Transformed!F45+$B$9*Transformed!G45+$B$10*Transformed!H45+$B$11*Transformed!I45+$B$12*Transformed!J45+$B$13*Transformed!K45++$B$14*Transformed!V45+$B$15*Transformed!W45))</f>
        <v>0.1979815131706138</v>
      </c>
      <c r="O45">
        <f t="shared" si="3"/>
        <v>0.19807737744681828</v>
      </c>
    </row>
    <row r="46" spans="1:15">
      <c r="C46" s="4"/>
      <c r="J46">
        <f t="shared" si="4"/>
        <v>45</v>
      </c>
      <c r="K46">
        <f>$B$34+$B$22*Transformed!B46+$B$23*Transformed!C46+$B$24*Transformed!D46+$B$25*Transformed!E46+$B$26*Transformed!F46+$B$27*Transformed!G46+$B$28*Transformed!H46+$B$29*Transformed!I46+$B$30*Transformed!J46+$B$31*Transformed!K46++$B$32*Transformed!V46+$B$33*Transformed!W46</f>
        <v>9.0318339999999999</v>
      </c>
      <c r="L46">
        <f t="shared" si="1"/>
        <v>1.1952876121779088E-4</v>
      </c>
      <c r="M46">
        <f>EXP($B$16+$B$4*Transformed!B46+$B$5*Transformed!C46+$B$6*Transformed!D46+$B$7*Transformed!E46+$B$8*Transformed!F46+$B$9*Transformed!G46+$B$10*Transformed!H46+$B$11*Transformed!I46+$B$12*Transformed!J46+$B$13*Transformed!K46++$B$14*Transformed!V46+$B$15*Transformed!W46)/(1+EXP($B$16+$B$4*Transformed!B46+$B$5*Transformed!C46+$B$6*Transformed!D46+$B$7*Transformed!E46+$B$8*Transformed!F46+$B$9*Transformed!G46+$B$10*Transformed!H46+$B$11*Transformed!I46+$B$12*Transformed!J46+$B$13*Transformed!K46++$B$14*Transformed!V46+$B$15*Transformed!W46))</f>
        <v>0.1979815131706138</v>
      </c>
      <c r="O46">
        <f t="shared" si="3"/>
        <v>0.19807737744681828</v>
      </c>
    </row>
    <row r="47" spans="1:15">
      <c r="C47" s="4"/>
      <c r="J47">
        <f t="shared" si="4"/>
        <v>46</v>
      </c>
      <c r="K47">
        <f>$B$34+$B$22*Transformed!B47+$B$23*Transformed!C47+$B$24*Transformed!D47+$B$25*Transformed!E47+$B$26*Transformed!F47+$B$27*Transformed!G47+$B$28*Transformed!H47+$B$29*Transformed!I47+$B$30*Transformed!J47+$B$31*Transformed!K47++$B$32*Transformed!V47+$B$33*Transformed!W47</f>
        <v>9.0318339999999999</v>
      </c>
      <c r="L47">
        <f t="shared" si="1"/>
        <v>1.1952876121779088E-4</v>
      </c>
      <c r="M47">
        <f>EXP($B$16+$B$4*Transformed!B47+$B$5*Transformed!C47+$B$6*Transformed!D47+$B$7*Transformed!E47+$B$8*Transformed!F47+$B$9*Transformed!G47+$B$10*Transformed!H47+$B$11*Transformed!I47+$B$12*Transformed!J47+$B$13*Transformed!K47++$B$14*Transformed!V47+$B$15*Transformed!W47)/(1+EXP($B$16+$B$4*Transformed!B47+$B$5*Transformed!C47+$B$6*Transformed!D47+$B$7*Transformed!E47+$B$8*Transformed!F47+$B$9*Transformed!G47+$B$10*Transformed!H47+$B$11*Transformed!I47+$B$12*Transformed!J47+$B$13*Transformed!K47++$B$14*Transformed!V47+$B$15*Transformed!W47))</f>
        <v>0.1979815131706138</v>
      </c>
      <c r="O47">
        <f t="shared" si="3"/>
        <v>0.19807737744681828</v>
      </c>
    </row>
    <row r="48" spans="1:15">
      <c r="C48" s="4"/>
      <c r="J48">
        <f t="shared" si="4"/>
        <v>47</v>
      </c>
      <c r="K48">
        <f>$B$34+$B$22*Transformed!B48+$B$23*Transformed!C48+$B$24*Transformed!D48+$B$25*Transformed!E48+$B$26*Transformed!F48+$B$27*Transformed!G48+$B$28*Transformed!H48+$B$29*Transformed!I48+$B$30*Transformed!J48+$B$31*Transformed!K48++$B$32*Transformed!V48+$B$33*Transformed!W48</f>
        <v>9.0318339999999999</v>
      </c>
      <c r="L48">
        <f t="shared" si="1"/>
        <v>1.1952876121779088E-4</v>
      </c>
      <c r="M48">
        <f>EXP($B$16+$B$4*Transformed!B48+$B$5*Transformed!C48+$B$6*Transformed!D48+$B$7*Transformed!E48+$B$8*Transformed!F48+$B$9*Transformed!G48+$B$10*Transformed!H48+$B$11*Transformed!I48+$B$12*Transformed!J48+$B$13*Transformed!K48++$B$14*Transformed!V48+$B$15*Transformed!W48)/(1+EXP($B$16+$B$4*Transformed!B48+$B$5*Transformed!C48+$B$6*Transformed!D48+$B$7*Transformed!E48+$B$8*Transformed!F48+$B$9*Transformed!G48+$B$10*Transformed!H48+$B$11*Transformed!I48+$B$12*Transformed!J48+$B$13*Transformed!K48++$B$14*Transformed!V48+$B$15*Transformed!W48))</f>
        <v>0.1979815131706138</v>
      </c>
      <c r="O48">
        <f t="shared" si="3"/>
        <v>0.19807737744681828</v>
      </c>
    </row>
    <row r="49" spans="10:15">
      <c r="J49">
        <f t="shared" si="4"/>
        <v>48</v>
      </c>
      <c r="K49">
        <f>$B$34+$B$22*Transformed!B49+$B$23*Transformed!C49+$B$24*Transformed!D49+$B$25*Transformed!E49+$B$26*Transformed!F49+$B$27*Transformed!G49+$B$28*Transformed!H49+$B$29*Transformed!I49+$B$30*Transformed!J49+$B$31*Transformed!K49++$B$32*Transformed!V49+$B$33*Transformed!W49</f>
        <v>9.0318339999999999</v>
      </c>
      <c r="L49">
        <f t="shared" si="1"/>
        <v>1.1952876121779088E-4</v>
      </c>
      <c r="M49">
        <f>EXP($B$16+$B$4*Transformed!B49+$B$5*Transformed!C49+$B$6*Transformed!D49+$B$7*Transformed!E49+$B$8*Transformed!F49+$B$9*Transformed!G49+$B$10*Transformed!H49+$B$11*Transformed!I49+$B$12*Transformed!J49+$B$13*Transformed!K49++$B$14*Transformed!V49+$B$15*Transformed!W49)/(1+EXP($B$16+$B$4*Transformed!B49+$B$5*Transformed!C49+$B$6*Transformed!D49+$B$7*Transformed!E49+$B$8*Transformed!F49+$B$9*Transformed!G49+$B$10*Transformed!H49+$B$11*Transformed!I49+$B$12*Transformed!J49+$B$13*Transformed!K49++$B$14*Transformed!V49+$B$15*Transformed!W49))</f>
        <v>0.1979815131706138</v>
      </c>
      <c r="O49">
        <f t="shared" si="3"/>
        <v>0.19807737744681828</v>
      </c>
    </row>
    <row r="50" spans="10:15">
      <c r="J50">
        <f t="shared" si="4"/>
        <v>49</v>
      </c>
      <c r="K50">
        <f>$B$34+$B$22*Transformed!B50+$B$23*Transformed!C50+$B$24*Transformed!D50+$B$25*Transformed!E50+$B$26*Transformed!F50+$B$27*Transformed!G50+$B$28*Transformed!H50+$B$29*Transformed!I50+$B$30*Transformed!J50+$B$31*Transformed!K50++$B$32*Transformed!V50+$B$33*Transformed!W50</f>
        <v>9.0318339999999999</v>
      </c>
      <c r="L50">
        <f t="shared" si="1"/>
        <v>1.1952876121779088E-4</v>
      </c>
      <c r="M50">
        <f>EXP($B$16+$B$4*Transformed!B50+$B$5*Transformed!C50+$B$6*Transformed!D50+$B$7*Transformed!E50+$B$8*Transformed!F50+$B$9*Transformed!G50+$B$10*Transformed!H50+$B$11*Transformed!I50+$B$12*Transformed!J50+$B$13*Transformed!K50++$B$14*Transformed!V50+$B$15*Transformed!W50)/(1+EXP($B$16+$B$4*Transformed!B50+$B$5*Transformed!C50+$B$6*Transformed!D50+$B$7*Transformed!E50+$B$8*Transformed!F50+$B$9*Transformed!G50+$B$10*Transformed!H50+$B$11*Transformed!I50+$B$12*Transformed!J50+$B$13*Transformed!K50++$B$14*Transformed!V50+$B$15*Transformed!W50))</f>
        <v>0.1979815131706138</v>
      </c>
      <c r="O50">
        <f t="shared" si="3"/>
        <v>0.19807737744681828</v>
      </c>
    </row>
    <row r="51" spans="10:15">
      <c r="J51">
        <f t="shared" si="4"/>
        <v>50</v>
      </c>
      <c r="K51">
        <f>$B$34+$B$22*Transformed!B51+$B$23*Transformed!C51+$B$24*Transformed!D51+$B$25*Transformed!E51+$B$26*Transformed!F51+$B$27*Transformed!G51+$B$28*Transformed!H51+$B$29*Transformed!I51+$B$30*Transformed!J51+$B$31*Transformed!K51++$B$32*Transformed!V51+$B$33*Transformed!W51</f>
        <v>9.0318339999999999</v>
      </c>
      <c r="L51">
        <f t="shared" si="1"/>
        <v>1.1952876121779088E-4</v>
      </c>
      <c r="M51">
        <f>EXP($B$16+$B$4*Transformed!B51+$B$5*Transformed!C51+$B$6*Transformed!D51+$B$7*Transformed!E51+$B$8*Transformed!F51+$B$9*Transformed!G51+$B$10*Transformed!H51+$B$11*Transformed!I51+$B$12*Transformed!J51+$B$13*Transformed!K51++$B$14*Transformed!V51+$B$15*Transformed!W51)/(1+EXP($B$16+$B$4*Transformed!B51+$B$5*Transformed!C51+$B$6*Transformed!D51+$B$7*Transformed!E51+$B$8*Transformed!F51+$B$9*Transformed!G51+$B$10*Transformed!H51+$B$11*Transformed!I51+$B$12*Transformed!J51+$B$13*Transformed!K51++$B$14*Transformed!V51+$B$15*Transformed!W51))</f>
        <v>0.1979815131706138</v>
      </c>
      <c r="O51">
        <f t="shared" si="3"/>
        <v>0.19807737744681828</v>
      </c>
    </row>
    <row r="52" spans="10:15">
      <c r="J52">
        <f t="shared" si="4"/>
        <v>51</v>
      </c>
      <c r="K52">
        <f>$B$34+$B$22*Transformed!B52+$B$23*Transformed!C52+$B$24*Transformed!D52+$B$25*Transformed!E52+$B$26*Transformed!F52+$B$27*Transformed!G52+$B$28*Transformed!H52+$B$29*Transformed!I52+$B$30*Transformed!J52+$B$31*Transformed!K52++$B$32*Transformed!V52+$B$33*Transformed!W52</f>
        <v>9.0318339999999999</v>
      </c>
      <c r="L52">
        <f t="shared" si="1"/>
        <v>1.1952876121779088E-4</v>
      </c>
      <c r="M52">
        <f>EXP($B$16+$B$4*Transformed!B52+$B$5*Transformed!C52+$B$6*Transformed!D52+$B$7*Transformed!E52+$B$8*Transformed!F52+$B$9*Transformed!G52+$B$10*Transformed!H52+$B$11*Transformed!I52+$B$12*Transformed!J52+$B$13*Transformed!K52++$B$14*Transformed!V52+$B$15*Transformed!W52)/(1+EXP($B$16+$B$4*Transformed!B52+$B$5*Transformed!C52+$B$6*Transformed!D52+$B$7*Transformed!E52+$B$8*Transformed!F52+$B$9*Transformed!G52+$B$10*Transformed!H52+$B$11*Transformed!I52+$B$12*Transformed!J52+$B$13*Transformed!K52++$B$14*Transformed!V52+$B$15*Transformed!W52))</f>
        <v>0.1979815131706138</v>
      </c>
      <c r="O52">
        <f t="shared" si="3"/>
        <v>0.19807737744681828</v>
      </c>
    </row>
    <row r="53" spans="10:15">
      <c r="J53">
        <f t="shared" si="4"/>
        <v>52</v>
      </c>
      <c r="K53">
        <f>$B$34+$B$22*Transformed!B53+$B$23*Transformed!C53+$B$24*Transformed!D53+$B$25*Transformed!E53+$B$26*Transformed!F53+$B$27*Transformed!G53+$B$28*Transformed!H53+$B$29*Transformed!I53+$B$30*Transformed!J53+$B$31*Transformed!K53++$B$32*Transformed!V53+$B$33*Transformed!W53</f>
        <v>9.0318339999999999</v>
      </c>
      <c r="L53">
        <f t="shared" si="1"/>
        <v>1.1952876121779088E-4</v>
      </c>
      <c r="M53">
        <f>EXP($B$16+$B$4*Transformed!B53+$B$5*Transformed!C53+$B$6*Transformed!D53+$B$7*Transformed!E53+$B$8*Transformed!F53+$B$9*Transformed!G53+$B$10*Transformed!H53+$B$11*Transformed!I53+$B$12*Transformed!J53+$B$13*Transformed!K53++$B$14*Transformed!V53+$B$15*Transformed!W53)/(1+EXP($B$16+$B$4*Transformed!B53+$B$5*Transformed!C53+$B$6*Transformed!D53+$B$7*Transformed!E53+$B$8*Transformed!F53+$B$9*Transformed!G53+$B$10*Transformed!H53+$B$11*Transformed!I53+$B$12*Transformed!J53+$B$13*Transformed!K53++$B$14*Transformed!V53+$B$15*Transformed!W53))</f>
        <v>0.1979815131706138</v>
      </c>
      <c r="O53">
        <f t="shared" si="3"/>
        <v>0.19807737744681828</v>
      </c>
    </row>
    <row r="54" spans="10:15">
      <c r="J54">
        <f t="shared" si="4"/>
        <v>53</v>
      </c>
      <c r="K54">
        <f>$B$34+$B$22*Transformed!B54+$B$23*Transformed!C54+$B$24*Transformed!D54+$B$25*Transformed!E54+$B$26*Transformed!F54+$B$27*Transformed!G54+$B$28*Transformed!H54+$B$29*Transformed!I54+$B$30*Transformed!J54+$B$31*Transformed!K54++$B$32*Transformed!V54+$B$33*Transformed!W54</f>
        <v>9.0318339999999999</v>
      </c>
      <c r="L54">
        <f t="shared" si="1"/>
        <v>1.1952876121779088E-4</v>
      </c>
      <c r="M54">
        <f>EXP($B$16+$B$4*Transformed!B54+$B$5*Transformed!C54+$B$6*Transformed!D54+$B$7*Transformed!E54+$B$8*Transformed!F54+$B$9*Transformed!G54+$B$10*Transformed!H54+$B$11*Transformed!I54+$B$12*Transformed!J54+$B$13*Transformed!K54++$B$14*Transformed!V54+$B$15*Transformed!W54)/(1+EXP($B$16+$B$4*Transformed!B54+$B$5*Transformed!C54+$B$6*Transformed!D54+$B$7*Transformed!E54+$B$8*Transformed!F54+$B$9*Transformed!G54+$B$10*Transformed!H54+$B$11*Transformed!I54+$B$12*Transformed!J54+$B$13*Transformed!K54++$B$14*Transformed!V54+$B$15*Transformed!W54))</f>
        <v>0.1979815131706138</v>
      </c>
      <c r="O54">
        <f t="shared" si="3"/>
        <v>0.19807737744681828</v>
      </c>
    </row>
    <row r="55" spans="10:15">
      <c r="J55">
        <f t="shared" si="4"/>
        <v>54</v>
      </c>
      <c r="K55">
        <f>$B$34+$B$22*Transformed!B55+$B$23*Transformed!C55+$B$24*Transformed!D55+$B$25*Transformed!E55+$B$26*Transformed!F55+$B$27*Transformed!G55+$B$28*Transformed!H55+$B$29*Transformed!I55+$B$30*Transformed!J55+$B$31*Transformed!K55++$B$32*Transformed!V55+$B$33*Transformed!W55</f>
        <v>9.0318339999999999</v>
      </c>
      <c r="L55">
        <f t="shared" si="1"/>
        <v>1.1952876121779088E-4</v>
      </c>
      <c r="M55">
        <f>EXP($B$16+$B$4*Transformed!B55+$B$5*Transformed!C55+$B$6*Transformed!D55+$B$7*Transformed!E55+$B$8*Transformed!F55+$B$9*Transformed!G55+$B$10*Transformed!H55+$B$11*Transformed!I55+$B$12*Transformed!J55+$B$13*Transformed!K55++$B$14*Transformed!V55+$B$15*Transformed!W55)/(1+EXP($B$16+$B$4*Transformed!B55+$B$5*Transformed!C55+$B$6*Transformed!D55+$B$7*Transformed!E55+$B$8*Transformed!F55+$B$9*Transformed!G55+$B$10*Transformed!H55+$B$11*Transformed!I55+$B$12*Transformed!J55+$B$13*Transformed!K55++$B$14*Transformed!V55+$B$15*Transformed!W55))</f>
        <v>0.1979815131706138</v>
      </c>
      <c r="O55">
        <f t="shared" si="3"/>
        <v>0.19807737744681828</v>
      </c>
    </row>
    <row r="56" spans="10:15">
      <c r="J56">
        <f t="shared" si="4"/>
        <v>55</v>
      </c>
      <c r="K56">
        <f>$B$34+$B$22*Transformed!B56+$B$23*Transformed!C56+$B$24*Transformed!D56+$B$25*Transformed!E56+$B$26*Transformed!F56+$B$27*Transformed!G56+$B$28*Transformed!H56+$B$29*Transformed!I56+$B$30*Transformed!J56+$B$31*Transformed!K56++$B$32*Transformed!V56+$B$33*Transformed!W56</f>
        <v>9.0318339999999999</v>
      </c>
      <c r="L56">
        <f t="shared" si="1"/>
        <v>1.1952876121779088E-4</v>
      </c>
      <c r="M56">
        <f>EXP($B$16+$B$4*Transformed!B56+$B$5*Transformed!C56+$B$6*Transformed!D56+$B$7*Transformed!E56+$B$8*Transformed!F56+$B$9*Transformed!G56+$B$10*Transformed!H56+$B$11*Transformed!I56+$B$12*Transformed!J56+$B$13*Transformed!K56++$B$14*Transformed!V56+$B$15*Transformed!W56)/(1+EXP($B$16+$B$4*Transformed!B56+$B$5*Transformed!C56+$B$6*Transformed!D56+$B$7*Transformed!E56+$B$8*Transformed!F56+$B$9*Transformed!G56+$B$10*Transformed!H56+$B$11*Transformed!I56+$B$12*Transformed!J56+$B$13*Transformed!K56++$B$14*Transformed!V56+$B$15*Transformed!W56))</f>
        <v>0.1979815131706138</v>
      </c>
      <c r="O56">
        <f t="shared" si="3"/>
        <v>0.19807737744681828</v>
      </c>
    </row>
    <row r="57" spans="10:15">
      <c r="J57">
        <f t="shared" si="4"/>
        <v>56</v>
      </c>
      <c r="K57">
        <f>$B$34+$B$22*Transformed!B57+$B$23*Transformed!C57+$B$24*Transformed!D57+$B$25*Transformed!E57+$B$26*Transformed!F57+$B$27*Transformed!G57+$B$28*Transformed!H57+$B$29*Transformed!I57+$B$30*Transformed!J57+$B$31*Transformed!K57++$B$32*Transformed!V57+$B$33*Transformed!W57</f>
        <v>9.0318339999999999</v>
      </c>
      <c r="L57">
        <f t="shared" si="1"/>
        <v>1.1952876121779088E-4</v>
      </c>
      <c r="M57">
        <f>EXP($B$16+$B$4*Transformed!B57+$B$5*Transformed!C57+$B$6*Transformed!D57+$B$7*Transformed!E57+$B$8*Transformed!F57+$B$9*Transformed!G57+$B$10*Transformed!H57+$B$11*Transformed!I57+$B$12*Transformed!J57+$B$13*Transformed!K57++$B$14*Transformed!V57+$B$15*Transformed!W57)/(1+EXP($B$16+$B$4*Transformed!B57+$B$5*Transformed!C57+$B$6*Transformed!D57+$B$7*Transformed!E57+$B$8*Transformed!F57+$B$9*Transformed!G57+$B$10*Transformed!H57+$B$11*Transformed!I57+$B$12*Transformed!J57+$B$13*Transformed!K57++$B$14*Transformed!V57+$B$15*Transformed!W57))</f>
        <v>0.1979815131706138</v>
      </c>
      <c r="O57">
        <f t="shared" si="3"/>
        <v>0.19807737744681828</v>
      </c>
    </row>
    <row r="58" spans="10:15">
      <c r="J58">
        <f t="shared" si="4"/>
        <v>57</v>
      </c>
      <c r="K58">
        <f>$B$34+$B$22*Transformed!B58+$B$23*Transformed!C58+$B$24*Transformed!D58+$B$25*Transformed!E58+$B$26*Transformed!F58+$B$27*Transformed!G58+$B$28*Transformed!H58+$B$29*Transformed!I58+$B$30*Transformed!J58+$B$31*Transformed!K58++$B$32*Transformed!V58+$B$33*Transformed!W58</f>
        <v>9.0318339999999999</v>
      </c>
      <c r="L58">
        <f t="shared" si="1"/>
        <v>1.1952876121779088E-4</v>
      </c>
      <c r="M58">
        <f>EXP($B$16+$B$4*Transformed!B58+$B$5*Transformed!C58+$B$6*Transformed!D58+$B$7*Transformed!E58+$B$8*Transformed!F58+$B$9*Transformed!G58+$B$10*Transformed!H58+$B$11*Transformed!I58+$B$12*Transformed!J58+$B$13*Transformed!K58++$B$14*Transformed!V58+$B$15*Transformed!W58)/(1+EXP($B$16+$B$4*Transformed!B58+$B$5*Transformed!C58+$B$6*Transformed!D58+$B$7*Transformed!E58+$B$8*Transformed!F58+$B$9*Transformed!G58+$B$10*Transformed!H58+$B$11*Transformed!I58+$B$12*Transformed!J58+$B$13*Transformed!K58++$B$14*Transformed!V58+$B$15*Transformed!W58))</f>
        <v>0.1979815131706138</v>
      </c>
      <c r="O58">
        <f t="shared" si="3"/>
        <v>0.19807737744681828</v>
      </c>
    </row>
    <row r="59" spans="10:15">
      <c r="J59">
        <f t="shared" si="4"/>
        <v>58</v>
      </c>
      <c r="K59">
        <f>$B$34+$B$22*Transformed!B59+$B$23*Transformed!C59+$B$24*Transformed!D59+$B$25*Transformed!E59+$B$26*Transformed!F59+$B$27*Transformed!G59+$B$28*Transformed!H59+$B$29*Transformed!I59+$B$30*Transformed!J59+$B$31*Transformed!K59++$B$32*Transformed!V59+$B$33*Transformed!W59</f>
        <v>9.0318339999999999</v>
      </c>
      <c r="L59">
        <f t="shared" si="1"/>
        <v>1.1952876121779088E-4</v>
      </c>
      <c r="M59">
        <f>EXP($B$16+$B$4*Transformed!B59+$B$5*Transformed!C59+$B$6*Transformed!D59+$B$7*Transformed!E59+$B$8*Transformed!F59+$B$9*Transformed!G59+$B$10*Transformed!H59+$B$11*Transformed!I59+$B$12*Transformed!J59+$B$13*Transformed!K59++$B$14*Transformed!V59+$B$15*Transformed!W59)/(1+EXP($B$16+$B$4*Transformed!B59+$B$5*Transformed!C59+$B$6*Transformed!D59+$B$7*Transformed!E59+$B$8*Transformed!F59+$B$9*Transformed!G59+$B$10*Transformed!H59+$B$11*Transformed!I59+$B$12*Transformed!J59+$B$13*Transformed!K59++$B$14*Transformed!V59+$B$15*Transformed!W59))</f>
        <v>0.1979815131706138</v>
      </c>
      <c r="O59">
        <f t="shared" si="3"/>
        <v>0.19807737744681828</v>
      </c>
    </row>
    <row r="60" spans="10:15">
      <c r="J60">
        <f t="shared" si="4"/>
        <v>59</v>
      </c>
      <c r="K60">
        <f>$B$34+$B$22*Transformed!B60+$B$23*Transformed!C60+$B$24*Transformed!D60+$B$25*Transformed!E60+$B$26*Transformed!F60+$B$27*Transformed!G60+$B$28*Transformed!H60+$B$29*Transformed!I60+$B$30*Transformed!J60+$B$31*Transformed!K60++$B$32*Transformed!V60+$B$33*Transformed!W60</f>
        <v>9.0318339999999999</v>
      </c>
      <c r="L60">
        <f t="shared" si="1"/>
        <v>1.1952876121779088E-4</v>
      </c>
      <c r="M60">
        <f>EXP($B$16+$B$4*Transformed!B60+$B$5*Transformed!C60+$B$6*Transformed!D60+$B$7*Transformed!E60+$B$8*Transformed!F60+$B$9*Transformed!G60+$B$10*Transformed!H60+$B$11*Transformed!I60+$B$12*Transformed!J60+$B$13*Transformed!K60++$B$14*Transformed!V60+$B$15*Transformed!W60)/(1+EXP($B$16+$B$4*Transformed!B60+$B$5*Transformed!C60+$B$6*Transformed!D60+$B$7*Transformed!E60+$B$8*Transformed!F60+$B$9*Transformed!G60+$B$10*Transformed!H60+$B$11*Transformed!I60+$B$12*Transformed!J60+$B$13*Transformed!K60++$B$14*Transformed!V60+$B$15*Transformed!W60))</f>
        <v>0.1979815131706138</v>
      </c>
      <c r="O60">
        <f t="shared" si="3"/>
        <v>0.19807737744681828</v>
      </c>
    </row>
    <row r="61" spans="10:15">
      <c r="J61">
        <f t="shared" si="4"/>
        <v>60</v>
      </c>
      <c r="K61">
        <f>$B$34+$B$22*Transformed!B61+$B$23*Transformed!C61+$B$24*Transformed!D61+$B$25*Transformed!E61+$B$26*Transformed!F61+$B$27*Transformed!G61+$B$28*Transformed!H61+$B$29*Transformed!I61+$B$30*Transformed!J61+$B$31*Transformed!K61++$B$32*Transformed!V61+$B$33*Transformed!W61</f>
        <v>9.0318339999999999</v>
      </c>
      <c r="L61">
        <f t="shared" si="1"/>
        <v>1.1952876121779088E-4</v>
      </c>
      <c r="M61">
        <f>EXP($B$16+$B$4*Transformed!B61+$B$5*Transformed!C61+$B$6*Transformed!D61+$B$7*Transformed!E61+$B$8*Transformed!F61+$B$9*Transformed!G61+$B$10*Transformed!H61+$B$11*Transformed!I61+$B$12*Transformed!J61+$B$13*Transformed!K61++$B$14*Transformed!V61+$B$15*Transformed!W61)/(1+EXP($B$16+$B$4*Transformed!B61+$B$5*Transformed!C61+$B$6*Transformed!D61+$B$7*Transformed!E61+$B$8*Transformed!F61+$B$9*Transformed!G61+$B$10*Transformed!H61+$B$11*Transformed!I61+$B$12*Transformed!J61+$B$13*Transformed!K61++$B$14*Transformed!V61+$B$15*Transformed!W61))</f>
        <v>0.1979815131706138</v>
      </c>
      <c r="O61">
        <f t="shared" si="3"/>
        <v>0.19807737744681828</v>
      </c>
    </row>
    <row r="62" spans="10:15">
      <c r="J62">
        <f t="shared" si="4"/>
        <v>61</v>
      </c>
      <c r="K62">
        <f>$B$34+$B$22*Transformed!B62+$B$23*Transformed!C62+$B$24*Transformed!D62+$B$25*Transformed!E62+$B$26*Transformed!F62+$B$27*Transformed!G62+$B$28*Transformed!H62+$B$29*Transformed!I62+$B$30*Transformed!J62+$B$31*Transformed!K62++$B$32*Transformed!V62+$B$33*Transformed!W62</f>
        <v>9.0318339999999999</v>
      </c>
      <c r="L62">
        <f t="shared" si="1"/>
        <v>1.1952876121779088E-4</v>
      </c>
      <c r="M62">
        <f>EXP($B$16+$B$4*Transformed!B62+$B$5*Transformed!C62+$B$6*Transformed!D62+$B$7*Transformed!E62+$B$8*Transformed!F62+$B$9*Transformed!G62+$B$10*Transformed!H62+$B$11*Transformed!I62+$B$12*Transformed!J62+$B$13*Transformed!K62++$B$14*Transformed!V62+$B$15*Transformed!W62)/(1+EXP($B$16+$B$4*Transformed!B62+$B$5*Transformed!C62+$B$6*Transformed!D62+$B$7*Transformed!E62+$B$8*Transformed!F62+$B$9*Transformed!G62+$B$10*Transformed!H62+$B$11*Transformed!I62+$B$12*Transformed!J62+$B$13*Transformed!K62++$B$14*Transformed!V62+$B$15*Transformed!W62))</f>
        <v>0.1979815131706138</v>
      </c>
      <c r="O62">
        <f t="shared" si="3"/>
        <v>0.19807737744681828</v>
      </c>
    </row>
    <row r="63" spans="10:15">
      <c r="J63">
        <f t="shared" si="4"/>
        <v>62</v>
      </c>
      <c r="K63">
        <f>$B$34+$B$22*Transformed!B63+$B$23*Transformed!C63+$B$24*Transformed!D63+$B$25*Transformed!E63+$B$26*Transformed!F63+$B$27*Transformed!G63+$B$28*Transformed!H63+$B$29*Transformed!I63+$B$30*Transformed!J63+$B$31*Transformed!K63++$B$32*Transformed!V63+$B$33*Transformed!W63</f>
        <v>9.0318339999999999</v>
      </c>
      <c r="L63">
        <f t="shared" si="1"/>
        <v>1.1952876121779088E-4</v>
      </c>
      <c r="M63">
        <f>EXP($B$16+$B$4*Transformed!B63+$B$5*Transformed!C63+$B$6*Transformed!D63+$B$7*Transformed!E63+$B$8*Transformed!F63+$B$9*Transformed!G63+$B$10*Transformed!H63+$B$11*Transformed!I63+$B$12*Transformed!J63+$B$13*Transformed!K63++$B$14*Transformed!V63+$B$15*Transformed!W63)/(1+EXP($B$16+$B$4*Transformed!B63+$B$5*Transformed!C63+$B$6*Transformed!D63+$B$7*Transformed!E63+$B$8*Transformed!F63+$B$9*Transformed!G63+$B$10*Transformed!H63+$B$11*Transformed!I63+$B$12*Transformed!J63+$B$13*Transformed!K63++$B$14*Transformed!V63+$B$15*Transformed!W63))</f>
        <v>0.1979815131706138</v>
      </c>
      <c r="O63">
        <f t="shared" si="3"/>
        <v>0.19807737744681828</v>
      </c>
    </row>
    <row r="64" spans="10:15">
      <c r="J64">
        <f t="shared" si="4"/>
        <v>63</v>
      </c>
      <c r="K64">
        <f>$B$34+$B$22*Transformed!B64+$B$23*Transformed!C64+$B$24*Transformed!D64+$B$25*Transformed!E64+$B$26*Transformed!F64+$B$27*Transformed!G64+$B$28*Transformed!H64+$B$29*Transformed!I64+$B$30*Transformed!J64+$B$31*Transformed!K64++$B$32*Transformed!V64+$B$33*Transformed!W64</f>
        <v>9.0318339999999999</v>
      </c>
      <c r="L64">
        <f t="shared" si="1"/>
        <v>1.1952876121779088E-4</v>
      </c>
      <c r="M64">
        <f>EXP($B$16+$B$4*Transformed!B64+$B$5*Transformed!C64+$B$6*Transformed!D64+$B$7*Transformed!E64+$B$8*Transformed!F64+$B$9*Transformed!G64+$B$10*Transformed!H64+$B$11*Transformed!I64+$B$12*Transformed!J64+$B$13*Transformed!K64++$B$14*Transformed!V64+$B$15*Transformed!W64)/(1+EXP($B$16+$B$4*Transformed!B64+$B$5*Transformed!C64+$B$6*Transformed!D64+$B$7*Transformed!E64+$B$8*Transformed!F64+$B$9*Transformed!G64+$B$10*Transformed!H64+$B$11*Transformed!I64+$B$12*Transformed!J64+$B$13*Transformed!K64++$B$14*Transformed!V64+$B$15*Transformed!W64))</f>
        <v>0.1979815131706138</v>
      </c>
      <c r="O64">
        <f t="shared" si="3"/>
        <v>0.19807737744681828</v>
      </c>
    </row>
    <row r="65" spans="10:15">
      <c r="J65">
        <f t="shared" si="4"/>
        <v>64</v>
      </c>
      <c r="K65">
        <f>$B$34+$B$22*Transformed!B65+$B$23*Transformed!C65+$B$24*Transformed!D65+$B$25*Transformed!E65+$B$26*Transformed!F65+$B$27*Transformed!G65+$B$28*Transformed!H65+$B$29*Transformed!I65+$B$30*Transformed!J65+$B$31*Transformed!K65++$B$32*Transformed!V65+$B$33*Transformed!W65</f>
        <v>9.0318339999999999</v>
      </c>
      <c r="L65">
        <f t="shared" si="1"/>
        <v>1.1952876121779088E-4</v>
      </c>
      <c r="M65">
        <f>EXP($B$16+$B$4*Transformed!B65+$B$5*Transformed!C65+$B$6*Transformed!D65+$B$7*Transformed!E65+$B$8*Transformed!F65+$B$9*Transformed!G65+$B$10*Transformed!H65+$B$11*Transformed!I65+$B$12*Transformed!J65+$B$13*Transformed!K65++$B$14*Transformed!V65+$B$15*Transformed!W65)/(1+EXP($B$16+$B$4*Transformed!B65+$B$5*Transformed!C65+$B$6*Transformed!D65+$B$7*Transformed!E65+$B$8*Transformed!F65+$B$9*Transformed!G65+$B$10*Transformed!H65+$B$11*Transformed!I65+$B$12*Transformed!J65+$B$13*Transformed!K65++$B$14*Transformed!V65+$B$15*Transformed!W65))</f>
        <v>0.1979815131706138</v>
      </c>
      <c r="O65">
        <f t="shared" si="3"/>
        <v>0.19807737744681828</v>
      </c>
    </row>
    <row r="66" spans="10:15">
      <c r="J66">
        <f t="shared" ref="J66:J101" si="5">id</f>
        <v>65</v>
      </c>
      <c r="K66">
        <f>$B$34+$B$22*Transformed!B66+$B$23*Transformed!C66+$B$24*Transformed!D66+$B$25*Transformed!E66+$B$26*Transformed!F66+$B$27*Transformed!G66+$B$28*Transformed!H66+$B$29*Transformed!I66+$B$30*Transformed!J66+$B$31*Transformed!K66++$B$32*Transformed!V66+$B$33*Transformed!W66</f>
        <v>9.0318339999999999</v>
      </c>
      <c r="L66">
        <f t="shared" si="1"/>
        <v>1.1952876121779088E-4</v>
      </c>
      <c r="M66">
        <f>EXP($B$16+$B$4*Transformed!B66+$B$5*Transformed!C66+$B$6*Transformed!D66+$B$7*Transformed!E66+$B$8*Transformed!F66+$B$9*Transformed!G66+$B$10*Transformed!H66+$B$11*Transformed!I66+$B$12*Transformed!J66+$B$13*Transformed!K66++$B$14*Transformed!V66+$B$15*Transformed!W66)/(1+EXP($B$16+$B$4*Transformed!B66+$B$5*Transformed!C66+$B$6*Transformed!D66+$B$7*Transformed!E66+$B$8*Transformed!F66+$B$9*Transformed!G66+$B$10*Transformed!H66+$B$11*Transformed!I66+$B$12*Transformed!J66+$B$13*Transformed!K66++$B$14*Transformed!V66+$B$15*Transformed!W66))</f>
        <v>0.1979815131706138</v>
      </c>
      <c r="O66">
        <f t="shared" si="3"/>
        <v>0.19807737744681828</v>
      </c>
    </row>
    <row r="67" spans="10:15">
      <c r="J67">
        <f t="shared" si="5"/>
        <v>66</v>
      </c>
      <c r="K67">
        <f>$B$34+$B$22*Transformed!B67+$B$23*Transformed!C67+$B$24*Transformed!D67+$B$25*Transformed!E67+$B$26*Transformed!F67+$B$27*Transformed!G67+$B$28*Transformed!H67+$B$29*Transformed!I67+$B$30*Transformed!J67+$B$31*Transformed!K67++$B$32*Transformed!V67+$B$33*Transformed!W67</f>
        <v>9.0318339999999999</v>
      </c>
      <c r="L67">
        <f t="shared" ref="L67:L101" si="6">1-1/(1+EXP(-K67))</f>
        <v>1.1952876121779088E-4</v>
      </c>
      <c r="M67">
        <f>EXP($B$16+$B$4*Transformed!B67+$B$5*Transformed!C67+$B$6*Transformed!D67+$B$7*Transformed!E67+$B$8*Transformed!F67+$B$9*Transformed!G67+$B$10*Transformed!H67+$B$11*Transformed!I67+$B$12*Transformed!J67+$B$13*Transformed!K67++$B$14*Transformed!V67+$B$15*Transformed!W67)/(1+EXP($B$16+$B$4*Transformed!B67+$B$5*Transformed!C67+$B$6*Transformed!D67+$B$7*Transformed!E67+$B$8*Transformed!F67+$B$9*Transformed!G67+$B$10*Transformed!H67+$B$11*Transformed!I67+$B$12*Transformed!J67+$B$13*Transformed!K67++$B$14*Transformed!V67+$B$15*Transformed!W67))</f>
        <v>0.1979815131706138</v>
      </c>
      <c r="O67">
        <f t="shared" si="3"/>
        <v>0.19807737744681828</v>
      </c>
    </row>
    <row r="68" spans="10:15">
      <c r="J68">
        <f t="shared" si="5"/>
        <v>67</v>
      </c>
      <c r="K68">
        <f>$B$34+$B$22*Transformed!B68+$B$23*Transformed!C68+$B$24*Transformed!D68+$B$25*Transformed!E68+$B$26*Transformed!F68+$B$27*Transformed!G68+$B$28*Transformed!H68+$B$29*Transformed!I68+$B$30*Transformed!J68+$B$31*Transformed!K68++$B$32*Transformed!V68+$B$33*Transformed!W68</f>
        <v>9.0318339999999999</v>
      </c>
      <c r="L68">
        <f t="shared" si="6"/>
        <v>1.1952876121779088E-4</v>
      </c>
      <c r="M68">
        <f>EXP($B$16+$B$4*Transformed!B68+$B$5*Transformed!C68+$B$6*Transformed!D68+$B$7*Transformed!E68+$B$8*Transformed!F68+$B$9*Transformed!G68+$B$10*Transformed!H68+$B$11*Transformed!I68+$B$12*Transformed!J68+$B$13*Transformed!K68++$B$14*Transformed!V68+$B$15*Transformed!W68)/(1+EXP($B$16+$B$4*Transformed!B68+$B$5*Transformed!C68+$B$6*Transformed!D68+$B$7*Transformed!E68+$B$8*Transformed!F68+$B$9*Transformed!G68+$B$10*Transformed!H68+$B$11*Transformed!I68+$B$12*Transformed!J68+$B$13*Transformed!K68++$B$14*Transformed!V68+$B$15*Transformed!W68))</f>
        <v>0.1979815131706138</v>
      </c>
      <c r="O68">
        <f t="shared" si="3"/>
        <v>0.19807737744681828</v>
      </c>
    </row>
    <row r="69" spans="10:15">
      <c r="J69">
        <f t="shared" si="5"/>
        <v>68</v>
      </c>
      <c r="K69">
        <f>$B$34+$B$22*Transformed!B69+$B$23*Transformed!C69+$B$24*Transformed!D69+$B$25*Transformed!E69+$B$26*Transformed!F69+$B$27*Transformed!G69+$B$28*Transformed!H69+$B$29*Transformed!I69+$B$30*Transformed!J69+$B$31*Transformed!K69++$B$32*Transformed!V69+$B$33*Transformed!W69</f>
        <v>9.0318339999999999</v>
      </c>
      <c r="L69">
        <f t="shared" si="6"/>
        <v>1.1952876121779088E-4</v>
      </c>
      <c r="M69">
        <f>EXP($B$16+$B$4*Transformed!B69+$B$5*Transformed!C69+$B$6*Transformed!D69+$B$7*Transformed!E69+$B$8*Transformed!F69+$B$9*Transformed!G69+$B$10*Transformed!H69+$B$11*Transformed!I69+$B$12*Transformed!J69+$B$13*Transformed!K69++$B$14*Transformed!V69+$B$15*Transformed!W69)/(1+EXP($B$16+$B$4*Transformed!B69+$B$5*Transformed!C69+$B$6*Transformed!D69+$B$7*Transformed!E69+$B$8*Transformed!F69+$B$9*Transformed!G69+$B$10*Transformed!H69+$B$11*Transformed!I69+$B$12*Transformed!J69+$B$13*Transformed!K69++$B$14*Transformed!V69+$B$15*Transformed!W69))</f>
        <v>0.1979815131706138</v>
      </c>
      <c r="O69">
        <f t="shared" si="3"/>
        <v>0.19807737744681828</v>
      </c>
    </row>
    <row r="70" spans="10:15">
      <c r="J70">
        <f t="shared" si="5"/>
        <v>69</v>
      </c>
      <c r="K70">
        <f>$B$34+$B$22*Transformed!B70+$B$23*Transformed!C70+$B$24*Transformed!D70+$B$25*Transformed!E70+$B$26*Transformed!F70+$B$27*Transformed!G70+$B$28*Transformed!H70+$B$29*Transformed!I70+$B$30*Transformed!J70+$B$31*Transformed!K70++$B$32*Transformed!V70+$B$33*Transformed!W70</f>
        <v>9.0318339999999999</v>
      </c>
      <c r="L70">
        <f t="shared" si="6"/>
        <v>1.1952876121779088E-4</v>
      </c>
      <c r="M70">
        <f>EXP($B$16+$B$4*Transformed!B70+$B$5*Transformed!C70+$B$6*Transformed!D70+$B$7*Transformed!E70+$B$8*Transformed!F70+$B$9*Transformed!G70+$B$10*Transformed!H70+$B$11*Transformed!I70+$B$12*Transformed!J70+$B$13*Transformed!K70++$B$14*Transformed!V70+$B$15*Transformed!W70)/(1+EXP($B$16+$B$4*Transformed!B70+$B$5*Transformed!C70+$B$6*Transformed!D70+$B$7*Transformed!E70+$B$8*Transformed!F70+$B$9*Transformed!G70+$B$10*Transformed!H70+$B$11*Transformed!I70+$B$12*Transformed!J70+$B$13*Transformed!K70++$B$14*Transformed!V70+$B$15*Transformed!W70))</f>
        <v>0.1979815131706138</v>
      </c>
      <c r="O70">
        <f t="shared" si="3"/>
        <v>0.19807737744681828</v>
      </c>
    </row>
    <row r="71" spans="10:15">
      <c r="J71">
        <f t="shared" si="5"/>
        <v>70</v>
      </c>
      <c r="K71">
        <f>$B$34+$B$22*Transformed!B71+$B$23*Transformed!C71+$B$24*Transformed!D71+$B$25*Transformed!E71+$B$26*Transformed!F71+$B$27*Transformed!G71+$B$28*Transformed!H71+$B$29*Transformed!I71+$B$30*Transformed!J71+$B$31*Transformed!K71++$B$32*Transformed!V71+$B$33*Transformed!W71</f>
        <v>9.0318339999999999</v>
      </c>
      <c r="L71">
        <f t="shared" si="6"/>
        <v>1.1952876121779088E-4</v>
      </c>
      <c r="M71">
        <f>EXP($B$16+$B$4*Transformed!B71+$B$5*Transformed!C71+$B$6*Transformed!D71+$B$7*Transformed!E71+$B$8*Transformed!F71+$B$9*Transformed!G71+$B$10*Transformed!H71+$B$11*Transformed!I71+$B$12*Transformed!J71+$B$13*Transformed!K71++$B$14*Transformed!V71+$B$15*Transformed!W71)/(1+EXP($B$16+$B$4*Transformed!B71+$B$5*Transformed!C71+$B$6*Transformed!D71+$B$7*Transformed!E71+$B$8*Transformed!F71+$B$9*Transformed!G71+$B$10*Transformed!H71+$B$11*Transformed!I71+$B$12*Transformed!J71+$B$13*Transformed!K71++$B$14*Transformed!V71+$B$15*Transformed!W71))</f>
        <v>0.1979815131706138</v>
      </c>
      <c r="O71">
        <f t="shared" ref="O71:O101" si="7">L71+(1-L71)*M71</f>
        <v>0.19807737744681828</v>
      </c>
    </row>
    <row r="72" spans="10:15">
      <c r="J72">
        <f t="shared" si="5"/>
        <v>71</v>
      </c>
      <c r="K72">
        <f>$B$34+$B$22*Transformed!B72+$B$23*Transformed!C72+$B$24*Transformed!D72+$B$25*Transformed!E72+$B$26*Transformed!F72+$B$27*Transformed!G72+$B$28*Transformed!H72+$B$29*Transformed!I72+$B$30*Transformed!J72+$B$31*Transformed!K72++$B$32*Transformed!V72+$B$33*Transformed!W72</f>
        <v>9.0318339999999999</v>
      </c>
      <c r="L72">
        <f t="shared" si="6"/>
        <v>1.1952876121779088E-4</v>
      </c>
      <c r="M72">
        <f>EXP($B$16+$B$4*Transformed!B72+$B$5*Transformed!C72+$B$6*Transformed!D72+$B$7*Transformed!E72+$B$8*Transformed!F72+$B$9*Transformed!G72+$B$10*Transformed!H72+$B$11*Transformed!I72+$B$12*Transformed!J72+$B$13*Transformed!K72++$B$14*Transformed!V72+$B$15*Transformed!W72)/(1+EXP($B$16+$B$4*Transformed!B72+$B$5*Transformed!C72+$B$6*Transformed!D72+$B$7*Transformed!E72+$B$8*Transformed!F72+$B$9*Transformed!G72+$B$10*Transformed!H72+$B$11*Transformed!I72+$B$12*Transformed!J72+$B$13*Transformed!K72++$B$14*Transformed!V72+$B$15*Transformed!W72))</f>
        <v>0.1979815131706138</v>
      </c>
      <c r="O72">
        <f t="shared" si="7"/>
        <v>0.19807737744681828</v>
      </c>
    </row>
    <row r="73" spans="10:15">
      <c r="J73">
        <f t="shared" si="5"/>
        <v>72</v>
      </c>
      <c r="K73">
        <f>$B$34+$B$22*Transformed!B73+$B$23*Transformed!C73+$B$24*Transformed!D73+$B$25*Transformed!E73+$B$26*Transformed!F73+$B$27*Transformed!G73+$B$28*Transformed!H73+$B$29*Transformed!I73+$B$30*Transformed!J73+$B$31*Transformed!K73++$B$32*Transformed!V73+$B$33*Transformed!W73</f>
        <v>9.0318339999999999</v>
      </c>
      <c r="L73">
        <f t="shared" si="6"/>
        <v>1.1952876121779088E-4</v>
      </c>
      <c r="M73">
        <f>EXP($B$16+$B$4*Transformed!B73+$B$5*Transformed!C73+$B$6*Transformed!D73+$B$7*Transformed!E73+$B$8*Transformed!F73+$B$9*Transformed!G73+$B$10*Transformed!H73+$B$11*Transformed!I73+$B$12*Transformed!J73+$B$13*Transformed!K73++$B$14*Transformed!V73+$B$15*Transformed!W73)/(1+EXP($B$16+$B$4*Transformed!B73+$B$5*Transformed!C73+$B$6*Transformed!D73+$B$7*Transformed!E73+$B$8*Transformed!F73+$B$9*Transformed!G73+$B$10*Transformed!H73+$B$11*Transformed!I73+$B$12*Transformed!J73+$B$13*Transformed!K73++$B$14*Transformed!V73+$B$15*Transformed!W73))</f>
        <v>0.1979815131706138</v>
      </c>
      <c r="O73">
        <f t="shared" si="7"/>
        <v>0.19807737744681828</v>
      </c>
    </row>
    <row r="74" spans="10:15">
      <c r="J74">
        <f t="shared" si="5"/>
        <v>73</v>
      </c>
      <c r="K74">
        <f>$B$34+$B$22*Transformed!B74+$B$23*Transformed!C74+$B$24*Transformed!D74+$B$25*Transformed!E74+$B$26*Transformed!F74+$B$27*Transformed!G74+$B$28*Transformed!H74+$B$29*Transformed!I74+$B$30*Transformed!J74+$B$31*Transformed!K74++$B$32*Transformed!V74+$B$33*Transformed!W74</f>
        <v>9.0318339999999999</v>
      </c>
      <c r="L74">
        <f t="shared" si="6"/>
        <v>1.1952876121779088E-4</v>
      </c>
      <c r="M74">
        <f>EXP($B$16+$B$4*Transformed!B74+$B$5*Transformed!C74+$B$6*Transformed!D74+$B$7*Transformed!E74+$B$8*Transformed!F74+$B$9*Transformed!G74+$B$10*Transformed!H74+$B$11*Transformed!I74+$B$12*Transformed!J74+$B$13*Transformed!K74++$B$14*Transformed!V74+$B$15*Transformed!W74)/(1+EXP($B$16+$B$4*Transformed!B74+$B$5*Transformed!C74+$B$6*Transformed!D74+$B$7*Transformed!E74+$B$8*Transformed!F74+$B$9*Transformed!G74+$B$10*Transformed!H74+$B$11*Transformed!I74+$B$12*Transformed!J74+$B$13*Transformed!K74++$B$14*Transformed!V74+$B$15*Transformed!W74))</f>
        <v>0.1979815131706138</v>
      </c>
      <c r="O74">
        <f t="shared" si="7"/>
        <v>0.19807737744681828</v>
      </c>
    </row>
    <row r="75" spans="10:15">
      <c r="J75">
        <f t="shared" si="5"/>
        <v>74</v>
      </c>
      <c r="K75">
        <f>$B$34+$B$22*Transformed!B75+$B$23*Transformed!C75+$B$24*Transformed!D75+$B$25*Transformed!E75+$B$26*Transformed!F75+$B$27*Transformed!G75+$B$28*Transformed!H75+$B$29*Transformed!I75+$B$30*Transformed!J75+$B$31*Transformed!K75++$B$32*Transformed!V75+$B$33*Transformed!W75</f>
        <v>9.0318339999999999</v>
      </c>
      <c r="L75">
        <f t="shared" si="6"/>
        <v>1.1952876121779088E-4</v>
      </c>
      <c r="M75">
        <f>EXP($B$16+$B$4*Transformed!B75+$B$5*Transformed!C75+$B$6*Transformed!D75+$B$7*Transformed!E75+$B$8*Transformed!F75+$B$9*Transformed!G75+$B$10*Transformed!H75+$B$11*Transformed!I75+$B$12*Transformed!J75+$B$13*Transformed!K75++$B$14*Transformed!V75+$B$15*Transformed!W75)/(1+EXP($B$16+$B$4*Transformed!B75+$B$5*Transformed!C75+$B$6*Transformed!D75+$B$7*Transformed!E75+$B$8*Transformed!F75+$B$9*Transformed!G75+$B$10*Transformed!H75+$B$11*Transformed!I75+$B$12*Transformed!J75+$B$13*Transformed!K75++$B$14*Transformed!V75+$B$15*Transformed!W75))</f>
        <v>0.1979815131706138</v>
      </c>
      <c r="O75">
        <f t="shared" si="7"/>
        <v>0.19807737744681828</v>
      </c>
    </row>
    <row r="76" spans="10:15">
      <c r="J76">
        <f t="shared" si="5"/>
        <v>75</v>
      </c>
      <c r="K76">
        <f>$B$34+$B$22*Transformed!B76+$B$23*Transformed!C76+$B$24*Transformed!D76+$B$25*Transformed!E76+$B$26*Transformed!F76+$B$27*Transformed!G76+$B$28*Transformed!H76+$B$29*Transformed!I76+$B$30*Transformed!J76+$B$31*Transformed!K76++$B$32*Transformed!V76+$B$33*Transformed!W76</f>
        <v>9.0318339999999999</v>
      </c>
      <c r="L76">
        <f t="shared" si="6"/>
        <v>1.1952876121779088E-4</v>
      </c>
      <c r="M76">
        <f>EXP($B$16+$B$4*Transformed!B76+$B$5*Transformed!C76+$B$6*Transformed!D76+$B$7*Transformed!E76+$B$8*Transformed!F76+$B$9*Transformed!G76+$B$10*Transformed!H76+$B$11*Transformed!I76+$B$12*Transformed!J76+$B$13*Transformed!K76++$B$14*Transformed!V76+$B$15*Transformed!W76)/(1+EXP($B$16+$B$4*Transformed!B76+$B$5*Transformed!C76+$B$6*Transformed!D76+$B$7*Transformed!E76+$B$8*Transformed!F76+$B$9*Transformed!G76+$B$10*Transformed!H76+$B$11*Transformed!I76+$B$12*Transformed!J76+$B$13*Transformed!K76++$B$14*Transformed!V76+$B$15*Transformed!W76))</f>
        <v>0.1979815131706138</v>
      </c>
      <c r="O76">
        <f t="shared" si="7"/>
        <v>0.19807737744681828</v>
      </c>
    </row>
    <row r="77" spans="10:15">
      <c r="J77">
        <f t="shared" si="5"/>
        <v>76</v>
      </c>
      <c r="K77">
        <f>$B$34+$B$22*Transformed!B77+$B$23*Transformed!C77+$B$24*Transformed!D77+$B$25*Transformed!E77+$B$26*Transformed!F77+$B$27*Transformed!G77+$B$28*Transformed!H77+$B$29*Transformed!I77+$B$30*Transformed!J77+$B$31*Transformed!K77++$B$32*Transformed!V77+$B$33*Transformed!W77</f>
        <v>9.0318339999999999</v>
      </c>
      <c r="L77">
        <f t="shared" si="6"/>
        <v>1.1952876121779088E-4</v>
      </c>
      <c r="M77">
        <f>EXP($B$16+$B$4*Transformed!B77+$B$5*Transformed!C77+$B$6*Transformed!D77+$B$7*Transformed!E77+$B$8*Transformed!F77+$B$9*Transformed!G77+$B$10*Transformed!H77+$B$11*Transformed!I77+$B$12*Transformed!J77+$B$13*Transformed!K77++$B$14*Transformed!V77+$B$15*Transformed!W77)/(1+EXP($B$16+$B$4*Transformed!B77+$B$5*Transformed!C77+$B$6*Transformed!D77+$B$7*Transformed!E77+$B$8*Transformed!F77+$B$9*Transformed!G77+$B$10*Transformed!H77+$B$11*Transformed!I77+$B$12*Transformed!J77+$B$13*Transformed!K77++$B$14*Transformed!V77+$B$15*Transformed!W77))</f>
        <v>0.1979815131706138</v>
      </c>
      <c r="O77">
        <f t="shared" si="7"/>
        <v>0.19807737744681828</v>
      </c>
    </row>
    <row r="78" spans="10:15">
      <c r="J78">
        <f t="shared" si="5"/>
        <v>77</v>
      </c>
      <c r="K78">
        <f>$B$34+$B$22*Transformed!B78+$B$23*Transformed!C78+$B$24*Transformed!D78+$B$25*Transformed!E78+$B$26*Transformed!F78+$B$27*Transformed!G78+$B$28*Transformed!H78+$B$29*Transformed!I78+$B$30*Transformed!J78+$B$31*Transformed!K78++$B$32*Transformed!V78+$B$33*Transformed!W78</f>
        <v>9.0318339999999999</v>
      </c>
      <c r="L78">
        <f t="shared" si="6"/>
        <v>1.1952876121779088E-4</v>
      </c>
      <c r="M78">
        <f>EXP($B$16+$B$4*Transformed!B78+$B$5*Transformed!C78+$B$6*Transformed!D78+$B$7*Transformed!E78+$B$8*Transformed!F78+$B$9*Transformed!G78+$B$10*Transformed!H78+$B$11*Transformed!I78+$B$12*Transformed!J78+$B$13*Transformed!K78++$B$14*Transformed!V78+$B$15*Transformed!W78)/(1+EXP($B$16+$B$4*Transformed!B78+$B$5*Transformed!C78+$B$6*Transformed!D78+$B$7*Transformed!E78+$B$8*Transformed!F78+$B$9*Transformed!G78+$B$10*Transformed!H78+$B$11*Transformed!I78+$B$12*Transformed!J78+$B$13*Transformed!K78++$B$14*Transformed!V78+$B$15*Transformed!W78))</f>
        <v>0.1979815131706138</v>
      </c>
      <c r="O78">
        <f t="shared" si="7"/>
        <v>0.19807737744681828</v>
      </c>
    </row>
    <row r="79" spans="10:15">
      <c r="J79">
        <f t="shared" si="5"/>
        <v>78</v>
      </c>
      <c r="K79">
        <f>$B$34+$B$22*Transformed!B79+$B$23*Transformed!C79+$B$24*Transformed!D79+$B$25*Transformed!E79+$B$26*Transformed!F79+$B$27*Transformed!G79+$B$28*Transformed!H79+$B$29*Transformed!I79+$B$30*Transformed!J79+$B$31*Transformed!K79++$B$32*Transformed!V79+$B$33*Transformed!W79</f>
        <v>9.0318339999999999</v>
      </c>
      <c r="L79">
        <f t="shared" si="6"/>
        <v>1.1952876121779088E-4</v>
      </c>
      <c r="M79">
        <f>EXP($B$16+$B$4*Transformed!B79+$B$5*Transformed!C79+$B$6*Transformed!D79+$B$7*Transformed!E79+$B$8*Transformed!F79+$B$9*Transformed!G79+$B$10*Transformed!H79+$B$11*Transformed!I79+$B$12*Transformed!J79+$B$13*Transformed!K79++$B$14*Transformed!V79+$B$15*Transformed!W79)/(1+EXP($B$16+$B$4*Transformed!B79+$B$5*Transformed!C79+$B$6*Transformed!D79+$B$7*Transformed!E79+$B$8*Transformed!F79+$B$9*Transformed!G79+$B$10*Transformed!H79+$B$11*Transformed!I79+$B$12*Transformed!J79+$B$13*Transformed!K79++$B$14*Transformed!V79+$B$15*Transformed!W79))</f>
        <v>0.1979815131706138</v>
      </c>
      <c r="O79">
        <f t="shared" si="7"/>
        <v>0.19807737744681828</v>
      </c>
    </row>
    <row r="80" spans="10:15">
      <c r="J80">
        <f t="shared" si="5"/>
        <v>79</v>
      </c>
      <c r="K80">
        <f>$B$34+$B$22*Transformed!B80+$B$23*Transformed!C80+$B$24*Transformed!D80+$B$25*Transformed!E80+$B$26*Transformed!F80+$B$27*Transformed!G80+$B$28*Transformed!H80+$B$29*Transformed!I80+$B$30*Transformed!J80+$B$31*Transformed!K80++$B$32*Transformed!V80+$B$33*Transformed!W80</f>
        <v>9.0318339999999999</v>
      </c>
      <c r="L80">
        <f t="shared" si="6"/>
        <v>1.1952876121779088E-4</v>
      </c>
      <c r="M80">
        <f>EXP($B$16+$B$4*Transformed!B80+$B$5*Transformed!C80+$B$6*Transformed!D80+$B$7*Transformed!E80+$B$8*Transformed!F80+$B$9*Transformed!G80+$B$10*Transformed!H80+$B$11*Transformed!I80+$B$12*Transformed!J80+$B$13*Transformed!K80++$B$14*Transformed!V80+$B$15*Transformed!W80)/(1+EXP($B$16+$B$4*Transformed!B80+$B$5*Transformed!C80+$B$6*Transformed!D80+$B$7*Transformed!E80+$B$8*Transformed!F80+$B$9*Transformed!G80+$B$10*Transformed!H80+$B$11*Transformed!I80+$B$12*Transformed!J80+$B$13*Transformed!K80++$B$14*Transformed!V80+$B$15*Transformed!W80))</f>
        <v>0.1979815131706138</v>
      </c>
      <c r="O80">
        <f t="shared" si="7"/>
        <v>0.19807737744681828</v>
      </c>
    </row>
    <row r="81" spans="10:15">
      <c r="J81">
        <f t="shared" si="5"/>
        <v>80</v>
      </c>
      <c r="K81">
        <f>$B$34+$B$22*Transformed!B81+$B$23*Transformed!C81+$B$24*Transformed!D81+$B$25*Transformed!E81+$B$26*Transformed!F81+$B$27*Transformed!G81+$B$28*Transformed!H81+$B$29*Transformed!I81+$B$30*Transformed!J81+$B$31*Transformed!K81++$B$32*Transformed!V81+$B$33*Transformed!W81</f>
        <v>9.0318339999999999</v>
      </c>
      <c r="L81">
        <f t="shared" si="6"/>
        <v>1.1952876121779088E-4</v>
      </c>
      <c r="M81">
        <f>EXP($B$16+$B$4*Transformed!B81+$B$5*Transformed!C81+$B$6*Transformed!D81+$B$7*Transformed!E81+$B$8*Transformed!F81+$B$9*Transformed!G81+$B$10*Transformed!H81+$B$11*Transformed!I81+$B$12*Transformed!J81+$B$13*Transformed!K81++$B$14*Transformed!V81+$B$15*Transformed!W81)/(1+EXP($B$16+$B$4*Transformed!B81+$B$5*Transformed!C81+$B$6*Transformed!D81+$B$7*Transformed!E81+$B$8*Transformed!F81+$B$9*Transformed!G81+$B$10*Transformed!H81+$B$11*Transformed!I81+$B$12*Transformed!J81+$B$13*Transformed!K81++$B$14*Transformed!V81+$B$15*Transformed!W81))</f>
        <v>0.1979815131706138</v>
      </c>
      <c r="O81">
        <f t="shared" si="7"/>
        <v>0.19807737744681828</v>
      </c>
    </row>
    <row r="82" spans="10:15">
      <c r="J82">
        <f t="shared" si="5"/>
        <v>81</v>
      </c>
      <c r="K82">
        <f>$B$34+$B$22*Transformed!B82+$B$23*Transformed!C82+$B$24*Transformed!D82+$B$25*Transformed!E82+$B$26*Transformed!F82+$B$27*Transformed!G82+$B$28*Transformed!H82+$B$29*Transformed!I82+$B$30*Transformed!J82+$B$31*Transformed!K82++$B$32*Transformed!V82+$B$33*Transformed!W82</f>
        <v>9.0318339999999999</v>
      </c>
      <c r="L82">
        <f t="shared" si="6"/>
        <v>1.1952876121779088E-4</v>
      </c>
      <c r="M82">
        <f>EXP($B$16+$B$4*Transformed!B82+$B$5*Transformed!C82+$B$6*Transformed!D82+$B$7*Transformed!E82+$B$8*Transformed!F82+$B$9*Transformed!G82+$B$10*Transformed!H82+$B$11*Transformed!I82+$B$12*Transformed!J82+$B$13*Transformed!K82++$B$14*Transformed!V82+$B$15*Transformed!W82)/(1+EXP($B$16+$B$4*Transformed!B82+$B$5*Transformed!C82+$B$6*Transformed!D82+$B$7*Transformed!E82+$B$8*Transformed!F82+$B$9*Transformed!G82+$B$10*Transformed!H82+$B$11*Transformed!I82+$B$12*Transformed!J82+$B$13*Transformed!K82++$B$14*Transformed!V82+$B$15*Transformed!W82))</f>
        <v>0.1979815131706138</v>
      </c>
      <c r="O82">
        <f t="shared" si="7"/>
        <v>0.19807737744681828</v>
      </c>
    </row>
    <row r="83" spans="10:15">
      <c r="J83">
        <f t="shared" si="5"/>
        <v>82</v>
      </c>
      <c r="K83">
        <f>$B$34+$B$22*Transformed!B83+$B$23*Transformed!C83+$B$24*Transformed!D83+$B$25*Transformed!E83+$B$26*Transformed!F83+$B$27*Transformed!G83+$B$28*Transformed!H83+$B$29*Transformed!I83+$B$30*Transformed!J83+$B$31*Transformed!K83++$B$32*Transformed!V83+$B$33*Transformed!W83</f>
        <v>9.0318339999999999</v>
      </c>
      <c r="L83">
        <f t="shared" si="6"/>
        <v>1.1952876121779088E-4</v>
      </c>
      <c r="M83">
        <f>EXP($B$16+$B$4*Transformed!B83+$B$5*Transformed!C83+$B$6*Transformed!D83+$B$7*Transformed!E83+$B$8*Transformed!F83+$B$9*Transformed!G83+$B$10*Transformed!H83+$B$11*Transformed!I83+$B$12*Transformed!J83+$B$13*Transformed!K83++$B$14*Transformed!V83+$B$15*Transformed!W83)/(1+EXP($B$16+$B$4*Transformed!B83+$B$5*Transformed!C83+$B$6*Transformed!D83+$B$7*Transformed!E83+$B$8*Transformed!F83+$B$9*Transformed!G83+$B$10*Transformed!H83+$B$11*Transformed!I83+$B$12*Transformed!J83+$B$13*Transformed!K83++$B$14*Transformed!V83+$B$15*Transformed!W83))</f>
        <v>0.1979815131706138</v>
      </c>
      <c r="O83">
        <f t="shared" si="7"/>
        <v>0.19807737744681828</v>
      </c>
    </row>
    <row r="84" spans="10:15">
      <c r="J84">
        <f t="shared" si="5"/>
        <v>83</v>
      </c>
      <c r="K84">
        <f>$B$34+$B$22*Transformed!B84+$B$23*Transformed!C84+$B$24*Transformed!D84+$B$25*Transformed!E84+$B$26*Transformed!F84+$B$27*Transformed!G84+$B$28*Transformed!H84+$B$29*Transformed!I84+$B$30*Transformed!J84+$B$31*Transformed!K84++$B$32*Transformed!V84+$B$33*Transformed!W84</f>
        <v>9.0318339999999999</v>
      </c>
      <c r="L84">
        <f t="shared" si="6"/>
        <v>1.1952876121779088E-4</v>
      </c>
      <c r="M84">
        <f>EXP($B$16+$B$4*Transformed!B84+$B$5*Transformed!C84+$B$6*Transformed!D84+$B$7*Transformed!E84+$B$8*Transformed!F84+$B$9*Transformed!G84+$B$10*Transformed!H84+$B$11*Transformed!I84+$B$12*Transformed!J84+$B$13*Transformed!K84++$B$14*Transformed!V84+$B$15*Transformed!W84)/(1+EXP($B$16+$B$4*Transformed!B84+$B$5*Transformed!C84+$B$6*Transformed!D84+$B$7*Transformed!E84+$B$8*Transformed!F84+$B$9*Transformed!G84+$B$10*Transformed!H84+$B$11*Transformed!I84+$B$12*Transformed!J84+$B$13*Transformed!K84++$B$14*Transformed!V84+$B$15*Transformed!W84))</f>
        <v>0.1979815131706138</v>
      </c>
      <c r="O84">
        <f t="shared" si="7"/>
        <v>0.19807737744681828</v>
      </c>
    </row>
    <row r="85" spans="10:15">
      <c r="J85">
        <f t="shared" si="5"/>
        <v>84</v>
      </c>
      <c r="K85">
        <f>$B$34+$B$22*Transformed!B85+$B$23*Transformed!C85+$B$24*Transformed!D85+$B$25*Transformed!E85+$B$26*Transformed!F85+$B$27*Transformed!G85+$B$28*Transformed!H85+$B$29*Transformed!I85+$B$30*Transformed!J85+$B$31*Transformed!K85++$B$32*Transformed!V85+$B$33*Transformed!W85</f>
        <v>9.0318339999999999</v>
      </c>
      <c r="L85">
        <f t="shared" si="6"/>
        <v>1.1952876121779088E-4</v>
      </c>
      <c r="M85">
        <f>EXP($B$16+$B$4*Transformed!B85+$B$5*Transformed!C85+$B$6*Transformed!D85+$B$7*Transformed!E85+$B$8*Transformed!F85+$B$9*Transformed!G85+$B$10*Transformed!H85+$B$11*Transformed!I85+$B$12*Transformed!J85+$B$13*Transformed!K85++$B$14*Transformed!V85+$B$15*Transformed!W85)/(1+EXP($B$16+$B$4*Transformed!B85+$B$5*Transformed!C85+$B$6*Transformed!D85+$B$7*Transformed!E85+$B$8*Transformed!F85+$B$9*Transformed!G85+$B$10*Transformed!H85+$B$11*Transformed!I85+$B$12*Transformed!J85+$B$13*Transformed!K85++$B$14*Transformed!V85+$B$15*Transformed!W85))</f>
        <v>0.1979815131706138</v>
      </c>
      <c r="O85">
        <f t="shared" si="7"/>
        <v>0.19807737744681828</v>
      </c>
    </row>
    <row r="86" spans="10:15">
      <c r="J86">
        <f t="shared" si="5"/>
        <v>85</v>
      </c>
      <c r="K86">
        <f>$B$34+$B$22*Transformed!B86+$B$23*Transformed!C86+$B$24*Transformed!D86+$B$25*Transformed!E86+$B$26*Transformed!F86+$B$27*Transformed!G86+$B$28*Transformed!H86+$B$29*Transformed!I86+$B$30*Transformed!J86+$B$31*Transformed!K86++$B$32*Transformed!V86+$B$33*Transformed!W86</f>
        <v>9.0318339999999999</v>
      </c>
      <c r="L86">
        <f t="shared" si="6"/>
        <v>1.1952876121779088E-4</v>
      </c>
      <c r="M86">
        <f>EXP($B$16+$B$4*Transformed!B86+$B$5*Transformed!C86+$B$6*Transformed!D86+$B$7*Transformed!E86+$B$8*Transformed!F86+$B$9*Transformed!G86+$B$10*Transformed!H86+$B$11*Transformed!I86+$B$12*Transformed!J86+$B$13*Transformed!K86++$B$14*Transformed!V86+$B$15*Transformed!W86)/(1+EXP($B$16+$B$4*Transformed!B86+$B$5*Transformed!C86+$B$6*Transformed!D86+$B$7*Transformed!E86+$B$8*Transformed!F86+$B$9*Transformed!G86+$B$10*Transformed!H86+$B$11*Transformed!I86+$B$12*Transformed!J86+$B$13*Transformed!K86++$B$14*Transformed!V86+$B$15*Transformed!W86))</f>
        <v>0.1979815131706138</v>
      </c>
      <c r="O86">
        <f t="shared" si="7"/>
        <v>0.19807737744681828</v>
      </c>
    </row>
    <row r="87" spans="10:15">
      <c r="J87">
        <f t="shared" si="5"/>
        <v>86</v>
      </c>
      <c r="K87">
        <f>$B$34+$B$22*Transformed!B87+$B$23*Transformed!C87+$B$24*Transformed!D87+$B$25*Transformed!E87+$B$26*Transformed!F87+$B$27*Transformed!G87+$B$28*Transformed!H87+$B$29*Transformed!I87+$B$30*Transformed!J87+$B$31*Transformed!K87++$B$32*Transformed!V87+$B$33*Transformed!W87</f>
        <v>9.0318339999999999</v>
      </c>
      <c r="L87">
        <f t="shared" si="6"/>
        <v>1.1952876121779088E-4</v>
      </c>
      <c r="M87">
        <f>EXP($B$16+$B$4*Transformed!B87+$B$5*Transformed!C87+$B$6*Transformed!D87+$B$7*Transformed!E87+$B$8*Transformed!F87+$B$9*Transformed!G87+$B$10*Transformed!H87+$B$11*Transformed!I87+$B$12*Transformed!J87+$B$13*Transformed!K87++$B$14*Transformed!V87+$B$15*Transformed!W87)/(1+EXP($B$16+$B$4*Transformed!B87+$B$5*Transformed!C87+$B$6*Transformed!D87+$B$7*Transformed!E87+$B$8*Transformed!F87+$B$9*Transformed!G87+$B$10*Transformed!H87+$B$11*Transformed!I87+$B$12*Transformed!J87+$B$13*Transformed!K87++$B$14*Transformed!V87+$B$15*Transformed!W87))</f>
        <v>0.1979815131706138</v>
      </c>
      <c r="O87">
        <f t="shared" si="7"/>
        <v>0.19807737744681828</v>
      </c>
    </row>
    <row r="88" spans="10:15">
      <c r="J88">
        <f t="shared" si="5"/>
        <v>87</v>
      </c>
      <c r="K88">
        <f>$B$34+$B$22*Transformed!B88+$B$23*Transformed!C88+$B$24*Transformed!D88+$B$25*Transformed!E88+$B$26*Transformed!F88+$B$27*Transformed!G88+$B$28*Transformed!H88+$B$29*Transformed!I88+$B$30*Transformed!J88+$B$31*Transformed!K88++$B$32*Transformed!V88+$B$33*Transformed!W88</f>
        <v>9.0318339999999999</v>
      </c>
      <c r="L88">
        <f t="shared" si="6"/>
        <v>1.1952876121779088E-4</v>
      </c>
      <c r="M88">
        <f>EXP($B$16+$B$4*Transformed!B88+$B$5*Transformed!C88+$B$6*Transformed!D88+$B$7*Transformed!E88+$B$8*Transformed!F88+$B$9*Transformed!G88+$B$10*Transformed!H88+$B$11*Transformed!I88+$B$12*Transformed!J88+$B$13*Transformed!K88++$B$14*Transformed!V88+$B$15*Transformed!W88)/(1+EXP($B$16+$B$4*Transformed!B88+$B$5*Transformed!C88+$B$6*Transformed!D88+$B$7*Transformed!E88+$B$8*Transformed!F88+$B$9*Transformed!G88+$B$10*Transformed!H88+$B$11*Transformed!I88+$B$12*Transformed!J88+$B$13*Transformed!K88++$B$14*Transformed!V88+$B$15*Transformed!W88))</f>
        <v>0.1979815131706138</v>
      </c>
      <c r="O88">
        <f t="shared" si="7"/>
        <v>0.19807737744681828</v>
      </c>
    </row>
    <row r="89" spans="10:15">
      <c r="J89">
        <f t="shared" si="5"/>
        <v>88</v>
      </c>
      <c r="K89">
        <f>$B$34+$B$22*Transformed!B89+$B$23*Transformed!C89+$B$24*Transformed!D89+$B$25*Transformed!E89+$B$26*Transformed!F89+$B$27*Transformed!G89+$B$28*Transformed!H89+$B$29*Transformed!I89+$B$30*Transformed!J89+$B$31*Transformed!K89++$B$32*Transformed!V89+$B$33*Transformed!W89</f>
        <v>9.0318339999999999</v>
      </c>
      <c r="L89">
        <f t="shared" si="6"/>
        <v>1.1952876121779088E-4</v>
      </c>
      <c r="M89">
        <f>EXP($B$16+$B$4*Transformed!B89+$B$5*Transformed!C89+$B$6*Transformed!D89+$B$7*Transformed!E89+$B$8*Transformed!F89+$B$9*Transformed!G89+$B$10*Transformed!H89+$B$11*Transformed!I89+$B$12*Transformed!J89+$B$13*Transformed!K89++$B$14*Transformed!V89+$B$15*Transformed!W89)/(1+EXP($B$16+$B$4*Transformed!B89+$B$5*Transformed!C89+$B$6*Transformed!D89+$B$7*Transformed!E89+$B$8*Transformed!F89+$B$9*Transformed!G89+$B$10*Transformed!H89+$B$11*Transformed!I89+$B$12*Transformed!J89+$B$13*Transformed!K89++$B$14*Transformed!V89+$B$15*Transformed!W89))</f>
        <v>0.1979815131706138</v>
      </c>
      <c r="O89">
        <f t="shared" si="7"/>
        <v>0.19807737744681828</v>
      </c>
    </row>
    <row r="90" spans="10:15">
      <c r="J90">
        <f t="shared" si="5"/>
        <v>89</v>
      </c>
      <c r="K90">
        <f>$B$34+$B$22*Transformed!B90+$B$23*Transformed!C90+$B$24*Transformed!D90+$B$25*Transformed!E90+$B$26*Transformed!F90+$B$27*Transformed!G90+$B$28*Transformed!H90+$B$29*Transformed!I90+$B$30*Transformed!J90+$B$31*Transformed!K90++$B$32*Transformed!V90+$B$33*Transformed!W90</f>
        <v>9.0318339999999999</v>
      </c>
      <c r="L90">
        <f t="shared" si="6"/>
        <v>1.1952876121779088E-4</v>
      </c>
      <c r="M90">
        <f>EXP($B$16+$B$4*Transformed!B90+$B$5*Transformed!C90+$B$6*Transformed!D90+$B$7*Transformed!E90+$B$8*Transformed!F90+$B$9*Transformed!G90+$B$10*Transformed!H90+$B$11*Transformed!I90+$B$12*Transformed!J90+$B$13*Transformed!K90++$B$14*Transformed!V90+$B$15*Transformed!W90)/(1+EXP($B$16+$B$4*Transformed!B90+$B$5*Transformed!C90+$B$6*Transformed!D90+$B$7*Transformed!E90+$B$8*Transformed!F90+$B$9*Transformed!G90+$B$10*Transformed!H90+$B$11*Transformed!I90+$B$12*Transformed!J90+$B$13*Transformed!K90++$B$14*Transformed!V90+$B$15*Transformed!W90))</f>
        <v>0.1979815131706138</v>
      </c>
      <c r="O90">
        <f t="shared" si="7"/>
        <v>0.19807737744681828</v>
      </c>
    </row>
    <row r="91" spans="10:15">
      <c r="J91">
        <f t="shared" si="5"/>
        <v>90</v>
      </c>
      <c r="K91">
        <f>$B$34+$B$22*Transformed!B91+$B$23*Transformed!C91+$B$24*Transformed!D91+$B$25*Transformed!E91+$B$26*Transformed!F91+$B$27*Transformed!G91+$B$28*Transformed!H91+$B$29*Transformed!I91+$B$30*Transformed!J91+$B$31*Transformed!K91++$B$32*Transformed!V91+$B$33*Transformed!W91</f>
        <v>9.0318339999999999</v>
      </c>
      <c r="L91">
        <f t="shared" si="6"/>
        <v>1.1952876121779088E-4</v>
      </c>
      <c r="M91">
        <f>EXP($B$16+$B$4*Transformed!B91+$B$5*Transformed!C91+$B$6*Transformed!D91+$B$7*Transformed!E91+$B$8*Transformed!F91+$B$9*Transformed!G91+$B$10*Transformed!H91+$B$11*Transformed!I91+$B$12*Transformed!J91+$B$13*Transformed!K91++$B$14*Transformed!V91+$B$15*Transformed!W91)/(1+EXP($B$16+$B$4*Transformed!B91+$B$5*Transformed!C91+$B$6*Transformed!D91+$B$7*Transformed!E91+$B$8*Transformed!F91+$B$9*Transformed!G91+$B$10*Transformed!H91+$B$11*Transformed!I91+$B$12*Transformed!J91+$B$13*Transformed!K91++$B$14*Transformed!V91+$B$15*Transformed!W91))</f>
        <v>0.1979815131706138</v>
      </c>
      <c r="O91">
        <f t="shared" si="7"/>
        <v>0.19807737744681828</v>
      </c>
    </row>
    <row r="92" spans="10:15">
      <c r="J92">
        <f t="shared" si="5"/>
        <v>91</v>
      </c>
      <c r="K92">
        <f>$B$34+$B$22*Transformed!B92+$B$23*Transformed!C92+$B$24*Transformed!D92+$B$25*Transformed!E92+$B$26*Transformed!F92+$B$27*Transformed!G92+$B$28*Transformed!H92+$B$29*Transformed!I92+$B$30*Transformed!J92+$B$31*Transformed!K92++$B$32*Transformed!V92+$B$33*Transformed!W92</f>
        <v>9.0318339999999999</v>
      </c>
      <c r="L92">
        <f t="shared" si="6"/>
        <v>1.1952876121779088E-4</v>
      </c>
      <c r="M92">
        <f>EXP($B$16+$B$4*Transformed!B92+$B$5*Transformed!C92+$B$6*Transformed!D92+$B$7*Transformed!E92+$B$8*Transformed!F92+$B$9*Transformed!G92+$B$10*Transformed!H92+$B$11*Transformed!I92+$B$12*Transformed!J92+$B$13*Transformed!K92++$B$14*Transformed!V92+$B$15*Transformed!W92)/(1+EXP($B$16+$B$4*Transformed!B92+$B$5*Transformed!C92+$B$6*Transformed!D92+$B$7*Transformed!E92+$B$8*Transformed!F92+$B$9*Transformed!G92+$B$10*Transformed!H92+$B$11*Transformed!I92+$B$12*Transformed!J92+$B$13*Transformed!K92++$B$14*Transformed!V92+$B$15*Transformed!W92))</f>
        <v>0.1979815131706138</v>
      </c>
      <c r="O92">
        <f t="shared" si="7"/>
        <v>0.19807737744681828</v>
      </c>
    </row>
    <row r="93" spans="10:15">
      <c r="J93">
        <f t="shared" si="5"/>
        <v>92</v>
      </c>
      <c r="K93">
        <f>$B$34+$B$22*Transformed!B93+$B$23*Transformed!C93+$B$24*Transformed!D93+$B$25*Transformed!E93+$B$26*Transformed!F93+$B$27*Transformed!G93+$B$28*Transformed!H93+$B$29*Transformed!I93+$B$30*Transformed!J93+$B$31*Transformed!K93++$B$32*Transformed!V93+$B$33*Transformed!W93</f>
        <v>9.0318339999999999</v>
      </c>
      <c r="L93">
        <f t="shared" si="6"/>
        <v>1.1952876121779088E-4</v>
      </c>
      <c r="M93">
        <f>EXP($B$16+$B$4*Transformed!B93+$B$5*Transformed!C93+$B$6*Transformed!D93+$B$7*Transformed!E93+$B$8*Transformed!F93+$B$9*Transformed!G93+$B$10*Transformed!H93+$B$11*Transformed!I93+$B$12*Transformed!J93+$B$13*Transformed!K93++$B$14*Transformed!V93+$B$15*Transformed!W93)/(1+EXP($B$16+$B$4*Transformed!B93+$B$5*Transformed!C93+$B$6*Transformed!D93+$B$7*Transformed!E93+$B$8*Transformed!F93+$B$9*Transformed!G93+$B$10*Transformed!H93+$B$11*Transformed!I93+$B$12*Transformed!J93+$B$13*Transformed!K93++$B$14*Transformed!V93+$B$15*Transformed!W93))</f>
        <v>0.1979815131706138</v>
      </c>
      <c r="O93">
        <f t="shared" si="7"/>
        <v>0.19807737744681828</v>
      </c>
    </row>
    <row r="94" spans="10:15">
      <c r="J94">
        <f t="shared" si="5"/>
        <v>93</v>
      </c>
      <c r="K94">
        <f>$B$34+$B$22*Transformed!B94+$B$23*Transformed!C94+$B$24*Transformed!D94+$B$25*Transformed!E94+$B$26*Transformed!F94+$B$27*Transformed!G94+$B$28*Transformed!H94+$B$29*Transformed!I94+$B$30*Transformed!J94+$B$31*Transformed!K94++$B$32*Transformed!V94+$B$33*Transformed!W94</f>
        <v>9.0318339999999999</v>
      </c>
      <c r="L94">
        <f t="shared" si="6"/>
        <v>1.1952876121779088E-4</v>
      </c>
      <c r="M94">
        <f>EXP($B$16+$B$4*Transformed!B94+$B$5*Transformed!C94+$B$6*Transformed!D94+$B$7*Transformed!E94+$B$8*Transformed!F94+$B$9*Transformed!G94+$B$10*Transformed!H94+$B$11*Transformed!I94+$B$12*Transformed!J94+$B$13*Transformed!K94++$B$14*Transformed!V94+$B$15*Transformed!W94)/(1+EXP($B$16+$B$4*Transformed!B94+$B$5*Transformed!C94+$B$6*Transformed!D94+$B$7*Transformed!E94+$B$8*Transformed!F94+$B$9*Transformed!G94+$B$10*Transformed!H94+$B$11*Transformed!I94+$B$12*Transformed!J94+$B$13*Transformed!K94++$B$14*Transformed!V94+$B$15*Transformed!W94))</f>
        <v>0.1979815131706138</v>
      </c>
      <c r="O94">
        <f t="shared" si="7"/>
        <v>0.19807737744681828</v>
      </c>
    </row>
    <row r="95" spans="10:15">
      <c r="J95">
        <f t="shared" si="5"/>
        <v>94</v>
      </c>
      <c r="K95">
        <f>$B$34+$B$22*Transformed!B95+$B$23*Transformed!C95+$B$24*Transformed!D95+$B$25*Transformed!E95+$B$26*Transformed!F95+$B$27*Transformed!G95+$B$28*Transformed!H95+$B$29*Transformed!I95+$B$30*Transformed!J95+$B$31*Transformed!K95++$B$32*Transformed!V95+$B$33*Transformed!W95</f>
        <v>9.0318339999999999</v>
      </c>
      <c r="L95">
        <f t="shared" si="6"/>
        <v>1.1952876121779088E-4</v>
      </c>
      <c r="M95">
        <f>EXP($B$16+$B$4*Transformed!B95+$B$5*Transformed!C95+$B$6*Transformed!D95+$B$7*Transformed!E95+$B$8*Transformed!F95+$B$9*Transformed!G95+$B$10*Transformed!H95+$B$11*Transformed!I95+$B$12*Transformed!J95+$B$13*Transformed!K95++$B$14*Transformed!V95+$B$15*Transformed!W95)/(1+EXP($B$16+$B$4*Transformed!B95+$B$5*Transformed!C95+$B$6*Transformed!D95+$B$7*Transformed!E95+$B$8*Transformed!F95+$B$9*Transformed!G95+$B$10*Transformed!H95+$B$11*Transformed!I95+$B$12*Transformed!J95+$B$13*Transformed!K95++$B$14*Transformed!V95+$B$15*Transformed!W95))</f>
        <v>0.1979815131706138</v>
      </c>
      <c r="O95">
        <f t="shared" si="7"/>
        <v>0.19807737744681828</v>
      </c>
    </row>
    <row r="96" spans="10:15">
      <c r="J96">
        <f t="shared" si="5"/>
        <v>95</v>
      </c>
      <c r="K96">
        <f>$B$34+$B$22*Transformed!B96+$B$23*Transformed!C96+$B$24*Transformed!D96+$B$25*Transformed!E96+$B$26*Transformed!F96+$B$27*Transformed!G96+$B$28*Transformed!H96+$B$29*Transformed!I96+$B$30*Transformed!J96+$B$31*Transformed!K96++$B$32*Transformed!V96+$B$33*Transformed!W96</f>
        <v>9.0318339999999999</v>
      </c>
      <c r="L96">
        <f t="shared" si="6"/>
        <v>1.1952876121779088E-4</v>
      </c>
      <c r="M96">
        <f>EXP($B$16+$B$4*Transformed!B96+$B$5*Transformed!C96+$B$6*Transformed!D96+$B$7*Transformed!E96+$B$8*Transformed!F96+$B$9*Transformed!G96+$B$10*Transformed!H96+$B$11*Transformed!I96+$B$12*Transformed!J96+$B$13*Transformed!K96++$B$14*Transformed!V96+$B$15*Transformed!W96)/(1+EXP($B$16+$B$4*Transformed!B96+$B$5*Transformed!C96+$B$6*Transformed!D96+$B$7*Transformed!E96+$B$8*Transformed!F96+$B$9*Transformed!G96+$B$10*Transformed!H96+$B$11*Transformed!I96+$B$12*Transformed!J96+$B$13*Transformed!K96++$B$14*Transformed!V96+$B$15*Transformed!W96))</f>
        <v>0.1979815131706138</v>
      </c>
      <c r="O96">
        <f t="shared" si="7"/>
        <v>0.19807737744681828</v>
      </c>
    </row>
    <row r="97" spans="10:15">
      <c r="J97">
        <f t="shared" si="5"/>
        <v>96</v>
      </c>
      <c r="K97">
        <f>$B$34+$B$22*Transformed!B97+$B$23*Transformed!C97+$B$24*Transformed!D97+$B$25*Transformed!E97+$B$26*Transformed!F97+$B$27*Transformed!G97+$B$28*Transformed!H97+$B$29*Transformed!I97+$B$30*Transformed!J97+$B$31*Transformed!K97++$B$32*Transformed!V97+$B$33*Transformed!W97</f>
        <v>9.0318339999999999</v>
      </c>
      <c r="L97">
        <f t="shared" si="6"/>
        <v>1.1952876121779088E-4</v>
      </c>
      <c r="M97">
        <f>EXP($B$16+$B$4*Transformed!B97+$B$5*Transformed!C97+$B$6*Transformed!D97+$B$7*Transformed!E97+$B$8*Transformed!F97+$B$9*Transformed!G97+$B$10*Transformed!H97+$B$11*Transformed!I97+$B$12*Transformed!J97+$B$13*Transformed!K97++$B$14*Transformed!V97+$B$15*Transformed!W97)/(1+EXP($B$16+$B$4*Transformed!B97+$B$5*Transformed!C97+$B$6*Transformed!D97+$B$7*Transformed!E97+$B$8*Transformed!F97+$B$9*Transformed!G97+$B$10*Transformed!H97+$B$11*Transformed!I97+$B$12*Transformed!J97+$B$13*Transformed!K97++$B$14*Transformed!V97+$B$15*Transformed!W97))</f>
        <v>0.1979815131706138</v>
      </c>
      <c r="O97">
        <f t="shared" si="7"/>
        <v>0.19807737744681828</v>
      </c>
    </row>
    <row r="98" spans="10:15">
      <c r="J98">
        <f t="shared" si="5"/>
        <v>97</v>
      </c>
      <c r="K98">
        <f>$B$34+$B$22*Transformed!B98+$B$23*Transformed!C98+$B$24*Transformed!D98+$B$25*Transformed!E98+$B$26*Transformed!F98+$B$27*Transformed!G98+$B$28*Transformed!H98+$B$29*Transformed!I98+$B$30*Transformed!J98+$B$31*Transformed!K98++$B$32*Transformed!V98+$B$33*Transformed!W98</f>
        <v>9.0318339999999999</v>
      </c>
      <c r="L98">
        <f t="shared" si="6"/>
        <v>1.1952876121779088E-4</v>
      </c>
      <c r="M98">
        <f>EXP($B$16+$B$4*Transformed!B98+$B$5*Transformed!C98+$B$6*Transformed!D98+$B$7*Transformed!E98+$B$8*Transformed!F98+$B$9*Transformed!G98+$B$10*Transformed!H98+$B$11*Transformed!I98+$B$12*Transformed!J98+$B$13*Transformed!K98++$B$14*Transformed!V98+$B$15*Transformed!W98)/(1+EXP($B$16+$B$4*Transformed!B98+$B$5*Transformed!C98+$B$6*Transformed!D98+$B$7*Transformed!E98+$B$8*Transformed!F98+$B$9*Transformed!G98+$B$10*Transformed!H98+$B$11*Transformed!I98+$B$12*Transformed!J98+$B$13*Transformed!K98++$B$14*Transformed!V98+$B$15*Transformed!W98))</f>
        <v>0.1979815131706138</v>
      </c>
      <c r="O98">
        <f t="shared" si="7"/>
        <v>0.19807737744681828</v>
      </c>
    </row>
    <row r="99" spans="10:15">
      <c r="J99">
        <f t="shared" si="5"/>
        <v>98</v>
      </c>
      <c r="K99">
        <f>$B$34+$B$22*Transformed!B99+$B$23*Transformed!C99+$B$24*Transformed!D99+$B$25*Transformed!E99+$B$26*Transformed!F99+$B$27*Transformed!G99+$B$28*Transformed!H99+$B$29*Transformed!I99+$B$30*Transformed!J99+$B$31*Transformed!K99++$B$32*Transformed!V99+$B$33*Transformed!W99</f>
        <v>9.0318339999999999</v>
      </c>
      <c r="L99">
        <f t="shared" si="6"/>
        <v>1.1952876121779088E-4</v>
      </c>
      <c r="M99">
        <f>EXP($B$16+$B$4*Transformed!B99+$B$5*Transformed!C99+$B$6*Transformed!D99+$B$7*Transformed!E99+$B$8*Transformed!F99+$B$9*Transformed!G99+$B$10*Transformed!H99+$B$11*Transformed!I99+$B$12*Transformed!J99+$B$13*Transformed!K99++$B$14*Transformed!V99+$B$15*Transformed!W99)/(1+EXP($B$16+$B$4*Transformed!B99+$B$5*Transformed!C99+$B$6*Transformed!D99+$B$7*Transformed!E99+$B$8*Transformed!F99+$B$9*Transformed!G99+$B$10*Transformed!H99+$B$11*Transformed!I99+$B$12*Transformed!J99+$B$13*Transformed!K99++$B$14*Transformed!V99+$B$15*Transformed!W99))</f>
        <v>0.1979815131706138</v>
      </c>
      <c r="O99">
        <f t="shared" si="7"/>
        <v>0.19807737744681828</v>
      </c>
    </row>
    <row r="100" spans="10:15">
      <c r="J100">
        <f t="shared" si="5"/>
        <v>99</v>
      </c>
      <c r="K100">
        <f>$B$34+$B$22*Transformed!B100+$B$23*Transformed!C100+$B$24*Transformed!D100+$B$25*Transformed!E100+$B$26*Transformed!F100+$B$27*Transformed!G100+$B$28*Transformed!H100+$B$29*Transformed!I100+$B$30*Transformed!J100+$B$31*Transformed!K100++$B$32*Transformed!V100+$B$33*Transformed!W100</f>
        <v>9.0318339999999999</v>
      </c>
      <c r="L100">
        <f t="shared" si="6"/>
        <v>1.1952876121779088E-4</v>
      </c>
      <c r="M100">
        <f>EXP($B$16+$B$4*Transformed!B100+$B$5*Transformed!C100+$B$6*Transformed!D100+$B$7*Transformed!E100+$B$8*Transformed!F100+$B$9*Transformed!G100+$B$10*Transformed!H100+$B$11*Transformed!I100+$B$12*Transformed!J100+$B$13*Transformed!K100++$B$14*Transformed!V100+$B$15*Transformed!W100)/(1+EXP($B$16+$B$4*Transformed!B100+$B$5*Transformed!C100+$B$6*Transformed!D100+$B$7*Transformed!E100+$B$8*Transformed!F100+$B$9*Transformed!G100+$B$10*Transformed!H100+$B$11*Transformed!I100+$B$12*Transformed!J100+$B$13*Transformed!K100++$B$14*Transformed!V100+$B$15*Transformed!W100))</f>
        <v>0.1979815131706138</v>
      </c>
      <c r="O100">
        <f t="shared" si="7"/>
        <v>0.19807737744681828</v>
      </c>
    </row>
    <row r="101" spans="10:15">
      <c r="J101">
        <f t="shared" si="5"/>
        <v>100</v>
      </c>
      <c r="K101">
        <f>$B$34+$B$22*Transformed!B101+$B$23*Transformed!C101+$B$24*Transformed!D101+$B$25*Transformed!E101+$B$26*Transformed!F101+$B$27*Transformed!G101+$B$28*Transformed!H101+$B$29*Transformed!I101+$B$30*Transformed!J101+$B$31*Transformed!K101++$B$32*Transformed!V101+$B$33*Transformed!W101</f>
        <v>9.0318339999999999</v>
      </c>
      <c r="L101">
        <f t="shared" si="6"/>
        <v>1.1952876121779088E-4</v>
      </c>
      <c r="M101">
        <f>EXP($B$16+$B$4*Transformed!B101+$B$5*Transformed!C101+$B$6*Transformed!D101+$B$7*Transformed!E101+$B$8*Transformed!F101+$B$9*Transformed!G101+$B$10*Transformed!H101+$B$11*Transformed!I101+$B$12*Transformed!J101+$B$13*Transformed!K101++$B$14*Transformed!V101+$B$15*Transformed!W101)/(1+EXP($B$16+$B$4*Transformed!B101+$B$5*Transformed!C101+$B$6*Transformed!D101+$B$7*Transformed!E101+$B$8*Transformed!F101+$B$9*Transformed!G101+$B$10*Transformed!H101+$B$11*Transformed!I101+$B$12*Transformed!J101+$B$13*Transformed!K101++$B$14*Transformed!V101+$B$15*Transformed!W101))</f>
        <v>0.1979815131706138</v>
      </c>
      <c r="O101">
        <f t="shared" si="7"/>
        <v>0.19807737744681828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1"/>
  <dimension ref="A1:V101"/>
  <sheetViews>
    <sheetView zoomScale="110" zoomScaleNormal="110" workbookViewId="0">
      <selection sqref="A1:G1"/>
    </sheetView>
  </sheetViews>
  <sheetFormatPr defaultRowHeight="15"/>
  <cols>
    <col min="1" max="1" width="13.5703125" bestFit="1" customWidth="1"/>
  </cols>
  <sheetData>
    <row r="1" spans="1:22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J1" t="s">
        <v>0</v>
      </c>
      <c r="K1" t="s">
        <v>10</v>
      </c>
      <c r="L1" t="s">
        <v>13</v>
      </c>
      <c r="M1" t="s">
        <v>15</v>
      </c>
      <c r="N1" t="s">
        <v>16</v>
      </c>
      <c r="O1" t="s">
        <v>19</v>
      </c>
      <c r="P1" t="s">
        <v>20</v>
      </c>
      <c r="Q1" s="9" t="s">
        <v>68</v>
      </c>
      <c r="R1" s="9" t="s">
        <v>19</v>
      </c>
      <c r="S1" s="9" t="s">
        <v>20</v>
      </c>
      <c r="T1" t="s">
        <v>23</v>
      </c>
      <c r="V1" s="3" t="s">
        <v>59</v>
      </c>
    </row>
    <row r="2" spans="1:22">
      <c r="J2">
        <f t="shared" ref="J2:J33" si="0">id</f>
        <v>1</v>
      </c>
      <c r="L2">
        <f>$B$8+$B$3*Transformed!B2+$B$4*Transformed!C2+$B$5*Transformed!X2+$B$6*Transformed!V2+$B$7*Transformed!W2</f>
        <v>0.93506201135300004</v>
      </c>
      <c r="M2">
        <f>(0.914-L2)/$B$12</f>
        <v>-9.4498612281762082E-2</v>
      </c>
      <c r="N2">
        <f>(-0.654-L2)/$B$12</f>
        <v>-7.1296208318269292</v>
      </c>
      <c r="O2" t="e">
        <f ca="1">_xlfn.NORM.DIST(M2,0,1,FALSE)-_xlfn.NORM.DIST(N2,0,1,FALSE)</f>
        <v>#NAME?</v>
      </c>
      <c r="P2">
        <f>NORMSDIST(N2)-NORMSDIST(M2)</f>
        <v>-0.46235654237579632</v>
      </c>
      <c r="Q2" t="e">
        <f ca="1">IF(AND(O2&gt;=-0.0001, O2&lt;=0.0001),1,0)</f>
        <v>#NAME?</v>
      </c>
      <c r="R2" t="e">
        <f ca="1">O2*(1-Q2)</f>
        <v>#NAME?</v>
      </c>
      <c r="S2" t="e">
        <f ca="1">Q2+(1-Q2)*P2</f>
        <v>#NAME?</v>
      </c>
      <c r="T2" t="e">
        <f ca="1">(1-NORMSDIST(M2)+(NORMSDIST(M2)-NORMSDIST(N2))*(L2+$B$64*(R2/S2))-0.654*NORMSDIST(N2))</f>
        <v>#NAME?</v>
      </c>
      <c r="V2" t="e">
        <f ca="1">T2</f>
        <v>#NAME?</v>
      </c>
    </row>
    <row r="3" spans="1:22">
      <c r="A3" t="s">
        <v>6</v>
      </c>
      <c r="B3">
        <v>0.1037271</v>
      </c>
      <c r="C3">
        <v>2.3371400000000001E-2</v>
      </c>
      <c r="D3">
        <v>4.4400000000000004</v>
      </c>
      <c r="E3">
        <v>0</v>
      </c>
      <c r="F3">
        <v>5.7919999999999999E-2</v>
      </c>
      <c r="G3">
        <v>0.14953420000000001</v>
      </c>
      <c r="J3">
        <f t="shared" si="0"/>
        <v>2</v>
      </c>
      <c r="L3">
        <f>$B$8+$B$3*Transformed!B3+$B$4*Transformed!C3+$B$5*Transformed!X3+$B$6*Transformed!V3+$B$7*Transformed!W3</f>
        <v>-0.1144231</v>
      </c>
      <c r="M3">
        <f t="shared" ref="M3:M6" si="1">(0.914-L3)/$B$12</f>
        <v>4.6142105879486737</v>
      </c>
      <c r="N3">
        <f t="shared" ref="N3:N6" si="2">(-0.654-L3)/$B$12</f>
        <v>-2.4209116315964927</v>
      </c>
      <c r="O3" t="e">
        <f t="shared" ref="O3:O6" ca="1" si="3">_xlfn.NORM.DIST(M3,0,1,FALSE)-_xlfn.NORM.DIST(N3,0,1,FALSE)</f>
        <v>#NAME?</v>
      </c>
      <c r="P3">
        <f t="shared" ref="P3:P6" si="4">NORMSDIST(N3)-NORMSDIST(M3)</f>
        <v>-0.99225720691137187</v>
      </c>
      <c r="Q3" t="e">
        <f t="shared" ref="Q3:Q6" ca="1" si="5">IF(AND(O3&gt;=-0.0001, O3&lt;=0.0001),1,0)</f>
        <v>#NAME?</v>
      </c>
      <c r="R3" t="e">
        <f t="shared" ref="R3:R6" ca="1" si="6">O3*(1-Q3)</f>
        <v>#NAME?</v>
      </c>
      <c r="S3" t="e">
        <f t="shared" ref="S3:S6" ca="1" si="7">Q3+(1-Q3)*P3</f>
        <v>#NAME?</v>
      </c>
      <c r="T3" t="e">
        <f t="shared" ref="T3:T6" ca="1" si="8">(1-NORMSDIST(M3)+(NORMSDIST(M3)-NORMSDIST(N3))*(L3+$B$64*(R3/S3))-0.654*NORMSDIST(N3))</f>
        <v>#NAME?</v>
      </c>
      <c r="V3" t="e">
        <f t="shared" ref="V3:V6" ca="1" si="9">T3</f>
        <v>#NAME?</v>
      </c>
    </row>
    <row r="4" spans="1:22">
      <c r="A4" t="s">
        <v>7</v>
      </c>
      <c r="B4">
        <v>0.1226889</v>
      </c>
      <c r="C4">
        <v>2.11194E-2</v>
      </c>
      <c r="D4">
        <v>5.81</v>
      </c>
      <c r="E4">
        <v>0</v>
      </c>
      <c r="F4">
        <v>8.1295599999999996E-2</v>
      </c>
      <c r="G4">
        <v>0.16408220000000001</v>
      </c>
      <c r="J4">
        <f t="shared" si="0"/>
        <v>3</v>
      </c>
      <c r="L4">
        <f>$B$8+$B$3*Transformed!B4+$B$4*Transformed!C4+$B$5*Transformed!X4+$B$6*Transformed!V4+$B$7*Transformed!W4</f>
        <v>-0.1144231</v>
      </c>
      <c r="M4">
        <f t="shared" si="1"/>
        <v>4.6142105879486737</v>
      </c>
      <c r="N4">
        <f t="shared" si="2"/>
        <v>-2.4209116315964927</v>
      </c>
      <c r="O4" t="e">
        <f t="shared" ca="1" si="3"/>
        <v>#NAME?</v>
      </c>
      <c r="P4">
        <f t="shared" si="4"/>
        <v>-0.99225720691137187</v>
      </c>
      <c r="Q4" t="e">
        <f t="shared" ca="1" si="5"/>
        <v>#NAME?</v>
      </c>
      <c r="R4" t="e">
        <f t="shared" ca="1" si="6"/>
        <v>#NAME?</v>
      </c>
      <c r="S4" t="e">
        <f t="shared" ca="1" si="7"/>
        <v>#NAME?</v>
      </c>
      <c r="T4" t="e">
        <f t="shared" ca="1" si="8"/>
        <v>#NAME?</v>
      </c>
      <c r="V4" t="e">
        <f t="shared" ca="1" si="9"/>
        <v>#NAME?</v>
      </c>
    </row>
    <row r="5" spans="1:22">
      <c r="A5" t="s">
        <v>67</v>
      </c>
      <c r="B5">
        <v>3.46039E-2</v>
      </c>
      <c r="C5">
        <v>1.3316700000000001E-2</v>
      </c>
      <c r="D5">
        <v>2.6</v>
      </c>
      <c r="E5">
        <v>8.9999999999999993E-3</v>
      </c>
      <c r="F5">
        <v>8.5036999999999995E-3</v>
      </c>
      <c r="G5">
        <v>6.0704099999999997E-2</v>
      </c>
      <c r="J5">
        <f t="shared" si="0"/>
        <v>4</v>
      </c>
      <c r="L5">
        <f>$B$8+$B$3*Transformed!B5+$B$4*Transformed!C5+$B$5*Transformed!X5+$B$6*Transformed!V5+$B$7*Transformed!W5</f>
        <v>-0.1144231</v>
      </c>
      <c r="M5">
        <f t="shared" si="1"/>
        <v>4.6142105879486737</v>
      </c>
      <c r="N5">
        <f t="shared" si="2"/>
        <v>-2.4209116315964927</v>
      </c>
      <c r="O5" t="e">
        <f t="shared" ca="1" si="3"/>
        <v>#NAME?</v>
      </c>
      <c r="P5">
        <f t="shared" si="4"/>
        <v>-0.99225720691137187</v>
      </c>
      <c r="Q5" t="e">
        <f t="shared" ca="1" si="5"/>
        <v>#NAME?</v>
      </c>
      <c r="R5" t="e">
        <f t="shared" ca="1" si="6"/>
        <v>#NAME?</v>
      </c>
      <c r="S5" t="e">
        <f t="shared" ca="1" si="7"/>
        <v>#NAME?</v>
      </c>
      <c r="T5" t="e">
        <f t="shared" ca="1" si="8"/>
        <v>#NAME?</v>
      </c>
      <c r="V5" t="e">
        <f t="shared" ca="1" si="9"/>
        <v>#NAME?</v>
      </c>
    </row>
    <row r="6" spans="1:22">
      <c r="A6" t="s">
        <v>57</v>
      </c>
      <c r="B6">
        <v>-4.1189400000000001E-2</v>
      </c>
      <c r="C6">
        <v>1.36924E-2</v>
      </c>
      <c r="D6">
        <v>-3.01</v>
      </c>
      <c r="E6">
        <v>3.0000000000000001E-3</v>
      </c>
      <c r="F6">
        <v>-6.80259E-2</v>
      </c>
      <c r="G6">
        <v>-1.4352800000000001E-2</v>
      </c>
      <c r="J6">
        <f t="shared" si="0"/>
        <v>5</v>
      </c>
      <c r="L6">
        <f>$B$8+$B$3*Transformed!B6+$B$4*Transformed!C6+$B$5*Transformed!X6+$B$6*Transformed!V6+$B$7*Transformed!W6</f>
        <v>-0.1144231</v>
      </c>
      <c r="M6">
        <f t="shared" si="1"/>
        <v>4.6142105879486737</v>
      </c>
      <c r="N6">
        <f t="shared" si="2"/>
        <v>-2.4209116315964927</v>
      </c>
      <c r="O6" t="e">
        <f t="shared" ca="1" si="3"/>
        <v>#NAME?</v>
      </c>
      <c r="P6">
        <f t="shared" si="4"/>
        <v>-0.99225720691137187</v>
      </c>
      <c r="Q6" t="e">
        <f t="shared" ca="1" si="5"/>
        <v>#NAME?</v>
      </c>
      <c r="R6" t="e">
        <f t="shared" ca="1" si="6"/>
        <v>#NAME?</v>
      </c>
      <c r="S6" t="e">
        <f t="shared" ca="1" si="7"/>
        <v>#NAME?</v>
      </c>
      <c r="T6" t="e">
        <f t="shared" ca="1" si="8"/>
        <v>#NAME?</v>
      </c>
      <c r="V6" t="e">
        <f t="shared" ca="1" si="9"/>
        <v>#NAME?</v>
      </c>
    </row>
    <row r="7" spans="1:22">
      <c r="A7" t="s">
        <v>58</v>
      </c>
      <c r="B7">
        <v>-5.9379899999999999E-2</v>
      </c>
      <c r="C7">
        <v>3.4854700000000002E-2</v>
      </c>
      <c r="D7">
        <v>-1.7</v>
      </c>
      <c r="E7">
        <v>8.7999999999999995E-2</v>
      </c>
      <c r="F7">
        <v>-0.1276939</v>
      </c>
      <c r="G7">
        <v>8.9339999999999992E-3</v>
      </c>
      <c r="J7">
        <f t="shared" si="0"/>
        <v>6</v>
      </c>
      <c r="L7">
        <f>$B$8+$B$3*Transformed!B7+$B$4*Transformed!C7+$B$5*Transformed!X7+$B$6*Transformed!V7+$B$7*Transformed!W7</f>
        <v>-0.1144231</v>
      </c>
      <c r="M7">
        <f t="shared" ref="M7:M70" si="10">(0.914-L7)/$B$12</f>
        <v>4.6142105879486737</v>
      </c>
      <c r="N7">
        <f t="shared" ref="N7:N70" si="11">(-0.654-L7)/$B$12</f>
        <v>-2.4209116315964927</v>
      </c>
      <c r="O7" t="e">
        <f t="shared" ref="O7:O70" ca="1" si="12">_xlfn.NORM.DIST(M7,0,1,FALSE)-_xlfn.NORM.DIST(N7,0,1,FALSE)</f>
        <v>#NAME?</v>
      </c>
      <c r="P7">
        <f t="shared" ref="P7:P70" si="13">NORMSDIST(N7)-NORMSDIST(M7)</f>
        <v>-0.99225720691137187</v>
      </c>
      <c r="Q7" t="e">
        <f t="shared" ref="Q7:Q70" ca="1" si="14">IF(AND(O7&gt;=-0.0001, O7&lt;=0.0001),1,0)</f>
        <v>#NAME?</v>
      </c>
      <c r="R7" t="e">
        <f t="shared" ref="R7:R70" ca="1" si="15">O7*(1-Q7)</f>
        <v>#NAME?</v>
      </c>
      <c r="S7" t="e">
        <f t="shared" ref="S7:S70" ca="1" si="16">Q7+(1-Q7)*P7</f>
        <v>#NAME?</v>
      </c>
      <c r="T7" t="e">
        <f t="shared" ref="T7:T70" ca="1" si="17">(1-NORMSDIST(M7)+(NORMSDIST(M7)-NORMSDIST(N7))*(L7+$B$64*(R7/S7))-0.654*NORMSDIST(N7))</f>
        <v>#NAME?</v>
      </c>
      <c r="V7" t="e">
        <f t="shared" ref="V7:V70" ca="1" si="18">T7</f>
        <v>#NAME?</v>
      </c>
    </row>
    <row r="8" spans="1:22">
      <c r="A8" t="s">
        <v>26</v>
      </c>
      <c r="B8">
        <v>-0.1144231</v>
      </c>
      <c r="C8">
        <v>0.16151799999999999</v>
      </c>
      <c r="D8">
        <v>-0.71</v>
      </c>
      <c r="E8">
        <v>0.47899999999999998</v>
      </c>
      <c r="F8">
        <v>-0.4309925</v>
      </c>
      <c r="G8">
        <v>0.2021463</v>
      </c>
      <c r="J8">
        <f t="shared" si="0"/>
        <v>7</v>
      </c>
      <c r="L8">
        <f>$B$8+$B$3*Transformed!B8+$B$4*Transformed!C8+$B$5*Transformed!X8+$B$6*Transformed!V8+$B$7*Transformed!W8</f>
        <v>-0.1144231</v>
      </c>
      <c r="M8">
        <f t="shared" si="10"/>
        <v>4.6142105879486737</v>
      </c>
      <c r="N8">
        <f t="shared" si="11"/>
        <v>-2.4209116315964927</v>
      </c>
      <c r="O8" t="e">
        <f t="shared" ca="1" si="12"/>
        <v>#NAME?</v>
      </c>
      <c r="P8">
        <f t="shared" si="13"/>
        <v>-0.99225720691137187</v>
      </c>
      <c r="Q8" t="e">
        <f t="shared" ca="1" si="14"/>
        <v>#NAME?</v>
      </c>
      <c r="R8" t="e">
        <f t="shared" ca="1" si="15"/>
        <v>#NAME?</v>
      </c>
      <c r="S8" t="e">
        <f t="shared" ca="1" si="16"/>
        <v>#NAME?</v>
      </c>
      <c r="T8" t="e">
        <f t="shared" ca="1" si="17"/>
        <v>#NAME?</v>
      </c>
      <c r="V8" t="e">
        <f t="shared" ca="1" si="18"/>
        <v>#NAME?</v>
      </c>
    </row>
    <row r="9" spans="1:22">
      <c r="J9">
        <f t="shared" si="0"/>
        <v>8</v>
      </c>
      <c r="L9">
        <f>$B$8+$B$3*Transformed!B9+$B$4*Transformed!C9+$B$5*Transformed!X9+$B$6*Transformed!V9+$B$7*Transformed!W9</f>
        <v>-0.1144231</v>
      </c>
      <c r="M9">
        <f t="shared" si="10"/>
        <v>4.6142105879486737</v>
      </c>
      <c r="N9">
        <f t="shared" si="11"/>
        <v>-2.4209116315964927</v>
      </c>
      <c r="O9" t="e">
        <f t="shared" ca="1" si="12"/>
        <v>#NAME?</v>
      </c>
      <c r="P9">
        <f t="shared" si="13"/>
        <v>-0.99225720691137187</v>
      </c>
      <c r="Q9" t="e">
        <f t="shared" ca="1" si="14"/>
        <v>#NAME?</v>
      </c>
      <c r="R9" t="e">
        <f t="shared" ca="1" si="15"/>
        <v>#NAME?</v>
      </c>
      <c r="S9" t="e">
        <f t="shared" ca="1" si="16"/>
        <v>#NAME?</v>
      </c>
      <c r="T9" t="e">
        <f t="shared" ca="1" si="17"/>
        <v>#NAME?</v>
      </c>
      <c r="V9" t="e">
        <f t="shared" ca="1" si="18"/>
        <v>#NAME?</v>
      </c>
    </row>
    <row r="10" spans="1:22">
      <c r="A10" t="s">
        <v>29</v>
      </c>
      <c r="B10">
        <v>-1.5011140000000001</v>
      </c>
      <c r="C10">
        <v>5.8699300000000003E-2</v>
      </c>
      <c r="D10">
        <v>-25.57</v>
      </c>
      <c r="E10">
        <v>0</v>
      </c>
      <c r="F10">
        <v>-1.616163</v>
      </c>
      <c r="G10">
        <v>-1.3860650000000001</v>
      </c>
      <c r="J10">
        <f t="shared" si="0"/>
        <v>9</v>
      </c>
      <c r="L10">
        <f>$B$8+$B$3*Transformed!B10+$B$4*Transformed!C10+$B$5*Transformed!X10+$B$6*Transformed!V10+$B$7*Transformed!W10</f>
        <v>-0.1144231</v>
      </c>
      <c r="M10">
        <f t="shared" si="10"/>
        <v>4.6142105879486737</v>
      </c>
      <c r="N10">
        <f t="shared" si="11"/>
        <v>-2.4209116315964927</v>
      </c>
      <c r="O10" t="e">
        <f t="shared" ca="1" si="12"/>
        <v>#NAME?</v>
      </c>
      <c r="P10">
        <f t="shared" si="13"/>
        <v>-0.99225720691137187</v>
      </c>
      <c r="Q10" t="e">
        <f t="shared" ca="1" si="14"/>
        <v>#NAME?</v>
      </c>
      <c r="R10" t="e">
        <f t="shared" ca="1" si="15"/>
        <v>#NAME?</v>
      </c>
      <c r="S10" t="e">
        <f t="shared" ca="1" si="16"/>
        <v>#NAME?</v>
      </c>
      <c r="T10" t="e">
        <f t="shared" ca="1" si="17"/>
        <v>#NAME?</v>
      </c>
      <c r="V10" t="e">
        <f t="shared" ca="1" si="18"/>
        <v>#NAME?</v>
      </c>
    </row>
    <row r="11" spans="1:22">
      <c r="G11" s="4"/>
      <c r="J11">
        <f t="shared" si="0"/>
        <v>10</v>
      </c>
      <c r="L11">
        <f>$B$8+$B$3*Transformed!B11+$B$4*Transformed!C11+$B$5*Transformed!X11+$B$6*Transformed!V11+$B$7*Transformed!W11</f>
        <v>-0.1144231</v>
      </c>
      <c r="M11">
        <f t="shared" si="10"/>
        <v>4.6142105879486737</v>
      </c>
      <c r="N11">
        <f t="shared" si="11"/>
        <v>-2.4209116315964927</v>
      </c>
      <c r="O11" t="e">
        <f t="shared" ca="1" si="12"/>
        <v>#NAME?</v>
      </c>
      <c r="P11">
        <f t="shared" si="13"/>
        <v>-0.99225720691137187</v>
      </c>
      <c r="Q11" t="e">
        <f t="shared" ca="1" si="14"/>
        <v>#NAME?</v>
      </c>
      <c r="R11" t="e">
        <f t="shared" ca="1" si="15"/>
        <v>#NAME?</v>
      </c>
      <c r="S11" t="e">
        <f t="shared" ca="1" si="16"/>
        <v>#NAME?</v>
      </c>
      <c r="T11" t="e">
        <f t="shared" ca="1" si="17"/>
        <v>#NAME?</v>
      </c>
      <c r="V11" t="e">
        <f t="shared" ca="1" si="18"/>
        <v>#NAME?</v>
      </c>
    </row>
    <row r="12" spans="1:22">
      <c r="A12" t="s">
        <v>31</v>
      </c>
      <c r="B12">
        <v>0.22288169999999999</v>
      </c>
      <c r="C12">
        <v>1.3082999999999999E-2</v>
      </c>
      <c r="F12">
        <v>0.19865959999999999</v>
      </c>
      <c r="G12">
        <v>0.25005729999999998</v>
      </c>
      <c r="J12">
        <f t="shared" si="0"/>
        <v>11</v>
      </c>
      <c r="L12">
        <f>$B$8+$B$3*Transformed!B12+$B$4*Transformed!C12+$B$5*Transformed!X12+$B$6*Transformed!V12+$B$7*Transformed!W12</f>
        <v>-0.1144231</v>
      </c>
      <c r="M12">
        <f t="shared" si="10"/>
        <v>4.6142105879486737</v>
      </c>
      <c r="N12">
        <f t="shared" si="11"/>
        <v>-2.4209116315964927</v>
      </c>
      <c r="O12" t="e">
        <f t="shared" ca="1" si="12"/>
        <v>#NAME?</v>
      </c>
      <c r="P12">
        <f t="shared" si="13"/>
        <v>-0.99225720691137187</v>
      </c>
      <c r="Q12" t="e">
        <f t="shared" ca="1" si="14"/>
        <v>#NAME?</v>
      </c>
      <c r="R12" t="e">
        <f t="shared" ca="1" si="15"/>
        <v>#NAME?</v>
      </c>
      <c r="S12" t="e">
        <f t="shared" ca="1" si="16"/>
        <v>#NAME?</v>
      </c>
      <c r="T12" t="e">
        <f t="shared" ca="1" si="17"/>
        <v>#NAME?</v>
      </c>
      <c r="V12" t="e">
        <f t="shared" ca="1" si="18"/>
        <v>#NAME?</v>
      </c>
    </row>
    <row r="13" spans="1:22">
      <c r="J13">
        <f t="shared" si="0"/>
        <v>12</v>
      </c>
      <c r="L13">
        <f>$B$8+$B$3*Transformed!B13+$B$4*Transformed!C13+$B$5*Transformed!X13+$B$6*Transformed!V13+$B$7*Transformed!W13</f>
        <v>-0.1144231</v>
      </c>
      <c r="M13">
        <f t="shared" si="10"/>
        <v>4.6142105879486737</v>
      </c>
      <c r="N13">
        <f t="shared" si="11"/>
        <v>-2.4209116315964927</v>
      </c>
      <c r="O13" t="e">
        <f t="shared" ca="1" si="12"/>
        <v>#NAME?</v>
      </c>
      <c r="P13">
        <f t="shared" si="13"/>
        <v>-0.99225720691137187</v>
      </c>
      <c r="Q13" t="e">
        <f t="shared" ca="1" si="14"/>
        <v>#NAME?</v>
      </c>
      <c r="R13" t="e">
        <f t="shared" ca="1" si="15"/>
        <v>#NAME?</v>
      </c>
      <c r="S13" t="e">
        <f t="shared" ca="1" si="16"/>
        <v>#NAME?</v>
      </c>
      <c r="T13" t="e">
        <f t="shared" ca="1" si="17"/>
        <v>#NAME?</v>
      </c>
      <c r="V13" t="e">
        <f t="shared" ca="1" si="18"/>
        <v>#NAME?</v>
      </c>
    </row>
    <row r="14" spans="1:22">
      <c r="J14">
        <f t="shared" si="0"/>
        <v>13</v>
      </c>
      <c r="L14">
        <f>$B$8+$B$3*Transformed!B14+$B$4*Transformed!C14+$B$5*Transformed!X14+$B$6*Transformed!V14+$B$7*Transformed!W14</f>
        <v>-0.1144231</v>
      </c>
      <c r="M14">
        <f t="shared" si="10"/>
        <v>4.6142105879486737</v>
      </c>
      <c r="N14">
        <f t="shared" si="11"/>
        <v>-2.4209116315964927</v>
      </c>
      <c r="O14" t="e">
        <f t="shared" ca="1" si="12"/>
        <v>#NAME?</v>
      </c>
      <c r="P14">
        <f t="shared" si="13"/>
        <v>-0.99225720691137187</v>
      </c>
      <c r="Q14" t="e">
        <f t="shared" ca="1" si="14"/>
        <v>#NAME?</v>
      </c>
      <c r="R14" t="e">
        <f t="shared" ca="1" si="15"/>
        <v>#NAME?</v>
      </c>
      <c r="S14" t="e">
        <f t="shared" ca="1" si="16"/>
        <v>#NAME?</v>
      </c>
      <c r="T14" t="e">
        <f t="shared" ca="1" si="17"/>
        <v>#NAME?</v>
      </c>
      <c r="V14" t="e">
        <f t="shared" ca="1" si="18"/>
        <v>#NAME?</v>
      </c>
    </row>
    <row r="15" spans="1:22">
      <c r="J15">
        <f t="shared" si="0"/>
        <v>14</v>
      </c>
      <c r="L15">
        <f>$B$8+$B$3*Transformed!B15+$B$4*Transformed!C15+$B$5*Transformed!X15+$B$6*Transformed!V15+$B$7*Transformed!W15</f>
        <v>-0.1144231</v>
      </c>
      <c r="M15">
        <f t="shared" si="10"/>
        <v>4.6142105879486737</v>
      </c>
      <c r="N15">
        <f t="shared" si="11"/>
        <v>-2.4209116315964927</v>
      </c>
      <c r="O15" t="e">
        <f t="shared" ca="1" si="12"/>
        <v>#NAME?</v>
      </c>
      <c r="P15">
        <f t="shared" si="13"/>
        <v>-0.99225720691137187</v>
      </c>
      <c r="Q15" t="e">
        <f t="shared" ca="1" si="14"/>
        <v>#NAME?</v>
      </c>
      <c r="R15" t="e">
        <f t="shared" ca="1" si="15"/>
        <v>#NAME?</v>
      </c>
      <c r="S15" t="e">
        <f t="shared" ca="1" si="16"/>
        <v>#NAME?</v>
      </c>
      <c r="T15" t="e">
        <f t="shared" ca="1" si="17"/>
        <v>#NAME?</v>
      </c>
      <c r="V15" t="e">
        <f t="shared" ca="1" si="18"/>
        <v>#NAME?</v>
      </c>
    </row>
    <row r="16" spans="1:22">
      <c r="J16">
        <f t="shared" si="0"/>
        <v>15</v>
      </c>
      <c r="L16">
        <f>$B$8+$B$3*Transformed!B16+$B$4*Transformed!C16+$B$5*Transformed!X16+$B$6*Transformed!V16+$B$7*Transformed!W16</f>
        <v>-0.1144231</v>
      </c>
      <c r="M16">
        <f t="shared" si="10"/>
        <v>4.6142105879486737</v>
      </c>
      <c r="N16">
        <f t="shared" si="11"/>
        <v>-2.4209116315964927</v>
      </c>
      <c r="O16" t="e">
        <f t="shared" ca="1" si="12"/>
        <v>#NAME?</v>
      </c>
      <c r="P16">
        <f t="shared" si="13"/>
        <v>-0.99225720691137187</v>
      </c>
      <c r="Q16" t="e">
        <f t="shared" ca="1" si="14"/>
        <v>#NAME?</v>
      </c>
      <c r="R16" t="e">
        <f t="shared" ca="1" si="15"/>
        <v>#NAME?</v>
      </c>
      <c r="S16" t="e">
        <f t="shared" ca="1" si="16"/>
        <v>#NAME?</v>
      </c>
      <c r="T16" t="e">
        <f t="shared" ca="1" si="17"/>
        <v>#NAME?</v>
      </c>
      <c r="V16" t="e">
        <f t="shared" ca="1" si="18"/>
        <v>#NAME?</v>
      </c>
    </row>
    <row r="17" spans="6:22">
      <c r="F17" s="4"/>
      <c r="J17">
        <f t="shared" si="0"/>
        <v>16</v>
      </c>
      <c r="L17">
        <f>$B$8+$B$3*Transformed!B17+$B$4*Transformed!C17+$B$5*Transformed!X17+$B$6*Transformed!V17+$B$7*Transformed!W17</f>
        <v>-0.1144231</v>
      </c>
      <c r="M17">
        <f t="shared" si="10"/>
        <v>4.6142105879486737</v>
      </c>
      <c r="N17">
        <f t="shared" si="11"/>
        <v>-2.4209116315964927</v>
      </c>
      <c r="O17" t="e">
        <f t="shared" ca="1" si="12"/>
        <v>#NAME?</v>
      </c>
      <c r="P17">
        <f t="shared" si="13"/>
        <v>-0.99225720691137187</v>
      </c>
      <c r="Q17" t="e">
        <f t="shared" ca="1" si="14"/>
        <v>#NAME?</v>
      </c>
      <c r="R17" t="e">
        <f t="shared" ca="1" si="15"/>
        <v>#NAME?</v>
      </c>
      <c r="S17" t="e">
        <f t="shared" ca="1" si="16"/>
        <v>#NAME?</v>
      </c>
      <c r="T17" t="e">
        <f t="shared" ca="1" si="17"/>
        <v>#NAME?</v>
      </c>
      <c r="V17" t="e">
        <f t="shared" ca="1" si="18"/>
        <v>#NAME?</v>
      </c>
    </row>
    <row r="18" spans="6:22">
      <c r="J18">
        <f t="shared" si="0"/>
        <v>17</v>
      </c>
      <c r="L18">
        <f>$B$8+$B$3*Transformed!B18+$B$4*Transformed!C18+$B$5*Transformed!X18+$B$6*Transformed!V18+$B$7*Transformed!W18</f>
        <v>-0.1144231</v>
      </c>
      <c r="M18">
        <f t="shared" si="10"/>
        <v>4.6142105879486737</v>
      </c>
      <c r="N18">
        <f t="shared" si="11"/>
        <v>-2.4209116315964927</v>
      </c>
      <c r="O18" t="e">
        <f t="shared" ca="1" si="12"/>
        <v>#NAME?</v>
      </c>
      <c r="P18">
        <f t="shared" si="13"/>
        <v>-0.99225720691137187</v>
      </c>
      <c r="Q18" t="e">
        <f t="shared" ca="1" si="14"/>
        <v>#NAME?</v>
      </c>
      <c r="R18" t="e">
        <f t="shared" ca="1" si="15"/>
        <v>#NAME?</v>
      </c>
      <c r="S18" t="e">
        <f t="shared" ca="1" si="16"/>
        <v>#NAME?</v>
      </c>
      <c r="T18" t="e">
        <f t="shared" ca="1" si="17"/>
        <v>#NAME?</v>
      </c>
      <c r="V18" t="e">
        <f t="shared" ca="1" si="18"/>
        <v>#NAME?</v>
      </c>
    </row>
    <row r="19" spans="6:22">
      <c r="J19">
        <f t="shared" si="0"/>
        <v>18</v>
      </c>
      <c r="L19">
        <f>$B$8+$B$3*Transformed!B19+$B$4*Transformed!C19+$B$5*Transformed!X19+$B$6*Transformed!V19+$B$7*Transformed!W19</f>
        <v>-0.1144231</v>
      </c>
      <c r="M19">
        <f t="shared" si="10"/>
        <v>4.6142105879486737</v>
      </c>
      <c r="N19">
        <f t="shared" si="11"/>
        <v>-2.4209116315964927</v>
      </c>
      <c r="O19" t="e">
        <f t="shared" ca="1" si="12"/>
        <v>#NAME?</v>
      </c>
      <c r="P19">
        <f t="shared" si="13"/>
        <v>-0.99225720691137187</v>
      </c>
      <c r="Q19" t="e">
        <f t="shared" ca="1" si="14"/>
        <v>#NAME?</v>
      </c>
      <c r="R19" t="e">
        <f t="shared" ca="1" si="15"/>
        <v>#NAME?</v>
      </c>
      <c r="S19" t="e">
        <f t="shared" ca="1" si="16"/>
        <v>#NAME?</v>
      </c>
      <c r="T19" t="e">
        <f t="shared" ca="1" si="17"/>
        <v>#NAME?</v>
      </c>
      <c r="V19" t="e">
        <f t="shared" ca="1" si="18"/>
        <v>#NAME?</v>
      </c>
    </row>
    <row r="20" spans="6:22">
      <c r="J20">
        <f t="shared" si="0"/>
        <v>19</v>
      </c>
      <c r="L20">
        <f>$B$8+$B$3*Transformed!B20+$B$4*Transformed!C20+$B$5*Transformed!X20+$B$6*Transformed!V20+$B$7*Transformed!W20</f>
        <v>-0.1144231</v>
      </c>
      <c r="M20">
        <f t="shared" si="10"/>
        <v>4.6142105879486737</v>
      </c>
      <c r="N20">
        <f t="shared" si="11"/>
        <v>-2.4209116315964927</v>
      </c>
      <c r="O20" t="e">
        <f t="shared" ca="1" si="12"/>
        <v>#NAME?</v>
      </c>
      <c r="P20">
        <f t="shared" si="13"/>
        <v>-0.99225720691137187</v>
      </c>
      <c r="Q20" t="e">
        <f t="shared" ca="1" si="14"/>
        <v>#NAME?</v>
      </c>
      <c r="R20" t="e">
        <f t="shared" ca="1" si="15"/>
        <v>#NAME?</v>
      </c>
      <c r="S20" t="e">
        <f t="shared" ca="1" si="16"/>
        <v>#NAME?</v>
      </c>
      <c r="T20" t="e">
        <f t="shared" ca="1" si="17"/>
        <v>#NAME?</v>
      </c>
      <c r="V20" t="e">
        <f t="shared" ca="1" si="18"/>
        <v>#NAME?</v>
      </c>
    </row>
    <row r="21" spans="6:22">
      <c r="J21">
        <f t="shared" si="0"/>
        <v>20</v>
      </c>
      <c r="L21">
        <f>$B$8+$B$3*Transformed!B21+$B$4*Transformed!C21+$B$5*Transformed!X21+$B$6*Transformed!V21+$B$7*Transformed!W21</f>
        <v>-0.1144231</v>
      </c>
      <c r="M21">
        <f t="shared" si="10"/>
        <v>4.6142105879486737</v>
      </c>
      <c r="N21">
        <f t="shared" si="11"/>
        <v>-2.4209116315964927</v>
      </c>
      <c r="O21" t="e">
        <f t="shared" ca="1" si="12"/>
        <v>#NAME?</v>
      </c>
      <c r="P21">
        <f t="shared" si="13"/>
        <v>-0.99225720691137187</v>
      </c>
      <c r="Q21" t="e">
        <f t="shared" ca="1" si="14"/>
        <v>#NAME?</v>
      </c>
      <c r="R21" t="e">
        <f t="shared" ca="1" si="15"/>
        <v>#NAME?</v>
      </c>
      <c r="S21" t="e">
        <f t="shared" ca="1" si="16"/>
        <v>#NAME?</v>
      </c>
      <c r="T21" t="e">
        <f t="shared" ca="1" si="17"/>
        <v>#NAME?</v>
      </c>
      <c r="V21" t="e">
        <f t="shared" ca="1" si="18"/>
        <v>#NAME?</v>
      </c>
    </row>
    <row r="22" spans="6:22">
      <c r="J22">
        <f t="shared" si="0"/>
        <v>21</v>
      </c>
      <c r="L22">
        <f>$B$8+$B$3*Transformed!B22+$B$4*Transformed!C22+$B$5*Transformed!X22+$B$6*Transformed!V22+$B$7*Transformed!W22</f>
        <v>-0.1144231</v>
      </c>
      <c r="M22">
        <f t="shared" si="10"/>
        <v>4.6142105879486737</v>
      </c>
      <c r="N22">
        <f t="shared" si="11"/>
        <v>-2.4209116315964927</v>
      </c>
      <c r="O22" t="e">
        <f t="shared" ca="1" si="12"/>
        <v>#NAME?</v>
      </c>
      <c r="P22">
        <f t="shared" si="13"/>
        <v>-0.99225720691137187</v>
      </c>
      <c r="Q22" t="e">
        <f t="shared" ca="1" si="14"/>
        <v>#NAME?</v>
      </c>
      <c r="R22" t="e">
        <f t="shared" ca="1" si="15"/>
        <v>#NAME?</v>
      </c>
      <c r="S22" t="e">
        <f t="shared" ca="1" si="16"/>
        <v>#NAME?</v>
      </c>
      <c r="T22" t="e">
        <f t="shared" ca="1" si="17"/>
        <v>#NAME?</v>
      </c>
      <c r="V22" t="e">
        <f t="shared" ca="1" si="18"/>
        <v>#NAME?</v>
      </c>
    </row>
    <row r="23" spans="6:22">
      <c r="J23">
        <f t="shared" si="0"/>
        <v>22</v>
      </c>
      <c r="L23">
        <f>$B$8+$B$3*Transformed!B23+$B$4*Transformed!C23+$B$5*Transformed!X23+$B$6*Transformed!V23+$B$7*Transformed!W23</f>
        <v>-0.1144231</v>
      </c>
      <c r="M23">
        <f t="shared" si="10"/>
        <v>4.6142105879486737</v>
      </c>
      <c r="N23">
        <f t="shared" si="11"/>
        <v>-2.4209116315964927</v>
      </c>
      <c r="O23" t="e">
        <f t="shared" ca="1" si="12"/>
        <v>#NAME?</v>
      </c>
      <c r="P23">
        <f t="shared" si="13"/>
        <v>-0.99225720691137187</v>
      </c>
      <c r="Q23" t="e">
        <f t="shared" ca="1" si="14"/>
        <v>#NAME?</v>
      </c>
      <c r="R23" t="e">
        <f t="shared" ca="1" si="15"/>
        <v>#NAME?</v>
      </c>
      <c r="S23" t="e">
        <f t="shared" ca="1" si="16"/>
        <v>#NAME?</v>
      </c>
      <c r="T23" t="e">
        <f t="shared" ca="1" si="17"/>
        <v>#NAME?</v>
      </c>
      <c r="V23" t="e">
        <f t="shared" ca="1" si="18"/>
        <v>#NAME?</v>
      </c>
    </row>
    <row r="24" spans="6:22">
      <c r="J24">
        <f t="shared" si="0"/>
        <v>23</v>
      </c>
      <c r="L24">
        <f>$B$8+$B$3*Transformed!B24+$B$4*Transformed!C24+$B$5*Transformed!X24+$B$6*Transformed!V24+$B$7*Transformed!W24</f>
        <v>-0.1144231</v>
      </c>
      <c r="M24">
        <f t="shared" si="10"/>
        <v>4.6142105879486737</v>
      </c>
      <c r="N24">
        <f t="shared" si="11"/>
        <v>-2.4209116315964927</v>
      </c>
      <c r="O24" t="e">
        <f t="shared" ca="1" si="12"/>
        <v>#NAME?</v>
      </c>
      <c r="P24">
        <f t="shared" si="13"/>
        <v>-0.99225720691137187</v>
      </c>
      <c r="Q24" t="e">
        <f t="shared" ca="1" si="14"/>
        <v>#NAME?</v>
      </c>
      <c r="R24" t="e">
        <f t="shared" ca="1" si="15"/>
        <v>#NAME?</v>
      </c>
      <c r="S24" t="e">
        <f t="shared" ca="1" si="16"/>
        <v>#NAME?</v>
      </c>
      <c r="T24" t="e">
        <f t="shared" ca="1" si="17"/>
        <v>#NAME?</v>
      </c>
      <c r="V24" t="e">
        <f t="shared" ca="1" si="18"/>
        <v>#NAME?</v>
      </c>
    </row>
    <row r="25" spans="6:22">
      <c r="J25">
        <f t="shared" si="0"/>
        <v>24</v>
      </c>
      <c r="L25">
        <f>$B$8+$B$3*Transformed!B25+$B$4*Transformed!C25+$B$5*Transformed!X25+$B$6*Transformed!V25+$B$7*Transformed!W25</f>
        <v>-0.1144231</v>
      </c>
      <c r="M25">
        <f t="shared" si="10"/>
        <v>4.6142105879486737</v>
      </c>
      <c r="N25">
        <f t="shared" si="11"/>
        <v>-2.4209116315964927</v>
      </c>
      <c r="O25" t="e">
        <f t="shared" ca="1" si="12"/>
        <v>#NAME?</v>
      </c>
      <c r="P25">
        <f t="shared" si="13"/>
        <v>-0.99225720691137187</v>
      </c>
      <c r="Q25" t="e">
        <f t="shared" ca="1" si="14"/>
        <v>#NAME?</v>
      </c>
      <c r="R25" t="e">
        <f t="shared" ca="1" si="15"/>
        <v>#NAME?</v>
      </c>
      <c r="S25" t="e">
        <f t="shared" ca="1" si="16"/>
        <v>#NAME?</v>
      </c>
      <c r="T25" t="e">
        <f t="shared" ca="1" si="17"/>
        <v>#NAME?</v>
      </c>
      <c r="V25" t="e">
        <f t="shared" ca="1" si="18"/>
        <v>#NAME?</v>
      </c>
    </row>
    <row r="26" spans="6:22">
      <c r="J26">
        <f t="shared" si="0"/>
        <v>25</v>
      </c>
      <c r="L26">
        <f>$B$8+$B$3*Transformed!B26+$B$4*Transformed!C26+$B$5*Transformed!X26+$B$6*Transformed!V26+$B$7*Transformed!W26</f>
        <v>-0.1144231</v>
      </c>
      <c r="M26">
        <f t="shared" si="10"/>
        <v>4.6142105879486737</v>
      </c>
      <c r="N26">
        <f t="shared" si="11"/>
        <v>-2.4209116315964927</v>
      </c>
      <c r="O26" t="e">
        <f t="shared" ca="1" si="12"/>
        <v>#NAME?</v>
      </c>
      <c r="P26">
        <f t="shared" si="13"/>
        <v>-0.99225720691137187</v>
      </c>
      <c r="Q26" t="e">
        <f t="shared" ca="1" si="14"/>
        <v>#NAME?</v>
      </c>
      <c r="R26" t="e">
        <f t="shared" ca="1" si="15"/>
        <v>#NAME?</v>
      </c>
      <c r="S26" t="e">
        <f t="shared" ca="1" si="16"/>
        <v>#NAME?</v>
      </c>
      <c r="T26" t="e">
        <f t="shared" ca="1" si="17"/>
        <v>#NAME?</v>
      </c>
      <c r="V26" t="e">
        <f t="shared" ca="1" si="18"/>
        <v>#NAME?</v>
      </c>
    </row>
    <row r="27" spans="6:22">
      <c r="J27">
        <f t="shared" si="0"/>
        <v>26</v>
      </c>
      <c r="L27">
        <f>$B$8+$B$3*Transformed!B27+$B$4*Transformed!C27+$B$5*Transformed!X27+$B$6*Transformed!V27+$B$7*Transformed!W27</f>
        <v>-0.1144231</v>
      </c>
      <c r="M27">
        <f t="shared" si="10"/>
        <v>4.6142105879486737</v>
      </c>
      <c r="N27">
        <f t="shared" si="11"/>
        <v>-2.4209116315964927</v>
      </c>
      <c r="O27" t="e">
        <f t="shared" ca="1" si="12"/>
        <v>#NAME?</v>
      </c>
      <c r="P27">
        <f t="shared" si="13"/>
        <v>-0.99225720691137187</v>
      </c>
      <c r="Q27" t="e">
        <f t="shared" ca="1" si="14"/>
        <v>#NAME?</v>
      </c>
      <c r="R27" t="e">
        <f t="shared" ca="1" si="15"/>
        <v>#NAME?</v>
      </c>
      <c r="S27" t="e">
        <f t="shared" ca="1" si="16"/>
        <v>#NAME?</v>
      </c>
      <c r="T27" t="e">
        <f t="shared" ca="1" si="17"/>
        <v>#NAME?</v>
      </c>
      <c r="V27" t="e">
        <f t="shared" ca="1" si="18"/>
        <v>#NAME?</v>
      </c>
    </row>
    <row r="28" spans="6:22">
      <c r="J28">
        <f t="shared" si="0"/>
        <v>27</v>
      </c>
      <c r="L28">
        <f>$B$8+$B$3*Transformed!B28+$B$4*Transformed!C28+$B$5*Transformed!X28+$B$6*Transformed!V28+$B$7*Transformed!W28</f>
        <v>-0.1144231</v>
      </c>
      <c r="M28">
        <f t="shared" si="10"/>
        <v>4.6142105879486737</v>
      </c>
      <c r="N28">
        <f t="shared" si="11"/>
        <v>-2.4209116315964927</v>
      </c>
      <c r="O28" t="e">
        <f t="shared" ca="1" si="12"/>
        <v>#NAME?</v>
      </c>
      <c r="P28">
        <f t="shared" si="13"/>
        <v>-0.99225720691137187</v>
      </c>
      <c r="Q28" t="e">
        <f t="shared" ca="1" si="14"/>
        <v>#NAME?</v>
      </c>
      <c r="R28" t="e">
        <f t="shared" ca="1" si="15"/>
        <v>#NAME?</v>
      </c>
      <c r="S28" t="e">
        <f t="shared" ca="1" si="16"/>
        <v>#NAME?</v>
      </c>
      <c r="T28" t="e">
        <f t="shared" ca="1" si="17"/>
        <v>#NAME?</v>
      </c>
      <c r="V28" t="e">
        <f t="shared" ca="1" si="18"/>
        <v>#NAME?</v>
      </c>
    </row>
    <row r="29" spans="6:22">
      <c r="J29">
        <f t="shared" si="0"/>
        <v>28</v>
      </c>
      <c r="L29">
        <f>$B$8+$B$3*Transformed!B29+$B$4*Transformed!C29+$B$5*Transformed!X29+$B$6*Transformed!V29+$B$7*Transformed!W29</f>
        <v>-0.1144231</v>
      </c>
      <c r="M29">
        <f t="shared" si="10"/>
        <v>4.6142105879486737</v>
      </c>
      <c r="N29">
        <f t="shared" si="11"/>
        <v>-2.4209116315964927</v>
      </c>
      <c r="O29" t="e">
        <f t="shared" ca="1" si="12"/>
        <v>#NAME?</v>
      </c>
      <c r="P29">
        <f t="shared" si="13"/>
        <v>-0.99225720691137187</v>
      </c>
      <c r="Q29" t="e">
        <f t="shared" ca="1" si="14"/>
        <v>#NAME?</v>
      </c>
      <c r="R29" t="e">
        <f t="shared" ca="1" si="15"/>
        <v>#NAME?</v>
      </c>
      <c r="S29" t="e">
        <f t="shared" ca="1" si="16"/>
        <v>#NAME?</v>
      </c>
      <c r="T29" t="e">
        <f t="shared" ca="1" si="17"/>
        <v>#NAME?</v>
      </c>
      <c r="V29" t="e">
        <f t="shared" ca="1" si="18"/>
        <v>#NAME?</v>
      </c>
    </row>
    <row r="30" spans="6:22">
      <c r="J30">
        <f t="shared" si="0"/>
        <v>29</v>
      </c>
      <c r="L30">
        <f>$B$8+$B$3*Transformed!B30+$B$4*Transformed!C30+$B$5*Transformed!X30+$B$6*Transformed!V30+$B$7*Transformed!W30</f>
        <v>-0.1144231</v>
      </c>
      <c r="M30">
        <f t="shared" si="10"/>
        <v>4.6142105879486737</v>
      </c>
      <c r="N30">
        <f t="shared" si="11"/>
        <v>-2.4209116315964927</v>
      </c>
      <c r="O30" t="e">
        <f t="shared" ca="1" si="12"/>
        <v>#NAME?</v>
      </c>
      <c r="P30">
        <f t="shared" si="13"/>
        <v>-0.99225720691137187</v>
      </c>
      <c r="Q30" t="e">
        <f t="shared" ca="1" si="14"/>
        <v>#NAME?</v>
      </c>
      <c r="R30" t="e">
        <f t="shared" ca="1" si="15"/>
        <v>#NAME?</v>
      </c>
      <c r="S30" t="e">
        <f t="shared" ca="1" si="16"/>
        <v>#NAME?</v>
      </c>
      <c r="T30" t="e">
        <f t="shared" ca="1" si="17"/>
        <v>#NAME?</v>
      </c>
      <c r="V30" t="e">
        <f t="shared" ca="1" si="18"/>
        <v>#NAME?</v>
      </c>
    </row>
    <row r="31" spans="6:22">
      <c r="J31">
        <f t="shared" si="0"/>
        <v>30</v>
      </c>
      <c r="L31">
        <f>$B$8+$B$3*Transformed!B31+$B$4*Transformed!C31+$B$5*Transformed!X31+$B$6*Transformed!V31+$B$7*Transformed!W31</f>
        <v>-0.1144231</v>
      </c>
      <c r="M31">
        <f t="shared" si="10"/>
        <v>4.6142105879486737</v>
      </c>
      <c r="N31">
        <f t="shared" si="11"/>
        <v>-2.4209116315964927</v>
      </c>
      <c r="O31" t="e">
        <f t="shared" ca="1" si="12"/>
        <v>#NAME?</v>
      </c>
      <c r="P31">
        <f t="shared" si="13"/>
        <v>-0.99225720691137187</v>
      </c>
      <c r="Q31" t="e">
        <f t="shared" ca="1" si="14"/>
        <v>#NAME?</v>
      </c>
      <c r="R31" t="e">
        <f t="shared" ca="1" si="15"/>
        <v>#NAME?</v>
      </c>
      <c r="S31" t="e">
        <f t="shared" ca="1" si="16"/>
        <v>#NAME?</v>
      </c>
      <c r="T31" t="e">
        <f t="shared" ca="1" si="17"/>
        <v>#NAME?</v>
      </c>
      <c r="V31" t="e">
        <f t="shared" ca="1" si="18"/>
        <v>#NAME?</v>
      </c>
    </row>
    <row r="32" spans="6:22">
      <c r="J32">
        <f t="shared" si="0"/>
        <v>31</v>
      </c>
      <c r="L32">
        <f>$B$8+$B$3*Transformed!B32+$B$4*Transformed!C32+$B$5*Transformed!X32+$B$6*Transformed!V32+$B$7*Transformed!W32</f>
        <v>-0.1144231</v>
      </c>
      <c r="M32">
        <f t="shared" si="10"/>
        <v>4.6142105879486737</v>
      </c>
      <c r="N32">
        <f t="shared" si="11"/>
        <v>-2.4209116315964927</v>
      </c>
      <c r="O32" t="e">
        <f t="shared" ca="1" si="12"/>
        <v>#NAME?</v>
      </c>
      <c r="P32">
        <f t="shared" si="13"/>
        <v>-0.99225720691137187</v>
      </c>
      <c r="Q32" t="e">
        <f t="shared" ca="1" si="14"/>
        <v>#NAME?</v>
      </c>
      <c r="R32" t="e">
        <f t="shared" ca="1" si="15"/>
        <v>#NAME?</v>
      </c>
      <c r="S32" t="e">
        <f t="shared" ca="1" si="16"/>
        <v>#NAME?</v>
      </c>
      <c r="T32" t="e">
        <f t="shared" ca="1" si="17"/>
        <v>#NAME?</v>
      </c>
      <c r="V32" t="e">
        <f t="shared" ca="1" si="18"/>
        <v>#NAME?</v>
      </c>
    </row>
    <row r="33" spans="2:22">
      <c r="J33">
        <f t="shared" si="0"/>
        <v>32</v>
      </c>
      <c r="L33">
        <f>$B$8+$B$3*Transformed!B33+$B$4*Transformed!C33+$B$5*Transformed!X33+$B$6*Transformed!V33+$B$7*Transformed!W33</f>
        <v>-0.1144231</v>
      </c>
      <c r="M33">
        <f t="shared" si="10"/>
        <v>4.6142105879486737</v>
      </c>
      <c r="N33">
        <f t="shared" si="11"/>
        <v>-2.4209116315964927</v>
      </c>
      <c r="O33" t="e">
        <f t="shared" ca="1" si="12"/>
        <v>#NAME?</v>
      </c>
      <c r="P33">
        <f t="shared" si="13"/>
        <v>-0.99225720691137187</v>
      </c>
      <c r="Q33" t="e">
        <f t="shared" ca="1" si="14"/>
        <v>#NAME?</v>
      </c>
      <c r="R33" t="e">
        <f t="shared" ca="1" si="15"/>
        <v>#NAME?</v>
      </c>
      <c r="S33" t="e">
        <f t="shared" ca="1" si="16"/>
        <v>#NAME?</v>
      </c>
      <c r="T33" t="e">
        <f t="shared" ca="1" si="17"/>
        <v>#NAME?</v>
      </c>
      <c r="V33" t="e">
        <f t="shared" ca="1" si="18"/>
        <v>#NAME?</v>
      </c>
    </row>
    <row r="34" spans="2:22">
      <c r="C34" s="4"/>
      <c r="J34">
        <f t="shared" ref="J34:J65" si="19">id</f>
        <v>33</v>
      </c>
      <c r="L34">
        <f>$B$8+$B$3*Transformed!B34+$B$4*Transformed!C34+$B$5*Transformed!X34+$B$6*Transformed!V34+$B$7*Transformed!W34</f>
        <v>-0.1144231</v>
      </c>
      <c r="M34">
        <f t="shared" si="10"/>
        <v>4.6142105879486737</v>
      </c>
      <c r="N34">
        <f t="shared" si="11"/>
        <v>-2.4209116315964927</v>
      </c>
      <c r="O34" t="e">
        <f t="shared" ca="1" si="12"/>
        <v>#NAME?</v>
      </c>
      <c r="P34">
        <f t="shared" si="13"/>
        <v>-0.99225720691137187</v>
      </c>
      <c r="Q34" t="e">
        <f t="shared" ca="1" si="14"/>
        <v>#NAME?</v>
      </c>
      <c r="R34" t="e">
        <f t="shared" ca="1" si="15"/>
        <v>#NAME?</v>
      </c>
      <c r="S34" t="e">
        <f t="shared" ca="1" si="16"/>
        <v>#NAME?</v>
      </c>
      <c r="T34" t="e">
        <f t="shared" ca="1" si="17"/>
        <v>#NAME?</v>
      </c>
      <c r="V34" t="e">
        <f t="shared" ca="1" si="18"/>
        <v>#NAME?</v>
      </c>
    </row>
    <row r="35" spans="2:22">
      <c r="C35" s="4"/>
      <c r="J35">
        <f t="shared" si="19"/>
        <v>34</v>
      </c>
      <c r="L35">
        <f>$B$8+$B$3*Transformed!B35+$B$4*Transformed!C35+$B$5*Transformed!X35+$B$6*Transformed!V35+$B$7*Transformed!W35</f>
        <v>-0.1144231</v>
      </c>
      <c r="M35">
        <f t="shared" si="10"/>
        <v>4.6142105879486737</v>
      </c>
      <c r="N35">
        <f t="shared" si="11"/>
        <v>-2.4209116315964927</v>
      </c>
      <c r="O35" t="e">
        <f t="shared" ca="1" si="12"/>
        <v>#NAME?</v>
      </c>
      <c r="P35">
        <f t="shared" si="13"/>
        <v>-0.99225720691137187</v>
      </c>
      <c r="Q35" t="e">
        <f t="shared" ca="1" si="14"/>
        <v>#NAME?</v>
      </c>
      <c r="R35" t="e">
        <f t="shared" ca="1" si="15"/>
        <v>#NAME?</v>
      </c>
      <c r="S35" t="e">
        <f t="shared" ca="1" si="16"/>
        <v>#NAME?</v>
      </c>
      <c r="T35" t="e">
        <f t="shared" ca="1" si="17"/>
        <v>#NAME?</v>
      </c>
      <c r="V35" t="e">
        <f t="shared" ca="1" si="18"/>
        <v>#NAME?</v>
      </c>
    </row>
    <row r="36" spans="2:22">
      <c r="C36" s="4"/>
      <c r="J36">
        <f t="shared" si="19"/>
        <v>35</v>
      </c>
      <c r="L36">
        <f>$B$8+$B$3*Transformed!B36+$B$4*Transformed!C36+$B$5*Transformed!X36+$B$6*Transformed!V36+$B$7*Transformed!W36</f>
        <v>-0.1144231</v>
      </c>
      <c r="M36">
        <f t="shared" si="10"/>
        <v>4.6142105879486737</v>
      </c>
      <c r="N36">
        <f t="shared" si="11"/>
        <v>-2.4209116315964927</v>
      </c>
      <c r="O36" t="e">
        <f t="shared" ca="1" si="12"/>
        <v>#NAME?</v>
      </c>
      <c r="P36">
        <f t="shared" si="13"/>
        <v>-0.99225720691137187</v>
      </c>
      <c r="Q36" t="e">
        <f t="shared" ca="1" si="14"/>
        <v>#NAME?</v>
      </c>
      <c r="R36" t="e">
        <f t="shared" ca="1" si="15"/>
        <v>#NAME?</v>
      </c>
      <c r="S36" t="e">
        <f t="shared" ca="1" si="16"/>
        <v>#NAME?</v>
      </c>
      <c r="T36" t="e">
        <f t="shared" ca="1" si="17"/>
        <v>#NAME?</v>
      </c>
      <c r="V36" t="e">
        <f t="shared" ca="1" si="18"/>
        <v>#NAME?</v>
      </c>
    </row>
    <row r="37" spans="2:22">
      <c r="C37" s="4"/>
      <c r="J37">
        <f t="shared" si="19"/>
        <v>36</v>
      </c>
      <c r="L37">
        <f>$B$8+$B$3*Transformed!B37+$B$4*Transformed!C37+$B$5*Transformed!X37+$B$6*Transformed!V37+$B$7*Transformed!W37</f>
        <v>-0.1144231</v>
      </c>
      <c r="M37">
        <f t="shared" si="10"/>
        <v>4.6142105879486737</v>
      </c>
      <c r="N37">
        <f t="shared" si="11"/>
        <v>-2.4209116315964927</v>
      </c>
      <c r="O37" t="e">
        <f t="shared" ca="1" si="12"/>
        <v>#NAME?</v>
      </c>
      <c r="P37">
        <f t="shared" si="13"/>
        <v>-0.99225720691137187</v>
      </c>
      <c r="Q37" t="e">
        <f t="shared" ca="1" si="14"/>
        <v>#NAME?</v>
      </c>
      <c r="R37" t="e">
        <f t="shared" ca="1" si="15"/>
        <v>#NAME?</v>
      </c>
      <c r="S37" t="e">
        <f t="shared" ca="1" si="16"/>
        <v>#NAME?</v>
      </c>
      <c r="T37" t="e">
        <f t="shared" ca="1" si="17"/>
        <v>#NAME?</v>
      </c>
      <c r="V37" t="e">
        <f t="shared" ca="1" si="18"/>
        <v>#NAME?</v>
      </c>
    </row>
    <row r="38" spans="2:22">
      <c r="B38" s="4"/>
      <c r="C38" s="4"/>
      <c r="F38" s="4"/>
      <c r="J38">
        <f t="shared" si="19"/>
        <v>37</v>
      </c>
      <c r="L38">
        <f>$B$8+$B$3*Transformed!B38+$B$4*Transformed!C38+$B$5*Transformed!X38+$B$6*Transformed!V38+$B$7*Transformed!W38</f>
        <v>-0.1144231</v>
      </c>
      <c r="M38">
        <f t="shared" si="10"/>
        <v>4.6142105879486737</v>
      </c>
      <c r="N38">
        <f t="shared" si="11"/>
        <v>-2.4209116315964927</v>
      </c>
      <c r="O38" t="e">
        <f t="shared" ca="1" si="12"/>
        <v>#NAME?</v>
      </c>
      <c r="P38">
        <f t="shared" si="13"/>
        <v>-0.99225720691137187</v>
      </c>
      <c r="Q38" t="e">
        <f t="shared" ca="1" si="14"/>
        <v>#NAME?</v>
      </c>
      <c r="R38" t="e">
        <f t="shared" ca="1" si="15"/>
        <v>#NAME?</v>
      </c>
      <c r="S38" t="e">
        <f t="shared" ca="1" si="16"/>
        <v>#NAME?</v>
      </c>
      <c r="T38" t="e">
        <f t="shared" ca="1" si="17"/>
        <v>#NAME?</v>
      </c>
      <c r="V38" t="e">
        <f t="shared" ca="1" si="18"/>
        <v>#NAME?</v>
      </c>
    </row>
    <row r="39" spans="2:22">
      <c r="J39">
        <f t="shared" si="19"/>
        <v>38</v>
      </c>
      <c r="L39">
        <f>$B$8+$B$3*Transformed!B39+$B$4*Transformed!C39+$B$5*Transformed!X39+$B$6*Transformed!V39+$B$7*Transformed!W39</f>
        <v>-0.1144231</v>
      </c>
      <c r="M39">
        <f t="shared" si="10"/>
        <v>4.6142105879486737</v>
      </c>
      <c r="N39">
        <f t="shared" si="11"/>
        <v>-2.4209116315964927</v>
      </c>
      <c r="O39" t="e">
        <f t="shared" ca="1" si="12"/>
        <v>#NAME?</v>
      </c>
      <c r="P39">
        <f t="shared" si="13"/>
        <v>-0.99225720691137187</v>
      </c>
      <c r="Q39" t="e">
        <f t="shared" ca="1" si="14"/>
        <v>#NAME?</v>
      </c>
      <c r="R39" t="e">
        <f t="shared" ca="1" si="15"/>
        <v>#NAME?</v>
      </c>
      <c r="S39" t="e">
        <f t="shared" ca="1" si="16"/>
        <v>#NAME?</v>
      </c>
      <c r="T39" t="e">
        <f t="shared" ca="1" si="17"/>
        <v>#NAME?</v>
      </c>
      <c r="V39" t="e">
        <f t="shared" ca="1" si="18"/>
        <v>#NAME?</v>
      </c>
    </row>
    <row r="40" spans="2:22">
      <c r="C40" s="4"/>
      <c r="J40">
        <f t="shared" si="19"/>
        <v>39</v>
      </c>
      <c r="L40">
        <f>$B$8+$B$3*Transformed!B40+$B$4*Transformed!C40+$B$5*Transformed!X40+$B$6*Transformed!V40+$B$7*Transformed!W40</f>
        <v>-0.1144231</v>
      </c>
      <c r="M40">
        <f t="shared" si="10"/>
        <v>4.6142105879486737</v>
      </c>
      <c r="N40">
        <f t="shared" si="11"/>
        <v>-2.4209116315964927</v>
      </c>
      <c r="O40" t="e">
        <f t="shared" ca="1" si="12"/>
        <v>#NAME?</v>
      </c>
      <c r="P40">
        <f t="shared" si="13"/>
        <v>-0.99225720691137187</v>
      </c>
      <c r="Q40" t="e">
        <f t="shared" ca="1" si="14"/>
        <v>#NAME?</v>
      </c>
      <c r="R40" t="e">
        <f t="shared" ca="1" si="15"/>
        <v>#NAME?</v>
      </c>
      <c r="S40" t="e">
        <f t="shared" ca="1" si="16"/>
        <v>#NAME?</v>
      </c>
      <c r="T40" t="e">
        <f t="shared" ca="1" si="17"/>
        <v>#NAME?</v>
      </c>
      <c r="V40" t="e">
        <f t="shared" ca="1" si="18"/>
        <v>#NAME?</v>
      </c>
    </row>
    <row r="41" spans="2:22">
      <c r="C41" s="4"/>
      <c r="J41">
        <f t="shared" si="19"/>
        <v>40</v>
      </c>
      <c r="L41">
        <f>$B$8+$B$3*Transformed!B41+$B$4*Transformed!C41+$B$5*Transformed!X41+$B$6*Transformed!V41+$B$7*Transformed!W41</f>
        <v>-0.1144231</v>
      </c>
      <c r="M41">
        <f t="shared" si="10"/>
        <v>4.6142105879486737</v>
      </c>
      <c r="N41">
        <f t="shared" si="11"/>
        <v>-2.4209116315964927</v>
      </c>
      <c r="O41" t="e">
        <f t="shared" ca="1" si="12"/>
        <v>#NAME?</v>
      </c>
      <c r="P41">
        <f t="shared" si="13"/>
        <v>-0.99225720691137187</v>
      </c>
      <c r="Q41" t="e">
        <f t="shared" ca="1" si="14"/>
        <v>#NAME?</v>
      </c>
      <c r="R41" t="e">
        <f t="shared" ca="1" si="15"/>
        <v>#NAME?</v>
      </c>
      <c r="S41" t="e">
        <f t="shared" ca="1" si="16"/>
        <v>#NAME?</v>
      </c>
      <c r="T41" t="e">
        <f t="shared" ca="1" si="17"/>
        <v>#NAME?</v>
      </c>
      <c r="V41" t="e">
        <f t="shared" ca="1" si="18"/>
        <v>#NAME?</v>
      </c>
    </row>
    <row r="42" spans="2:22">
      <c r="C42" s="4"/>
      <c r="J42">
        <f t="shared" si="19"/>
        <v>41</v>
      </c>
      <c r="L42">
        <f>$B$8+$B$3*Transformed!B42+$B$4*Transformed!C42+$B$5*Transformed!X42+$B$6*Transformed!V42+$B$7*Transformed!W42</f>
        <v>-0.1144231</v>
      </c>
      <c r="M42">
        <f t="shared" si="10"/>
        <v>4.6142105879486737</v>
      </c>
      <c r="N42">
        <f t="shared" si="11"/>
        <v>-2.4209116315964927</v>
      </c>
      <c r="O42" t="e">
        <f t="shared" ca="1" si="12"/>
        <v>#NAME?</v>
      </c>
      <c r="P42">
        <f t="shared" si="13"/>
        <v>-0.99225720691137187</v>
      </c>
      <c r="Q42" t="e">
        <f t="shared" ca="1" si="14"/>
        <v>#NAME?</v>
      </c>
      <c r="R42" t="e">
        <f t="shared" ca="1" si="15"/>
        <v>#NAME?</v>
      </c>
      <c r="S42" t="e">
        <f t="shared" ca="1" si="16"/>
        <v>#NAME?</v>
      </c>
      <c r="T42" t="e">
        <f t="shared" ca="1" si="17"/>
        <v>#NAME?</v>
      </c>
      <c r="V42" t="e">
        <f t="shared" ca="1" si="18"/>
        <v>#NAME?</v>
      </c>
    </row>
    <row r="43" spans="2:22">
      <c r="C43" s="4"/>
      <c r="J43">
        <f t="shared" si="19"/>
        <v>42</v>
      </c>
      <c r="L43">
        <f>$B$8+$B$3*Transformed!B43+$B$4*Transformed!C43+$B$5*Transformed!X43+$B$6*Transformed!V43+$B$7*Transformed!W43</f>
        <v>-0.1144231</v>
      </c>
      <c r="M43">
        <f t="shared" si="10"/>
        <v>4.6142105879486737</v>
      </c>
      <c r="N43">
        <f t="shared" si="11"/>
        <v>-2.4209116315964927</v>
      </c>
      <c r="O43" t="e">
        <f t="shared" ca="1" si="12"/>
        <v>#NAME?</v>
      </c>
      <c r="P43">
        <f t="shared" si="13"/>
        <v>-0.99225720691137187</v>
      </c>
      <c r="Q43" t="e">
        <f t="shared" ca="1" si="14"/>
        <v>#NAME?</v>
      </c>
      <c r="R43" t="e">
        <f t="shared" ca="1" si="15"/>
        <v>#NAME?</v>
      </c>
      <c r="S43" t="e">
        <f t="shared" ca="1" si="16"/>
        <v>#NAME?</v>
      </c>
      <c r="T43" t="e">
        <f t="shared" ca="1" si="17"/>
        <v>#NAME?</v>
      </c>
      <c r="V43" t="e">
        <f t="shared" ca="1" si="18"/>
        <v>#NAME?</v>
      </c>
    </row>
    <row r="44" spans="2:22">
      <c r="C44" s="4"/>
      <c r="J44">
        <f t="shared" si="19"/>
        <v>43</v>
      </c>
      <c r="L44">
        <f>$B$8+$B$3*Transformed!B44+$B$4*Transformed!C44+$B$5*Transformed!X44+$B$6*Transformed!V44+$B$7*Transformed!W44</f>
        <v>-0.1144231</v>
      </c>
      <c r="M44">
        <f t="shared" si="10"/>
        <v>4.6142105879486737</v>
      </c>
      <c r="N44">
        <f t="shared" si="11"/>
        <v>-2.4209116315964927</v>
      </c>
      <c r="O44" t="e">
        <f t="shared" ca="1" si="12"/>
        <v>#NAME?</v>
      </c>
      <c r="P44">
        <f t="shared" si="13"/>
        <v>-0.99225720691137187</v>
      </c>
      <c r="Q44" t="e">
        <f t="shared" ca="1" si="14"/>
        <v>#NAME?</v>
      </c>
      <c r="R44" t="e">
        <f t="shared" ca="1" si="15"/>
        <v>#NAME?</v>
      </c>
      <c r="S44" t="e">
        <f t="shared" ca="1" si="16"/>
        <v>#NAME?</v>
      </c>
      <c r="T44" t="e">
        <f t="shared" ca="1" si="17"/>
        <v>#NAME?</v>
      </c>
      <c r="V44" t="e">
        <f t="shared" ca="1" si="18"/>
        <v>#NAME?</v>
      </c>
    </row>
    <row r="45" spans="2:22">
      <c r="C45" s="4"/>
      <c r="J45">
        <f t="shared" si="19"/>
        <v>44</v>
      </c>
      <c r="L45">
        <f>$B$8+$B$3*Transformed!B45+$B$4*Transformed!C45+$B$5*Transformed!X45+$B$6*Transformed!V45+$B$7*Transformed!W45</f>
        <v>-0.1144231</v>
      </c>
      <c r="M45">
        <f t="shared" si="10"/>
        <v>4.6142105879486737</v>
      </c>
      <c r="N45">
        <f t="shared" si="11"/>
        <v>-2.4209116315964927</v>
      </c>
      <c r="O45" t="e">
        <f t="shared" ca="1" si="12"/>
        <v>#NAME?</v>
      </c>
      <c r="P45">
        <f t="shared" si="13"/>
        <v>-0.99225720691137187</v>
      </c>
      <c r="Q45" t="e">
        <f t="shared" ca="1" si="14"/>
        <v>#NAME?</v>
      </c>
      <c r="R45" t="e">
        <f t="shared" ca="1" si="15"/>
        <v>#NAME?</v>
      </c>
      <c r="S45" t="e">
        <f t="shared" ca="1" si="16"/>
        <v>#NAME?</v>
      </c>
      <c r="T45" t="e">
        <f t="shared" ca="1" si="17"/>
        <v>#NAME?</v>
      </c>
      <c r="V45" t="e">
        <f t="shared" ca="1" si="18"/>
        <v>#NAME?</v>
      </c>
    </row>
    <row r="46" spans="2:22">
      <c r="C46" s="4"/>
      <c r="J46">
        <f t="shared" si="19"/>
        <v>45</v>
      </c>
      <c r="L46">
        <f>$B$8+$B$3*Transformed!B46+$B$4*Transformed!C46+$B$5*Transformed!X46+$B$6*Transformed!V46+$B$7*Transformed!W46</f>
        <v>-0.1144231</v>
      </c>
      <c r="M46">
        <f t="shared" si="10"/>
        <v>4.6142105879486737</v>
      </c>
      <c r="N46">
        <f t="shared" si="11"/>
        <v>-2.4209116315964927</v>
      </c>
      <c r="O46" t="e">
        <f t="shared" ca="1" si="12"/>
        <v>#NAME?</v>
      </c>
      <c r="P46">
        <f t="shared" si="13"/>
        <v>-0.99225720691137187</v>
      </c>
      <c r="Q46" t="e">
        <f t="shared" ca="1" si="14"/>
        <v>#NAME?</v>
      </c>
      <c r="R46" t="e">
        <f t="shared" ca="1" si="15"/>
        <v>#NAME?</v>
      </c>
      <c r="S46" t="e">
        <f t="shared" ca="1" si="16"/>
        <v>#NAME?</v>
      </c>
      <c r="T46" t="e">
        <f t="shared" ca="1" si="17"/>
        <v>#NAME?</v>
      </c>
      <c r="V46" t="e">
        <f t="shared" ca="1" si="18"/>
        <v>#NAME?</v>
      </c>
    </row>
    <row r="47" spans="2:22">
      <c r="C47" s="4"/>
      <c r="J47">
        <f t="shared" si="19"/>
        <v>46</v>
      </c>
      <c r="L47">
        <f>$B$8+$B$3*Transformed!B47+$B$4*Transformed!C47+$B$5*Transformed!X47+$B$6*Transformed!V47+$B$7*Transformed!W47</f>
        <v>-0.1144231</v>
      </c>
      <c r="M47">
        <f t="shared" si="10"/>
        <v>4.6142105879486737</v>
      </c>
      <c r="N47">
        <f t="shared" si="11"/>
        <v>-2.4209116315964927</v>
      </c>
      <c r="O47" t="e">
        <f t="shared" ca="1" si="12"/>
        <v>#NAME?</v>
      </c>
      <c r="P47">
        <f t="shared" si="13"/>
        <v>-0.99225720691137187</v>
      </c>
      <c r="Q47" t="e">
        <f t="shared" ca="1" si="14"/>
        <v>#NAME?</v>
      </c>
      <c r="R47" t="e">
        <f t="shared" ca="1" si="15"/>
        <v>#NAME?</v>
      </c>
      <c r="S47" t="e">
        <f t="shared" ca="1" si="16"/>
        <v>#NAME?</v>
      </c>
      <c r="T47" t="e">
        <f t="shared" ca="1" si="17"/>
        <v>#NAME?</v>
      </c>
      <c r="V47" t="e">
        <f t="shared" ca="1" si="18"/>
        <v>#NAME?</v>
      </c>
    </row>
    <row r="48" spans="2:22">
      <c r="C48" s="4"/>
      <c r="J48">
        <f t="shared" si="19"/>
        <v>47</v>
      </c>
      <c r="L48">
        <f>$B$8+$B$3*Transformed!B48+$B$4*Transformed!C48+$B$5*Transformed!X48+$B$6*Transformed!V48+$B$7*Transformed!W48</f>
        <v>-0.1144231</v>
      </c>
      <c r="M48">
        <f t="shared" si="10"/>
        <v>4.6142105879486737</v>
      </c>
      <c r="N48">
        <f t="shared" si="11"/>
        <v>-2.4209116315964927</v>
      </c>
      <c r="O48" t="e">
        <f t="shared" ca="1" si="12"/>
        <v>#NAME?</v>
      </c>
      <c r="P48">
        <f t="shared" si="13"/>
        <v>-0.99225720691137187</v>
      </c>
      <c r="Q48" t="e">
        <f t="shared" ca="1" si="14"/>
        <v>#NAME?</v>
      </c>
      <c r="R48" t="e">
        <f t="shared" ca="1" si="15"/>
        <v>#NAME?</v>
      </c>
      <c r="S48" t="e">
        <f t="shared" ca="1" si="16"/>
        <v>#NAME?</v>
      </c>
      <c r="T48" t="e">
        <f t="shared" ca="1" si="17"/>
        <v>#NAME?</v>
      </c>
      <c r="V48" t="e">
        <f t="shared" ca="1" si="18"/>
        <v>#NAME?</v>
      </c>
    </row>
    <row r="49" spans="10:22">
      <c r="J49">
        <f t="shared" si="19"/>
        <v>48</v>
      </c>
      <c r="L49">
        <f>$B$8+$B$3*Transformed!B49+$B$4*Transformed!C49+$B$5*Transformed!X49+$B$6*Transformed!V49+$B$7*Transformed!W49</f>
        <v>-0.1144231</v>
      </c>
      <c r="M49">
        <f t="shared" si="10"/>
        <v>4.6142105879486737</v>
      </c>
      <c r="N49">
        <f t="shared" si="11"/>
        <v>-2.4209116315964927</v>
      </c>
      <c r="O49" t="e">
        <f t="shared" ca="1" si="12"/>
        <v>#NAME?</v>
      </c>
      <c r="P49">
        <f t="shared" si="13"/>
        <v>-0.99225720691137187</v>
      </c>
      <c r="Q49" t="e">
        <f t="shared" ca="1" si="14"/>
        <v>#NAME?</v>
      </c>
      <c r="R49" t="e">
        <f t="shared" ca="1" si="15"/>
        <v>#NAME?</v>
      </c>
      <c r="S49" t="e">
        <f t="shared" ca="1" si="16"/>
        <v>#NAME?</v>
      </c>
      <c r="T49" t="e">
        <f t="shared" ca="1" si="17"/>
        <v>#NAME?</v>
      </c>
      <c r="V49" t="e">
        <f t="shared" ca="1" si="18"/>
        <v>#NAME?</v>
      </c>
    </row>
    <row r="50" spans="10:22">
      <c r="J50">
        <f t="shared" si="19"/>
        <v>49</v>
      </c>
      <c r="L50">
        <f>$B$8+$B$3*Transformed!B50+$B$4*Transformed!C50+$B$5*Transformed!X50+$B$6*Transformed!V50+$B$7*Transformed!W50</f>
        <v>-0.1144231</v>
      </c>
      <c r="M50">
        <f t="shared" si="10"/>
        <v>4.6142105879486737</v>
      </c>
      <c r="N50">
        <f t="shared" si="11"/>
        <v>-2.4209116315964927</v>
      </c>
      <c r="O50" t="e">
        <f t="shared" ca="1" si="12"/>
        <v>#NAME?</v>
      </c>
      <c r="P50">
        <f t="shared" si="13"/>
        <v>-0.99225720691137187</v>
      </c>
      <c r="Q50" t="e">
        <f t="shared" ca="1" si="14"/>
        <v>#NAME?</v>
      </c>
      <c r="R50" t="e">
        <f t="shared" ca="1" si="15"/>
        <v>#NAME?</v>
      </c>
      <c r="S50" t="e">
        <f t="shared" ca="1" si="16"/>
        <v>#NAME?</v>
      </c>
      <c r="T50" t="e">
        <f t="shared" ca="1" si="17"/>
        <v>#NAME?</v>
      </c>
      <c r="V50" t="e">
        <f t="shared" ca="1" si="18"/>
        <v>#NAME?</v>
      </c>
    </row>
    <row r="51" spans="10:22">
      <c r="J51">
        <f t="shared" si="19"/>
        <v>50</v>
      </c>
      <c r="L51">
        <f>$B$8+$B$3*Transformed!B51+$B$4*Transformed!C51+$B$5*Transformed!X51+$B$6*Transformed!V51+$B$7*Transformed!W51</f>
        <v>-0.1144231</v>
      </c>
      <c r="M51">
        <f t="shared" si="10"/>
        <v>4.6142105879486737</v>
      </c>
      <c r="N51">
        <f t="shared" si="11"/>
        <v>-2.4209116315964927</v>
      </c>
      <c r="O51" t="e">
        <f t="shared" ca="1" si="12"/>
        <v>#NAME?</v>
      </c>
      <c r="P51">
        <f t="shared" si="13"/>
        <v>-0.99225720691137187</v>
      </c>
      <c r="Q51" t="e">
        <f t="shared" ca="1" si="14"/>
        <v>#NAME?</v>
      </c>
      <c r="R51" t="e">
        <f t="shared" ca="1" si="15"/>
        <v>#NAME?</v>
      </c>
      <c r="S51" t="e">
        <f t="shared" ca="1" si="16"/>
        <v>#NAME?</v>
      </c>
      <c r="T51" t="e">
        <f t="shared" ca="1" si="17"/>
        <v>#NAME?</v>
      </c>
      <c r="V51" t="e">
        <f t="shared" ca="1" si="18"/>
        <v>#NAME?</v>
      </c>
    </row>
    <row r="52" spans="10:22">
      <c r="J52">
        <f t="shared" si="19"/>
        <v>51</v>
      </c>
      <c r="L52">
        <f>$B$8+$B$3*Transformed!B52+$B$4*Transformed!C52+$B$5*Transformed!X52+$B$6*Transformed!V52+$B$7*Transformed!W52</f>
        <v>-0.1144231</v>
      </c>
      <c r="M52">
        <f t="shared" si="10"/>
        <v>4.6142105879486737</v>
      </c>
      <c r="N52">
        <f t="shared" si="11"/>
        <v>-2.4209116315964927</v>
      </c>
      <c r="O52" t="e">
        <f t="shared" ca="1" si="12"/>
        <v>#NAME?</v>
      </c>
      <c r="P52">
        <f t="shared" si="13"/>
        <v>-0.99225720691137187</v>
      </c>
      <c r="Q52" t="e">
        <f t="shared" ca="1" si="14"/>
        <v>#NAME?</v>
      </c>
      <c r="R52" t="e">
        <f t="shared" ca="1" si="15"/>
        <v>#NAME?</v>
      </c>
      <c r="S52" t="e">
        <f t="shared" ca="1" si="16"/>
        <v>#NAME?</v>
      </c>
      <c r="T52" t="e">
        <f t="shared" ca="1" si="17"/>
        <v>#NAME?</v>
      </c>
      <c r="V52" t="e">
        <f t="shared" ca="1" si="18"/>
        <v>#NAME?</v>
      </c>
    </row>
    <row r="53" spans="10:22">
      <c r="J53">
        <f t="shared" si="19"/>
        <v>52</v>
      </c>
      <c r="L53">
        <f>$B$8+$B$3*Transformed!B53+$B$4*Transformed!C53+$B$5*Transformed!X53+$B$6*Transformed!V53+$B$7*Transformed!W53</f>
        <v>-0.1144231</v>
      </c>
      <c r="M53">
        <f t="shared" si="10"/>
        <v>4.6142105879486737</v>
      </c>
      <c r="N53">
        <f t="shared" si="11"/>
        <v>-2.4209116315964927</v>
      </c>
      <c r="O53" t="e">
        <f t="shared" ca="1" si="12"/>
        <v>#NAME?</v>
      </c>
      <c r="P53">
        <f t="shared" si="13"/>
        <v>-0.99225720691137187</v>
      </c>
      <c r="Q53" t="e">
        <f t="shared" ca="1" si="14"/>
        <v>#NAME?</v>
      </c>
      <c r="R53" t="e">
        <f t="shared" ca="1" si="15"/>
        <v>#NAME?</v>
      </c>
      <c r="S53" t="e">
        <f t="shared" ca="1" si="16"/>
        <v>#NAME?</v>
      </c>
      <c r="T53" t="e">
        <f t="shared" ca="1" si="17"/>
        <v>#NAME?</v>
      </c>
      <c r="V53" t="e">
        <f t="shared" ca="1" si="18"/>
        <v>#NAME?</v>
      </c>
    </row>
    <row r="54" spans="10:22">
      <c r="J54">
        <f t="shared" si="19"/>
        <v>53</v>
      </c>
      <c r="L54">
        <f>$B$8+$B$3*Transformed!B54+$B$4*Transformed!C54+$B$5*Transformed!X54+$B$6*Transformed!V54+$B$7*Transformed!W54</f>
        <v>-0.1144231</v>
      </c>
      <c r="M54">
        <f t="shared" si="10"/>
        <v>4.6142105879486737</v>
      </c>
      <c r="N54">
        <f t="shared" si="11"/>
        <v>-2.4209116315964927</v>
      </c>
      <c r="O54" t="e">
        <f t="shared" ca="1" si="12"/>
        <v>#NAME?</v>
      </c>
      <c r="P54">
        <f t="shared" si="13"/>
        <v>-0.99225720691137187</v>
      </c>
      <c r="Q54" t="e">
        <f t="shared" ca="1" si="14"/>
        <v>#NAME?</v>
      </c>
      <c r="R54" t="e">
        <f t="shared" ca="1" si="15"/>
        <v>#NAME?</v>
      </c>
      <c r="S54" t="e">
        <f t="shared" ca="1" si="16"/>
        <v>#NAME?</v>
      </c>
      <c r="T54" t="e">
        <f t="shared" ca="1" si="17"/>
        <v>#NAME?</v>
      </c>
      <c r="V54" t="e">
        <f t="shared" ca="1" si="18"/>
        <v>#NAME?</v>
      </c>
    </row>
    <row r="55" spans="10:22">
      <c r="J55">
        <f t="shared" si="19"/>
        <v>54</v>
      </c>
      <c r="L55">
        <f>$B$8+$B$3*Transformed!B55+$B$4*Transformed!C55+$B$5*Transformed!X55+$B$6*Transformed!V55+$B$7*Transformed!W55</f>
        <v>-0.1144231</v>
      </c>
      <c r="M55">
        <f t="shared" si="10"/>
        <v>4.6142105879486737</v>
      </c>
      <c r="N55">
        <f t="shared" si="11"/>
        <v>-2.4209116315964927</v>
      </c>
      <c r="O55" t="e">
        <f t="shared" ca="1" si="12"/>
        <v>#NAME?</v>
      </c>
      <c r="P55">
        <f t="shared" si="13"/>
        <v>-0.99225720691137187</v>
      </c>
      <c r="Q55" t="e">
        <f t="shared" ca="1" si="14"/>
        <v>#NAME?</v>
      </c>
      <c r="R55" t="e">
        <f t="shared" ca="1" si="15"/>
        <v>#NAME?</v>
      </c>
      <c r="S55" t="e">
        <f t="shared" ca="1" si="16"/>
        <v>#NAME?</v>
      </c>
      <c r="T55" t="e">
        <f t="shared" ca="1" si="17"/>
        <v>#NAME?</v>
      </c>
      <c r="V55" t="e">
        <f t="shared" ca="1" si="18"/>
        <v>#NAME?</v>
      </c>
    </row>
    <row r="56" spans="10:22">
      <c r="J56">
        <f t="shared" si="19"/>
        <v>55</v>
      </c>
      <c r="L56">
        <f>$B$8+$B$3*Transformed!B56+$B$4*Transformed!C56+$B$5*Transformed!X56+$B$6*Transformed!V56+$B$7*Transformed!W56</f>
        <v>-0.1144231</v>
      </c>
      <c r="M56">
        <f t="shared" si="10"/>
        <v>4.6142105879486737</v>
      </c>
      <c r="N56">
        <f t="shared" si="11"/>
        <v>-2.4209116315964927</v>
      </c>
      <c r="O56" t="e">
        <f t="shared" ca="1" si="12"/>
        <v>#NAME?</v>
      </c>
      <c r="P56">
        <f t="shared" si="13"/>
        <v>-0.99225720691137187</v>
      </c>
      <c r="Q56" t="e">
        <f t="shared" ca="1" si="14"/>
        <v>#NAME?</v>
      </c>
      <c r="R56" t="e">
        <f t="shared" ca="1" si="15"/>
        <v>#NAME?</v>
      </c>
      <c r="S56" t="e">
        <f t="shared" ca="1" si="16"/>
        <v>#NAME?</v>
      </c>
      <c r="T56" t="e">
        <f t="shared" ca="1" si="17"/>
        <v>#NAME?</v>
      </c>
      <c r="V56" t="e">
        <f t="shared" ca="1" si="18"/>
        <v>#NAME?</v>
      </c>
    </row>
    <row r="57" spans="10:22">
      <c r="J57">
        <f t="shared" si="19"/>
        <v>56</v>
      </c>
      <c r="L57">
        <f>$B$8+$B$3*Transformed!B57+$B$4*Transformed!C57+$B$5*Transformed!X57+$B$6*Transformed!V57+$B$7*Transformed!W57</f>
        <v>-0.1144231</v>
      </c>
      <c r="M57">
        <f t="shared" si="10"/>
        <v>4.6142105879486737</v>
      </c>
      <c r="N57">
        <f t="shared" si="11"/>
        <v>-2.4209116315964927</v>
      </c>
      <c r="O57" t="e">
        <f t="shared" ca="1" si="12"/>
        <v>#NAME?</v>
      </c>
      <c r="P57">
        <f t="shared" si="13"/>
        <v>-0.99225720691137187</v>
      </c>
      <c r="Q57" t="e">
        <f t="shared" ca="1" si="14"/>
        <v>#NAME?</v>
      </c>
      <c r="R57" t="e">
        <f t="shared" ca="1" si="15"/>
        <v>#NAME?</v>
      </c>
      <c r="S57" t="e">
        <f t="shared" ca="1" si="16"/>
        <v>#NAME?</v>
      </c>
      <c r="T57" t="e">
        <f t="shared" ca="1" si="17"/>
        <v>#NAME?</v>
      </c>
      <c r="V57" t="e">
        <f t="shared" ca="1" si="18"/>
        <v>#NAME?</v>
      </c>
    </row>
    <row r="58" spans="10:22">
      <c r="J58">
        <f t="shared" si="19"/>
        <v>57</v>
      </c>
      <c r="L58">
        <f>$B$8+$B$3*Transformed!B58+$B$4*Transformed!C58+$B$5*Transformed!X58+$B$6*Transformed!V58+$B$7*Transformed!W58</f>
        <v>-0.1144231</v>
      </c>
      <c r="M58">
        <f t="shared" si="10"/>
        <v>4.6142105879486737</v>
      </c>
      <c r="N58">
        <f t="shared" si="11"/>
        <v>-2.4209116315964927</v>
      </c>
      <c r="O58" t="e">
        <f t="shared" ca="1" si="12"/>
        <v>#NAME?</v>
      </c>
      <c r="P58">
        <f t="shared" si="13"/>
        <v>-0.99225720691137187</v>
      </c>
      <c r="Q58" t="e">
        <f t="shared" ca="1" si="14"/>
        <v>#NAME?</v>
      </c>
      <c r="R58" t="e">
        <f t="shared" ca="1" si="15"/>
        <v>#NAME?</v>
      </c>
      <c r="S58" t="e">
        <f t="shared" ca="1" si="16"/>
        <v>#NAME?</v>
      </c>
      <c r="T58" t="e">
        <f t="shared" ca="1" si="17"/>
        <v>#NAME?</v>
      </c>
      <c r="V58" t="e">
        <f t="shared" ca="1" si="18"/>
        <v>#NAME?</v>
      </c>
    </row>
    <row r="59" spans="10:22">
      <c r="J59">
        <f t="shared" si="19"/>
        <v>58</v>
      </c>
      <c r="L59">
        <f>$B$8+$B$3*Transformed!B59+$B$4*Transformed!C59+$B$5*Transformed!X59+$B$6*Transformed!V59+$B$7*Transformed!W59</f>
        <v>-0.1144231</v>
      </c>
      <c r="M59">
        <f t="shared" si="10"/>
        <v>4.6142105879486737</v>
      </c>
      <c r="N59">
        <f t="shared" si="11"/>
        <v>-2.4209116315964927</v>
      </c>
      <c r="O59" t="e">
        <f t="shared" ca="1" si="12"/>
        <v>#NAME?</v>
      </c>
      <c r="P59">
        <f t="shared" si="13"/>
        <v>-0.99225720691137187</v>
      </c>
      <c r="Q59" t="e">
        <f t="shared" ca="1" si="14"/>
        <v>#NAME?</v>
      </c>
      <c r="R59" t="e">
        <f t="shared" ca="1" si="15"/>
        <v>#NAME?</v>
      </c>
      <c r="S59" t="e">
        <f t="shared" ca="1" si="16"/>
        <v>#NAME?</v>
      </c>
      <c r="T59" t="e">
        <f t="shared" ca="1" si="17"/>
        <v>#NAME?</v>
      </c>
      <c r="V59" t="e">
        <f t="shared" ca="1" si="18"/>
        <v>#NAME?</v>
      </c>
    </row>
    <row r="60" spans="10:22">
      <c r="J60">
        <f t="shared" si="19"/>
        <v>59</v>
      </c>
      <c r="L60">
        <f>$B$8+$B$3*Transformed!B60+$B$4*Transformed!C60+$B$5*Transformed!X60+$B$6*Transformed!V60+$B$7*Transformed!W60</f>
        <v>-0.1144231</v>
      </c>
      <c r="M60">
        <f t="shared" si="10"/>
        <v>4.6142105879486737</v>
      </c>
      <c r="N60">
        <f t="shared" si="11"/>
        <v>-2.4209116315964927</v>
      </c>
      <c r="O60" t="e">
        <f t="shared" ca="1" si="12"/>
        <v>#NAME?</v>
      </c>
      <c r="P60">
        <f t="shared" si="13"/>
        <v>-0.99225720691137187</v>
      </c>
      <c r="Q60" t="e">
        <f t="shared" ca="1" si="14"/>
        <v>#NAME?</v>
      </c>
      <c r="R60" t="e">
        <f t="shared" ca="1" si="15"/>
        <v>#NAME?</v>
      </c>
      <c r="S60" t="e">
        <f t="shared" ca="1" si="16"/>
        <v>#NAME?</v>
      </c>
      <c r="T60" t="e">
        <f t="shared" ca="1" si="17"/>
        <v>#NAME?</v>
      </c>
      <c r="V60" t="e">
        <f t="shared" ca="1" si="18"/>
        <v>#NAME?</v>
      </c>
    </row>
    <row r="61" spans="10:22">
      <c r="J61">
        <f t="shared" si="19"/>
        <v>60</v>
      </c>
      <c r="L61">
        <f>$B$8+$B$3*Transformed!B61+$B$4*Transformed!C61+$B$5*Transformed!X61+$B$6*Transformed!V61+$B$7*Transformed!W61</f>
        <v>-0.1144231</v>
      </c>
      <c r="M61">
        <f t="shared" si="10"/>
        <v>4.6142105879486737</v>
      </c>
      <c r="N61">
        <f t="shared" si="11"/>
        <v>-2.4209116315964927</v>
      </c>
      <c r="O61" t="e">
        <f t="shared" ca="1" si="12"/>
        <v>#NAME?</v>
      </c>
      <c r="P61">
        <f t="shared" si="13"/>
        <v>-0.99225720691137187</v>
      </c>
      <c r="Q61" t="e">
        <f t="shared" ca="1" si="14"/>
        <v>#NAME?</v>
      </c>
      <c r="R61" t="e">
        <f t="shared" ca="1" si="15"/>
        <v>#NAME?</v>
      </c>
      <c r="S61" t="e">
        <f t="shared" ca="1" si="16"/>
        <v>#NAME?</v>
      </c>
      <c r="T61" t="e">
        <f t="shared" ca="1" si="17"/>
        <v>#NAME?</v>
      </c>
      <c r="V61" t="e">
        <f t="shared" ca="1" si="18"/>
        <v>#NAME?</v>
      </c>
    </row>
    <row r="62" spans="10:22">
      <c r="J62">
        <f t="shared" si="19"/>
        <v>61</v>
      </c>
      <c r="L62">
        <f>$B$8+$B$3*Transformed!B62+$B$4*Transformed!C62+$B$5*Transformed!X62+$B$6*Transformed!V62+$B$7*Transformed!W62</f>
        <v>-0.1144231</v>
      </c>
      <c r="M62">
        <f t="shared" si="10"/>
        <v>4.6142105879486737</v>
      </c>
      <c r="N62">
        <f t="shared" si="11"/>
        <v>-2.4209116315964927</v>
      </c>
      <c r="O62" t="e">
        <f t="shared" ca="1" si="12"/>
        <v>#NAME?</v>
      </c>
      <c r="P62">
        <f t="shared" si="13"/>
        <v>-0.99225720691137187</v>
      </c>
      <c r="Q62" t="e">
        <f t="shared" ca="1" si="14"/>
        <v>#NAME?</v>
      </c>
      <c r="R62" t="e">
        <f t="shared" ca="1" si="15"/>
        <v>#NAME?</v>
      </c>
      <c r="S62" t="e">
        <f t="shared" ca="1" si="16"/>
        <v>#NAME?</v>
      </c>
      <c r="T62" t="e">
        <f t="shared" ca="1" si="17"/>
        <v>#NAME?</v>
      </c>
      <c r="V62" t="e">
        <f t="shared" ca="1" si="18"/>
        <v>#NAME?</v>
      </c>
    </row>
    <row r="63" spans="10:22">
      <c r="J63">
        <f t="shared" si="19"/>
        <v>62</v>
      </c>
      <c r="L63">
        <f>$B$8+$B$3*Transformed!B63+$B$4*Transformed!C63+$B$5*Transformed!X63+$B$6*Transformed!V63+$B$7*Transformed!W63</f>
        <v>-0.1144231</v>
      </c>
      <c r="M63">
        <f t="shared" si="10"/>
        <v>4.6142105879486737</v>
      </c>
      <c r="N63">
        <f t="shared" si="11"/>
        <v>-2.4209116315964927</v>
      </c>
      <c r="O63" t="e">
        <f t="shared" ca="1" si="12"/>
        <v>#NAME?</v>
      </c>
      <c r="P63">
        <f t="shared" si="13"/>
        <v>-0.99225720691137187</v>
      </c>
      <c r="Q63" t="e">
        <f t="shared" ca="1" si="14"/>
        <v>#NAME?</v>
      </c>
      <c r="R63" t="e">
        <f t="shared" ca="1" si="15"/>
        <v>#NAME?</v>
      </c>
      <c r="S63" t="e">
        <f t="shared" ca="1" si="16"/>
        <v>#NAME?</v>
      </c>
      <c r="T63" t="e">
        <f t="shared" ca="1" si="17"/>
        <v>#NAME?</v>
      </c>
      <c r="V63" t="e">
        <f t="shared" ca="1" si="18"/>
        <v>#NAME?</v>
      </c>
    </row>
    <row r="64" spans="10:22">
      <c r="J64">
        <f t="shared" si="19"/>
        <v>63</v>
      </c>
      <c r="L64">
        <f>$B$8+$B$3*Transformed!B64+$B$4*Transformed!C64+$B$5*Transformed!X64+$B$6*Transformed!V64+$B$7*Transformed!W64</f>
        <v>-0.1144231</v>
      </c>
      <c r="M64">
        <f t="shared" si="10"/>
        <v>4.6142105879486737</v>
      </c>
      <c r="N64">
        <f t="shared" si="11"/>
        <v>-2.4209116315964927</v>
      </c>
      <c r="O64" t="e">
        <f t="shared" ca="1" si="12"/>
        <v>#NAME?</v>
      </c>
      <c r="P64">
        <f t="shared" si="13"/>
        <v>-0.99225720691137187</v>
      </c>
      <c r="Q64" t="e">
        <f t="shared" ca="1" si="14"/>
        <v>#NAME?</v>
      </c>
      <c r="R64" t="e">
        <f t="shared" ca="1" si="15"/>
        <v>#NAME?</v>
      </c>
      <c r="S64" t="e">
        <f t="shared" ca="1" si="16"/>
        <v>#NAME?</v>
      </c>
      <c r="T64" t="e">
        <f t="shared" ca="1" si="17"/>
        <v>#NAME?</v>
      </c>
      <c r="V64" t="e">
        <f t="shared" ca="1" si="18"/>
        <v>#NAME?</v>
      </c>
    </row>
    <row r="65" spans="10:22">
      <c r="J65">
        <f t="shared" si="19"/>
        <v>64</v>
      </c>
      <c r="L65">
        <f>$B$8+$B$3*Transformed!B65+$B$4*Transformed!C65+$B$5*Transformed!X65+$B$6*Transformed!V65+$B$7*Transformed!W65</f>
        <v>-0.1144231</v>
      </c>
      <c r="M65">
        <f t="shared" si="10"/>
        <v>4.6142105879486737</v>
      </c>
      <c r="N65">
        <f t="shared" si="11"/>
        <v>-2.4209116315964927</v>
      </c>
      <c r="O65" t="e">
        <f t="shared" ca="1" si="12"/>
        <v>#NAME?</v>
      </c>
      <c r="P65">
        <f t="shared" si="13"/>
        <v>-0.99225720691137187</v>
      </c>
      <c r="Q65" t="e">
        <f t="shared" ca="1" si="14"/>
        <v>#NAME?</v>
      </c>
      <c r="R65" t="e">
        <f t="shared" ca="1" si="15"/>
        <v>#NAME?</v>
      </c>
      <c r="S65" t="e">
        <f t="shared" ca="1" si="16"/>
        <v>#NAME?</v>
      </c>
      <c r="T65" t="e">
        <f t="shared" ca="1" si="17"/>
        <v>#NAME?</v>
      </c>
      <c r="V65" t="e">
        <f t="shared" ca="1" si="18"/>
        <v>#NAME?</v>
      </c>
    </row>
    <row r="66" spans="10:22">
      <c r="J66">
        <f t="shared" ref="J66:J101" si="20">id</f>
        <v>65</v>
      </c>
      <c r="L66">
        <f>$B$8+$B$3*Transformed!B66+$B$4*Transformed!C66+$B$5*Transformed!X66+$B$6*Transformed!V66+$B$7*Transformed!W66</f>
        <v>-0.1144231</v>
      </c>
      <c r="M66">
        <f t="shared" si="10"/>
        <v>4.6142105879486737</v>
      </c>
      <c r="N66">
        <f t="shared" si="11"/>
        <v>-2.4209116315964927</v>
      </c>
      <c r="O66" t="e">
        <f t="shared" ca="1" si="12"/>
        <v>#NAME?</v>
      </c>
      <c r="P66">
        <f t="shared" si="13"/>
        <v>-0.99225720691137187</v>
      </c>
      <c r="Q66" t="e">
        <f t="shared" ca="1" si="14"/>
        <v>#NAME?</v>
      </c>
      <c r="R66" t="e">
        <f t="shared" ca="1" si="15"/>
        <v>#NAME?</v>
      </c>
      <c r="S66" t="e">
        <f t="shared" ca="1" si="16"/>
        <v>#NAME?</v>
      </c>
      <c r="T66" t="e">
        <f t="shared" ca="1" si="17"/>
        <v>#NAME?</v>
      </c>
      <c r="V66" t="e">
        <f t="shared" ca="1" si="18"/>
        <v>#NAME?</v>
      </c>
    </row>
    <row r="67" spans="10:22">
      <c r="J67">
        <f t="shared" si="20"/>
        <v>66</v>
      </c>
      <c r="L67">
        <f>$B$8+$B$3*Transformed!B67+$B$4*Transformed!C67+$B$5*Transformed!X67+$B$6*Transformed!V67+$B$7*Transformed!W67</f>
        <v>-0.1144231</v>
      </c>
      <c r="M67">
        <f t="shared" si="10"/>
        <v>4.6142105879486737</v>
      </c>
      <c r="N67">
        <f t="shared" si="11"/>
        <v>-2.4209116315964927</v>
      </c>
      <c r="O67" t="e">
        <f t="shared" ca="1" si="12"/>
        <v>#NAME?</v>
      </c>
      <c r="P67">
        <f t="shared" si="13"/>
        <v>-0.99225720691137187</v>
      </c>
      <c r="Q67" t="e">
        <f t="shared" ca="1" si="14"/>
        <v>#NAME?</v>
      </c>
      <c r="R67" t="e">
        <f t="shared" ca="1" si="15"/>
        <v>#NAME?</v>
      </c>
      <c r="S67" t="e">
        <f t="shared" ca="1" si="16"/>
        <v>#NAME?</v>
      </c>
      <c r="T67" t="e">
        <f t="shared" ca="1" si="17"/>
        <v>#NAME?</v>
      </c>
      <c r="V67" t="e">
        <f t="shared" ca="1" si="18"/>
        <v>#NAME?</v>
      </c>
    </row>
    <row r="68" spans="10:22">
      <c r="J68">
        <f t="shared" si="20"/>
        <v>67</v>
      </c>
      <c r="L68">
        <f>$B$8+$B$3*Transformed!B68+$B$4*Transformed!C68+$B$5*Transformed!X68+$B$6*Transformed!V68+$B$7*Transformed!W68</f>
        <v>-0.1144231</v>
      </c>
      <c r="M68">
        <f t="shared" si="10"/>
        <v>4.6142105879486737</v>
      </c>
      <c r="N68">
        <f t="shared" si="11"/>
        <v>-2.4209116315964927</v>
      </c>
      <c r="O68" t="e">
        <f t="shared" ca="1" si="12"/>
        <v>#NAME?</v>
      </c>
      <c r="P68">
        <f t="shared" si="13"/>
        <v>-0.99225720691137187</v>
      </c>
      <c r="Q68" t="e">
        <f t="shared" ca="1" si="14"/>
        <v>#NAME?</v>
      </c>
      <c r="R68" t="e">
        <f t="shared" ca="1" si="15"/>
        <v>#NAME?</v>
      </c>
      <c r="S68" t="e">
        <f t="shared" ca="1" si="16"/>
        <v>#NAME?</v>
      </c>
      <c r="T68" t="e">
        <f t="shared" ca="1" si="17"/>
        <v>#NAME?</v>
      </c>
      <c r="V68" t="e">
        <f t="shared" ca="1" si="18"/>
        <v>#NAME?</v>
      </c>
    </row>
    <row r="69" spans="10:22">
      <c r="J69">
        <f t="shared" si="20"/>
        <v>68</v>
      </c>
      <c r="L69">
        <f>$B$8+$B$3*Transformed!B69+$B$4*Transformed!C69+$B$5*Transformed!X69+$B$6*Transformed!V69+$B$7*Transformed!W69</f>
        <v>-0.1144231</v>
      </c>
      <c r="M69">
        <f t="shared" si="10"/>
        <v>4.6142105879486737</v>
      </c>
      <c r="N69">
        <f t="shared" si="11"/>
        <v>-2.4209116315964927</v>
      </c>
      <c r="O69" t="e">
        <f t="shared" ca="1" si="12"/>
        <v>#NAME?</v>
      </c>
      <c r="P69">
        <f t="shared" si="13"/>
        <v>-0.99225720691137187</v>
      </c>
      <c r="Q69" t="e">
        <f t="shared" ca="1" si="14"/>
        <v>#NAME?</v>
      </c>
      <c r="R69" t="e">
        <f t="shared" ca="1" si="15"/>
        <v>#NAME?</v>
      </c>
      <c r="S69" t="e">
        <f t="shared" ca="1" si="16"/>
        <v>#NAME?</v>
      </c>
      <c r="T69" t="e">
        <f t="shared" ca="1" si="17"/>
        <v>#NAME?</v>
      </c>
      <c r="V69" t="e">
        <f t="shared" ca="1" si="18"/>
        <v>#NAME?</v>
      </c>
    </row>
    <row r="70" spans="10:22">
      <c r="J70">
        <f t="shared" si="20"/>
        <v>69</v>
      </c>
      <c r="L70">
        <f>$B$8+$B$3*Transformed!B70+$B$4*Transformed!C70+$B$5*Transformed!X70+$B$6*Transformed!V70+$B$7*Transformed!W70</f>
        <v>-0.1144231</v>
      </c>
      <c r="M70">
        <f t="shared" si="10"/>
        <v>4.6142105879486737</v>
      </c>
      <c r="N70">
        <f t="shared" si="11"/>
        <v>-2.4209116315964927</v>
      </c>
      <c r="O70" t="e">
        <f t="shared" ca="1" si="12"/>
        <v>#NAME?</v>
      </c>
      <c r="P70">
        <f t="shared" si="13"/>
        <v>-0.99225720691137187</v>
      </c>
      <c r="Q70" t="e">
        <f t="shared" ca="1" si="14"/>
        <v>#NAME?</v>
      </c>
      <c r="R70" t="e">
        <f t="shared" ca="1" si="15"/>
        <v>#NAME?</v>
      </c>
      <c r="S70" t="e">
        <f t="shared" ca="1" si="16"/>
        <v>#NAME?</v>
      </c>
      <c r="T70" t="e">
        <f t="shared" ca="1" si="17"/>
        <v>#NAME?</v>
      </c>
      <c r="V70" t="e">
        <f t="shared" ca="1" si="18"/>
        <v>#NAME?</v>
      </c>
    </row>
    <row r="71" spans="10:22">
      <c r="J71">
        <f t="shared" si="20"/>
        <v>70</v>
      </c>
      <c r="L71">
        <f>$B$8+$B$3*Transformed!B71+$B$4*Transformed!C71+$B$5*Transformed!X71+$B$6*Transformed!V71+$B$7*Transformed!W71</f>
        <v>-0.1144231</v>
      </c>
      <c r="M71">
        <f t="shared" ref="M71:M101" si="21">(0.914-L71)/$B$12</f>
        <v>4.6142105879486737</v>
      </c>
      <c r="N71">
        <f t="shared" ref="N71:N101" si="22">(-0.654-L71)/$B$12</f>
        <v>-2.4209116315964927</v>
      </c>
      <c r="O71" t="e">
        <f t="shared" ref="O71:O101" ca="1" si="23">_xlfn.NORM.DIST(M71,0,1,FALSE)-_xlfn.NORM.DIST(N71,0,1,FALSE)</f>
        <v>#NAME?</v>
      </c>
      <c r="P71">
        <f t="shared" ref="P71:P101" si="24">NORMSDIST(N71)-NORMSDIST(M71)</f>
        <v>-0.99225720691137187</v>
      </c>
      <c r="Q71" t="e">
        <f t="shared" ref="Q71:Q101" ca="1" si="25">IF(AND(O71&gt;=-0.0001, O71&lt;=0.0001),1,0)</f>
        <v>#NAME?</v>
      </c>
      <c r="R71" t="e">
        <f t="shared" ref="R71:R101" ca="1" si="26">O71*(1-Q71)</f>
        <v>#NAME?</v>
      </c>
      <c r="S71" t="e">
        <f t="shared" ref="S71:S101" ca="1" si="27">Q71+(1-Q71)*P71</f>
        <v>#NAME?</v>
      </c>
      <c r="T71" t="e">
        <f t="shared" ref="T71:T101" ca="1" si="28">(1-NORMSDIST(M71)+(NORMSDIST(M71)-NORMSDIST(N71))*(L71+$B$64*(R71/S71))-0.654*NORMSDIST(N71))</f>
        <v>#NAME?</v>
      </c>
      <c r="V71" t="e">
        <f t="shared" ref="V71:V101" ca="1" si="29">T71</f>
        <v>#NAME?</v>
      </c>
    </row>
    <row r="72" spans="10:22">
      <c r="J72">
        <f t="shared" si="20"/>
        <v>71</v>
      </c>
      <c r="L72">
        <f>$B$8+$B$3*Transformed!B72+$B$4*Transformed!C72+$B$5*Transformed!X72+$B$6*Transformed!V72+$B$7*Transformed!W72</f>
        <v>-0.1144231</v>
      </c>
      <c r="M72">
        <f t="shared" si="21"/>
        <v>4.6142105879486737</v>
      </c>
      <c r="N72">
        <f t="shared" si="22"/>
        <v>-2.4209116315964927</v>
      </c>
      <c r="O72" t="e">
        <f t="shared" ca="1" si="23"/>
        <v>#NAME?</v>
      </c>
      <c r="P72">
        <f t="shared" si="24"/>
        <v>-0.99225720691137187</v>
      </c>
      <c r="Q72" t="e">
        <f t="shared" ca="1" si="25"/>
        <v>#NAME?</v>
      </c>
      <c r="R72" t="e">
        <f t="shared" ca="1" si="26"/>
        <v>#NAME?</v>
      </c>
      <c r="S72" t="e">
        <f t="shared" ca="1" si="27"/>
        <v>#NAME?</v>
      </c>
      <c r="T72" t="e">
        <f t="shared" ca="1" si="28"/>
        <v>#NAME?</v>
      </c>
      <c r="V72" t="e">
        <f t="shared" ca="1" si="29"/>
        <v>#NAME?</v>
      </c>
    </row>
    <row r="73" spans="10:22">
      <c r="J73">
        <f t="shared" si="20"/>
        <v>72</v>
      </c>
      <c r="L73">
        <f>$B$8+$B$3*Transformed!B73+$B$4*Transformed!C73+$B$5*Transformed!X73+$B$6*Transformed!V73+$B$7*Transformed!W73</f>
        <v>-0.1144231</v>
      </c>
      <c r="M73">
        <f t="shared" si="21"/>
        <v>4.6142105879486737</v>
      </c>
      <c r="N73">
        <f t="shared" si="22"/>
        <v>-2.4209116315964927</v>
      </c>
      <c r="O73" t="e">
        <f t="shared" ca="1" si="23"/>
        <v>#NAME?</v>
      </c>
      <c r="P73">
        <f t="shared" si="24"/>
        <v>-0.99225720691137187</v>
      </c>
      <c r="Q73" t="e">
        <f t="shared" ca="1" si="25"/>
        <v>#NAME?</v>
      </c>
      <c r="R73" t="e">
        <f t="shared" ca="1" si="26"/>
        <v>#NAME?</v>
      </c>
      <c r="S73" t="e">
        <f t="shared" ca="1" si="27"/>
        <v>#NAME?</v>
      </c>
      <c r="T73" t="e">
        <f t="shared" ca="1" si="28"/>
        <v>#NAME?</v>
      </c>
      <c r="V73" t="e">
        <f t="shared" ca="1" si="29"/>
        <v>#NAME?</v>
      </c>
    </row>
    <row r="74" spans="10:22">
      <c r="J74">
        <f t="shared" si="20"/>
        <v>73</v>
      </c>
      <c r="L74">
        <f>$B$8+$B$3*Transformed!B74+$B$4*Transformed!C74+$B$5*Transformed!X74+$B$6*Transformed!V74+$B$7*Transformed!W74</f>
        <v>-0.1144231</v>
      </c>
      <c r="M74">
        <f t="shared" si="21"/>
        <v>4.6142105879486737</v>
      </c>
      <c r="N74">
        <f t="shared" si="22"/>
        <v>-2.4209116315964927</v>
      </c>
      <c r="O74" t="e">
        <f t="shared" ca="1" si="23"/>
        <v>#NAME?</v>
      </c>
      <c r="P74">
        <f t="shared" si="24"/>
        <v>-0.99225720691137187</v>
      </c>
      <c r="Q74" t="e">
        <f t="shared" ca="1" si="25"/>
        <v>#NAME?</v>
      </c>
      <c r="R74" t="e">
        <f t="shared" ca="1" si="26"/>
        <v>#NAME?</v>
      </c>
      <c r="S74" t="e">
        <f t="shared" ca="1" si="27"/>
        <v>#NAME?</v>
      </c>
      <c r="T74" t="e">
        <f t="shared" ca="1" si="28"/>
        <v>#NAME?</v>
      </c>
      <c r="V74" t="e">
        <f t="shared" ca="1" si="29"/>
        <v>#NAME?</v>
      </c>
    </row>
    <row r="75" spans="10:22">
      <c r="J75">
        <f t="shared" si="20"/>
        <v>74</v>
      </c>
      <c r="L75">
        <f>$B$8+$B$3*Transformed!B75+$B$4*Transformed!C75+$B$5*Transformed!X75+$B$6*Transformed!V75+$B$7*Transformed!W75</f>
        <v>-0.1144231</v>
      </c>
      <c r="M75">
        <f t="shared" si="21"/>
        <v>4.6142105879486737</v>
      </c>
      <c r="N75">
        <f t="shared" si="22"/>
        <v>-2.4209116315964927</v>
      </c>
      <c r="O75" t="e">
        <f t="shared" ca="1" si="23"/>
        <v>#NAME?</v>
      </c>
      <c r="P75">
        <f t="shared" si="24"/>
        <v>-0.99225720691137187</v>
      </c>
      <c r="Q75" t="e">
        <f t="shared" ca="1" si="25"/>
        <v>#NAME?</v>
      </c>
      <c r="R75" t="e">
        <f t="shared" ca="1" si="26"/>
        <v>#NAME?</v>
      </c>
      <c r="S75" t="e">
        <f t="shared" ca="1" si="27"/>
        <v>#NAME?</v>
      </c>
      <c r="T75" t="e">
        <f t="shared" ca="1" si="28"/>
        <v>#NAME?</v>
      </c>
      <c r="V75" t="e">
        <f t="shared" ca="1" si="29"/>
        <v>#NAME?</v>
      </c>
    </row>
    <row r="76" spans="10:22">
      <c r="J76">
        <f t="shared" si="20"/>
        <v>75</v>
      </c>
      <c r="L76">
        <f>$B$8+$B$3*Transformed!B76+$B$4*Transformed!C76+$B$5*Transformed!X76+$B$6*Transformed!V76+$B$7*Transformed!W76</f>
        <v>-0.1144231</v>
      </c>
      <c r="M76">
        <f t="shared" si="21"/>
        <v>4.6142105879486737</v>
      </c>
      <c r="N76">
        <f t="shared" si="22"/>
        <v>-2.4209116315964927</v>
      </c>
      <c r="O76" t="e">
        <f t="shared" ca="1" si="23"/>
        <v>#NAME?</v>
      </c>
      <c r="P76">
        <f t="shared" si="24"/>
        <v>-0.99225720691137187</v>
      </c>
      <c r="Q76" t="e">
        <f t="shared" ca="1" si="25"/>
        <v>#NAME?</v>
      </c>
      <c r="R76" t="e">
        <f t="shared" ca="1" si="26"/>
        <v>#NAME?</v>
      </c>
      <c r="S76" t="e">
        <f t="shared" ca="1" si="27"/>
        <v>#NAME?</v>
      </c>
      <c r="T76" t="e">
        <f t="shared" ca="1" si="28"/>
        <v>#NAME?</v>
      </c>
      <c r="V76" t="e">
        <f t="shared" ca="1" si="29"/>
        <v>#NAME?</v>
      </c>
    </row>
    <row r="77" spans="10:22">
      <c r="J77">
        <f t="shared" si="20"/>
        <v>76</v>
      </c>
      <c r="L77">
        <f>$B$8+$B$3*Transformed!B77+$B$4*Transformed!C77+$B$5*Transformed!X77+$B$6*Transformed!V77+$B$7*Transformed!W77</f>
        <v>-0.1144231</v>
      </c>
      <c r="M77">
        <f t="shared" si="21"/>
        <v>4.6142105879486737</v>
      </c>
      <c r="N77">
        <f t="shared" si="22"/>
        <v>-2.4209116315964927</v>
      </c>
      <c r="O77" t="e">
        <f t="shared" ca="1" si="23"/>
        <v>#NAME?</v>
      </c>
      <c r="P77">
        <f t="shared" si="24"/>
        <v>-0.99225720691137187</v>
      </c>
      <c r="Q77" t="e">
        <f t="shared" ca="1" si="25"/>
        <v>#NAME?</v>
      </c>
      <c r="R77" t="e">
        <f t="shared" ca="1" si="26"/>
        <v>#NAME?</v>
      </c>
      <c r="S77" t="e">
        <f t="shared" ca="1" si="27"/>
        <v>#NAME?</v>
      </c>
      <c r="T77" t="e">
        <f t="shared" ca="1" si="28"/>
        <v>#NAME?</v>
      </c>
      <c r="V77" t="e">
        <f t="shared" ca="1" si="29"/>
        <v>#NAME?</v>
      </c>
    </row>
    <row r="78" spans="10:22">
      <c r="J78">
        <f t="shared" si="20"/>
        <v>77</v>
      </c>
      <c r="L78">
        <f>$B$8+$B$3*Transformed!B78+$B$4*Transformed!C78+$B$5*Transformed!X78+$B$6*Transformed!V78+$B$7*Transformed!W78</f>
        <v>-0.1144231</v>
      </c>
      <c r="M78">
        <f t="shared" si="21"/>
        <v>4.6142105879486737</v>
      </c>
      <c r="N78">
        <f t="shared" si="22"/>
        <v>-2.4209116315964927</v>
      </c>
      <c r="O78" t="e">
        <f t="shared" ca="1" si="23"/>
        <v>#NAME?</v>
      </c>
      <c r="P78">
        <f t="shared" si="24"/>
        <v>-0.99225720691137187</v>
      </c>
      <c r="Q78" t="e">
        <f t="shared" ca="1" si="25"/>
        <v>#NAME?</v>
      </c>
      <c r="R78" t="e">
        <f t="shared" ca="1" si="26"/>
        <v>#NAME?</v>
      </c>
      <c r="S78" t="e">
        <f t="shared" ca="1" si="27"/>
        <v>#NAME?</v>
      </c>
      <c r="T78" t="e">
        <f t="shared" ca="1" si="28"/>
        <v>#NAME?</v>
      </c>
      <c r="V78" t="e">
        <f t="shared" ca="1" si="29"/>
        <v>#NAME?</v>
      </c>
    </row>
    <row r="79" spans="10:22">
      <c r="J79">
        <f t="shared" si="20"/>
        <v>78</v>
      </c>
      <c r="L79">
        <f>$B$8+$B$3*Transformed!B79+$B$4*Transformed!C79+$B$5*Transformed!X79+$B$6*Transformed!V79+$B$7*Transformed!W79</f>
        <v>-0.1144231</v>
      </c>
      <c r="M79">
        <f t="shared" si="21"/>
        <v>4.6142105879486737</v>
      </c>
      <c r="N79">
        <f t="shared" si="22"/>
        <v>-2.4209116315964927</v>
      </c>
      <c r="O79" t="e">
        <f t="shared" ca="1" si="23"/>
        <v>#NAME?</v>
      </c>
      <c r="P79">
        <f t="shared" si="24"/>
        <v>-0.99225720691137187</v>
      </c>
      <c r="Q79" t="e">
        <f t="shared" ca="1" si="25"/>
        <v>#NAME?</v>
      </c>
      <c r="R79" t="e">
        <f t="shared" ca="1" si="26"/>
        <v>#NAME?</v>
      </c>
      <c r="S79" t="e">
        <f t="shared" ca="1" si="27"/>
        <v>#NAME?</v>
      </c>
      <c r="T79" t="e">
        <f t="shared" ca="1" si="28"/>
        <v>#NAME?</v>
      </c>
      <c r="V79" t="e">
        <f t="shared" ca="1" si="29"/>
        <v>#NAME?</v>
      </c>
    </row>
    <row r="80" spans="10:22">
      <c r="J80">
        <f t="shared" si="20"/>
        <v>79</v>
      </c>
      <c r="L80">
        <f>$B$8+$B$3*Transformed!B80+$B$4*Transformed!C80+$B$5*Transformed!X80+$B$6*Transformed!V80+$B$7*Transformed!W80</f>
        <v>-0.1144231</v>
      </c>
      <c r="M80">
        <f t="shared" si="21"/>
        <v>4.6142105879486737</v>
      </c>
      <c r="N80">
        <f t="shared" si="22"/>
        <v>-2.4209116315964927</v>
      </c>
      <c r="O80" t="e">
        <f t="shared" ca="1" si="23"/>
        <v>#NAME?</v>
      </c>
      <c r="P80">
        <f t="shared" si="24"/>
        <v>-0.99225720691137187</v>
      </c>
      <c r="Q80" t="e">
        <f t="shared" ca="1" si="25"/>
        <v>#NAME?</v>
      </c>
      <c r="R80" t="e">
        <f t="shared" ca="1" si="26"/>
        <v>#NAME?</v>
      </c>
      <c r="S80" t="e">
        <f t="shared" ca="1" si="27"/>
        <v>#NAME?</v>
      </c>
      <c r="T80" t="e">
        <f t="shared" ca="1" si="28"/>
        <v>#NAME?</v>
      </c>
      <c r="V80" t="e">
        <f t="shared" ca="1" si="29"/>
        <v>#NAME?</v>
      </c>
    </row>
    <row r="81" spans="10:22">
      <c r="J81">
        <f t="shared" si="20"/>
        <v>80</v>
      </c>
      <c r="L81">
        <f>$B$8+$B$3*Transformed!B81+$B$4*Transformed!C81+$B$5*Transformed!X81+$B$6*Transformed!V81+$B$7*Transformed!W81</f>
        <v>-0.1144231</v>
      </c>
      <c r="M81">
        <f t="shared" si="21"/>
        <v>4.6142105879486737</v>
      </c>
      <c r="N81">
        <f t="shared" si="22"/>
        <v>-2.4209116315964927</v>
      </c>
      <c r="O81" t="e">
        <f t="shared" ca="1" si="23"/>
        <v>#NAME?</v>
      </c>
      <c r="P81">
        <f t="shared" si="24"/>
        <v>-0.99225720691137187</v>
      </c>
      <c r="Q81" t="e">
        <f t="shared" ca="1" si="25"/>
        <v>#NAME?</v>
      </c>
      <c r="R81" t="e">
        <f t="shared" ca="1" si="26"/>
        <v>#NAME?</v>
      </c>
      <c r="S81" t="e">
        <f t="shared" ca="1" si="27"/>
        <v>#NAME?</v>
      </c>
      <c r="T81" t="e">
        <f t="shared" ca="1" si="28"/>
        <v>#NAME?</v>
      </c>
      <c r="V81" t="e">
        <f t="shared" ca="1" si="29"/>
        <v>#NAME?</v>
      </c>
    </row>
    <row r="82" spans="10:22">
      <c r="J82">
        <f t="shared" si="20"/>
        <v>81</v>
      </c>
      <c r="L82">
        <f>$B$8+$B$3*Transformed!B82+$B$4*Transformed!C82+$B$5*Transformed!X82+$B$6*Transformed!V82+$B$7*Transformed!W82</f>
        <v>-0.1144231</v>
      </c>
      <c r="M82">
        <f t="shared" si="21"/>
        <v>4.6142105879486737</v>
      </c>
      <c r="N82">
        <f t="shared" si="22"/>
        <v>-2.4209116315964927</v>
      </c>
      <c r="O82" t="e">
        <f t="shared" ca="1" si="23"/>
        <v>#NAME?</v>
      </c>
      <c r="P82">
        <f t="shared" si="24"/>
        <v>-0.99225720691137187</v>
      </c>
      <c r="Q82" t="e">
        <f t="shared" ca="1" si="25"/>
        <v>#NAME?</v>
      </c>
      <c r="R82" t="e">
        <f t="shared" ca="1" si="26"/>
        <v>#NAME?</v>
      </c>
      <c r="S82" t="e">
        <f t="shared" ca="1" si="27"/>
        <v>#NAME?</v>
      </c>
      <c r="T82" t="e">
        <f t="shared" ca="1" si="28"/>
        <v>#NAME?</v>
      </c>
      <c r="V82" t="e">
        <f t="shared" ca="1" si="29"/>
        <v>#NAME?</v>
      </c>
    </row>
    <row r="83" spans="10:22">
      <c r="J83">
        <f t="shared" si="20"/>
        <v>82</v>
      </c>
      <c r="L83">
        <f>$B$8+$B$3*Transformed!B83+$B$4*Transformed!C83+$B$5*Transformed!X83+$B$6*Transformed!V83+$B$7*Transformed!W83</f>
        <v>-0.1144231</v>
      </c>
      <c r="M83">
        <f t="shared" si="21"/>
        <v>4.6142105879486737</v>
      </c>
      <c r="N83">
        <f t="shared" si="22"/>
        <v>-2.4209116315964927</v>
      </c>
      <c r="O83" t="e">
        <f t="shared" ca="1" si="23"/>
        <v>#NAME?</v>
      </c>
      <c r="P83">
        <f t="shared" si="24"/>
        <v>-0.99225720691137187</v>
      </c>
      <c r="Q83" t="e">
        <f t="shared" ca="1" si="25"/>
        <v>#NAME?</v>
      </c>
      <c r="R83" t="e">
        <f t="shared" ca="1" si="26"/>
        <v>#NAME?</v>
      </c>
      <c r="S83" t="e">
        <f t="shared" ca="1" si="27"/>
        <v>#NAME?</v>
      </c>
      <c r="T83" t="e">
        <f t="shared" ca="1" si="28"/>
        <v>#NAME?</v>
      </c>
      <c r="V83" t="e">
        <f t="shared" ca="1" si="29"/>
        <v>#NAME?</v>
      </c>
    </row>
    <row r="84" spans="10:22">
      <c r="J84">
        <f t="shared" si="20"/>
        <v>83</v>
      </c>
      <c r="L84">
        <f>$B$8+$B$3*Transformed!B84+$B$4*Transformed!C84+$B$5*Transformed!X84+$B$6*Transformed!V84+$B$7*Transformed!W84</f>
        <v>-0.1144231</v>
      </c>
      <c r="M84">
        <f t="shared" si="21"/>
        <v>4.6142105879486737</v>
      </c>
      <c r="N84">
        <f t="shared" si="22"/>
        <v>-2.4209116315964927</v>
      </c>
      <c r="O84" t="e">
        <f t="shared" ca="1" si="23"/>
        <v>#NAME?</v>
      </c>
      <c r="P84">
        <f t="shared" si="24"/>
        <v>-0.99225720691137187</v>
      </c>
      <c r="Q84" t="e">
        <f t="shared" ca="1" si="25"/>
        <v>#NAME?</v>
      </c>
      <c r="R84" t="e">
        <f t="shared" ca="1" si="26"/>
        <v>#NAME?</v>
      </c>
      <c r="S84" t="e">
        <f t="shared" ca="1" si="27"/>
        <v>#NAME?</v>
      </c>
      <c r="T84" t="e">
        <f t="shared" ca="1" si="28"/>
        <v>#NAME?</v>
      </c>
      <c r="V84" t="e">
        <f t="shared" ca="1" si="29"/>
        <v>#NAME?</v>
      </c>
    </row>
    <row r="85" spans="10:22">
      <c r="J85">
        <f t="shared" si="20"/>
        <v>84</v>
      </c>
      <c r="L85">
        <f>$B$8+$B$3*Transformed!B85+$B$4*Transformed!C85+$B$5*Transformed!X85+$B$6*Transformed!V85+$B$7*Transformed!W85</f>
        <v>-0.1144231</v>
      </c>
      <c r="M85">
        <f t="shared" si="21"/>
        <v>4.6142105879486737</v>
      </c>
      <c r="N85">
        <f t="shared" si="22"/>
        <v>-2.4209116315964927</v>
      </c>
      <c r="O85" t="e">
        <f t="shared" ca="1" si="23"/>
        <v>#NAME?</v>
      </c>
      <c r="P85">
        <f t="shared" si="24"/>
        <v>-0.99225720691137187</v>
      </c>
      <c r="Q85" t="e">
        <f t="shared" ca="1" si="25"/>
        <v>#NAME?</v>
      </c>
      <c r="R85" t="e">
        <f t="shared" ca="1" si="26"/>
        <v>#NAME?</v>
      </c>
      <c r="S85" t="e">
        <f t="shared" ca="1" si="27"/>
        <v>#NAME?</v>
      </c>
      <c r="T85" t="e">
        <f t="shared" ca="1" si="28"/>
        <v>#NAME?</v>
      </c>
      <c r="V85" t="e">
        <f t="shared" ca="1" si="29"/>
        <v>#NAME?</v>
      </c>
    </row>
    <row r="86" spans="10:22">
      <c r="J86">
        <f t="shared" si="20"/>
        <v>85</v>
      </c>
      <c r="L86">
        <f>$B$8+$B$3*Transformed!B86+$B$4*Transformed!C86+$B$5*Transformed!X86+$B$6*Transformed!V86+$B$7*Transformed!W86</f>
        <v>-0.1144231</v>
      </c>
      <c r="M86">
        <f t="shared" si="21"/>
        <v>4.6142105879486737</v>
      </c>
      <c r="N86">
        <f t="shared" si="22"/>
        <v>-2.4209116315964927</v>
      </c>
      <c r="O86" t="e">
        <f t="shared" ca="1" si="23"/>
        <v>#NAME?</v>
      </c>
      <c r="P86">
        <f t="shared" si="24"/>
        <v>-0.99225720691137187</v>
      </c>
      <c r="Q86" t="e">
        <f t="shared" ca="1" si="25"/>
        <v>#NAME?</v>
      </c>
      <c r="R86" t="e">
        <f t="shared" ca="1" si="26"/>
        <v>#NAME?</v>
      </c>
      <c r="S86" t="e">
        <f t="shared" ca="1" si="27"/>
        <v>#NAME?</v>
      </c>
      <c r="T86" t="e">
        <f t="shared" ca="1" si="28"/>
        <v>#NAME?</v>
      </c>
      <c r="V86" t="e">
        <f t="shared" ca="1" si="29"/>
        <v>#NAME?</v>
      </c>
    </row>
    <row r="87" spans="10:22">
      <c r="J87">
        <f t="shared" si="20"/>
        <v>86</v>
      </c>
      <c r="L87">
        <f>$B$8+$B$3*Transformed!B87+$B$4*Transformed!C87+$B$5*Transformed!X87+$B$6*Transformed!V87+$B$7*Transformed!W87</f>
        <v>-0.1144231</v>
      </c>
      <c r="M87">
        <f t="shared" si="21"/>
        <v>4.6142105879486737</v>
      </c>
      <c r="N87">
        <f t="shared" si="22"/>
        <v>-2.4209116315964927</v>
      </c>
      <c r="O87" t="e">
        <f t="shared" ca="1" si="23"/>
        <v>#NAME?</v>
      </c>
      <c r="P87">
        <f t="shared" si="24"/>
        <v>-0.99225720691137187</v>
      </c>
      <c r="Q87" t="e">
        <f t="shared" ca="1" si="25"/>
        <v>#NAME?</v>
      </c>
      <c r="R87" t="e">
        <f t="shared" ca="1" si="26"/>
        <v>#NAME?</v>
      </c>
      <c r="S87" t="e">
        <f t="shared" ca="1" si="27"/>
        <v>#NAME?</v>
      </c>
      <c r="T87" t="e">
        <f t="shared" ca="1" si="28"/>
        <v>#NAME?</v>
      </c>
      <c r="V87" t="e">
        <f t="shared" ca="1" si="29"/>
        <v>#NAME?</v>
      </c>
    </row>
    <row r="88" spans="10:22">
      <c r="J88">
        <f t="shared" si="20"/>
        <v>87</v>
      </c>
      <c r="L88">
        <f>$B$8+$B$3*Transformed!B88+$B$4*Transformed!C88+$B$5*Transformed!X88+$B$6*Transformed!V88+$B$7*Transformed!W88</f>
        <v>-0.1144231</v>
      </c>
      <c r="M88">
        <f t="shared" si="21"/>
        <v>4.6142105879486737</v>
      </c>
      <c r="N88">
        <f t="shared" si="22"/>
        <v>-2.4209116315964927</v>
      </c>
      <c r="O88" t="e">
        <f t="shared" ca="1" si="23"/>
        <v>#NAME?</v>
      </c>
      <c r="P88">
        <f t="shared" si="24"/>
        <v>-0.99225720691137187</v>
      </c>
      <c r="Q88" t="e">
        <f t="shared" ca="1" si="25"/>
        <v>#NAME?</v>
      </c>
      <c r="R88" t="e">
        <f t="shared" ca="1" si="26"/>
        <v>#NAME?</v>
      </c>
      <c r="S88" t="e">
        <f t="shared" ca="1" si="27"/>
        <v>#NAME?</v>
      </c>
      <c r="T88" t="e">
        <f t="shared" ca="1" si="28"/>
        <v>#NAME?</v>
      </c>
      <c r="V88" t="e">
        <f t="shared" ca="1" si="29"/>
        <v>#NAME?</v>
      </c>
    </row>
    <row r="89" spans="10:22">
      <c r="J89">
        <f t="shared" si="20"/>
        <v>88</v>
      </c>
      <c r="L89">
        <f>$B$8+$B$3*Transformed!B89+$B$4*Transformed!C89+$B$5*Transformed!X89+$B$6*Transformed!V89+$B$7*Transformed!W89</f>
        <v>-0.1144231</v>
      </c>
      <c r="M89">
        <f t="shared" si="21"/>
        <v>4.6142105879486737</v>
      </c>
      <c r="N89">
        <f t="shared" si="22"/>
        <v>-2.4209116315964927</v>
      </c>
      <c r="O89" t="e">
        <f t="shared" ca="1" si="23"/>
        <v>#NAME?</v>
      </c>
      <c r="P89">
        <f t="shared" si="24"/>
        <v>-0.99225720691137187</v>
      </c>
      <c r="Q89" t="e">
        <f t="shared" ca="1" si="25"/>
        <v>#NAME?</v>
      </c>
      <c r="R89" t="e">
        <f t="shared" ca="1" si="26"/>
        <v>#NAME?</v>
      </c>
      <c r="S89" t="e">
        <f t="shared" ca="1" si="27"/>
        <v>#NAME?</v>
      </c>
      <c r="T89" t="e">
        <f t="shared" ca="1" si="28"/>
        <v>#NAME?</v>
      </c>
      <c r="V89" t="e">
        <f t="shared" ca="1" si="29"/>
        <v>#NAME?</v>
      </c>
    </row>
    <row r="90" spans="10:22">
      <c r="J90">
        <f t="shared" si="20"/>
        <v>89</v>
      </c>
      <c r="L90">
        <f>$B$8+$B$3*Transformed!B90+$B$4*Transformed!C90+$B$5*Transformed!X90+$B$6*Transformed!V90+$B$7*Transformed!W90</f>
        <v>-0.1144231</v>
      </c>
      <c r="M90">
        <f t="shared" si="21"/>
        <v>4.6142105879486737</v>
      </c>
      <c r="N90">
        <f t="shared" si="22"/>
        <v>-2.4209116315964927</v>
      </c>
      <c r="O90" t="e">
        <f t="shared" ca="1" si="23"/>
        <v>#NAME?</v>
      </c>
      <c r="P90">
        <f t="shared" si="24"/>
        <v>-0.99225720691137187</v>
      </c>
      <c r="Q90" t="e">
        <f t="shared" ca="1" si="25"/>
        <v>#NAME?</v>
      </c>
      <c r="R90" t="e">
        <f t="shared" ca="1" si="26"/>
        <v>#NAME?</v>
      </c>
      <c r="S90" t="e">
        <f t="shared" ca="1" si="27"/>
        <v>#NAME?</v>
      </c>
      <c r="T90" t="e">
        <f t="shared" ca="1" si="28"/>
        <v>#NAME?</v>
      </c>
      <c r="V90" t="e">
        <f t="shared" ca="1" si="29"/>
        <v>#NAME?</v>
      </c>
    </row>
    <row r="91" spans="10:22">
      <c r="J91">
        <f t="shared" si="20"/>
        <v>90</v>
      </c>
      <c r="L91">
        <f>$B$8+$B$3*Transformed!B91+$B$4*Transformed!C91+$B$5*Transformed!X91+$B$6*Transformed!V91+$B$7*Transformed!W91</f>
        <v>-0.1144231</v>
      </c>
      <c r="M91">
        <f t="shared" si="21"/>
        <v>4.6142105879486737</v>
      </c>
      <c r="N91">
        <f t="shared" si="22"/>
        <v>-2.4209116315964927</v>
      </c>
      <c r="O91" t="e">
        <f t="shared" ca="1" si="23"/>
        <v>#NAME?</v>
      </c>
      <c r="P91">
        <f t="shared" si="24"/>
        <v>-0.99225720691137187</v>
      </c>
      <c r="Q91" t="e">
        <f t="shared" ca="1" si="25"/>
        <v>#NAME?</v>
      </c>
      <c r="R91" t="e">
        <f t="shared" ca="1" si="26"/>
        <v>#NAME?</v>
      </c>
      <c r="S91" t="e">
        <f t="shared" ca="1" si="27"/>
        <v>#NAME?</v>
      </c>
      <c r="T91" t="e">
        <f t="shared" ca="1" si="28"/>
        <v>#NAME?</v>
      </c>
      <c r="V91" t="e">
        <f t="shared" ca="1" si="29"/>
        <v>#NAME?</v>
      </c>
    </row>
    <row r="92" spans="10:22">
      <c r="J92">
        <f t="shared" si="20"/>
        <v>91</v>
      </c>
      <c r="L92">
        <f>$B$8+$B$3*Transformed!B92+$B$4*Transformed!C92+$B$5*Transformed!X92+$B$6*Transformed!V92+$B$7*Transformed!W92</f>
        <v>-0.1144231</v>
      </c>
      <c r="M92">
        <f t="shared" si="21"/>
        <v>4.6142105879486737</v>
      </c>
      <c r="N92">
        <f t="shared" si="22"/>
        <v>-2.4209116315964927</v>
      </c>
      <c r="O92" t="e">
        <f t="shared" ca="1" si="23"/>
        <v>#NAME?</v>
      </c>
      <c r="P92">
        <f t="shared" si="24"/>
        <v>-0.99225720691137187</v>
      </c>
      <c r="Q92" t="e">
        <f t="shared" ca="1" si="25"/>
        <v>#NAME?</v>
      </c>
      <c r="R92" t="e">
        <f t="shared" ca="1" si="26"/>
        <v>#NAME?</v>
      </c>
      <c r="S92" t="e">
        <f t="shared" ca="1" si="27"/>
        <v>#NAME?</v>
      </c>
      <c r="T92" t="e">
        <f t="shared" ca="1" si="28"/>
        <v>#NAME?</v>
      </c>
      <c r="V92" t="e">
        <f t="shared" ca="1" si="29"/>
        <v>#NAME?</v>
      </c>
    </row>
    <row r="93" spans="10:22">
      <c r="J93">
        <f t="shared" si="20"/>
        <v>92</v>
      </c>
      <c r="L93">
        <f>$B$8+$B$3*Transformed!B93+$B$4*Transformed!C93+$B$5*Transformed!X93+$B$6*Transformed!V93+$B$7*Transformed!W93</f>
        <v>-0.1144231</v>
      </c>
      <c r="M93">
        <f t="shared" si="21"/>
        <v>4.6142105879486737</v>
      </c>
      <c r="N93">
        <f t="shared" si="22"/>
        <v>-2.4209116315964927</v>
      </c>
      <c r="O93" t="e">
        <f t="shared" ca="1" si="23"/>
        <v>#NAME?</v>
      </c>
      <c r="P93">
        <f t="shared" si="24"/>
        <v>-0.99225720691137187</v>
      </c>
      <c r="Q93" t="e">
        <f t="shared" ca="1" si="25"/>
        <v>#NAME?</v>
      </c>
      <c r="R93" t="e">
        <f t="shared" ca="1" si="26"/>
        <v>#NAME?</v>
      </c>
      <c r="S93" t="e">
        <f t="shared" ca="1" si="27"/>
        <v>#NAME?</v>
      </c>
      <c r="T93" t="e">
        <f t="shared" ca="1" si="28"/>
        <v>#NAME?</v>
      </c>
      <c r="V93" t="e">
        <f t="shared" ca="1" si="29"/>
        <v>#NAME?</v>
      </c>
    </row>
    <row r="94" spans="10:22">
      <c r="J94">
        <f t="shared" si="20"/>
        <v>93</v>
      </c>
      <c r="L94">
        <f>$B$8+$B$3*Transformed!B94+$B$4*Transformed!C94+$B$5*Transformed!X94+$B$6*Transformed!V94+$B$7*Transformed!W94</f>
        <v>-0.1144231</v>
      </c>
      <c r="M94">
        <f t="shared" si="21"/>
        <v>4.6142105879486737</v>
      </c>
      <c r="N94">
        <f t="shared" si="22"/>
        <v>-2.4209116315964927</v>
      </c>
      <c r="O94" t="e">
        <f t="shared" ca="1" si="23"/>
        <v>#NAME?</v>
      </c>
      <c r="P94">
        <f t="shared" si="24"/>
        <v>-0.99225720691137187</v>
      </c>
      <c r="Q94" t="e">
        <f t="shared" ca="1" si="25"/>
        <v>#NAME?</v>
      </c>
      <c r="R94" t="e">
        <f t="shared" ca="1" si="26"/>
        <v>#NAME?</v>
      </c>
      <c r="S94" t="e">
        <f t="shared" ca="1" si="27"/>
        <v>#NAME?</v>
      </c>
      <c r="T94" t="e">
        <f t="shared" ca="1" si="28"/>
        <v>#NAME?</v>
      </c>
      <c r="V94" t="e">
        <f t="shared" ca="1" si="29"/>
        <v>#NAME?</v>
      </c>
    </row>
    <row r="95" spans="10:22">
      <c r="J95">
        <f t="shared" si="20"/>
        <v>94</v>
      </c>
      <c r="L95">
        <f>$B$8+$B$3*Transformed!B95+$B$4*Transformed!C95+$B$5*Transformed!X95+$B$6*Transformed!V95+$B$7*Transformed!W95</f>
        <v>-0.1144231</v>
      </c>
      <c r="M95">
        <f t="shared" si="21"/>
        <v>4.6142105879486737</v>
      </c>
      <c r="N95">
        <f t="shared" si="22"/>
        <v>-2.4209116315964927</v>
      </c>
      <c r="O95" t="e">
        <f t="shared" ca="1" si="23"/>
        <v>#NAME?</v>
      </c>
      <c r="P95">
        <f t="shared" si="24"/>
        <v>-0.99225720691137187</v>
      </c>
      <c r="Q95" t="e">
        <f t="shared" ca="1" si="25"/>
        <v>#NAME?</v>
      </c>
      <c r="R95" t="e">
        <f t="shared" ca="1" si="26"/>
        <v>#NAME?</v>
      </c>
      <c r="S95" t="e">
        <f t="shared" ca="1" si="27"/>
        <v>#NAME?</v>
      </c>
      <c r="T95" t="e">
        <f t="shared" ca="1" si="28"/>
        <v>#NAME?</v>
      </c>
      <c r="V95" t="e">
        <f t="shared" ca="1" si="29"/>
        <v>#NAME?</v>
      </c>
    </row>
    <row r="96" spans="10:22">
      <c r="J96">
        <f t="shared" si="20"/>
        <v>95</v>
      </c>
      <c r="L96">
        <f>$B$8+$B$3*Transformed!B96+$B$4*Transformed!C96+$B$5*Transformed!X96+$B$6*Transformed!V96+$B$7*Transformed!W96</f>
        <v>-0.1144231</v>
      </c>
      <c r="M96">
        <f t="shared" si="21"/>
        <v>4.6142105879486737</v>
      </c>
      <c r="N96">
        <f t="shared" si="22"/>
        <v>-2.4209116315964927</v>
      </c>
      <c r="O96" t="e">
        <f t="shared" ca="1" si="23"/>
        <v>#NAME?</v>
      </c>
      <c r="P96">
        <f t="shared" si="24"/>
        <v>-0.99225720691137187</v>
      </c>
      <c r="Q96" t="e">
        <f t="shared" ca="1" si="25"/>
        <v>#NAME?</v>
      </c>
      <c r="R96" t="e">
        <f t="shared" ca="1" si="26"/>
        <v>#NAME?</v>
      </c>
      <c r="S96" t="e">
        <f t="shared" ca="1" si="27"/>
        <v>#NAME?</v>
      </c>
      <c r="T96" t="e">
        <f t="shared" ca="1" si="28"/>
        <v>#NAME?</v>
      </c>
      <c r="V96" t="e">
        <f t="shared" ca="1" si="29"/>
        <v>#NAME?</v>
      </c>
    </row>
    <row r="97" spans="10:22">
      <c r="J97">
        <f t="shared" si="20"/>
        <v>96</v>
      </c>
      <c r="L97">
        <f>$B$8+$B$3*Transformed!B97+$B$4*Transformed!C97+$B$5*Transformed!X97+$B$6*Transformed!V97+$B$7*Transformed!W97</f>
        <v>-0.1144231</v>
      </c>
      <c r="M97">
        <f t="shared" si="21"/>
        <v>4.6142105879486737</v>
      </c>
      <c r="N97">
        <f t="shared" si="22"/>
        <v>-2.4209116315964927</v>
      </c>
      <c r="O97" t="e">
        <f t="shared" ca="1" si="23"/>
        <v>#NAME?</v>
      </c>
      <c r="P97">
        <f t="shared" si="24"/>
        <v>-0.99225720691137187</v>
      </c>
      <c r="Q97" t="e">
        <f t="shared" ca="1" si="25"/>
        <v>#NAME?</v>
      </c>
      <c r="R97" t="e">
        <f t="shared" ca="1" si="26"/>
        <v>#NAME?</v>
      </c>
      <c r="S97" t="e">
        <f t="shared" ca="1" si="27"/>
        <v>#NAME?</v>
      </c>
      <c r="T97" t="e">
        <f t="shared" ca="1" si="28"/>
        <v>#NAME?</v>
      </c>
      <c r="V97" t="e">
        <f t="shared" ca="1" si="29"/>
        <v>#NAME?</v>
      </c>
    </row>
    <row r="98" spans="10:22">
      <c r="J98">
        <f t="shared" si="20"/>
        <v>97</v>
      </c>
      <c r="L98">
        <f>$B$8+$B$3*Transformed!B98+$B$4*Transformed!C98+$B$5*Transformed!X98+$B$6*Transformed!V98+$B$7*Transformed!W98</f>
        <v>-0.1144231</v>
      </c>
      <c r="M98">
        <f t="shared" si="21"/>
        <v>4.6142105879486737</v>
      </c>
      <c r="N98">
        <f t="shared" si="22"/>
        <v>-2.4209116315964927</v>
      </c>
      <c r="O98" t="e">
        <f t="shared" ca="1" si="23"/>
        <v>#NAME?</v>
      </c>
      <c r="P98">
        <f t="shared" si="24"/>
        <v>-0.99225720691137187</v>
      </c>
      <c r="Q98" t="e">
        <f t="shared" ca="1" si="25"/>
        <v>#NAME?</v>
      </c>
      <c r="R98" t="e">
        <f t="shared" ca="1" si="26"/>
        <v>#NAME?</v>
      </c>
      <c r="S98" t="e">
        <f t="shared" ca="1" si="27"/>
        <v>#NAME?</v>
      </c>
      <c r="T98" t="e">
        <f t="shared" ca="1" si="28"/>
        <v>#NAME?</v>
      </c>
      <c r="V98" t="e">
        <f t="shared" ca="1" si="29"/>
        <v>#NAME?</v>
      </c>
    </row>
    <row r="99" spans="10:22">
      <c r="J99">
        <f t="shared" si="20"/>
        <v>98</v>
      </c>
      <c r="L99">
        <f>$B$8+$B$3*Transformed!B99+$B$4*Transformed!C99+$B$5*Transformed!X99+$B$6*Transformed!V99+$B$7*Transformed!W99</f>
        <v>-0.1144231</v>
      </c>
      <c r="M99">
        <f t="shared" si="21"/>
        <v>4.6142105879486737</v>
      </c>
      <c r="N99">
        <f t="shared" si="22"/>
        <v>-2.4209116315964927</v>
      </c>
      <c r="O99" t="e">
        <f t="shared" ca="1" si="23"/>
        <v>#NAME?</v>
      </c>
      <c r="P99">
        <f t="shared" si="24"/>
        <v>-0.99225720691137187</v>
      </c>
      <c r="Q99" t="e">
        <f t="shared" ca="1" si="25"/>
        <v>#NAME?</v>
      </c>
      <c r="R99" t="e">
        <f t="shared" ca="1" si="26"/>
        <v>#NAME?</v>
      </c>
      <c r="S99" t="e">
        <f t="shared" ca="1" si="27"/>
        <v>#NAME?</v>
      </c>
      <c r="T99" t="e">
        <f t="shared" ca="1" si="28"/>
        <v>#NAME?</v>
      </c>
      <c r="V99" t="e">
        <f t="shared" ca="1" si="29"/>
        <v>#NAME?</v>
      </c>
    </row>
    <row r="100" spans="10:22">
      <c r="J100">
        <f t="shared" si="20"/>
        <v>99</v>
      </c>
      <c r="L100">
        <f>$B$8+$B$3*Transformed!B100+$B$4*Transformed!C100+$B$5*Transformed!X100+$B$6*Transformed!V100+$B$7*Transformed!W100</f>
        <v>-0.1144231</v>
      </c>
      <c r="M100">
        <f t="shared" si="21"/>
        <v>4.6142105879486737</v>
      </c>
      <c r="N100">
        <f t="shared" si="22"/>
        <v>-2.4209116315964927</v>
      </c>
      <c r="O100" t="e">
        <f t="shared" ca="1" si="23"/>
        <v>#NAME?</v>
      </c>
      <c r="P100">
        <f t="shared" si="24"/>
        <v>-0.99225720691137187</v>
      </c>
      <c r="Q100" t="e">
        <f t="shared" ca="1" si="25"/>
        <v>#NAME?</v>
      </c>
      <c r="R100" t="e">
        <f t="shared" ca="1" si="26"/>
        <v>#NAME?</v>
      </c>
      <c r="S100" t="e">
        <f t="shared" ca="1" si="27"/>
        <v>#NAME?</v>
      </c>
      <c r="T100" t="e">
        <f t="shared" ca="1" si="28"/>
        <v>#NAME?</v>
      </c>
      <c r="V100" t="e">
        <f t="shared" ca="1" si="29"/>
        <v>#NAME?</v>
      </c>
    </row>
    <row r="101" spans="10:22">
      <c r="J101">
        <f t="shared" si="20"/>
        <v>100</v>
      </c>
      <c r="L101">
        <f>$B$8+$B$3*Transformed!B101+$B$4*Transformed!C101+$B$5*Transformed!X101+$B$6*Transformed!V101+$B$7*Transformed!W101</f>
        <v>-0.1144231</v>
      </c>
      <c r="M101">
        <f t="shared" si="21"/>
        <v>4.6142105879486737</v>
      </c>
      <c r="N101">
        <f t="shared" si="22"/>
        <v>-2.4209116315964927</v>
      </c>
      <c r="O101" t="e">
        <f t="shared" ca="1" si="23"/>
        <v>#NAME?</v>
      </c>
      <c r="P101">
        <f t="shared" si="24"/>
        <v>-0.99225720691137187</v>
      </c>
      <c r="Q101" t="e">
        <f t="shared" ca="1" si="25"/>
        <v>#NAME?</v>
      </c>
      <c r="R101" t="e">
        <f t="shared" ca="1" si="26"/>
        <v>#NAME?</v>
      </c>
      <c r="S101" t="e">
        <f t="shared" ca="1" si="27"/>
        <v>#NAME?</v>
      </c>
      <c r="T101" t="e">
        <f t="shared" ca="1" si="28"/>
        <v>#NAME?</v>
      </c>
      <c r="V101" t="e">
        <f t="shared" ca="1" si="29"/>
        <v>#NAME?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V101"/>
  <sheetViews>
    <sheetView zoomScale="110" zoomScaleNormal="110" workbookViewId="0">
      <selection sqref="A1:G1"/>
    </sheetView>
  </sheetViews>
  <sheetFormatPr defaultRowHeight="15"/>
  <cols>
    <col min="1" max="1" width="13.5703125" bestFit="1" customWidth="1"/>
  </cols>
  <sheetData>
    <row r="1" spans="1:22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J1" t="s">
        <v>0</v>
      </c>
      <c r="K1" t="s">
        <v>10</v>
      </c>
      <c r="L1" t="s">
        <v>13</v>
      </c>
      <c r="M1" t="s">
        <v>15</v>
      </c>
      <c r="N1" t="s">
        <v>16</v>
      </c>
      <c r="O1" t="s">
        <v>19</v>
      </c>
      <c r="P1" t="s">
        <v>20</v>
      </c>
      <c r="Q1" s="9" t="s">
        <v>68</v>
      </c>
      <c r="R1" s="9" t="s">
        <v>19</v>
      </c>
      <c r="S1" s="9" t="s">
        <v>20</v>
      </c>
      <c r="T1" t="s">
        <v>23</v>
      </c>
      <c r="V1" s="3" t="s">
        <v>59</v>
      </c>
    </row>
    <row r="2" spans="1:22">
      <c r="J2">
        <f t="shared" ref="J2:J33" si="0">id</f>
        <v>1</v>
      </c>
      <c r="L2">
        <f>$B$10+$B$3*Transformed!B2+$B$4*Transformed!C2+$B$5*Transformed!D2+$B$6*Transformed!E2+$B$7*Transformed!F2+$B$8*Transformed!V2+$B$9*Transformed!W2</f>
        <v>1.4609476018935004</v>
      </c>
      <c r="M2">
        <f>(0.927-L2)/$B$14</f>
        <v>-1.3836979767093529</v>
      </c>
      <c r="N2">
        <f>(-0.984-L2)/$B$14</f>
        <v>-6.3359570075851721</v>
      </c>
      <c r="O2" t="e">
        <f ca="1">_xlfn.NORM.DIST(M2,0,1,FALSE)-_xlfn.NORM.DIST(N2,0,1,FALSE)</f>
        <v>#NAME?</v>
      </c>
      <c r="P2">
        <f>NORMSDIST(N2)-NORMSDIST(M2)</f>
        <v>-8.3225476563811671E-2</v>
      </c>
      <c r="Q2" t="e">
        <f ca="1">IF(AND(O2&gt;=-0.0001, O2&lt;=0.0001),1,0)</f>
        <v>#NAME?</v>
      </c>
      <c r="R2" t="e">
        <f ca="1">O2*(1-Q2)</f>
        <v>#NAME?</v>
      </c>
      <c r="S2" t="e">
        <f ca="1">Q2+(1-Q2)*P2</f>
        <v>#NAME?</v>
      </c>
      <c r="T2" t="e">
        <f ca="1">(1-NORMSDIST(M2)+(NORMSDIST(M2)-NORMSDIST(N2))*(L2+$B$64*(R2/S2))-0.654*NORMSDIST(N2))</f>
        <v>#NAME?</v>
      </c>
      <c r="V2" t="e">
        <f ca="1">T2</f>
        <v>#NAME?</v>
      </c>
    </row>
    <row r="3" spans="1:22">
      <c r="A3" t="s">
        <v>6</v>
      </c>
      <c r="B3">
        <v>0.30981360000000002</v>
      </c>
      <c r="C3">
        <v>3.9248900000000003E-2</v>
      </c>
      <c r="D3">
        <v>7.89</v>
      </c>
      <c r="E3">
        <v>0</v>
      </c>
      <c r="F3">
        <v>0.23288719999999999</v>
      </c>
      <c r="G3">
        <v>0.38673990000000003</v>
      </c>
      <c r="J3">
        <f t="shared" si="0"/>
        <v>2</v>
      </c>
      <c r="L3">
        <f>$B$10+$B$3*Transformed!B3+$B$4*Transformed!C3+$B$5*Transformed!D3+$B$6*Transformed!E3+$B$7*Transformed!F3+$B$8*Transformed!V3+$B$9*Transformed!W3</f>
        <v>-0.84502710000000003</v>
      </c>
      <c r="M3">
        <f t="shared" ref="M3:M6" si="1">(0.927-L3)/$B$14</f>
        <v>4.5921178487345307</v>
      </c>
      <c r="N3">
        <f t="shared" ref="N3:N6" si="2">(-0.984-L3)/$B$14</f>
        <v>-0.36014118214128826</v>
      </c>
      <c r="O3" t="e">
        <f t="shared" ref="O3:O6" ca="1" si="3">_xlfn.NORM.DIST(M3,0,1,FALSE)-_xlfn.NORM.DIST(N3,0,1,FALSE)</f>
        <v>#NAME?</v>
      </c>
      <c r="P3">
        <f t="shared" ref="P3:P6" si="4">NORMSDIST(N3)-NORMSDIST(M3)</f>
        <v>-0.64062702752383771</v>
      </c>
      <c r="Q3" t="e">
        <f t="shared" ref="Q3:Q6" ca="1" si="5">IF(AND(O3&gt;=-0.0001, O3&lt;=0.0001),1,0)</f>
        <v>#NAME?</v>
      </c>
      <c r="R3" t="e">
        <f t="shared" ref="R3:R6" ca="1" si="6">O3*(1-Q3)</f>
        <v>#NAME?</v>
      </c>
      <c r="S3" t="e">
        <f t="shared" ref="S3:S6" ca="1" si="7">Q3+(1-Q3)*P3</f>
        <v>#NAME?</v>
      </c>
      <c r="T3" t="e">
        <f t="shared" ref="T3:T6" ca="1" si="8">(1-NORMSDIST(M3)+(NORMSDIST(M3)-NORMSDIST(N3))*(L3+$B$64*(R3/S3))-0.654*NORMSDIST(N3))</f>
        <v>#NAME?</v>
      </c>
      <c r="V3" t="e">
        <f t="shared" ref="V3:V6" ca="1" si="9">T3</f>
        <v>#NAME?</v>
      </c>
    </row>
    <row r="4" spans="1:22">
      <c r="A4" t="s">
        <v>7</v>
      </c>
      <c r="B4">
        <v>9.0079400000000004E-2</v>
      </c>
      <c r="C4">
        <v>3.4159299999999997E-2</v>
      </c>
      <c r="D4">
        <v>2.64</v>
      </c>
      <c r="E4">
        <v>8.0000000000000002E-3</v>
      </c>
      <c r="F4">
        <v>2.31285E-2</v>
      </c>
      <c r="G4">
        <v>0.15703030000000001</v>
      </c>
      <c r="J4">
        <f t="shared" si="0"/>
        <v>3</v>
      </c>
      <c r="L4">
        <f>$B$10+$B$3*Transformed!B4+$B$4*Transformed!C4+$B$5*Transformed!D4+$B$6*Transformed!E4+$B$7*Transformed!F4+$B$8*Transformed!V4+$B$9*Transformed!W4</f>
        <v>-0.84502710000000003</v>
      </c>
      <c r="M4">
        <f t="shared" si="1"/>
        <v>4.5921178487345307</v>
      </c>
      <c r="N4">
        <f t="shared" si="2"/>
        <v>-0.36014118214128826</v>
      </c>
      <c r="O4" t="e">
        <f t="shared" ca="1" si="3"/>
        <v>#NAME?</v>
      </c>
      <c r="P4">
        <f t="shared" si="4"/>
        <v>-0.64062702752383771</v>
      </c>
      <c r="Q4" t="e">
        <f t="shared" ca="1" si="5"/>
        <v>#NAME?</v>
      </c>
      <c r="R4" t="e">
        <f t="shared" ca="1" si="6"/>
        <v>#NAME?</v>
      </c>
      <c r="S4" t="e">
        <f t="shared" ca="1" si="7"/>
        <v>#NAME?</v>
      </c>
      <c r="T4" t="e">
        <f t="shared" ca="1" si="8"/>
        <v>#NAME?</v>
      </c>
      <c r="V4" t="e">
        <f t="shared" ca="1" si="9"/>
        <v>#NAME?</v>
      </c>
    </row>
    <row r="5" spans="1:22">
      <c r="A5" t="s">
        <v>41</v>
      </c>
      <c r="B5">
        <v>2.0366499999999999E-2</v>
      </c>
      <c r="C5">
        <v>2.9062899999999999E-2</v>
      </c>
      <c r="D5">
        <v>0.7</v>
      </c>
      <c r="E5">
        <v>0.48299999999999998</v>
      </c>
      <c r="F5">
        <v>-3.6595799999999998E-2</v>
      </c>
      <c r="G5">
        <v>7.73287E-2</v>
      </c>
      <c r="J5">
        <f t="shared" si="0"/>
        <v>4</v>
      </c>
      <c r="L5">
        <f>$B$10+$B$3*Transformed!B5+$B$4*Transformed!C5+$B$5*Transformed!D5+$B$6*Transformed!E5+$B$7*Transformed!F5+$B$8*Transformed!V5+$B$9*Transformed!W5</f>
        <v>-0.84502710000000003</v>
      </c>
      <c r="M5">
        <f t="shared" si="1"/>
        <v>4.5921178487345307</v>
      </c>
      <c r="N5">
        <f t="shared" si="2"/>
        <v>-0.36014118214128826</v>
      </c>
      <c r="O5" t="e">
        <f t="shared" ca="1" si="3"/>
        <v>#NAME?</v>
      </c>
      <c r="P5">
        <f t="shared" si="4"/>
        <v>-0.64062702752383771</v>
      </c>
      <c r="Q5" t="e">
        <f t="shared" ca="1" si="5"/>
        <v>#NAME?</v>
      </c>
      <c r="R5" t="e">
        <f t="shared" ca="1" si="6"/>
        <v>#NAME?</v>
      </c>
      <c r="S5" t="e">
        <f t="shared" ca="1" si="7"/>
        <v>#NAME?</v>
      </c>
      <c r="T5" t="e">
        <f t="shared" ca="1" si="8"/>
        <v>#NAME?</v>
      </c>
      <c r="V5" t="e">
        <f t="shared" ca="1" si="9"/>
        <v>#NAME?</v>
      </c>
    </row>
    <row r="6" spans="1:22">
      <c r="A6" t="s">
        <v>42</v>
      </c>
      <c r="B6">
        <v>2.8577600000000002E-2</v>
      </c>
      <c r="C6">
        <v>2.27429E-2</v>
      </c>
      <c r="D6">
        <v>1.26</v>
      </c>
      <c r="E6">
        <v>0.20899999999999999</v>
      </c>
      <c r="F6">
        <v>-1.59977E-2</v>
      </c>
      <c r="G6">
        <v>7.3152900000000007E-2</v>
      </c>
      <c r="J6">
        <f t="shared" si="0"/>
        <v>5</v>
      </c>
      <c r="L6">
        <f>$B$10+$B$3*Transformed!B6+$B$4*Transformed!C6+$B$5*Transformed!D6+$B$6*Transformed!E6+$B$7*Transformed!F6+$B$8*Transformed!V6+$B$9*Transformed!W6</f>
        <v>-0.84502710000000003</v>
      </c>
      <c r="M6">
        <f t="shared" si="1"/>
        <v>4.5921178487345307</v>
      </c>
      <c r="N6">
        <f t="shared" si="2"/>
        <v>-0.36014118214128826</v>
      </c>
      <c r="O6" t="e">
        <f t="shared" ca="1" si="3"/>
        <v>#NAME?</v>
      </c>
      <c r="P6">
        <f t="shared" si="4"/>
        <v>-0.64062702752383771</v>
      </c>
      <c r="Q6" t="e">
        <f t="shared" ca="1" si="5"/>
        <v>#NAME?</v>
      </c>
      <c r="R6" t="e">
        <f t="shared" ca="1" si="6"/>
        <v>#NAME?</v>
      </c>
      <c r="S6" t="e">
        <f t="shared" ca="1" si="7"/>
        <v>#NAME?</v>
      </c>
      <c r="T6" t="e">
        <f t="shared" ca="1" si="8"/>
        <v>#NAME?</v>
      </c>
      <c r="V6" t="e">
        <f t="shared" ca="1" si="9"/>
        <v>#NAME?</v>
      </c>
    </row>
    <row r="7" spans="1:22">
      <c r="A7" t="s">
        <v>43</v>
      </c>
      <c r="B7">
        <v>-1.8914400000000001E-2</v>
      </c>
      <c r="C7">
        <v>1.14018E-2</v>
      </c>
      <c r="D7">
        <v>-1.66</v>
      </c>
      <c r="E7">
        <v>9.7000000000000003E-2</v>
      </c>
      <c r="F7">
        <v>-4.1261600000000002E-2</v>
      </c>
      <c r="G7">
        <v>3.4328000000000002E-3</v>
      </c>
      <c r="J7">
        <f t="shared" si="0"/>
        <v>6</v>
      </c>
      <c r="L7">
        <f>$B$10+$B$3*Transformed!B7+$B$4*Transformed!C7+$B$5*Transformed!D7+$B$6*Transformed!E7+$B$7*Transformed!F7+$B$8*Transformed!V7+$B$9*Transformed!W7</f>
        <v>-0.84502710000000003</v>
      </c>
      <c r="M7">
        <f t="shared" ref="M7:M70" si="10">(0.927-L7)/$B$14</f>
        <v>4.5921178487345307</v>
      </c>
      <c r="N7">
        <f t="shared" ref="N7:N70" si="11">(-0.984-L7)/$B$14</f>
        <v>-0.36014118214128826</v>
      </c>
      <c r="O7" t="e">
        <f t="shared" ref="O7:O70" ca="1" si="12">_xlfn.NORM.DIST(M7,0,1,FALSE)-_xlfn.NORM.DIST(N7,0,1,FALSE)</f>
        <v>#NAME?</v>
      </c>
      <c r="P7">
        <f t="shared" ref="P7:P70" si="13">NORMSDIST(N7)-NORMSDIST(M7)</f>
        <v>-0.64062702752383771</v>
      </c>
      <c r="Q7" t="e">
        <f t="shared" ref="Q7:Q70" ca="1" si="14">IF(AND(O7&gt;=-0.0001, O7&lt;=0.0001),1,0)</f>
        <v>#NAME?</v>
      </c>
      <c r="R7" t="e">
        <f t="shared" ref="R7:R70" ca="1" si="15">O7*(1-Q7)</f>
        <v>#NAME?</v>
      </c>
      <c r="S7" t="e">
        <f t="shared" ref="S7:S70" ca="1" si="16">Q7+(1-Q7)*P7</f>
        <v>#NAME?</v>
      </c>
      <c r="T7" t="e">
        <f t="shared" ref="T7:T70" ca="1" si="17">(1-NORMSDIST(M7)+(NORMSDIST(M7)-NORMSDIST(N7))*(L7+$B$64*(R7/S7))-0.654*NORMSDIST(N7))</f>
        <v>#NAME?</v>
      </c>
      <c r="V7" t="e">
        <f t="shared" ref="V7:V70" ca="1" si="18">T7</f>
        <v>#NAME?</v>
      </c>
    </row>
    <row r="8" spans="1:22">
      <c r="A8" t="s">
        <v>57</v>
      </c>
      <c r="B8">
        <v>-6.0602099999999999E-2</v>
      </c>
      <c r="C8">
        <v>2.9525099999999999E-2</v>
      </c>
      <c r="D8">
        <v>-2.0499999999999998</v>
      </c>
      <c r="E8">
        <v>0.04</v>
      </c>
      <c r="F8">
        <v>-0.1184703</v>
      </c>
      <c r="G8">
        <v>-2.7339E-3</v>
      </c>
      <c r="J8">
        <f t="shared" si="0"/>
        <v>7</v>
      </c>
      <c r="L8">
        <f>$B$10+$B$3*Transformed!B8+$B$4*Transformed!C8+$B$5*Transformed!D8+$B$6*Transformed!E8+$B$7*Transformed!F8+$B$8*Transformed!V8+$B$9*Transformed!W8</f>
        <v>-0.84502710000000003</v>
      </c>
      <c r="M8">
        <f t="shared" si="10"/>
        <v>4.5921178487345307</v>
      </c>
      <c r="N8">
        <f t="shared" si="11"/>
        <v>-0.36014118214128826</v>
      </c>
      <c r="O8" t="e">
        <f t="shared" ca="1" si="12"/>
        <v>#NAME?</v>
      </c>
      <c r="P8">
        <f t="shared" si="13"/>
        <v>-0.64062702752383771</v>
      </c>
      <c r="Q8" t="e">
        <f t="shared" ca="1" si="14"/>
        <v>#NAME?</v>
      </c>
      <c r="R8" t="e">
        <f t="shared" ca="1" si="15"/>
        <v>#NAME?</v>
      </c>
      <c r="S8" t="e">
        <f t="shared" ca="1" si="16"/>
        <v>#NAME?</v>
      </c>
      <c r="T8" t="e">
        <f t="shared" ca="1" si="17"/>
        <v>#NAME?</v>
      </c>
      <c r="V8" t="e">
        <f t="shared" ca="1" si="18"/>
        <v>#NAME?</v>
      </c>
    </row>
    <row r="9" spans="1:22">
      <c r="A9" t="s">
        <v>58</v>
      </c>
      <c r="B9">
        <v>-8.6489099999999999E-2</v>
      </c>
      <c r="C9">
        <v>6.4498600000000003E-2</v>
      </c>
      <c r="D9">
        <v>-1.34</v>
      </c>
      <c r="E9">
        <v>0.18</v>
      </c>
      <c r="F9">
        <v>-0.21290400000000001</v>
      </c>
      <c r="G9">
        <v>3.99259E-2</v>
      </c>
      <c r="J9">
        <f t="shared" si="0"/>
        <v>8</v>
      </c>
      <c r="L9">
        <f>$B$10+$B$3*Transformed!B9+$B$4*Transformed!C9+$B$5*Transformed!D9+$B$6*Transformed!E9+$B$7*Transformed!F9+$B$8*Transformed!V9+$B$9*Transformed!W9</f>
        <v>-0.84502710000000003</v>
      </c>
      <c r="M9">
        <f t="shared" si="10"/>
        <v>4.5921178487345307</v>
      </c>
      <c r="N9">
        <f t="shared" si="11"/>
        <v>-0.36014118214128826</v>
      </c>
      <c r="O9" t="e">
        <f t="shared" ca="1" si="12"/>
        <v>#NAME?</v>
      </c>
      <c r="P9">
        <f t="shared" si="13"/>
        <v>-0.64062702752383771</v>
      </c>
      <c r="Q9" t="e">
        <f t="shared" ca="1" si="14"/>
        <v>#NAME?</v>
      </c>
      <c r="R9" t="e">
        <f t="shared" ca="1" si="15"/>
        <v>#NAME?</v>
      </c>
      <c r="S9" t="e">
        <f t="shared" ca="1" si="16"/>
        <v>#NAME?</v>
      </c>
      <c r="T9" t="e">
        <f t="shared" ca="1" si="17"/>
        <v>#NAME?</v>
      </c>
      <c r="V9" t="e">
        <f t="shared" ca="1" si="18"/>
        <v>#NAME?</v>
      </c>
    </row>
    <row r="10" spans="1:22">
      <c r="A10" t="s">
        <v>26</v>
      </c>
      <c r="B10">
        <v>-0.84502710000000003</v>
      </c>
      <c r="C10">
        <v>0.27350609999999997</v>
      </c>
      <c r="D10">
        <v>-3.09</v>
      </c>
      <c r="E10">
        <v>2E-3</v>
      </c>
      <c r="F10">
        <v>-1.381089</v>
      </c>
      <c r="G10">
        <v>-0.30896509999999999</v>
      </c>
      <c r="J10">
        <f t="shared" si="0"/>
        <v>9</v>
      </c>
      <c r="L10">
        <f>$B$10+$B$3*Transformed!B10+$B$4*Transformed!C10+$B$5*Transformed!D10+$B$6*Transformed!E10+$B$7*Transformed!F10+$B$8*Transformed!V10+$B$9*Transformed!W10</f>
        <v>-0.84502710000000003</v>
      </c>
      <c r="M10">
        <f t="shared" si="10"/>
        <v>4.5921178487345307</v>
      </c>
      <c r="N10">
        <f t="shared" si="11"/>
        <v>-0.36014118214128826</v>
      </c>
      <c r="O10" t="e">
        <f t="shared" ca="1" si="12"/>
        <v>#NAME?</v>
      </c>
      <c r="P10">
        <f t="shared" si="13"/>
        <v>-0.64062702752383771</v>
      </c>
      <c r="Q10" t="e">
        <f t="shared" ca="1" si="14"/>
        <v>#NAME?</v>
      </c>
      <c r="R10" t="e">
        <f t="shared" ca="1" si="15"/>
        <v>#NAME?</v>
      </c>
      <c r="S10" t="e">
        <f t="shared" ca="1" si="16"/>
        <v>#NAME?</v>
      </c>
      <c r="T10" t="e">
        <f t="shared" ca="1" si="17"/>
        <v>#NAME?</v>
      </c>
      <c r="V10" t="e">
        <f t="shared" ca="1" si="18"/>
        <v>#NAME?</v>
      </c>
    </row>
    <row r="11" spans="1:22">
      <c r="G11" s="4"/>
      <c r="J11">
        <f t="shared" si="0"/>
        <v>10</v>
      </c>
      <c r="L11">
        <f>$B$10+$B$3*Transformed!B11+$B$4*Transformed!C11+$B$5*Transformed!D11+$B$6*Transformed!E11+$B$7*Transformed!F11+$B$8*Transformed!V11+$B$9*Transformed!W11</f>
        <v>-0.84502710000000003</v>
      </c>
      <c r="M11">
        <f t="shared" si="10"/>
        <v>4.5921178487345307</v>
      </c>
      <c r="N11">
        <f t="shared" si="11"/>
        <v>-0.36014118214128826</v>
      </c>
      <c r="O11" t="e">
        <f t="shared" ca="1" si="12"/>
        <v>#NAME?</v>
      </c>
      <c r="P11">
        <f t="shared" si="13"/>
        <v>-0.64062702752383771</v>
      </c>
      <c r="Q11" t="e">
        <f t="shared" ca="1" si="14"/>
        <v>#NAME?</v>
      </c>
      <c r="R11" t="e">
        <f t="shared" ca="1" si="15"/>
        <v>#NAME?</v>
      </c>
      <c r="S11" t="e">
        <f t="shared" ca="1" si="16"/>
        <v>#NAME?</v>
      </c>
      <c r="T11" t="e">
        <f t="shared" ca="1" si="17"/>
        <v>#NAME?</v>
      </c>
      <c r="V11" t="e">
        <f t="shared" ca="1" si="18"/>
        <v>#NAME?</v>
      </c>
    </row>
    <row r="12" spans="1:22">
      <c r="A12" t="s">
        <v>29</v>
      </c>
      <c r="B12">
        <v>-0.95221730000000004</v>
      </c>
      <c r="C12">
        <v>6.5624699999999994E-2</v>
      </c>
      <c r="D12">
        <v>-14.51</v>
      </c>
      <c r="E12">
        <v>0</v>
      </c>
      <c r="F12">
        <v>-1.0808390000000001</v>
      </c>
      <c r="G12">
        <v>-0.82359530000000003</v>
      </c>
      <c r="J12">
        <f t="shared" si="0"/>
        <v>11</v>
      </c>
      <c r="L12">
        <f>$B$10+$B$3*Transformed!B12+$B$4*Transformed!C12+$B$5*Transformed!D12+$B$6*Transformed!E12+$B$7*Transformed!F12+$B$8*Transformed!V12+$B$9*Transformed!W12</f>
        <v>-0.84502710000000003</v>
      </c>
      <c r="M12">
        <f t="shared" si="10"/>
        <v>4.5921178487345307</v>
      </c>
      <c r="N12">
        <f t="shared" si="11"/>
        <v>-0.36014118214128826</v>
      </c>
      <c r="O12" t="e">
        <f t="shared" ca="1" si="12"/>
        <v>#NAME?</v>
      </c>
      <c r="P12">
        <f t="shared" si="13"/>
        <v>-0.64062702752383771</v>
      </c>
      <c r="Q12" t="e">
        <f t="shared" ca="1" si="14"/>
        <v>#NAME?</v>
      </c>
      <c r="R12" t="e">
        <f t="shared" ca="1" si="15"/>
        <v>#NAME?</v>
      </c>
      <c r="S12" t="e">
        <f t="shared" ca="1" si="16"/>
        <v>#NAME?</v>
      </c>
      <c r="T12" t="e">
        <f t="shared" ca="1" si="17"/>
        <v>#NAME?</v>
      </c>
      <c r="V12" t="e">
        <f t="shared" ca="1" si="18"/>
        <v>#NAME?</v>
      </c>
    </row>
    <row r="13" spans="1:22">
      <c r="J13">
        <f t="shared" si="0"/>
        <v>12</v>
      </c>
      <c r="L13">
        <f>$B$10+$B$3*Transformed!B13+$B$4*Transformed!C13+$B$5*Transformed!D13+$B$6*Transformed!E13+$B$7*Transformed!F13+$B$8*Transformed!V13+$B$9*Transformed!W13</f>
        <v>-0.84502710000000003</v>
      </c>
      <c r="M13">
        <f t="shared" si="10"/>
        <v>4.5921178487345307</v>
      </c>
      <c r="N13">
        <f t="shared" si="11"/>
        <v>-0.36014118214128826</v>
      </c>
      <c r="O13" t="e">
        <f t="shared" ca="1" si="12"/>
        <v>#NAME?</v>
      </c>
      <c r="P13">
        <f t="shared" si="13"/>
        <v>-0.64062702752383771</v>
      </c>
      <c r="Q13" t="e">
        <f t="shared" ca="1" si="14"/>
        <v>#NAME?</v>
      </c>
      <c r="R13" t="e">
        <f t="shared" ca="1" si="15"/>
        <v>#NAME?</v>
      </c>
      <c r="S13" t="e">
        <f t="shared" ca="1" si="16"/>
        <v>#NAME?</v>
      </c>
      <c r="T13" t="e">
        <f t="shared" ca="1" si="17"/>
        <v>#NAME?</v>
      </c>
      <c r="V13" t="e">
        <f t="shared" ca="1" si="18"/>
        <v>#NAME?</v>
      </c>
    </row>
    <row r="14" spans="1:22">
      <c r="A14" t="s">
        <v>31</v>
      </c>
      <c r="B14">
        <v>0.38588450000000002</v>
      </c>
      <c r="C14">
        <v>2.5323499999999999E-2</v>
      </c>
      <c r="F14">
        <v>0.33931060000000002</v>
      </c>
      <c r="G14">
        <v>0.43885099999999999</v>
      </c>
      <c r="J14">
        <f t="shared" si="0"/>
        <v>13</v>
      </c>
      <c r="L14">
        <f>$B$10+$B$3*Transformed!B14+$B$4*Transformed!C14+$B$5*Transformed!D14+$B$6*Transformed!E14+$B$7*Transformed!F14+$B$8*Transformed!V14+$B$9*Transformed!W14</f>
        <v>-0.84502710000000003</v>
      </c>
      <c r="M14">
        <f t="shared" si="10"/>
        <v>4.5921178487345307</v>
      </c>
      <c r="N14">
        <f t="shared" si="11"/>
        <v>-0.36014118214128826</v>
      </c>
      <c r="O14" t="e">
        <f t="shared" ca="1" si="12"/>
        <v>#NAME?</v>
      </c>
      <c r="P14">
        <f t="shared" si="13"/>
        <v>-0.64062702752383771</v>
      </c>
      <c r="Q14" t="e">
        <f t="shared" ca="1" si="14"/>
        <v>#NAME?</v>
      </c>
      <c r="R14" t="e">
        <f t="shared" ca="1" si="15"/>
        <v>#NAME?</v>
      </c>
      <c r="S14" t="e">
        <f t="shared" ca="1" si="16"/>
        <v>#NAME?</v>
      </c>
      <c r="T14" t="e">
        <f t="shared" ca="1" si="17"/>
        <v>#NAME?</v>
      </c>
      <c r="V14" t="e">
        <f t="shared" ca="1" si="18"/>
        <v>#NAME?</v>
      </c>
    </row>
    <row r="15" spans="1:22">
      <c r="J15">
        <f t="shared" si="0"/>
        <v>14</v>
      </c>
      <c r="L15">
        <f>$B$10+$B$3*Transformed!B15+$B$4*Transformed!C15+$B$5*Transformed!D15+$B$6*Transformed!E15+$B$7*Transformed!F15+$B$8*Transformed!V15+$B$9*Transformed!W15</f>
        <v>-0.84502710000000003</v>
      </c>
      <c r="M15">
        <f t="shared" si="10"/>
        <v>4.5921178487345307</v>
      </c>
      <c r="N15">
        <f t="shared" si="11"/>
        <v>-0.36014118214128826</v>
      </c>
      <c r="O15" t="e">
        <f t="shared" ca="1" si="12"/>
        <v>#NAME?</v>
      </c>
      <c r="P15">
        <f t="shared" si="13"/>
        <v>-0.64062702752383771</v>
      </c>
      <c r="Q15" t="e">
        <f t="shared" ca="1" si="14"/>
        <v>#NAME?</v>
      </c>
      <c r="R15" t="e">
        <f t="shared" ca="1" si="15"/>
        <v>#NAME?</v>
      </c>
      <c r="S15" t="e">
        <f t="shared" ca="1" si="16"/>
        <v>#NAME?</v>
      </c>
      <c r="T15" t="e">
        <f t="shared" ca="1" si="17"/>
        <v>#NAME?</v>
      </c>
      <c r="V15" t="e">
        <f t="shared" ca="1" si="18"/>
        <v>#NAME?</v>
      </c>
    </row>
    <row r="16" spans="1:22">
      <c r="J16">
        <f t="shared" si="0"/>
        <v>15</v>
      </c>
      <c r="L16">
        <f>$B$10+$B$3*Transformed!B16+$B$4*Transformed!C16+$B$5*Transformed!D16+$B$6*Transformed!E16+$B$7*Transformed!F16+$B$8*Transformed!V16+$B$9*Transformed!W16</f>
        <v>-0.84502710000000003</v>
      </c>
      <c r="M16">
        <f t="shared" si="10"/>
        <v>4.5921178487345307</v>
      </c>
      <c r="N16">
        <f t="shared" si="11"/>
        <v>-0.36014118214128826</v>
      </c>
      <c r="O16" t="e">
        <f t="shared" ca="1" si="12"/>
        <v>#NAME?</v>
      </c>
      <c r="P16">
        <f t="shared" si="13"/>
        <v>-0.64062702752383771</v>
      </c>
      <c r="Q16" t="e">
        <f t="shared" ca="1" si="14"/>
        <v>#NAME?</v>
      </c>
      <c r="R16" t="e">
        <f t="shared" ca="1" si="15"/>
        <v>#NAME?</v>
      </c>
      <c r="S16" t="e">
        <f t="shared" ca="1" si="16"/>
        <v>#NAME?</v>
      </c>
      <c r="T16" t="e">
        <f t="shared" ca="1" si="17"/>
        <v>#NAME?</v>
      </c>
      <c r="V16" t="e">
        <f t="shared" ca="1" si="18"/>
        <v>#NAME?</v>
      </c>
    </row>
    <row r="17" spans="6:22">
      <c r="F17" s="4"/>
      <c r="J17">
        <f t="shared" si="0"/>
        <v>16</v>
      </c>
      <c r="L17">
        <f>$B$10+$B$3*Transformed!B17+$B$4*Transformed!C17+$B$5*Transformed!D17+$B$6*Transformed!E17+$B$7*Transformed!F17+$B$8*Transformed!V17+$B$9*Transformed!W17</f>
        <v>-0.84502710000000003</v>
      </c>
      <c r="M17">
        <f t="shared" si="10"/>
        <v>4.5921178487345307</v>
      </c>
      <c r="N17">
        <f t="shared" si="11"/>
        <v>-0.36014118214128826</v>
      </c>
      <c r="O17" t="e">
        <f t="shared" ca="1" si="12"/>
        <v>#NAME?</v>
      </c>
      <c r="P17">
        <f t="shared" si="13"/>
        <v>-0.64062702752383771</v>
      </c>
      <c r="Q17" t="e">
        <f t="shared" ca="1" si="14"/>
        <v>#NAME?</v>
      </c>
      <c r="R17" t="e">
        <f t="shared" ca="1" si="15"/>
        <v>#NAME?</v>
      </c>
      <c r="S17" t="e">
        <f t="shared" ca="1" si="16"/>
        <v>#NAME?</v>
      </c>
      <c r="T17" t="e">
        <f t="shared" ca="1" si="17"/>
        <v>#NAME?</v>
      </c>
      <c r="V17" t="e">
        <f t="shared" ca="1" si="18"/>
        <v>#NAME?</v>
      </c>
    </row>
    <row r="18" spans="6:22">
      <c r="J18">
        <f t="shared" si="0"/>
        <v>17</v>
      </c>
      <c r="L18">
        <f>$B$10+$B$3*Transformed!B18+$B$4*Transformed!C18+$B$5*Transformed!D18+$B$6*Transformed!E18+$B$7*Transformed!F18+$B$8*Transformed!V18+$B$9*Transformed!W18</f>
        <v>-0.84502710000000003</v>
      </c>
      <c r="M18">
        <f t="shared" si="10"/>
        <v>4.5921178487345307</v>
      </c>
      <c r="N18">
        <f t="shared" si="11"/>
        <v>-0.36014118214128826</v>
      </c>
      <c r="O18" t="e">
        <f t="shared" ca="1" si="12"/>
        <v>#NAME?</v>
      </c>
      <c r="P18">
        <f t="shared" si="13"/>
        <v>-0.64062702752383771</v>
      </c>
      <c r="Q18" t="e">
        <f t="shared" ca="1" si="14"/>
        <v>#NAME?</v>
      </c>
      <c r="R18" t="e">
        <f t="shared" ca="1" si="15"/>
        <v>#NAME?</v>
      </c>
      <c r="S18" t="e">
        <f t="shared" ca="1" si="16"/>
        <v>#NAME?</v>
      </c>
      <c r="T18" t="e">
        <f t="shared" ca="1" si="17"/>
        <v>#NAME?</v>
      </c>
      <c r="V18" t="e">
        <f t="shared" ca="1" si="18"/>
        <v>#NAME?</v>
      </c>
    </row>
    <row r="19" spans="6:22">
      <c r="J19">
        <f t="shared" si="0"/>
        <v>18</v>
      </c>
      <c r="L19">
        <f>$B$10+$B$3*Transformed!B19+$B$4*Transformed!C19+$B$5*Transformed!D19+$B$6*Transformed!E19+$B$7*Transformed!F19+$B$8*Transformed!V19+$B$9*Transformed!W19</f>
        <v>-0.84502710000000003</v>
      </c>
      <c r="M19">
        <f t="shared" si="10"/>
        <v>4.5921178487345307</v>
      </c>
      <c r="N19">
        <f t="shared" si="11"/>
        <v>-0.36014118214128826</v>
      </c>
      <c r="O19" t="e">
        <f t="shared" ca="1" si="12"/>
        <v>#NAME?</v>
      </c>
      <c r="P19">
        <f t="shared" si="13"/>
        <v>-0.64062702752383771</v>
      </c>
      <c r="Q19" t="e">
        <f t="shared" ca="1" si="14"/>
        <v>#NAME?</v>
      </c>
      <c r="R19" t="e">
        <f t="shared" ca="1" si="15"/>
        <v>#NAME?</v>
      </c>
      <c r="S19" t="e">
        <f t="shared" ca="1" si="16"/>
        <v>#NAME?</v>
      </c>
      <c r="T19" t="e">
        <f t="shared" ca="1" si="17"/>
        <v>#NAME?</v>
      </c>
      <c r="V19" t="e">
        <f t="shared" ca="1" si="18"/>
        <v>#NAME?</v>
      </c>
    </row>
    <row r="20" spans="6:22">
      <c r="J20">
        <f t="shared" si="0"/>
        <v>19</v>
      </c>
      <c r="L20">
        <f>$B$10+$B$3*Transformed!B20+$B$4*Transformed!C20+$B$5*Transformed!D20+$B$6*Transformed!E20+$B$7*Transformed!F20+$B$8*Transformed!V20+$B$9*Transformed!W20</f>
        <v>-0.84502710000000003</v>
      </c>
      <c r="M20">
        <f t="shared" si="10"/>
        <v>4.5921178487345307</v>
      </c>
      <c r="N20">
        <f t="shared" si="11"/>
        <v>-0.36014118214128826</v>
      </c>
      <c r="O20" t="e">
        <f t="shared" ca="1" si="12"/>
        <v>#NAME?</v>
      </c>
      <c r="P20">
        <f t="shared" si="13"/>
        <v>-0.64062702752383771</v>
      </c>
      <c r="Q20" t="e">
        <f t="shared" ca="1" si="14"/>
        <v>#NAME?</v>
      </c>
      <c r="R20" t="e">
        <f t="shared" ca="1" si="15"/>
        <v>#NAME?</v>
      </c>
      <c r="S20" t="e">
        <f t="shared" ca="1" si="16"/>
        <v>#NAME?</v>
      </c>
      <c r="T20" t="e">
        <f t="shared" ca="1" si="17"/>
        <v>#NAME?</v>
      </c>
      <c r="V20" t="e">
        <f t="shared" ca="1" si="18"/>
        <v>#NAME?</v>
      </c>
    </row>
    <row r="21" spans="6:22">
      <c r="J21">
        <f t="shared" si="0"/>
        <v>20</v>
      </c>
      <c r="L21">
        <f>$B$10+$B$3*Transformed!B21+$B$4*Transformed!C21+$B$5*Transformed!D21+$B$6*Transformed!E21+$B$7*Transformed!F21+$B$8*Transformed!V21+$B$9*Transformed!W21</f>
        <v>-0.84502710000000003</v>
      </c>
      <c r="M21">
        <f t="shared" si="10"/>
        <v>4.5921178487345307</v>
      </c>
      <c r="N21">
        <f t="shared" si="11"/>
        <v>-0.36014118214128826</v>
      </c>
      <c r="O21" t="e">
        <f t="shared" ca="1" si="12"/>
        <v>#NAME?</v>
      </c>
      <c r="P21">
        <f t="shared" si="13"/>
        <v>-0.64062702752383771</v>
      </c>
      <c r="Q21" t="e">
        <f t="shared" ca="1" si="14"/>
        <v>#NAME?</v>
      </c>
      <c r="R21" t="e">
        <f t="shared" ca="1" si="15"/>
        <v>#NAME?</v>
      </c>
      <c r="S21" t="e">
        <f t="shared" ca="1" si="16"/>
        <v>#NAME?</v>
      </c>
      <c r="T21" t="e">
        <f t="shared" ca="1" si="17"/>
        <v>#NAME?</v>
      </c>
      <c r="V21" t="e">
        <f t="shared" ca="1" si="18"/>
        <v>#NAME?</v>
      </c>
    </row>
    <row r="22" spans="6:22">
      <c r="J22">
        <f t="shared" si="0"/>
        <v>21</v>
      </c>
      <c r="L22">
        <f>$B$10+$B$3*Transformed!B22+$B$4*Transformed!C22+$B$5*Transformed!D22+$B$6*Transformed!E22+$B$7*Transformed!F22+$B$8*Transformed!V22+$B$9*Transformed!W22</f>
        <v>-0.84502710000000003</v>
      </c>
      <c r="M22">
        <f t="shared" si="10"/>
        <v>4.5921178487345307</v>
      </c>
      <c r="N22">
        <f t="shared" si="11"/>
        <v>-0.36014118214128826</v>
      </c>
      <c r="O22" t="e">
        <f t="shared" ca="1" si="12"/>
        <v>#NAME?</v>
      </c>
      <c r="P22">
        <f t="shared" si="13"/>
        <v>-0.64062702752383771</v>
      </c>
      <c r="Q22" t="e">
        <f t="shared" ca="1" si="14"/>
        <v>#NAME?</v>
      </c>
      <c r="R22" t="e">
        <f t="shared" ca="1" si="15"/>
        <v>#NAME?</v>
      </c>
      <c r="S22" t="e">
        <f t="shared" ca="1" si="16"/>
        <v>#NAME?</v>
      </c>
      <c r="T22" t="e">
        <f t="shared" ca="1" si="17"/>
        <v>#NAME?</v>
      </c>
      <c r="V22" t="e">
        <f t="shared" ca="1" si="18"/>
        <v>#NAME?</v>
      </c>
    </row>
    <row r="23" spans="6:22">
      <c r="J23">
        <f t="shared" si="0"/>
        <v>22</v>
      </c>
      <c r="L23">
        <f>$B$10+$B$3*Transformed!B23+$B$4*Transformed!C23+$B$5*Transformed!D23+$B$6*Transformed!E23+$B$7*Transformed!F23+$B$8*Transformed!V23+$B$9*Transformed!W23</f>
        <v>-0.84502710000000003</v>
      </c>
      <c r="M23">
        <f t="shared" si="10"/>
        <v>4.5921178487345307</v>
      </c>
      <c r="N23">
        <f t="shared" si="11"/>
        <v>-0.36014118214128826</v>
      </c>
      <c r="O23" t="e">
        <f t="shared" ca="1" si="12"/>
        <v>#NAME?</v>
      </c>
      <c r="P23">
        <f t="shared" si="13"/>
        <v>-0.64062702752383771</v>
      </c>
      <c r="Q23" t="e">
        <f t="shared" ca="1" si="14"/>
        <v>#NAME?</v>
      </c>
      <c r="R23" t="e">
        <f t="shared" ca="1" si="15"/>
        <v>#NAME?</v>
      </c>
      <c r="S23" t="e">
        <f t="shared" ca="1" si="16"/>
        <v>#NAME?</v>
      </c>
      <c r="T23" t="e">
        <f t="shared" ca="1" si="17"/>
        <v>#NAME?</v>
      </c>
      <c r="V23" t="e">
        <f t="shared" ca="1" si="18"/>
        <v>#NAME?</v>
      </c>
    </row>
    <row r="24" spans="6:22">
      <c r="J24">
        <f t="shared" si="0"/>
        <v>23</v>
      </c>
      <c r="L24">
        <f>$B$10+$B$3*Transformed!B24+$B$4*Transformed!C24+$B$5*Transformed!D24+$B$6*Transformed!E24+$B$7*Transformed!F24+$B$8*Transformed!V24+$B$9*Transformed!W24</f>
        <v>-0.84502710000000003</v>
      </c>
      <c r="M24">
        <f t="shared" si="10"/>
        <v>4.5921178487345307</v>
      </c>
      <c r="N24">
        <f t="shared" si="11"/>
        <v>-0.36014118214128826</v>
      </c>
      <c r="O24" t="e">
        <f t="shared" ca="1" si="12"/>
        <v>#NAME?</v>
      </c>
      <c r="P24">
        <f t="shared" si="13"/>
        <v>-0.64062702752383771</v>
      </c>
      <c r="Q24" t="e">
        <f t="shared" ca="1" si="14"/>
        <v>#NAME?</v>
      </c>
      <c r="R24" t="e">
        <f t="shared" ca="1" si="15"/>
        <v>#NAME?</v>
      </c>
      <c r="S24" t="e">
        <f t="shared" ca="1" si="16"/>
        <v>#NAME?</v>
      </c>
      <c r="T24" t="e">
        <f t="shared" ca="1" si="17"/>
        <v>#NAME?</v>
      </c>
      <c r="V24" t="e">
        <f t="shared" ca="1" si="18"/>
        <v>#NAME?</v>
      </c>
    </row>
    <row r="25" spans="6:22">
      <c r="J25">
        <f t="shared" si="0"/>
        <v>24</v>
      </c>
      <c r="L25">
        <f>$B$10+$B$3*Transformed!B25+$B$4*Transformed!C25+$B$5*Transformed!D25+$B$6*Transformed!E25+$B$7*Transformed!F25+$B$8*Transformed!V25+$B$9*Transformed!W25</f>
        <v>-0.84502710000000003</v>
      </c>
      <c r="M25">
        <f t="shared" si="10"/>
        <v>4.5921178487345307</v>
      </c>
      <c r="N25">
        <f t="shared" si="11"/>
        <v>-0.36014118214128826</v>
      </c>
      <c r="O25" t="e">
        <f t="shared" ca="1" si="12"/>
        <v>#NAME?</v>
      </c>
      <c r="P25">
        <f t="shared" si="13"/>
        <v>-0.64062702752383771</v>
      </c>
      <c r="Q25" t="e">
        <f t="shared" ca="1" si="14"/>
        <v>#NAME?</v>
      </c>
      <c r="R25" t="e">
        <f t="shared" ca="1" si="15"/>
        <v>#NAME?</v>
      </c>
      <c r="S25" t="e">
        <f t="shared" ca="1" si="16"/>
        <v>#NAME?</v>
      </c>
      <c r="T25" t="e">
        <f t="shared" ca="1" si="17"/>
        <v>#NAME?</v>
      </c>
      <c r="V25" t="e">
        <f t="shared" ca="1" si="18"/>
        <v>#NAME?</v>
      </c>
    </row>
    <row r="26" spans="6:22">
      <c r="J26">
        <f t="shared" si="0"/>
        <v>25</v>
      </c>
      <c r="L26">
        <f>$B$10+$B$3*Transformed!B26+$B$4*Transformed!C26+$B$5*Transformed!D26+$B$6*Transformed!E26+$B$7*Transformed!F26+$B$8*Transformed!V26+$B$9*Transformed!W26</f>
        <v>-0.84502710000000003</v>
      </c>
      <c r="M26">
        <f t="shared" si="10"/>
        <v>4.5921178487345307</v>
      </c>
      <c r="N26">
        <f t="shared" si="11"/>
        <v>-0.36014118214128826</v>
      </c>
      <c r="O26" t="e">
        <f t="shared" ca="1" si="12"/>
        <v>#NAME?</v>
      </c>
      <c r="P26">
        <f t="shared" si="13"/>
        <v>-0.64062702752383771</v>
      </c>
      <c r="Q26" t="e">
        <f t="shared" ca="1" si="14"/>
        <v>#NAME?</v>
      </c>
      <c r="R26" t="e">
        <f t="shared" ca="1" si="15"/>
        <v>#NAME?</v>
      </c>
      <c r="S26" t="e">
        <f t="shared" ca="1" si="16"/>
        <v>#NAME?</v>
      </c>
      <c r="T26" t="e">
        <f t="shared" ca="1" si="17"/>
        <v>#NAME?</v>
      </c>
      <c r="V26" t="e">
        <f t="shared" ca="1" si="18"/>
        <v>#NAME?</v>
      </c>
    </row>
    <row r="27" spans="6:22">
      <c r="J27">
        <f t="shared" si="0"/>
        <v>26</v>
      </c>
      <c r="L27">
        <f>$B$10+$B$3*Transformed!B27+$B$4*Transformed!C27+$B$5*Transformed!D27+$B$6*Transformed!E27+$B$7*Transformed!F27+$B$8*Transformed!V27+$B$9*Transformed!W27</f>
        <v>-0.84502710000000003</v>
      </c>
      <c r="M27">
        <f t="shared" si="10"/>
        <v>4.5921178487345307</v>
      </c>
      <c r="N27">
        <f t="shared" si="11"/>
        <v>-0.36014118214128826</v>
      </c>
      <c r="O27" t="e">
        <f t="shared" ca="1" si="12"/>
        <v>#NAME?</v>
      </c>
      <c r="P27">
        <f t="shared" si="13"/>
        <v>-0.64062702752383771</v>
      </c>
      <c r="Q27" t="e">
        <f t="shared" ca="1" si="14"/>
        <v>#NAME?</v>
      </c>
      <c r="R27" t="e">
        <f t="shared" ca="1" si="15"/>
        <v>#NAME?</v>
      </c>
      <c r="S27" t="e">
        <f t="shared" ca="1" si="16"/>
        <v>#NAME?</v>
      </c>
      <c r="T27" t="e">
        <f t="shared" ca="1" si="17"/>
        <v>#NAME?</v>
      </c>
      <c r="V27" t="e">
        <f t="shared" ca="1" si="18"/>
        <v>#NAME?</v>
      </c>
    </row>
    <row r="28" spans="6:22">
      <c r="J28">
        <f t="shared" si="0"/>
        <v>27</v>
      </c>
      <c r="L28">
        <f>$B$10+$B$3*Transformed!B28+$B$4*Transformed!C28+$B$5*Transformed!D28+$B$6*Transformed!E28+$B$7*Transformed!F28+$B$8*Transformed!V28+$B$9*Transformed!W28</f>
        <v>-0.84502710000000003</v>
      </c>
      <c r="M28">
        <f t="shared" si="10"/>
        <v>4.5921178487345307</v>
      </c>
      <c r="N28">
        <f t="shared" si="11"/>
        <v>-0.36014118214128826</v>
      </c>
      <c r="O28" t="e">
        <f t="shared" ca="1" si="12"/>
        <v>#NAME?</v>
      </c>
      <c r="P28">
        <f t="shared" si="13"/>
        <v>-0.64062702752383771</v>
      </c>
      <c r="Q28" t="e">
        <f t="shared" ca="1" si="14"/>
        <v>#NAME?</v>
      </c>
      <c r="R28" t="e">
        <f t="shared" ca="1" si="15"/>
        <v>#NAME?</v>
      </c>
      <c r="S28" t="e">
        <f t="shared" ca="1" si="16"/>
        <v>#NAME?</v>
      </c>
      <c r="T28" t="e">
        <f t="shared" ca="1" si="17"/>
        <v>#NAME?</v>
      </c>
      <c r="V28" t="e">
        <f t="shared" ca="1" si="18"/>
        <v>#NAME?</v>
      </c>
    </row>
    <row r="29" spans="6:22">
      <c r="J29">
        <f t="shared" si="0"/>
        <v>28</v>
      </c>
      <c r="L29">
        <f>$B$10+$B$3*Transformed!B29+$B$4*Transformed!C29+$B$5*Transformed!D29+$B$6*Transformed!E29+$B$7*Transformed!F29+$B$8*Transformed!V29+$B$9*Transformed!W29</f>
        <v>-0.84502710000000003</v>
      </c>
      <c r="M29">
        <f t="shared" si="10"/>
        <v>4.5921178487345307</v>
      </c>
      <c r="N29">
        <f t="shared" si="11"/>
        <v>-0.36014118214128826</v>
      </c>
      <c r="O29" t="e">
        <f t="shared" ca="1" si="12"/>
        <v>#NAME?</v>
      </c>
      <c r="P29">
        <f t="shared" si="13"/>
        <v>-0.64062702752383771</v>
      </c>
      <c r="Q29" t="e">
        <f t="shared" ca="1" si="14"/>
        <v>#NAME?</v>
      </c>
      <c r="R29" t="e">
        <f t="shared" ca="1" si="15"/>
        <v>#NAME?</v>
      </c>
      <c r="S29" t="e">
        <f t="shared" ca="1" si="16"/>
        <v>#NAME?</v>
      </c>
      <c r="T29" t="e">
        <f t="shared" ca="1" si="17"/>
        <v>#NAME?</v>
      </c>
      <c r="V29" t="e">
        <f t="shared" ca="1" si="18"/>
        <v>#NAME?</v>
      </c>
    </row>
    <row r="30" spans="6:22">
      <c r="J30">
        <f t="shared" si="0"/>
        <v>29</v>
      </c>
      <c r="L30">
        <f>$B$10+$B$3*Transformed!B30+$B$4*Transformed!C30+$B$5*Transformed!D30+$B$6*Transformed!E30+$B$7*Transformed!F30+$B$8*Transformed!V30+$B$9*Transformed!W30</f>
        <v>-0.84502710000000003</v>
      </c>
      <c r="M30">
        <f t="shared" si="10"/>
        <v>4.5921178487345307</v>
      </c>
      <c r="N30">
        <f t="shared" si="11"/>
        <v>-0.36014118214128826</v>
      </c>
      <c r="O30" t="e">
        <f t="shared" ca="1" si="12"/>
        <v>#NAME?</v>
      </c>
      <c r="P30">
        <f t="shared" si="13"/>
        <v>-0.64062702752383771</v>
      </c>
      <c r="Q30" t="e">
        <f t="shared" ca="1" si="14"/>
        <v>#NAME?</v>
      </c>
      <c r="R30" t="e">
        <f t="shared" ca="1" si="15"/>
        <v>#NAME?</v>
      </c>
      <c r="S30" t="e">
        <f t="shared" ca="1" si="16"/>
        <v>#NAME?</v>
      </c>
      <c r="T30" t="e">
        <f t="shared" ca="1" si="17"/>
        <v>#NAME?</v>
      </c>
      <c r="V30" t="e">
        <f t="shared" ca="1" si="18"/>
        <v>#NAME?</v>
      </c>
    </row>
    <row r="31" spans="6:22">
      <c r="J31">
        <f t="shared" si="0"/>
        <v>30</v>
      </c>
      <c r="L31">
        <f>$B$10+$B$3*Transformed!B31+$B$4*Transformed!C31+$B$5*Transformed!D31+$B$6*Transformed!E31+$B$7*Transformed!F31+$B$8*Transformed!V31+$B$9*Transformed!W31</f>
        <v>-0.84502710000000003</v>
      </c>
      <c r="M31">
        <f t="shared" si="10"/>
        <v>4.5921178487345307</v>
      </c>
      <c r="N31">
        <f t="shared" si="11"/>
        <v>-0.36014118214128826</v>
      </c>
      <c r="O31" t="e">
        <f t="shared" ca="1" si="12"/>
        <v>#NAME?</v>
      </c>
      <c r="P31">
        <f t="shared" si="13"/>
        <v>-0.64062702752383771</v>
      </c>
      <c r="Q31" t="e">
        <f t="shared" ca="1" si="14"/>
        <v>#NAME?</v>
      </c>
      <c r="R31" t="e">
        <f t="shared" ca="1" si="15"/>
        <v>#NAME?</v>
      </c>
      <c r="S31" t="e">
        <f t="shared" ca="1" si="16"/>
        <v>#NAME?</v>
      </c>
      <c r="T31" t="e">
        <f t="shared" ca="1" si="17"/>
        <v>#NAME?</v>
      </c>
      <c r="V31" t="e">
        <f t="shared" ca="1" si="18"/>
        <v>#NAME?</v>
      </c>
    </row>
    <row r="32" spans="6:22">
      <c r="J32">
        <f t="shared" si="0"/>
        <v>31</v>
      </c>
      <c r="L32">
        <f>$B$10+$B$3*Transformed!B32+$B$4*Transformed!C32+$B$5*Transformed!D32+$B$6*Transformed!E32+$B$7*Transformed!F32+$B$8*Transformed!V32+$B$9*Transformed!W32</f>
        <v>-0.84502710000000003</v>
      </c>
      <c r="M32">
        <f t="shared" si="10"/>
        <v>4.5921178487345307</v>
      </c>
      <c r="N32">
        <f t="shared" si="11"/>
        <v>-0.36014118214128826</v>
      </c>
      <c r="O32" t="e">
        <f t="shared" ca="1" si="12"/>
        <v>#NAME?</v>
      </c>
      <c r="P32">
        <f t="shared" si="13"/>
        <v>-0.64062702752383771</v>
      </c>
      <c r="Q32" t="e">
        <f t="shared" ca="1" si="14"/>
        <v>#NAME?</v>
      </c>
      <c r="R32" t="e">
        <f t="shared" ca="1" si="15"/>
        <v>#NAME?</v>
      </c>
      <c r="S32" t="e">
        <f t="shared" ca="1" si="16"/>
        <v>#NAME?</v>
      </c>
      <c r="T32" t="e">
        <f t="shared" ca="1" si="17"/>
        <v>#NAME?</v>
      </c>
      <c r="V32" t="e">
        <f t="shared" ca="1" si="18"/>
        <v>#NAME?</v>
      </c>
    </row>
    <row r="33" spans="2:22">
      <c r="J33">
        <f t="shared" si="0"/>
        <v>32</v>
      </c>
      <c r="L33">
        <f>$B$10+$B$3*Transformed!B33+$B$4*Transformed!C33+$B$5*Transformed!D33+$B$6*Transformed!E33+$B$7*Transformed!F33+$B$8*Transformed!V33+$B$9*Transformed!W33</f>
        <v>-0.84502710000000003</v>
      </c>
      <c r="M33">
        <f t="shared" si="10"/>
        <v>4.5921178487345307</v>
      </c>
      <c r="N33">
        <f t="shared" si="11"/>
        <v>-0.36014118214128826</v>
      </c>
      <c r="O33" t="e">
        <f t="shared" ca="1" si="12"/>
        <v>#NAME?</v>
      </c>
      <c r="P33">
        <f t="shared" si="13"/>
        <v>-0.64062702752383771</v>
      </c>
      <c r="Q33" t="e">
        <f t="shared" ca="1" si="14"/>
        <v>#NAME?</v>
      </c>
      <c r="R33" t="e">
        <f t="shared" ca="1" si="15"/>
        <v>#NAME?</v>
      </c>
      <c r="S33" t="e">
        <f t="shared" ca="1" si="16"/>
        <v>#NAME?</v>
      </c>
      <c r="T33" t="e">
        <f t="shared" ca="1" si="17"/>
        <v>#NAME?</v>
      </c>
      <c r="V33" t="e">
        <f t="shared" ca="1" si="18"/>
        <v>#NAME?</v>
      </c>
    </row>
    <row r="34" spans="2:22">
      <c r="C34" s="4"/>
      <c r="J34">
        <f t="shared" ref="J34:J65" si="19">id</f>
        <v>33</v>
      </c>
      <c r="L34">
        <f>$B$10+$B$3*Transformed!B34+$B$4*Transformed!C34+$B$5*Transformed!D34+$B$6*Transformed!E34+$B$7*Transformed!F34+$B$8*Transformed!V34+$B$9*Transformed!W34</f>
        <v>-0.84502710000000003</v>
      </c>
      <c r="M34">
        <f t="shared" si="10"/>
        <v>4.5921178487345307</v>
      </c>
      <c r="N34">
        <f t="shared" si="11"/>
        <v>-0.36014118214128826</v>
      </c>
      <c r="O34" t="e">
        <f t="shared" ca="1" si="12"/>
        <v>#NAME?</v>
      </c>
      <c r="P34">
        <f t="shared" si="13"/>
        <v>-0.64062702752383771</v>
      </c>
      <c r="Q34" t="e">
        <f t="shared" ca="1" si="14"/>
        <v>#NAME?</v>
      </c>
      <c r="R34" t="e">
        <f t="shared" ca="1" si="15"/>
        <v>#NAME?</v>
      </c>
      <c r="S34" t="e">
        <f t="shared" ca="1" si="16"/>
        <v>#NAME?</v>
      </c>
      <c r="T34" t="e">
        <f t="shared" ca="1" si="17"/>
        <v>#NAME?</v>
      </c>
      <c r="V34" t="e">
        <f t="shared" ca="1" si="18"/>
        <v>#NAME?</v>
      </c>
    </row>
    <row r="35" spans="2:22">
      <c r="C35" s="4"/>
      <c r="J35">
        <f t="shared" si="19"/>
        <v>34</v>
      </c>
      <c r="L35">
        <f>$B$10+$B$3*Transformed!B35+$B$4*Transformed!C35+$B$5*Transformed!D35+$B$6*Transformed!E35+$B$7*Transformed!F35+$B$8*Transformed!V35+$B$9*Transformed!W35</f>
        <v>-0.84502710000000003</v>
      </c>
      <c r="M35">
        <f t="shared" si="10"/>
        <v>4.5921178487345307</v>
      </c>
      <c r="N35">
        <f t="shared" si="11"/>
        <v>-0.36014118214128826</v>
      </c>
      <c r="O35" t="e">
        <f t="shared" ca="1" si="12"/>
        <v>#NAME?</v>
      </c>
      <c r="P35">
        <f t="shared" si="13"/>
        <v>-0.64062702752383771</v>
      </c>
      <c r="Q35" t="e">
        <f t="shared" ca="1" si="14"/>
        <v>#NAME?</v>
      </c>
      <c r="R35" t="e">
        <f t="shared" ca="1" si="15"/>
        <v>#NAME?</v>
      </c>
      <c r="S35" t="e">
        <f t="shared" ca="1" si="16"/>
        <v>#NAME?</v>
      </c>
      <c r="T35" t="e">
        <f t="shared" ca="1" si="17"/>
        <v>#NAME?</v>
      </c>
      <c r="V35" t="e">
        <f t="shared" ca="1" si="18"/>
        <v>#NAME?</v>
      </c>
    </row>
    <row r="36" spans="2:22">
      <c r="C36" s="4"/>
      <c r="J36">
        <f t="shared" si="19"/>
        <v>35</v>
      </c>
      <c r="L36">
        <f>$B$10+$B$3*Transformed!B36+$B$4*Transformed!C36+$B$5*Transformed!D36+$B$6*Transformed!E36+$B$7*Transformed!F36+$B$8*Transformed!V36+$B$9*Transformed!W36</f>
        <v>-0.84502710000000003</v>
      </c>
      <c r="M36">
        <f t="shared" si="10"/>
        <v>4.5921178487345307</v>
      </c>
      <c r="N36">
        <f t="shared" si="11"/>
        <v>-0.36014118214128826</v>
      </c>
      <c r="O36" t="e">
        <f t="shared" ca="1" si="12"/>
        <v>#NAME?</v>
      </c>
      <c r="P36">
        <f t="shared" si="13"/>
        <v>-0.64062702752383771</v>
      </c>
      <c r="Q36" t="e">
        <f t="shared" ca="1" si="14"/>
        <v>#NAME?</v>
      </c>
      <c r="R36" t="e">
        <f t="shared" ca="1" si="15"/>
        <v>#NAME?</v>
      </c>
      <c r="S36" t="e">
        <f t="shared" ca="1" si="16"/>
        <v>#NAME?</v>
      </c>
      <c r="T36" t="e">
        <f t="shared" ca="1" si="17"/>
        <v>#NAME?</v>
      </c>
      <c r="V36" t="e">
        <f t="shared" ca="1" si="18"/>
        <v>#NAME?</v>
      </c>
    </row>
    <row r="37" spans="2:22">
      <c r="C37" s="4"/>
      <c r="J37">
        <f t="shared" si="19"/>
        <v>36</v>
      </c>
      <c r="L37">
        <f>$B$10+$B$3*Transformed!B37+$B$4*Transformed!C37+$B$5*Transformed!D37+$B$6*Transformed!E37+$B$7*Transformed!F37+$B$8*Transformed!V37+$B$9*Transformed!W37</f>
        <v>-0.84502710000000003</v>
      </c>
      <c r="M37">
        <f t="shared" si="10"/>
        <v>4.5921178487345307</v>
      </c>
      <c r="N37">
        <f t="shared" si="11"/>
        <v>-0.36014118214128826</v>
      </c>
      <c r="O37" t="e">
        <f t="shared" ca="1" si="12"/>
        <v>#NAME?</v>
      </c>
      <c r="P37">
        <f t="shared" si="13"/>
        <v>-0.64062702752383771</v>
      </c>
      <c r="Q37" t="e">
        <f t="shared" ca="1" si="14"/>
        <v>#NAME?</v>
      </c>
      <c r="R37" t="e">
        <f t="shared" ca="1" si="15"/>
        <v>#NAME?</v>
      </c>
      <c r="S37" t="e">
        <f t="shared" ca="1" si="16"/>
        <v>#NAME?</v>
      </c>
      <c r="T37" t="e">
        <f t="shared" ca="1" si="17"/>
        <v>#NAME?</v>
      </c>
      <c r="V37" t="e">
        <f t="shared" ca="1" si="18"/>
        <v>#NAME?</v>
      </c>
    </row>
    <row r="38" spans="2:22">
      <c r="B38" s="4"/>
      <c r="C38" s="4"/>
      <c r="F38" s="4"/>
      <c r="J38">
        <f t="shared" si="19"/>
        <v>37</v>
      </c>
      <c r="L38">
        <f>$B$10+$B$3*Transformed!B38+$B$4*Transformed!C38+$B$5*Transformed!D38+$B$6*Transformed!E38+$B$7*Transformed!F38+$B$8*Transformed!V38+$B$9*Transformed!W38</f>
        <v>-0.84502710000000003</v>
      </c>
      <c r="M38">
        <f t="shared" si="10"/>
        <v>4.5921178487345307</v>
      </c>
      <c r="N38">
        <f t="shared" si="11"/>
        <v>-0.36014118214128826</v>
      </c>
      <c r="O38" t="e">
        <f t="shared" ca="1" si="12"/>
        <v>#NAME?</v>
      </c>
      <c r="P38">
        <f t="shared" si="13"/>
        <v>-0.64062702752383771</v>
      </c>
      <c r="Q38" t="e">
        <f t="shared" ca="1" si="14"/>
        <v>#NAME?</v>
      </c>
      <c r="R38" t="e">
        <f t="shared" ca="1" si="15"/>
        <v>#NAME?</v>
      </c>
      <c r="S38" t="e">
        <f t="shared" ca="1" si="16"/>
        <v>#NAME?</v>
      </c>
      <c r="T38" t="e">
        <f t="shared" ca="1" si="17"/>
        <v>#NAME?</v>
      </c>
      <c r="V38" t="e">
        <f t="shared" ca="1" si="18"/>
        <v>#NAME?</v>
      </c>
    </row>
    <row r="39" spans="2:22">
      <c r="J39">
        <f t="shared" si="19"/>
        <v>38</v>
      </c>
      <c r="L39">
        <f>$B$10+$B$3*Transformed!B39+$B$4*Transformed!C39+$B$5*Transformed!D39+$B$6*Transformed!E39+$B$7*Transformed!F39+$B$8*Transformed!V39+$B$9*Transformed!W39</f>
        <v>-0.84502710000000003</v>
      </c>
      <c r="M39">
        <f t="shared" si="10"/>
        <v>4.5921178487345307</v>
      </c>
      <c r="N39">
        <f t="shared" si="11"/>
        <v>-0.36014118214128826</v>
      </c>
      <c r="O39" t="e">
        <f t="shared" ca="1" si="12"/>
        <v>#NAME?</v>
      </c>
      <c r="P39">
        <f t="shared" si="13"/>
        <v>-0.64062702752383771</v>
      </c>
      <c r="Q39" t="e">
        <f t="shared" ca="1" si="14"/>
        <v>#NAME?</v>
      </c>
      <c r="R39" t="e">
        <f t="shared" ca="1" si="15"/>
        <v>#NAME?</v>
      </c>
      <c r="S39" t="e">
        <f t="shared" ca="1" si="16"/>
        <v>#NAME?</v>
      </c>
      <c r="T39" t="e">
        <f t="shared" ca="1" si="17"/>
        <v>#NAME?</v>
      </c>
      <c r="V39" t="e">
        <f t="shared" ca="1" si="18"/>
        <v>#NAME?</v>
      </c>
    </row>
    <row r="40" spans="2:22">
      <c r="C40" s="4"/>
      <c r="J40">
        <f t="shared" si="19"/>
        <v>39</v>
      </c>
      <c r="L40">
        <f>$B$10+$B$3*Transformed!B40+$B$4*Transformed!C40+$B$5*Transformed!D40+$B$6*Transformed!E40+$B$7*Transformed!F40+$B$8*Transformed!V40+$B$9*Transformed!W40</f>
        <v>-0.84502710000000003</v>
      </c>
      <c r="M40">
        <f t="shared" si="10"/>
        <v>4.5921178487345307</v>
      </c>
      <c r="N40">
        <f t="shared" si="11"/>
        <v>-0.36014118214128826</v>
      </c>
      <c r="O40" t="e">
        <f t="shared" ca="1" si="12"/>
        <v>#NAME?</v>
      </c>
      <c r="P40">
        <f t="shared" si="13"/>
        <v>-0.64062702752383771</v>
      </c>
      <c r="Q40" t="e">
        <f t="shared" ca="1" si="14"/>
        <v>#NAME?</v>
      </c>
      <c r="R40" t="e">
        <f t="shared" ca="1" si="15"/>
        <v>#NAME?</v>
      </c>
      <c r="S40" t="e">
        <f t="shared" ca="1" si="16"/>
        <v>#NAME?</v>
      </c>
      <c r="T40" t="e">
        <f t="shared" ca="1" si="17"/>
        <v>#NAME?</v>
      </c>
      <c r="V40" t="e">
        <f t="shared" ca="1" si="18"/>
        <v>#NAME?</v>
      </c>
    </row>
    <row r="41" spans="2:22">
      <c r="C41" s="4"/>
      <c r="J41">
        <f t="shared" si="19"/>
        <v>40</v>
      </c>
      <c r="L41">
        <f>$B$10+$B$3*Transformed!B41+$B$4*Transformed!C41+$B$5*Transformed!D41+$B$6*Transformed!E41+$B$7*Transformed!F41+$B$8*Transformed!V41+$B$9*Transformed!W41</f>
        <v>-0.84502710000000003</v>
      </c>
      <c r="M41">
        <f t="shared" si="10"/>
        <v>4.5921178487345307</v>
      </c>
      <c r="N41">
        <f t="shared" si="11"/>
        <v>-0.36014118214128826</v>
      </c>
      <c r="O41" t="e">
        <f t="shared" ca="1" si="12"/>
        <v>#NAME?</v>
      </c>
      <c r="P41">
        <f t="shared" si="13"/>
        <v>-0.64062702752383771</v>
      </c>
      <c r="Q41" t="e">
        <f t="shared" ca="1" si="14"/>
        <v>#NAME?</v>
      </c>
      <c r="R41" t="e">
        <f t="shared" ca="1" si="15"/>
        <v>#NAME?</v>
      </c>
      <c r="S41" t="e">
        <f t="shared" ca="1" si="16"/>
        <v>#NAME?</v>
      </c>
      <c r="T41" t="e">
        <f t="shared" ca="1" si="17"/>
        <v>#NAME?</v>
      </c>
      <c r="V41" t="e">
        <f t="shared" ca="1" si="18"/>
        <v>#NAME?</v>
      </c>
    </row>
    <row r="42" spans="2:22">
      <c r="C42" s="4"/>
      <c r="J42">
        <f t="shared" si="19"/>
        <v>41</v>
      </c>
      <c r="L42">
        <f>$B$10+$B$3*Transformed!B42+$B$4*Transformed!C42+$B$5*Transformed!D42+$B$6*Transformed!E42+$B$7*Transformed!F42+$B$8*Transformed!V42+$B$9*Transformed!W42</f>
        <v>-0.84502710000000003</v>
      </c>
      <c r="M42">
        <f t="shared" si="10"/>
        <v>4.5921178487345307</v>
      </c>
      <c r="N42">
        <f t="shared" si="11"/>
        <v>-0.36014118214128826</v>
      </c>
      <c r="O42" t="e">
        <f t="shared" ca="1" si="12"/>
        <v>#NAME?</v>
      </c>
      <c r="P42">
        <f t="shared" si="13"/>
        <v>-0.64062702752383771</v>
      </c>
      <c r="Q42" t="e">
        <f t="shared" ca="1" si="14"/>
        <v>#NAME?</v>
      </c>
      <c r="R42" t="e">
        <f t="shared" ca="1" si="15"/>
        <v>#NAME?</v>
      </c>
      <c r="S42" t="e">
        <f t="shared" ca="1" si="16"/>
        <v>#NAME?</v>
      </c>
      <c r="T42" t="e">
        <f t="shared" ca="1" si="17"/>
        <v>#NAME?</v>
      </c>
      <c r="V42" t="e">
        <f t="shared" ca="1" si="18"/>
        <v>#NAME?</v>
      </c>
    </row>
    <row r="43" spans="2:22">
      <c r="C43" s="4"/>
      <c r="J43">
        <f t="shared" si="19"/>
        <v>42</v>
      </c>
      <c r="L43">
        <f>$B$10+$B$3*Transformed!B43+$B$4*Transformed!C43+$B$5*Transformed!D43+$B$6*Transformed!E43+$B$7*Transformed!F43+$B$8*Transformed!V43+$B$9*Transformed!W43</f>
        <v>-0.84502710000000003</v>
      </c>
      <c r="M43">
        <f t="shared" si="10"/>
        <v>4.5921178487345307</v>
      </c>
      <c r="N43">
        <f t="shared" si="11"/>
        <v>-0.36014118214128826</v>
      </c>
      <c r="O43" t="e">
        <f t="shared" ca="1" si="12"/>
        <v>#NAME?</v>
      </c>
      <c r="P43">
        <f t="shared" si="13"/>
        <v>-0.64062702752383771</v>
      </c>
      <c r="Q43" t="e">
        <f t="shared" ca="1" si="14"/>
        <v>#NAME?</v>
      </c>
      <c r="R43" t="e">
        <f t="shared" ca="1" si="15"/>
        <v>#NAME?</v>
      </c>
      <c r="S43" t="e">
        <f t="shared" ca="1" si="16"/>
        <v>#NAME?</v>
      </c>
      <c r="T43" t="e">
        <f t="shared" ca="1" si="17"/>
        <v>#NAME?</v>
      </c>
      <c r="V43" t="e">
        <f t="shared" ca="1" si="18"/>
        <v>#NAME?</v>
      </c>
    </row>
    <row r="44" spans="2:22">
      <c r="C44" s="4"/>
      <c r="J44">
        <f t="shared" si="19"/>
        <v>43</v>
      </c>
      <c r="L44">
        <f>$B$10+$B$3*Transformed!B44+$B$4*Transformed!C44+$B$5*Transformed!D44+$B$6*Transformed!E44+$B$7*Transformed!F44+$B$8*Transformed!V44+$B$9*Transformed!W44</f>
        <v>-0.84502710000000003</v>
      </c>
      <c r="M44">
        <f t="shared" si="10"/>
        <v>4.5921178487345307</v>
      </c>
      <c r="N44">
        <f t="shared" si="11"/>
        <v>-0.36014118214128826</v>
      </c>
      <c r="O44" t="e">
        <f t="shared" ca="1" si="12"/>
        <v>#NAME?</v>
      </c>
      <c r="P44">
        <f t="shared" si="13"/>
        <v>-0.64062702752383771</v>
      </c>
      <c r="Q44" t="e">
        <f t="shared" ca="1" si="14"/>
        <v>#NAME?</v>
      </c>
      <c r="R44" t="e">
        <f t="shared" ca="1" si="15"/>
        <v>#NAME?</v>
      </c>
      <c r="S44" t="e">
        <f t="shared" ca="1" si="16"/>
        <v>#NAME?</v>
      </c>
      <c r="T44" t="e">
        <f t="shared" ca="1" si="17"/>
        <v>#NAME?</v>
      </c>
      <c r="V44" t="e">
        <f t="shared" ca="1" si="18"/>
        <v>#NAME?</v>
      </c>
    </row>
    <row r="45" spans="2:22">
      <c r="C45" s="4"/>
      <c r="J45">
        <f t="shared" si="19"/>
        <v>44</v>
      </c>
      <c r="L45">
        <f>$B$10+$B$3*Transformed!B45+$B$4*Transformed!C45+$B$5*Transformed!D45+$B$6*Transformed!E45+$B$7*Transformed!F45+$B$8*Transformed!V45+$B$9*Transformed!W45</f>
        <v>-0.84502710000000003</v>
      </c>
      <c r="M45">
        <f t="shared" si="10"/>
        <v>4.5921178487345307</v>
      </c>
      <c r="N45">
        <f t="shared" si="11"/>
        <v>-0.36014118214128826</v>
      </c>
      <c r="O45" t="e">
        <f t="shared" ca="1" si="12"/>
        <v>#NAME?</v>
      </c>
      <c r="P45">
        <f t="shared" si="13"/>
        <v>-0.64062702752383771</v>
      </c>
      <c r="Q45" t="e">
        <f t="shared" ca="1" si="14"/>
        <v>#NAME?</v>
      </c>
      <c r="R45" t="e">
        <f t="shared" ca="1" si="15"/>
        <v>#NAME?</v>
      </c>
      <c r="S45" t="e">
        <f t="shared" ca="1" si="16"/>
        <v>#NAME?</v>
      </c>
      <c r="T45" t="e">
        <f t="shared" ca="1" si="17"/>
        <v>#NAME?</v>
      </c>
      <c r="V45" t="e">
        <f t="shared" ca="1" si="18"/>
        <v>#NAME?</v>
      </c>
    </row>
    <row r="46" spans="2:22">
      <c r="C46" s="4"/>
      <c r="J46">
        <f t="shared" si="19"/>
        <v>45</v>
      </c>
      <c r="L46">
        <f>$B$10+$B$3*Transformed!B46+$B$4*Transformed!C46+$B$5*Transformed!D46+$B$6*Transformed!E46+$B$7*Transformed!F46+$B$8*Transformed!V46+$B$9*Transformed!W46</f>
        <v>-0.84502710000000003</v>
      </c>
      <c r="M46">
        <f t="shared" si="10"/>
        <v>4.5921178487345307</v>
      </c>
      <c r="N46">
        <f t="shared" si="11"/>
        <v>-0.36014118214128826</v>
      </c>
      <c r="O46" t="e">
        <f t="shared" ca="1" si="12"/>
        <v>#NAME?</v>
      </c>
      <c r="P46">
        <f t="shared" si="13"/>
        <v>-0.64062702752383771</v>
      </c>
      <c r="Q46" t="e">
        <f t="shared" ca="1" si="14"/>
        <v>#NAME?</v>
      </c>
      <c r="R46" t="e">
        <f t="shared" ca="1" si="15"/>
        <v>#NAME?</v>
      </c>
      <c r="S46" t="e">
        <f t="shared" ca="1" si="16"/>
        <v>#NAME?</v>
      </c>
      <c r="T46" t="e">
        <f t="shared" ca="1" si="17"/>
        <v>#NAME?</v>
      </c>
      <c r="V46" t="e">
        <f t="shared" ca="1" si="18"/>
        <v>#NAME?</v>
      </c>
    </row>
    <row r="47" spans="2:22">
      <c r="C47" s="4"/>
      <c r="J47">
        <f t="shared" si="19"/>
        <v>46</v>
      </c>
      <c r="L47">
        <f>$B$10+$B$3*Transformed!B47+$B$4*Transformed!C47+$B$5*Transformed!D47+$B$6*Transformed!E47+$B$7*Transformed!F47+$B$8*Transformed!V47+$B$9*Transformed!W47</f>
        <v>-0.84502710000000003</v>
      </c>
      <c r="M47">
        <f t="shared" si="10"/>
        <v>4.5921178487345307</v>
      </c>
      <c r="N47">
        <f t="shared" si="11"/>
        <v>-0.36014118214128826</v>
      </c>
      <c r="O47" t="e">
        <f t="shared" ca="1" si="12"/>
        <v>#NAME?</v>
      </c>
      <c r="P47">
        <f t="shared" si="13"/>
        <v>-0.64062702752383771</v>
      </c>
      <c r="Q47" t="e">
        <f t="shared" ca="1" si="14"/>
        <v>#NAME?</v>
      </c>
      <c r="R47" t="e">
        <f t="shared" ca="1" si="15"/>
        <v>#NAME?</v>
      </c>
      <c r="S47" t="e">
        <f t="shared" ca="1" si="16"/>
        <v>#NAME?</v>
      </c>
      <c r="T47" t="e">
        <f t="shared" ca="1" si="17"/>
        <v>#NAME?</v>
      </c>
      <c r="V47" t="e">
        <f t="shared" ca="1" si="18"/>
        <v>#NAME?</v>
      </c>
    </row>
    <row r="48" spans="2:22">
      <c r="C48" s="4"/>
      <c r="J48">
        <f t="shared" si="19"/>
        <v>47</v>
      </c>
      <c r="L48">
        <f>$B$10+$B$3*Transformed!B48+$B$4*Transformed!C48+$B$5*Transformed!D48+$B$6*Transformed!E48+$B$7*Transformed!F48+$B$8*Transformed!V48+$B$9*Transformed!W48</f>
        <v>-0.84502710000000003</v>
      </c>
      <c r="M48">
        <f t="shared" si="10"/>
        <v>4.5921178487345307</v>
      </c>
      <c r="N48">
        <f t="shared" si="11"/>
        <v>-0.36014118214128826</v>
      </c>
      <c r="O48" t="e">
        <f t="shared" ca="1" si="12"/>
        <v>#NAME?</v>
      </c>
      <c r="P48">
        <f t="shared" si="13"/>
        <v>-0.64062702752383771</v>
      </c>
      <c r="Q48" t="e">
        <f t="shared" ca="1" si="14"/>
        <v>#NAME?</v>
      </c>
      <c r="R48" t="e">
        <f t="shared" ca="1" si="15"/>
        <v>#NAME?</v>
      </c>
      <c r="S48" t="e">
        <f t="shared" ca="1" si="16"/>
        <v>#NAME?</v>
      </c>
      <c r="T48" t="e">
        <f t="shared" ca="1" si="17"/>
        <v>#NAME?</v>
      </c>
      <c r="V48" t="e">
        <f t="shared" ca="1" si="18"/>
        <v>#NAME?</v>
      </c>
    </row>
    <row r="49" spans="10:22">
      <c r="J49">
        <f t="shared" si="19"/>
        <v>48</v>
      </c>
      <c r="L49">
        <f>$B$10+$B$3*Transformed!B49+$B$4*Transformed!C49+$B$5*Transformed!D49+$B$6*Transformed!E49+$B$7*Transformed!F49+$B$8*Transformed!V49+$B$9*Transformed!W49</f>
        <v>-0.84502710000000003</v>
      </c>
      <c r="M49">
        <f t="shared" si="10"/>
        <v>4.5921178487345307</v>
      </c>
      <c r="N49">
        <f t="shared" si="11"/>
        <v>-0.36014118214128826</v>
      </c>
      <c r="O49" t="e">
        <f t="shared" ca="1" si="12"/>
        <v>#NAME?</v>
      </c>
      <c r="P49">
        <f t="shared" si="13"/>
        <v>-0.64062702752383771</v>
      </c>
      <c r="Q49" t="e">
        <f t="shared" ca="1" si="14"/>
        <v>#NAME?</v>
      </c>
      <c r="R49" t="e">
        <f t="shared" ca="1" si="15"/>
        <v>#NAME?</v>
      </c>
      <c r="S49" t="e">
        <f t="shared" ca="1" si="16"/>
        <v>#NAME?</v>
      </c>
      <c r="T49" t="e">
        <f t="shared" ca="1" si="17"/>
        <v>#NAME?</v>
      </c>
      <c r="V49" t="e">
        <f t="shared" ca="1" si="18"/>
        <v>#NAME?</v>
      </c>
    </row>
    <row r="50" spans="10:22">
      <c r="J50">
        <f t="shared" si="19"/>
        <v>49</v>
      </c>
      <c r="L50">
        <f>$B$10+$B$3*Transformed!B50+$B$4*Transformed!C50+$B$5*Transformed!D50+$B$6*Transformed!E50+$B$7*Transformed!F50+$B$8*Transformed!V50+$B$9*Transformed!W50</f>
        <v>-0.84502710000000003</v>
      </c>
      <c r="M50">
        <f t="shared" si="10"/>
        <v>4.5921178487345307</v>
      </c>
      <c r="N50">
        <f t="shared" si="11"/>
        <v>-0.36014118214128826</v>
      </c>
      <c r="O50" t="e">
        <f t="shared" ca="1" si="12"/>
        <v>#NAME?</v>
      </c>
      <c r="P50">
        <f t="shared" si="13"/>
        <v>-0.64062702752383771</v>
      </c>
      <c r="Q50" t="e">
        <f t="shared" ca="1" si="14"/>
        <v>#NAME?</v>
      </c>
      <c r="R50" t="e">
        <f t="shared" ca="1" si="15"/>
        <v>#NAME?</v>
      </c>
      <c r="S50" t="e">
        <f t="shared" ca="1" si="16"/>
        <v>#NAME?</v>
      </c>
      <c r="T50" t="e">
        <f t="shared" ca="1" si="17"/>
        <v>#NAME?</v>
      </c>
      <c r="V50" t="e">
        <f t="shared" ca="1" si="18"/>
        <v>#NAME?</v>
      </c>
    </row>
    <row r="51" spans="10:22">
      <c r="J51">
        <f t="shared" si="19"/>
        <v>50</v>
      </c>
      <c r="L51">
        <f>$B$10+$B$3*Transformed!B51+$B$4*Transformed!C51+$B$5*Transformed!D51+$B$6*Transformed!E51+$B$7*Transformed!F51+$B$8*Transformed!V51+$B$9*Transformed!W51</f>
        <v>-0.84502710000000003</v>
      </c>
      <c r="M51">
        <f t="shared" si="10"/>
        <v>4.5921178487345307</v>
      </c>
      <c r="N51">
        <f t="shared" si="11"/>
        <v>-0.36014118214128826</v>
      </c>
      <c r="O51" t="e">
        <f t="shared" ca="1" si="12"/>
        <v>#NAME?</v>
      </c>
      <c r="P51">
        <f t="shared" si="13"/>
        <v>-0.64062702752383771</v>
      </c>
      <c r="Q51" t="e">
        <f t="shared" ca="1" si="14"/>
        <v>#NAME?</v>
      </c>
      <c r="R51" t="e">
        <f t="shared" ca="1" si="15"/>
        <v>#NAME?</v>
      </c>
      <c r="S51" t="e">
        <f t="shared" ca="1" si="16"/>
        <v>#NAME?</v>
      </c>
      <c r="T51" t="e">
        <f t="shared" ca="1" si="17"/>
        <v>#NAME?</v>
      </c>
      <c r="V51" t="e">
        <f t="shared" ca="1" si="18"/>
        <v>#NAME?</v>
      </c>
    </row>
    <row r="52" spans="10:22">
      <c r="J52">
        <f t="shared" si="19"/>
        <v>51</v>
      </c>
      <c r="L52">
        <f>$B$10+$B$3*Transformed!B52+$B$4*Transformed!C52+$B$5*Transformed!D52+$B$6*Transformed!E52+$B$7*Transformed!F52+$B$8*Transformed!V52+$B$9*Transformed!W52</f>
        <v>-0.84502710000000003</v>
      </c>
      <c r="M52">
        <f t="shared" si="10"/>
        <v>4.5921178487345307</v>
      </c>
      <c r="N52">
        <f t="shared" si="11"/>
        <v>-0.36014118214128826</v>
      </c>
      <c r="O52" t="e">
        <f t="shared" ca="1" si="12"/>
        <v>#NAME?</v>
      </c>
      <c r="P52">
        <f t="shared" si="13"/>
        <v>-0.64062702752383771</v>
      </c>
      <c r="Q52" t="e">
        <f t="shared" ca="1" si="14"/>
        <v>#NAME?</v>
      </c>
      <c r="R52" t="e">
        <f t="shared" ca="1" si="15"/>
        <v>#NAME?</v>
      </c>
      <c r="S52" t="e">
        <f t="shared" ca="1" si="16"/>
        <v>#NAME?</v>
      </c>
      <c r="T52" t="e">
        <f t="shared" ca="1" si="17"/>
        <v>#NAME?</v>
      </c>
      <c r="V52" t="e">
        <f t="shared" ca="1" si="18"/>
        <v>#NAME?</v>
      </c>
    </row>
    <row r="53" spans="10:22">
      <c r="J53">
        <f t="shared" si="19"/>
        <v>52</v>
      </c>
      <c r="L53">
        <f>$B$10+$B$3*Transformed!B53+$B$4*Transformed!C53+$B$5*Transformed!D53+$B$6*Transformed!E53+$B$7*Transformed!F53+$B$8*Transformed!V53+$B$9*Transformed!W53</f>
        <v>-0.84502710000000003</v>
      </c>
      <c r="M53">
        <f t="shared" si="10"/>
        <v>4.5921178487345307</v>
      </c>
      <c r="N53">
        <f t="shared" si="11"/>
        <v>-0.36014118214128826</v>
      </c>
      <c r="O53" t="e">
        <f t="shared" ca="1" si="12"/>
        <v>#NAME?</v>
      </c>
      <c r="P53">
        <f t="shared" si="13"/>
        <v>-0.64062702752383771</v>
      </c>
      <c r="Q53" t="e">
        <f t="shared" ca="1" si="14"/>
        <v>#NAME?</v>
      </c>
      <c r="R53" t="e">
        <f t="shared" ca="1" si="15"/>
        <v>#NAME?</v>
      </c>
      <c r="S53" t="e">
        <f t="shared" ca="1" si="16"/>
        <v>#NAME?</v>
      </c>
      <c r="T53" t="e">
        <f t="shared" ca="1" si="17"/>
        <v>#NAME?</v>
      </c>
      <c r="V53" t="e">
        <f t="shared" ca="1" si="18"/>
        <v>#NAME?</v>
      </c>
    </row>
    <row r="54" spans="10:22">
      <c r="J54">
        <f t="shared" si="19"/>
        <v>53</v>
      </c>
      <c r="L54">
        <f>$B$10+$B$3*Transformed!B54+$B$4*Transformed!C54+$B$5*Transformed!D54+$B$6*Transformed!E54+$B$7*Transformed!F54+$B$8*Transformed!V54+$B$9*Transformed!W54</f>
        <v>-0.84502710000000003</v>
      </c>
      <c r="M54">
        <f t="shared" si="10"/>
        <v>4.5921178487345307</v>
      </c>
      <c r="N54">
        <f t="shared" si="11"/>
        <v>-0.36014118214128826</v>
      </c>
      <c r="O54" t="e">
        <f t="shared" ca="1" si="12"/>
        <v>#NAME?</v>
      </c>
      <c r="P54">
        <f t="shared" si="13"/>
        <v>-0.64062702752383771</v>
      </c>
      <c r="Q54" t="e">
        <f t="shared" ca="1" si="14"/>
        <v>#NAME?</v>
      </c>
      <c r="R54" t="e">
        <f t="shared" ca="1" si="15"/>
        <v>#NAME?</v>
      </c>
      <c r="S54" t="e">
        <f t="shared" ca="1" si="16"/>
        <v>#NAME?</v>
      </c>
      <c r="T54" t="e">
        <f t="shared" ca="1" si="17"/>
        <v>#NAME?</v>
      </c>
      <c r="V54" t="e">
        <f t="shared" ca="1" si="18"/>
        <v>#NAME?</v>
      </c>
    </row>
    <row r="55" spans="10:22">
      <c r="J55">
        <f t="shared" si="19"/>
        <v>54</v>
      </c>
      <c r="L55">
        <f>$B$10+$B$3*Transformed!B55+$B$4*Transformed!C55+$B$5*Transformed!D55+$B$6*Transformed!E55+$B$7*Transformed!F55+$B$8*Transformed!V55+$B$9*Transformed!W55</f>
        <v>-0.84502710000000003</v>
      </c>
      <c r="M55">
        <f t="shared" si="10"/>
        <v>4.5921178487345307</v>
      </c>
      <c r="N55">
        <f t="shared" si="11"/>
        <v>-0.36014118214128826</v>
      </c>
      <c r="O55" t="e">
        <f t="shared" ca="1" si="12"/>
        <v>#NAME?</v>
      </c>
      <c r="P55">
        <f t="shared" si="13"/>
        <v>-0.64062702752383771</v>
      </c>
      <c r="Q55" t="e">
        <f t="shared" ca="1" si="14"/>
        <v>#NAME?</v>
      </c>
      <c r="R55" t="e">
        <f t="shared" ca="1" si="15"/>
        <v>#NAME?</v>
      </c>
      <c r="S55" t="e">
        <f t="shared" ca="1" si="16"/>
        <v>#NAME?</v>
      </c>
      <c r="T55" t="e">
        <f t="shared" ca="1" si="17"/>
        <v>#NAME?</v>
      </c>
      <c r="V55" t="e">
        <f t="shared" ca="1" si="18"/>
        <v>#NAME?</v>
      </c>
    </row>
    <row r="56" spans="10:22">
      <c r="J56">
        <f t="shared" si="19"/>
        <v>55</v>
      </c>
      <c r="L56">
        <f>$B$10+$B$3*Transformed!B56+$B$4*Transformed!C56+$B$5*Transformed!D56+$B$6*Transformed!E56+$B$7*Transformed!F56+$B$8*Transformed!V56+$B$9*Transformed!W56</f>
        <v>-0.84502710000000003</v>
      </c>
      <c r="M56">
        <f t="shared" si="10"/>
        <v>4.5921178487345307</v>
      </c>
      <c r="N56">
        <f t="shared" si="11"/>
        <v>-0.36014118214128826</v>
      </c>
      <c r="O56" t="e">
        <f t="shared" ca="1" si="12"/>
        <v>#NAME?</v>
      </c>
      <c r="P56">
        <f t="shared" si="13"/>
        <v>-0.64062702752383771</v>
      </c>
      <c r="Q56" t="e">
        <f t="shared" ca="1" si="14"/>
        <v>#NAME?</v>
      </c>
      <c r="R56" t="e">
        <f t="shared" ca="1" si="15"/>
        <v>#NAME?</v>
      </c>
      <c r="S56" t="e">
        <f t="shared" ca="1" si="16"/>
        <v>#NAME?</v>
      </c>
      <c r="T56" t="e">
        <f t="shared" ca="1" si="17"/>
        <v>#NAME?</v>
      </c>
      <c r="V56" t="e">
        <f t="shared" ca="1" si="18"/>
        <v>#NAME?</v>
      </c>
    </row>
    <row r="57" spans="10:22">
      <c r="J57">
        <f t="shared" si="19"/>
        <v>56</v>
      </c>
      <c r="L57">
        <f>$B$10+$B$3*Transformed!B57+$B$4*Transformed!C57+$B$5*Transformed!D57+$B$6*Transformed!E57+$B$7*Transformed!F57+$B$8*Transformed!V57+$B$9*Transformed!W57</f>
        <v>-0.84502710000000003</v>
      </c>
      <c r="M57">
        <f t="shared" si="10"/>
        <v>4.5921178487345307</v>
      </c>
      <c r="N57">
        <f t="shared" si="11"/>
        <v>-0.36014118214128826</v>
      </c>
      <c r="O57" t="e">
        <f t="shared" ca="1" si="12"/>
        <v>#NAME?</v>
      </c>
      <c r="P57">
        <f t="shared" si="13"/>
        <v>-0.64062702752383771</v>
      </c>
      <c r="Q57" t="e">
        <f t="shared" ca="1" si="14"/>
        <v>#NAME?</v>
      </c>
      <c r="R57" t="e">
        <f t="shared" ca="1" si="15"/>
        <v>#NAME?</v>
      </c>
      <c r="S57" t="e">
        <f t="shared" ca="1" si="16"/>
        <v>#NAME?</v>
      </c>
      <c r="T57" t="e">
        <f t="shared" ca="1" si="17"/>
        <v>#NAME?</v>
      </c>
      <c r="V57" t="e">
        <f t="shared" ca="1" si="18"/>
        <v>#NAME?</v>
      </c>
    </row>
    <row r="58" spans="10:22">
      <c r="J58">
        <f t="shared" si="19"/>
        <v>57</v>
      </c>
      <c r="L58">
        <f>$B$10+$B$3*Transformed!B58+$B$4*Transformed!C58+$B$5*Transformed!D58+$B$6*Transformed!E58+$B$7*Transformed!F58+$B$8*Transformed!V58+$B$9*Transformed!W58</f>
        <v>-0.84502710000000003</v>
      </c>
      <c r="M58">
        <f t="shared" si="10"/>
        <v>4.5921178487345307</v>
      </c>
      <c r="N58">
        <f t="shared" si="11"/>
        <v>-0.36014118214128826</v>
      </c>
      <c r="O58" t="e">
        <f t="shared" ca="1" si="12"/>
        <v>#NAME?</v>
      </c>
      <c r="P58">
        <f t="shared" si="13"/>
        <v>-0.64062702752383771</v>
      </c>
      <c r="Q58" t="e">
        <f t="shared" ca="1" si="14"/>
        <v>#NAME?</v>
      </c>
      <c r="R58" t="e">
        <f t="shared" ca="1" si="15"/>
        <v>#NAME?</v>
      </c>
      <c r="S58" t="e">
        <f t="shared" ca="1" si="16"/>
        <v>#NAME?</v>
      </c>
      <c r="T58" t="e">
        <f t="shared" ca="1" si="17"/>
        <v>#NAME?</v>
      </c>
      <c r="V58" t="e">
        <f t="shared" ca="1" si="18"/>
        <v>#NAME?</v>
      </c>
    </row>
    <row r="59" spans="10:22">
      <c r="J59">
        <f t="shared" si="19"/>
        <v>58</v>
      </c>
      <c r="L59">
        <f>$B$10+$B$3*Transformed!B59+$B$4*Transformed!C59+$B$5*Transformed!D59+$B$6*Transformed!E59+$B$7*Transformed!F59+$B$8*Transformed!V59+$B$9*Transformed!W59</f>
        <v>-0.84502710000000003</v>
      </c>
      <c r="M59">
        <f t="shared" si="10"/>
        <v>4.5921178487345307</v>
      </c>
      <c r="N59">
        <f t="shared" si="11"/>
        <v>-0.36014118214128826</v>
      </c>
      <c r="O59" t="e">
        <f t="shared" ca="1" si="12"/>
        <v>#NAME?</v>
      </c>
      <c r="P59">
        <f t="shared" si="13"/>
        <v>-0.64062702752383771</v>
      </c>
      <c r="Q59" t="e">
        <f t="shared" ca="1" si="14"/>
        <v>#NAME?</v>
      </c>
      <c r="R59" t="e">
        <f t="shared" ca="1" si="15"/>
        <v>#NAME?</v>
      </c>
      <c r="S59" t="e">
        <f t="shared" ca="1" si="16"/>
        <v>#NAME?</v>
      </c>
      <c r="T59" t="e">
        <f t="shared" ca="1" si="17"/>
        <v>#NAME?</v>
      </c>
      <c r="V59" t="e">
        <f t="shared" ca="1" si="18"/>
        <v>#NAME?</v>
      </c>
    </row>
    <row r="60" spans="10:22">
      <c r="J60">
        <f t="shared" si="19"/>
        <v>59</v>
      </c>
      <c r="L60">
        <f>$B$10+$B$3*Transformed!B60+$B$4*Transformed!C60+$B$5*Transformed!D60+$B$6*Transformed!E60+$B$7*Transformed!F60+$B$8*Transformed!V60+$B$9*Transformed!W60</f>
        <v>-0.84502710000000003</v>
      </c>
      <c r="M60">
        <f t="shared" si="10"/>
        <v>4.5921178487345307</v>
      </c>
      <c r="N60">
        <f t="shared" si="11"/>
        <v>-0.36014118214128826</v>
      </c>
      <c r="O60" t="e">
        <f t="shared" ca="1" si="12"/>
        <v>#NAME?</v>
      </c>
      <c r="P60">
        <f t="shared" si="13"/>
        <v>-0.64062702752383771</v>
      </c>
      <c r="Q60" t="e">
        <f t="shared" ca="1" si="14"/>
        <v>#NAME?</v>
      </c>
      <c r="R60" t="e">
        <f t="shared" ca="1" si="15"/>
        <v>#NAME?</v>
      </c>
      <c r="S60" t="e">
        <f t="shared" ca="1" si="16"/>
        <v>#NAME?</v>
      </c>
      <c r="T60" t="e">
        <f t="shared" ca="1" si="17"/>
        <v>#NAME?</v>
      </c>
      <c r="V60" t="e">
        <f t="shared" ca="1" si="18"/>
        <v>#NAME?</v>
      </c>
    </row>
    <row r="61" spans="10:22">
      <c r="J61">
        <f t="shared" si="19"/>
        <v>60</v>
      </c>
      <c r="L61">
        <f>$B$10+$B$3*Transformed!B61+$B$4*Transformed!C61+$B$5*Transformed!D61+$B$6*Transformed!E61+$B$7*Transformed!F61+$B$8*Transformed!V61+$B$9*Transformed!W61</f>
        <v>-0.84502710000000003</v>
      </c>
      <c r="M61">
        <f t="shared" si="10"/>
        <v>4.5921178487345307</v>
      </c>
      <c r="N61">
        <f t="shared" si="11"/>
        <v>-0.36014118214128826</v>
      </c>
      <c r="O61" t="e">
        <f t="shared" ca="1" si="12"/>
        <v>#NAME?</v>
      </c>
      <c r="P61">
        <f t="shared" si="13"/>
        <v>-0.64062702752383771</v>
      </c>
      <c r="Q61" t="e">
        <f t="shared" ca="1" si="14"/>
        <v>#NAME?</v>
      </c>
      <c r="R61" t="e">
        <f t="shared" ca="1" si="15"/>
        <v>#NAME?</v>
      </c>
      <c r="S61" t="e">
        <f t="shared" ca="1" si="16"/>
        <v>#NAME?</v>
      </c>
      <c r="T61" t="e">
        <f t="shared" ca="1" si="17"/>
        <v>#NAME?</v>
      </c>
      <c r="V61" t="e">
        <f t="shared" ca="1" si="18"/>
        <v>#NAME?</v>
      </c>
    </row>
    <row r="62" spans="10:22">
      <c r="J62">
        <f t="shared" si="19"/>
        <v>61</v>
      </c>
      <c r="L62">
        <f>$B$10+$B$3*Transformed!B62+$B$4*Transformed!C62+$B$5*Transformed!D62+$B$6*Transformed!E62+$B$7*Transformed!F62+$B$8*Transformed!V62+$B$9*Transformed!W62</f>
        <v>-0.84502710000000003</v>
      </c>
      <c r="M62">
        <f t="shared" si="10"/>
        <v>4.5921178487345307</v>
      </c>
      <c r="N62">
        <f t="shared" si="11"/>
        <v>-0.36014118214128826</v>
      </c>
      <c r="O62" t="e">
        <f t="shared" ca="1" si="12"/>
        <v>#NAME?</v>
      </c>
      <c r="P62">
        <f t="shared" si="13"/>
        <v>-0.64062702752383771</v>
      </c>
      <c r="Q62" t="e">
        <f t="shared" ca="1" si="14"/>
        <v>#NAME?</v>
      </c>
      <c r="R62" t="e">
        <f t="shared" ca="1" si="15"/>
        <v>#NAME?</v>
      </c>
      <c r="S62" t="e">
        <f t="shared" ca="1" si="16"/>
        <v>#NAME?</v>
      </c>
      <c r="T62" t="e">
        <f t="shared" ca="1" si="17"/>
        <v>#NAME?</v>
      </c>
      <c r="V62" t="e">
        <f t="shared" ca="1" si="18"/>
        <v>#NAME?</v>
      </c>
    </row>
    <row r="63" spans="10:22">
      <c r="J63">
        <f t="shared" si="19"/>
        <v>62</v>
      </c>
      <c r="L63">
        <f>$B$10+$B$3*Transformed!B63+$B$4*Transformed!C63+$B$5*Transformed!D63+$B$6*Transformed!E63+$B$7*Transformed!F63+$B$8*Transformed!V63+$B$9*Transformed!W63</f>
        <v>-0.84502710000000003</v>
      </c>
      <c r="M63">
        <f t="shared" si="10"/>
        <v>4.5921178487345307</v>
      </c>
      <c r="N63">
        <f t="shared" si="11"/>
        <v>-0.36014118214128826</v>
      </c>
      <c r="O63" t="e">
        <f t="shared" ca="1" si="12"/>
        <v>#NAME?</v>
      </c>
      <c r="P63">
        <f t="shared" si="13"/>
        <v>-0.64062702752383771</v>
      </c>
      <c r="Q63" t="e">
        <f t="shared" ca="1" si="14"/>
        <v>#NAME?</v>
      </c>
      <c r="R63" t="e">
        <f t="shared" ca="1" si="15"/>
        <v>#NAME?</v>
      </c>
      <c r="S63" t="e">
        <f t="shared" ca="1" si="16"/>
        <v>#NAME?</v>
      </c>
      <c r="T63" t="e">
        <f t="shared" ca="1" si="17"/>
        <v>#NAME?</v>
      </c>
      <c r="V63" t="e">
        <f t="shared" ca="1" si="18"/>
        <v>#NAME?</v>
      </c>
    </row>
    <row r="64" spans="10:22">
      <c r="J64">
        <f t="shared" si="19"/>
        <v>63</v>
      </c>
      <c r="L64">
        <f>$B$10+$B$3*Transformed!B64+$B$4*Transformed!C64+$B$5*Transformed!D64+$B$6*Transformed!E64+$B$7*Transformed!F64+$B$8*Transformed!V64+$B$9*Transformed!W64</f>
        <v>-0.84502710000000003</v>
      </c>
      <c r="M64">
        <f t="shared" si="10"/>
        <v>4.5921178487345307</v>
      </c>
      <c r="N64">
        <f t="shared" si="11"/>
        <v>-0.36014118214128826</v>
      </c>
      <c r="O64" t="e">
        <f t="shared" ca="1" si="12"/>
        <v>#NAME?</v>
      </c>
      <c r="P64">
        <f t="shared" si="13"/>
        <v>-0.64062702752383771</v>
      </c>
      <c r="Q64" t="e">
        <f t="shared" ca="1" si="14"/>
        <v>#NAME?</v>
      </c>
      <c r="R64" t="e">
        <f t="shared" ca="1" si="15"/>
        <v>#NAME?</v>
      </c>
      <c r="S64" t="e">
        <f t="shared" ca="1" si="16"/>
        <v>#NAME?</v>
      </c>
      <c r="T64" t="e">
        <f t="shared" ca="1" si="17"/>
        <v>#NAME?</v>
      </c>
      <c r="V64" t="e">
        <f t="shared" ca="1" si="18"/>
        <v>#NAME?</v>
      </c>
    </row>
    <row r="65" spans="10:22">
      <c r="J65">
        <f t="shared" si="19"/>
        <v>64</v>
      </c>
      <c r="L65">
        <f>$B$10+$B$3*Transformed!B65+$B$4*Transformed!C65+$B$5*Transformed!D65+$B$6*Transformed!E65+$B$7*Transformed!F65+$B$8*Transformed!V65+$B$9*Transformed!W65</f>
        <v>-0.84502710000000003</v>
      </c>
      <c r="M65">
        <f t="shared" si="10"/>
        <v>4.5921178487345307</v>
      </c>
      <c r="N65">
        <f t="shared" si="11"/>
        <v>-0.36014118214128826</v>
      </c>
      <c r="O65" t="e">
        <f t="shared" ca="1" si="12"/>
        <v>#NAME?</v>
      </c>
      <c r="P65">
        <f t="shared" si="13"/>
        <v>-0.64062702752383771</v>
      </c>
      <c r="Q65" t="e">
        <f t="shared" ca="1" si="14"/>
        <v>#NAME?</v>
      </c>
      <c r="R65" t="e">
        <f t="shared" ca="1" si="15"/>
        <v>#NAME?</v>
      </c>
      <c r="S65" t="e">
        <f t="shared" ca="1" si="16"/>
        <v>#NAME?</v>
      </c>
      <c r="T65" t="e">
        <f t="shared" ca="1" si="17"/>
        <v>#NAME?</v>
      </c>
      <c r="V65" t="e">
        <f t="shared" ca="1" si="18"/>
        <v>#NAME?</v>
      </c>
    </row>
    <row r="66" spans="10:22">
      <c r="J66">
        <f t="shared" ref="J66:J101" si="20">id</f>
        <v>65</v>
      </c>
      <c r="L66">
        <f>$B$10+$B$3*Transformed!B66+$B$4*Transformed!C66+$B$5*Transformed!D66+$B$6*Transformed!E66+$B$7*Transformed!F66+$B$8*Transformed!V66+$B$9*Transformed!W66</f>
        <v>-0.84502710000000003</v>
      </c>
      <c r="M66">
        <f t="shared" si="10"/>
        <v>4.5921178487345307</v>
      </c>
      <c r="N66">
        <f t="shared" si="11"/>
        <v>-0.36014118214128826</v>
      </c>
      <c r="O66" t="e">
        <f t="shared" ca="1" si="12"/>
        <v>#NAME?</v>
      </c>
      <c r="P66">
        <f t="shared" si="13"/>
        <v>-0.64062702752383771</v>
      </c>
      <c r="Q66" t="e">
        <f t="shared" ca="1" si="14"/>
        <v>#NAME?</v>
      </c>
      <c r="R66" t="e">
        <f t="shared" ca="1" si="15"/>
        <v>#NAME?</v>
      </c>
      <c r="S66" t="e">
        <f t="shared" ca="1" si="16"/>
        <v>#NAME?</v>
      </c>
      <c r="T66" t="e">
        <f t="shared" ca="1" si="17"/>
        <v>#NAME?</v>
      </c>
      <c r="V66" t="e">
        <f t="shared" ca="1" si="18"/>
        <v>#NAME?</v>
      </c>
    </row>
    <row r="67" spans="10:22">
      <c r="J67">
        <f t="shared" si="20"/>
        <v>66</v>
      </c>
      <c r="L67">
        <f>$B$10+$B$3*Transformed!B67+$B$4*Transformed!C67+$B$5*Transformed!D67+$B$6*Transformed!E67+$B$7*Transformed!F67+$B$8*Transformed!V67+$B$9*Transformed!W67</f>
        <v>-0.84502710000000003</v>
      </c>
      <c r="M67">
        <f t="shared" si="10"/>
        <v>4.5921178487345307</v>
      </c>
      <c r="N67">
        <f t="shared" si="11"/>
        <v>-0.36014118214128826</v>
      </c>
      <c r="O67" t="e">
        <f t="shared" ca="1" si="12"/>
        <v>#NAME?</v>
      </c>
      <c r="P67">
        <f t="shared" si="13"/>
        <v>-0.64062702752383771</v>
      </c>
      <c r="Q67" t="e">
        <f t="shared" ca="1" si="14"/>
        <v>#NAME?</v>
      </c>
      <c r="R67" t="e">
        <f t="shared" ca="1" si="15"/>
        <v>#NAME?</v>
      </c>
      <c r="S67" t="e">
        <f t="shared" ca="1" si="16"/>
        <v>#NAME?</v>
      </c>
      <c r="T67" t="e">
        <f t="shared" ca="1" si="17"/>
        <v>#NAME?</v>
      </c>
      <c r="V67" t="e">
        <f t="shared" ca="1" si="18"/>
        <v>#NAME?</v>
      </c>
    </row>
    <row r="68" spans="10:22">
      <c r="J68">
        <f t="shared" si="20"/>
        <v>67</v>
      </c>
      <c r="L68">
        <f>$B$10+$B$3*Transformed!B68+$B$4*Transformed!C68+$B$5*Transformed!D68+$B$6*Transformed!E68+$B$7*Transformed!F68+$B$8*Transformed!V68+$B$9*Transformed!W68</f>
        <v>-0.84502710000000003</v>
      </c>
      <c r="M68">
        <f t="shared" si="10"/>
        <v>4.5921178487345307</v>
      </c>
      <c r="N68">
        <f t="shared" si="11"/>
        <v>-0.36014118214128826</v>
      </c>
      <c r="O68" t="e">
        <f t="shared" ca="1" si="12"/>
        <v>#NAME?</v>
      </c>
      <c r="P68">
        <f t="shared" si="13"/>
        <v>-0.64062702752383771</v>
      </c>
      <c r="Q68" t="e">
        <f t="shared" ca="1" si="14"/>
        <v>#NAME?</v>
      </c>
      <c r="R68" t="e">
        <f t="shared" ca="1" si="15"/>
        <v>#NAME?</v>
      </c>
      <c r="S68" t="e">
        <f t="shared" ca="1" si="16"/>
        <v>#NAME?</v>
      </c>
      <c r="T68" t="e">
        <f t="shared" ca="1" si="17"/>
        <v>#NAME?</v>
      </c>
      <c r="V68" t="e">
        <f t="shared" ca="1" si="18"/>
        <v>#NAME?</v>
      </c>
    </row>
    <row r="69" spans="10:22">
      <c r="J69">
        <f t="shared" si="20"/>
        <v>68</v>
      </c>
      <c r="L69">
        <f>$B$10+$B$3*Transformed!B69+$B$4*Transformed!C69+$B$5*Transformed!D69+$B$6*Transformed!E69+$B$7*Transformed!F69+$B$8*Transformed!V69+$B$9*Transformed!W69</f>
        <v>-0.84502710000000003</v>
      </c>
      <c r="M69">
        <f t="shared" si="10"/>
        <v>4.5921178487345307</v>
      </c>
      <c r="N69">
        <f t="shared" si="11"/>
        <v>-0.36014118214128826</v>
      </c>
      <c r="O69" t="e">
        <f t="shared" ca="1" si="12"/>
        <v>#NAME?</v>
      </c>
      <c r="P69">
        <f t="shared" si="13"/>
        <v>-0.64062702752383771</v>
      </c>
      <c r="Q69" t="e">
        <f t="shared" ca="1" si="14"/>
        <v>#NAME?</v>
      </c>
      <c r="R69" t="e">
        <f t="shared" ca="1" si="15"/>
        <v>#NAME?</v>
      </c>
      <c r="S69" t="e">
        <f t="shared" ca="1" si="16"/>
        <v>#NAME?</v>
      </c>
      <c r="T69" t="e">
        <f t="shared" ca="1" si="17"/>
        <v>#NAME?</v>
      </c>
      <c r="V69" t="e">
        <f t="shared" ca="1" si="18"/>
        <v>#NAME?</v>
      </c>
    </row>
    <row r="70" spans="10:22">
      <c r="J70">
        <f t="shared" si="20"/>
        <v>69</v>
      </c>
      <c r="L70">
        <f>$B$10+$B$3*Transformed!B70+$B$4*Transformed!C70+$B$5*Transformed!D70+$B$6*Transformed!E70+$B$7*Transformed!F70+$B$8*Transformed!V70+$B$9*Transformed!W70</f>
        <v>-0.84502710000000003</v>
      </c>
      <c r="M70">
        <f t="shared" si="10"/>
        <v>4.5921178487345307</v>
      </c>
      <c r="N70">
        <f t="shared" si="11"/>
        <v>-0.36014118214128826</v>
      </c>
      <c r="O70" t="e">
        <f t="shared" ca="1" si="12"/>
        <v>#NAME?</v>
      </c>
      <c r="P70">
        <f t="shared" si="13"/>
        <v>-0.64062702752383771</v>
      </c>
      <c r="Q70" t="e">
        <f t="shared" ca="1" si="14"/>
        <v>#NAME?</v>
      </c>
      <c r="R70" t="e">
        <f t="shared" ca="1" si="15"/>
        <v>#NAME?</v>
      </c>
      <c r="S70" t="e">
        <f t="shared" ca="1" si="16"/>
        <v>#NAME?</v>
      </c>
      <c r="T70" t="e">
        <f t="shared" ca="1" si="17"/>
        <v>#NAME?</v>
      </c>
      <c r="V70" t="e">
        <f t="shared" ca="1" si="18"/>
        <v>#NAME?</v>
      </c>
    </row>
    <row r="71" spans="10:22">
      <c r="J71">
        <f t="shared" si="20"/>
        <v>70</v>
      </c>
      <c r="L71">
        <f>$B$10+$B$3*Transformed!B71+$B$4*Transformed!C71+$B$5*Transformed!D71+$B$6*Transformed!E71+$B$7*Transformed!F71+$B$8*Transformed!V71+$B$9*Transformed!W71</f>
        <v>-0.84502710000000003</v>
      </c>
      <c r="M71">
        <f t="shared" ref="M71:M101" si="21">(0.927-L71)/$B$14</f>
        <v>4.5921178487345307</v>
      </c>
      <c r="N71">
        <f t="shared" ref="N71:N101" si="22">(-0.984-L71)/$B$14</f>
        <v>-0.36014118214128826</v>
      </c>
      <c r="O71" t="e">
        <f t="shared" ref="O71:O101" ca="1" si="23">_xlfn.NORM.DIST(M71,0,1,FALSE)-_xlfn.NORM.DIST(N71,0,1,FALSE)</f>
        <v>#NAME?</v>
      </c>
      <c r="P71">
        <f t="shared" ref="P71:P101" si="24">NORMSDIST(N71)-NORMSDIST(M71)</f>
        <v>-0.64062702752383771</v>
      </c>
      <c r="Q71" t="e">
        <f t="shared" ref="Q71:Q101" ca="1" si="25">IF(AND(O71&gt;=-0.0001, O71&lt;=0.0001),1,0)</f>
        <v>#NAME?</v>
      </c>
      <c r="R71" t="e">
        <f t="shared" ref="R71:R101" ca="1" si="26">O71*(1-Q71)</f>
        <v>#NAME?</v>
      </c>
      <c r="S71" t="e">
        <f t="shared" ref="S71:S101" ca="1" si="27">Q71+(1-Q71)*P71</f>
        <v>#NAME?</v>
      </c>
      <c r="T71" t="e">
        <f t="shared" ref="T71:T101" ca="1" si="28">(1-NORMSDIST(M71)+(NORMSDIST(M71)-NORMSDIST(N71))*(L71+$B$64*(R71/S71))-0.654*NORMSDIST(N71))</f>
        <v>#NAME?</v>
      </c>
      <c r="V71" t="e">
        <f t="shared" ref="V71:V101" ca="1" si="29">T71</f>
        <v>#NAME?</v>
      </c>
    </row>
    <row r="72" spans="10:22">
      <c r="J72">
        <f t="shared" si="20"/>
        <v>71</v>
      </c>
      <c r="L72">
        <f>$B$10+$B$3*Transformed!B72+$B$4*Transformed!C72+$B$5*Transformed!D72+$B$6*Transformed!E72+$B$7*Transformed!F72+$B$8*Transformed!V72+$B$9*Transformed!W72</f>
        <v>-0.84502710000000003</v>
      </c>
      <c r="M72">
        <f t="shared" si="21"/>
        <v>4.5921178487345307</v>
      </c>
      <c r="N72">
        <f t="shared" si="22"/>
        <v>-0.36014118214128826</v>
      </c>
      <c r="O72" t="e">
        <f t="shared" ca="1" si="23"/>
        <v>#NAME?</v>
      </c>
      <c r="P72">
        <f t="shared" si="24"/>
        <v>-0.64062702752383771</v>
      </c>
      <c r="Q72" t="e">
        <f t="shared" ca="1" si="25"/>
        <v>#NAME?</v>
      </c>
      <c r="R72" t="e">
        <f t="shared" ca="1" si="26"/>
        <v>#NAME?</v>
      </c>
      <c r="S72" t="e">
        <f t="shared" ca="1" si="27"/>
        <v>#NAME?</v>
      </c>
      <c r="T72" t="e">
        <f t="shared" ca="1" si="28"/>
        <v>#NAME?</v>
      </c>
      <c r="V72" t="e">
        <f t="shared" ca="1" si="29"/>
        <v>#NAME?</v>
      </c>
    </row>
    <row r="73" spans="10:22">
      <c r="J73">
        <f t="shared" si="20"/>
        <v>72</v>
      </c>
      <c r="L73">
        <f>$B$10+$B$3*Transformed!B73+$B$4*Transformed!C73+$B$5*Transformed!D73+$B$6*Transformed!E73+$B$7*Transformed!F73+$B$8*Transformed!V73+$B$9*Transformed!W73</f>
        <v>-0.84502710000000003</v>
      </c>
      <c r="M73">
        <f t="shared" si="21"/>
        <v>4.5921178487345307</v>
      </c>
      <c r="N73">
        <f t="shared" si="22"/>
        <v>-0.36014118214128826</v>
      </c>
      <c r="O73" t="e">
        <f t="shared" ca="1" si="23"/>
        <v>#NAME?</v>
      </c>
      <c r="P73">
        <f t="shared" si="24"/>
        <v>-0.64062702752383771</v>
      </c>
      <c r="Q73" t="e">
        <f t="shared" ca="1" si="25"/>
        <v>#NAME?</v>
      </c>
      <c r="R73" t="e">
        <f t="shared" ca="1" si="26"/>
        <v>#NAME?</v>
      </c>
      <c r="S73" t="e">
        <f t="shared" ca="1" si="27"/>
        <v>#NAME?</v>
      </c>
      <c r="T73" t="e">
        <f t="shared" ca="1" si="28"/>
        <v>#NAME?</v>
      </c>
      <c r="V73" t="e">
        <f t="shared" ca="1" si="29"/>
        <v>#NAME?</v>
      </c>
    </row>
    <row r="74" spans="10:22">
      <c r="J74">
        <f t="shared" si="20"/>
        <v>73</v>
      </c>
      <c r="L74">
        <f>$B$10+$B$3*Transformed!B74+$B$4*Transformed!C74+$B$5*Transformed!D74+$B$6*Transformed!E74+$B$7*Transformed!F74+$B$8*Transformed!V74+$B$9*Transformed!W74</f>
        <v>-0.84502710000000003</v>
      </c>
      <c r="M74">
        <f t="shared" si="21"/>
        <v>4.5921178487345307</v>
      </c>
      <c r="N74">
        <f t="shared" si="22"/>
        <v>-0.36014118214128826</v>
      </c>
      <c r="O74" t="e">
        <f t="shared" ca="1" si="23"/>
        <v>#NAME?</v>
      </c>
      <c r="P74">
        <f t="shared" si="24"/>
        <v>-0.64062702752383771</v>
      </c>
      <c r="Q74" t="e">
        <f t="shared" ca="1" si="25"/>
        <v>#NAME?</v>
      </c>
      <c r="R74" t="e">
        <f t="shared" ca="1" si="26"/>
        <v>#NAME?</v>
      </c>
      <c r="S74" t="e">
        <f t="shared" ca="1" si="27"/>
        <v>#NAME?</v>
      </c>
      <c r="T74" t="e">
        <f t="shared" ca="1" si="28"/>
        <v>#NAME?</v>
      </c>
      <c r="V74" t="e">
        <f t="shared" ca="1" si="29"/>
        <v>#NAME?</v>
      </c>
    </row>
    <row r="75" spans="10:22">
      <c r="J75">
        <f t="shared" si="20"/>
        <v>74</v>
      </c>
      <c r="L75">
        <f>$B$10+$B$3*Transformed!B75+$B$4*Transformed!C75+$B$5*Transformed!D75+$B$6*Transformed!E75+$B$7*Transformed!F75+$B$8*Transformed!V75+$B$9*Transformed!W75</f>
        <v>-0.84502710000000003</v>
      </c>
      <c r="M75">
        <f t="shared" si="21"/>
        <v>4.5921178487345307</v>
      </c>
      <c r="N75">
        <f t="shared" si="22"/>
        <v>-0.36014118214128826</v>
      </c>
      <c r="O75" t="e">
        <f t="shared" ca="1" si="23"/>
        <v>#NAME?</v>
      </c>
      <c r="P75">
        <f t="shared" si="24"/>
        <v>-0.64062702752383771</v>
      </c>
      <c r="Q75" t="e">
        <f t="shared" ca="1" si="25"/>
        <v>#NAME?</v>
      </c>
      <c r="R75" t="e">
        <f t="shared" ca="1" si="26"/>
        <v>#NAME?</v>
      </c>
      <c r="S75" t="e">
        <f t="shared" ca="1" si="27"/>
        <v>#NAME?</v>
      </c>
      <c r="T75" t="e">
        <f t="shared" ca="1" si="28"/>
        <v>#NAME?</v>
      </c>
      <c r="V75" t="e">
        <f t="shared" ca="1" si="29"/>
        <v>#NAME?</v>
      </c>
    </row>
    <row r="76" spans="10:22">
      <c r="J76">
        <f t="shared" si="20"/>
        <v>75</v>
      </c>
      <c r="L76">
        <f>$B$10+$B$3*Transformed!B76+$B$4*Transformed!C76+$B$5*Transformed!D76+$B$6*Transformed!E76+$B$7*Transformed!F76+$B$8*Transformed!V76+$B$9*Transformed!W76</f>
        <v>-0.84502710000000003</v>
      </c>
      <c r="M76">
        <f t="shared" si="21"/>
        <v>4.5921178487345307</v>
      </c>
      <c r="N76">
        <f t="shared" si="22"/>
        <v>-0.36014118214128826</v>
      </c>
      <c r="O76" t="e">
        <f t="shared" ca="1" si="23"/>
        <v>#NAME?</v>
      </c>
      <c r="P76">
        <f t="shared" si="24"/>
        <v>-0.64062702752383771</v>
      </c>
      <c r="Q76" t="e">
        <f t="shared" ca="1" si="25"/>
        <v>#NAME?</v>
      </c>
      <c r="R76" t="e">
        <f t="shared" ca="1" si="26"/>
        <v>#NAME?</v>
      </c>
      <c r="S76" t="e">
        <f t="shared" ca="1" si="27"/>
        <v>#NAME?</v>
      </c>
      <c r="T76" t="e">
        <f t="shared" ca="1" si="28"/>
        <v>#NAME?</v>
      </c>
      <c r="V76" t="e">
        <f t="shared" ca="1" si="29"/>
        <v>#NAME?</v>
      </c>
    </row>
    <row r="77" spans="10:22">
      <c r="J77">
        <f t="shared" si="20"/>
        <v>76</v>
      </c>
      <c r="L77">
        <f>$B$10+$B$3*Transformed!B77+$B$4*Transformed!C77+$B$5*Transformed!D77+$B$6*Transformed!E77+$B$7*Transformed!F77+$B$8*Transformed!V77+$B$9*Transformed!W77</f>
        <v>-0.84502710000000003</v>
      </c>
      <c r="M77">
        <f t="shared" si="21"/>
        <v>4.5921178487345307</v>
      </c>
      <c r="N77">
        <f t="shared" si="22"/>
        <v>-0.36014118214128826</v>
      </c>
      <c r="O77" t="e">
        <f t="shared" ca="1" si="23"/>
        <v>#NAME?</v>
      </c>
      <c r="P77">
        <f t="shared" si="24"/>
        <v>-0.64062702752383771</v>
      </c>
      <c r="Q77" t="e">
        <f t="shared" ca="1" si="25"/>
        <v>#NAME?</v>
      </c>
      <c r="R77" t="e">
        <f t="shared" ca="1" si="26"/>
        <v>#NAME?</v>
      </c>
      <c r="S77" t="e">
        <f t="shared" ca="1" si="27"/>
        <v>#NAME?</v>
      </c>
      <c r="T77" t="e">
        <f t="shared" ca="1" si="28"/>
        <v>#NAME?</v>
      </c>
      <c r="V77" t="e">
        <f t="shared" ca="1" si="29"/>
        <v>#NAME?</v>
      </c>
    </row>
    <row r="78" spans="10:22">
      <c r="J78">
        <f t="shared" si="20"/>
        <v>77</v>
      </c>
      <c r="L78">
        <f>$B$10+$B$3*Transformed!B78+$B$4*Transformed!C78+$B$5*Transformed!D78+$B$6*Transformed!E78+$B$7*Transformed!F78+$B$8*Transformed!V78+$B$9*Transformed!W78</f>
        <v>-0.84502710000000003</v>
      </c>
      <c r="M78">
        <f t="shared" si="21"/>
        <v>4.5921178487345307</v>
      </c>
      <c r="N78">
        <f t="shared" si="22"/>
        <v>-0.36014118214128826</v>
      </c>
      <c r="O78" t="e">
        <f t="shared" ca="1" si="23"/>
        <v>#NAME?</v>
      </c>
      <c r="P78">
        <f t="shared" si="24"/>
        <v>-0.64062702752383771</v>
      </c>
      <c r="Q78" t="e">
        <f t="shared" ca="1" si="25"/>
        <v>#NAME?</v>
      </c>
      <c r="R78" t="e">
        <f t="shared" ca="1" si="26"/>
        <v>#NAME?</v>
      </c>
      <c r="S78" t="e">
        <f t="shared" ca="1" si="27"/>
        <v>#NAME?</v>
      </c>
      <c r="T78" t="e">
        <f t="shared" ca="1" si="28"/>
        <v>#NAME?</v>
      </c>
      <c r="V78" t="e">
        <f t="shared" ca="1" si="29"/>
        <v>#NAME?</v>
      </c>
    </row>
    <row r="79" spans="10:22">
      <c r="J79">
        <f t="shared" si="20"/>
        <v>78</v>
      </c>
      <c r="L79">
        <f>$B$10+$B$3*Transformed!B79+$B$4*Transformed!C79+$B$5*Transformed!D79+$B$6*Transformed!E79+$B$7*Transformed!F79+$B$8*Transformed!V79+$B$9*Transformed!W79</f>
        <v>-0.84502710000000003</v>
      </c>
      <c r="M79">
        <f t="shared" si="21"/>
        <v>4.5921178487345307</v>
      </c>
      <c r="N79">
        <f t="shared" si="22"/>
        <v>-0.36014118214128826</v>
      </c>
      <c r="O79" t="e">
        <f t="shared" ca="1" si="23"/>
        <v>#NAME?</v>
      </c>
      <c r="P79">
        <f t="shared" si="24"/>
        <v>-0.64062702752383771</v>
      </c>
      <c r="Q79" t="e">
        <f t="shared" ca="1" si="25"/>
        <v>#NAME?</v>
      </c>
      <c r="R79" t="e">
        <f t="shared" ca="1" si="26"/>
        <v>#NAME?</v>
      </c>
      <c r="S79" t="e">
        <f t="shared" ca="1" si="27"/>
        <v>#NAME?</v>
      </c>
      <c r="T79" t="e">
        <f t="shared" ca="1" si="28"/>
        <v>#NAME?</v>
      </c>
      <c r="V79" t="e">
        <f t="shared" ca="1" si="29"/>
        <v>#NAME?</v>
      </c>
    </row>
    <row r="80" spans="10:22">
      <c r="J80">
        <f t="shared" si="20"/>
        <v>79</v>
      </c>
      <c r="L80">
        <f>$B$10+$B$3*Transformed!B80+$B$4*Transformed!C80+$B$5*Transformed!D80+$B$6*Transformed!E80+$B$7*Transformed!F80+$B$8*Transformed!V80+$B$9*Transformed!W80</f>
        <v>-0.84502710000000003</v>
      </c>
      <c r="M80">
        <f t="shared" si="21"/>
        <v>4.5921178487345307</v>
      </c>
      <c r="N80">
        <f t="shared" si="22"/>
        <v>-0.36014118214128826</v>
      </c>
      <c r="O80" t="e">
        <f t="shared" ca="1" si="23"/>
        <v>#NAME?</v>
      </c>
      <c r="P80">
        <f t="shared" si="24"/>
        <v>-0.64062702752383771</v>
      </c>
      <c r="Q80" t="e">
        <f t="shared" ca="1" si="25"/>
        <v>#NAME?</v>
      </c>
      <c r="R80" t="e">
        <f t="shared" ca="1" si="26"/>
        <v>#NAME?</v>
      </c>
      <c r="S80" t="e">
        <f t="shared" ca="1" si="27"/>
        <v>#NAME?</v>
      </c>
      <c r="T80" t="e">
        <f t="shared" ca="1" si="28"/>
        <v>#NAME?</v>
      </c>
      <c r="V80" t="e">
        <f t="shared" ca="1" si="29"/>
        <v>#NAME?</v>
      </c>
    </row>
    <row r="81" spans="10:22">
      <c r="J81">
        <f t="shared" si="20"/>
        <v>80</v>
      </c>
      <c r="L81">
        <f>$B$10+$B$3*Transformed!B81+$B$4*Transformed!C81+$B$5*Transformed!D81+$B$6*Transformed!E81+$B$7*Transformed!F81+$B$8*Transformed!V81+$B$9*Transformed!W81</f>
        <v>-0.84502710000000003</v>
      </c>
      <c r="M81">
        <f t="shared" si="21"/>
        <v>4.5921178487345307</v>
      </c>
      <c r="N81">
        <f t="shared" si="22"/>
        <v>-0.36014118214128826</v>
      </c>
      <c r="O81" t="e">
        <f t="shared" ca="1" si="23"/>
        <v>#NAME?</v>
      </c>
      <c r="P81">
        <f t="shared" si="24"/>
        <v>-0.64062702752383771</v>
      </c>
      <c r="Q81" t="e">
        <f t="shared" ca="1" si="25"/>
        <v>#NAME?</v>
      </c>
      <c r="R81" t="e">
        <f t="shared" ca="1" si="26"/>
        <v>#NAME?</v>
      </c>
      <c r="S81" t="e">
        <f t="shared" ca="1" si="27"/>
        <v>#NAME?</v>
      </c>
      <c r="T81" t="e">
        <f t="shared" ca="1" si="28"/>
        <v>#NAME?</v>
      </c>
      <c r="V81" t="e">
        <f t="shared" ca="1" si="29"/>
        <v>#NAME?</v>
      </c>
    </row>
    <row r="82" spans="10:22">
      <c r="J82">
        <f t="shared" si="20"/>
        <v>81</v>
      </c>
      <c r="L82">
        <f>$B$10+$B$3*Transformed!B82+$B$4*Transformed!C82+$B$5*Transformed!D82+$B$6*Transformed!E82+$B$7*Transformed!F82+$B$8*Transformed!V82+$B$9*Transformed!W82</f>
        <v>-0.84502710000000003</v>
      </c>
      <c r="M82">
        <f t="shared" si="21"/>
        <v>4.5921178487345307</v>
      </c>
      <c r="N82">
        <f t="shared" si="22"/>
        <v>-0.36014118214128826</v>
      </c>
      <c r="O82" t="e">
        <f t="shared" ca="1" si="23"/>
        <v>#NAME?</v>
      </c>
      <c r="P82">
        <f t="shared" si="24"/>
        <v>-0.64062702752383771</v>
      </c>
      <c r="Q82" t="e">
        <f t="shared" ca="1" si="25"/>
        <v>#NAME?</v>
      </c>
      <c r="R82" t="e">
        <f t="shared" ca="1" si="26"/>
        <v>#NAME?</v>
      </c>
      <c r="S82" t="e">
        <f t="shared" ca="1" si="27"/>
        <v>#NAME?</v>
      </c>
      <c r="T82" t="e">
        <f t="shared" ca="1" si="28"/>
        <v>#NAME?</v>
      </c>
      <c r="V82" t="e">
        <f t="shared" ca="1" si="29"/>
        <v>#NAME?</v>
      </c>
    </row>
    <row r="83" spans="10:22">
      <c r="J83">
        <f t="shared" si="20"/>
        <v>82</v>
      </c>
      <c r="L83">
        <f>$B$10+$B$3*Transformed!B83+$B$4*Transformed!C83+$B$5*Transformed!D83+$B$6*Transformed!E83+$B$7*Transformed!F83+$B$8*Transformed!V83+$B$9*Transformed!W83</f>
        <v>-0.84502710000000003</v>
      </c>
      <c r="M83">
        <f t="shared" si="21"/>
        <v>4.5921178487345307</v>
      </c>
      <c r="N83">
        <f t="shared" si="22"/>
        <v>-0.36014118214128826</v>
      </c>
      <c r="O83" t="e">
        <f t="shared" ca="1" si="23"/>
        <v>#NAME?</v>
      </c>
      <c r="P83">
        <f t="shared" si="24"/>
        <v>-0.64062702752383771</v>
      </c>
      <c r="Q83" t="e">
        <f t="shared" ca="1" si="25"/>
        <v>#NAME?</v>
      </c>
      <c r="R83" t="e">
        <f t="shared" ca="1" si="26"/>
        <v>#NAME?</v>
      </c>
      <c r="S83" t="e">
        <f t="shared" ca="1" si="27"/>
        <v>#NAME?</v>
      </c>
      <c r="T83" t="e">
        <f t="shared" ca="1" si="28"/>
        <v>#NAME?</v>
      </c>
      <c r="V83" t="e">
        <f t="shared" ca="1" si="29"/>
        <v>#NAME?</v>
      </c>
    </row>
    <row r="84" spans="10:22">
      <c r="J84">
        <f t="shared" si="20"/>
        <v>83</v>
      </c>
      <c r="L84">
        <f>$B$10+$B$3*Transformed!B84+$B$4*Transformed!C84+$B$5*Transformed!D84+$B$6*Transformed!E84+$B$7*Transformed!F84+$B$8*Transformed!V84+$B$9*Transformed!W84</f>
        <v>-0.84502710000000003</v>
      </c>
      <c r="M84">
        <f t="shared" si="21"/>
        <v>4.5921178487345307</v>
      </c>
      <c r="N84">
        <f t="shared" si="22"/>
        <v>-0.36014118214128826</v>
      </c>
      <c r="O84" t="e">
        <f t="shared" ca="1" si="23"/>
        <v>#NAME?</v>
      </c>
      <c r="P84">
        <f t="shared" si="24"/>
        <v>-0.64062702752383771</v>
      </c>
      <c r="Q84" t="e">
        <f t="shared" ca="1" si="25"/>
        <v>#NAME?</v>
      </c>
      <c r="R84" t="e">
        <f t="shared" ca="1" si="26"/>
        <v>#NAME?</v>
      </c>
      <c r="S84" t="e">
        <f t="shared" ca="1" si="27"/>
        <v>#NAME?</v>
      </c>
      <c r="T84" t="e">
        <f t="shared" ca="1" si="28"/>
        <v>#NAME?</v>
      </c>
      <c r="V84" t="e">
        <f t="shared" ca="1" si="29"/>
        <v>#NAME?</v>
      </c>
    </row>
    <row r="85" spans="10:22">
      <c r="J85">
        <f t="shared" si="20"/>
        <v>84</v>
      </c>
      <c r="L85">
        <f>$B$10+$B$3*Transformed!B85+$B$4*Transformed!C85+$B$5*Transformed!D85+$B$6*Transformed!E85+$B$7*Transformed!F85+$B$8*Transformed!V85+$B$9*Transformed!W85</f>
        <v>-0.84502710000000003</v>
      </c>
      <c r="M85">
        <f t="shared" si="21"/>
        <v>4.5921178487345307</v>
      </c>
      <c r="N85">
        <f t="shared" si="22"/>
        <v>-0.36014118214128826</v>
      </c>
      <c r="O85" t="e">
        <f t="shared" ca="1" si="23"/>
        <v>#NAME?</v>
      </c>
      <c r="P85">
        <f t="shared" si="24"/>
        <v>-0.64062702752383771</v>
      </c>
      <c r="Q85" t="e">
        <f t="shared" ca="1" si="25"/>
        <v>#NAME?</v>
      </c>
      <c r="R85" t="e">
        <f t="shared" ca="1" si="26"/>
        <v>#NAME?</v>
      </c>
      <c r="S85" t="e">
        <f t="shared" ca="1" si="27"/>
        <v>#NAME?</v>
      </c>
      <c r="T85" t="e">
        <f t="shared" ca="1" si="28"/>
        <v>#NAME?</v>
      </c>
      <c r="V85" t="e">
        <f t="shared" ca="1" si="29"/>
        <v>#NAME?</v>
      </c>
    </row>
    <row r="86" spans="10:22">
      <c r="J86">
        <f t="shared" si="20"/>
        <v>85</v>
      </c>
      <c r="L86">
        <f>$B$10+$B$3*Transformed!B86+$B$4*Transformed!C86+$B$5*Transformed!D86+$B$6*Transformed!E86+$B$7*Transformed!F86+$B$8*Transformed!V86+$B$9*Transformed!W86</f>
        <v>-0.84502710000000003</v>
      </c>
      <c r="M86">
        <f t="shared" si="21"/>
        <v>4.5921178487345307</v>
      </c>
      <c r="N86">
        <f t="shared" si="22"/>
        <v>-0.36014118214128826</v>
      </c>
      <c r="O86" t="e">
        <f t="shared" ca="1" si="23"/>
        <v>#NAME?</v>
      </c>
      <c r="P86">
        <f t="shared" si="24"/>
        <v>-0.64062702752383771</v>
      </c>
      <c r="Q86" t="e">
        <f t="shared" ca="1" si="25"/>
        <v>#NAME?</v>
      </c>
      <c r="R86" t="e">
        <f t="shared" ca="1" si="26"/>
        <v>#NAME?</v>
      </c>
      <c r="S86" t="e">
        <f t="shared" ca="1" si="27"/>
        <v>#NAME?</v>
      </c>
      <c r="T86" t="e">
        <f t="shared" ca="1" si="28"/>
        <v>#NAME?</v>
      </c>
      <c r="V86" t="e">
        <f t="shared" ca="1" si="29"/>
        <v>#NAME?</v>
      </c>
    </row>
    <row r="87" spans="10:22">
      <c r="J87">
        <f t="shared" si="20"/>
        <v>86</v>
      </c>
      <c r="L87">
        <f>$B$10+$B$3*Transformed!B87+$B$4*Transformed!C87+$B$5*Transformed!D87+$B$6*Transformed!E87+$B$7*Transformed!F87+$B$8*Transformed!V87+$B$9*Transformed!W87</f>
        <v>-0.84502710000000003</v>
      </c>
      <c r="M87">
        <f t="shared" si="21"/>
        <v>4.5921178487345307</v>
      </c>
      <c r="N87">
        <f t="shared" si="22"/>
        <v>-0.36014118214128826</v>
      </c>
      <c r="O87" t="e">
        <f t="shared" ca="1" si="23"/>
        <v>#NAME?</v>
      </c>
      <c r="P87">
        <f t="shared" si="24"/>
        <v>-0.64062702752383771</v>
      </c>
      <c r="Q87" t="e">
        <f t="shared" ca="1" si="25"/>
        <v>#NAME?</v>
      </c>
      <c r="R87" t="e">
        <f t="shared" ca="1" si="26"/>
        <v>#NAME?</v>
      </c>
      <c r="S87" t="e">
        <f t="shared" ca="1" si="27"/>
        <v>#NAME?</v>
      </c>
      <c r="T87" t="e">
        <f t="shared" ca="1" si="28"/>
        <v>#NAME?</v>
      </c>
      <c r="V87" t="e">
        <f t="shared" ca="1" si="29"/>
        <v>#NAME?</v>
      </c>
    </row>
    <row r="88" spans="10:22">
      <c r="J88">
        <f t="shared" si="20"/>
        <v>87</v>
      </c>
      <c r="L88">
        <f>$B$10+$B$3*Transformed!B88+$B$4*Transformed!C88+$B$5*Transformed!D88+$B$6*Transformed!E88+$B$7*Transformed!F88+$B$8*Transformed!V88+$B$9*Transformed!W88</f>
        <v>-0.84502710000000003</v>
      </c>
      <c r="M88">
        <f t="shared" si="21"/>
        <v>4.5921178487345307</v>
      </c>
      <c r="N88">
        <f t="shared" si="22"/>
        <v>-0.36014118214128826</v>
      </c>
      <c r="O88" t="e">
        <f t="shared" ca="1" si="23"/>
        <v>#NAME?</v>
      </c>
      <c r="P88">
        <f t="shared" si="24"/>
        <v>-0.64062702752383771</v>
      </c>
      <c r="Q88" t="e">
        <f t="shared" ca="1" si="25"/>
        <v>#NAME?</v>
      </c>
      <c r="R88" t="e">
        <f t="shared" ca="1" si="26"/>
        <v>#NAME?</v>
      </c>
      <c r="S88" t="e">
        <f t="shared" ca="1" si="27"/>
        <v>#NAME?</v>
      </c>
      <c r="T88" t="e">
        <f t="shared" ca="1" si="28"/>
        <v>#NAME?</v>
      </c>
      <c r="V88" t="e">
        <f t="shared" ca="1" si="29"/>
        <v>#NAME?</v>
      </c>
    </row>
    <row r="89" spans="10:22">
      <c r="J89">
        <f t="shared" si="20"/>
        <v>88</v>
      </c>
      <c r="L89">
        <f>$B$10+$B$3*Transformed!B89+$B$4*Transformed!C89+$B$5*Transformed!D89+$B$6*Transformed!E89+$B$7*Transformed!F89+$B$8*Transformed!V89+$B$9*Transformed!W89</f>
        <v>-0.84502710000000003</v>
      </c>
      <c r="M89">
        <f t="shared" si="21"/>
        <v>4.5921178487345307</v>
      </c>
      <c r="N89">
        <f t="shared" si="22"/>
        <v>-0.36014118214128826</v>
      </c>
      <c r="O89" t="e">
        <f t="shared" ca="1" si="23"/>
        <v>#NAME?</v>
      </c>
      <c r="P89">
        <f t="shared" si="24"/>
        <v>-0.64062702752383771</v>
      </c>
      <c r="Q89" t="e">
        <f t="shared" ca="1" si="25"/>
        <v>#NAME?</v>
      </c>
      <c r="R89" t="e">
        <f t="shared" ca="1" si="26"/>
        <v>#NAME?</v>
      </c>
      <c r="S89" t="e">
        <f t="shared" ca="1" si="27"/>
        <v>#NAME?</v>
      </c>
      <c r="T89" t="e">
        <f t="shared" ca="1" si="28"/>
        <v>#NAME?</v>
      </c>
      <c r="V89" t="e">
        <f t="shared" ca="1" si="29"/>
        <v>#NAME?</v>
      </c>
    </row>
    <row r="90" spans="10:22">
      <c r="J90">
        <f t="shared" si="20"/>
        <v>89</v>
      </c>
      <c r="L90">
        <f>$B$10+$B$3*Transformed!B90+$B$4*Transformed!C90+$B$5*Transformed!D90+$B$6*Transformed!E90+$B$7*Transformed!F90+$B$8*Transformed!V90+$B$9*Transformed!W90</f>
        <v>-0.84502710000000003</v>
      </c>
      <c r="M90">
        <f t="shared" si="21"/>
        <v>4.5921178487345307</v>
      </c>
      <c r="N90">
        <f t="shared" si="22"/>
        <v>-0.36014118214128826</v>
      </c>
      <c r="O90" t="e">
        <f t="shared" ca="1" si="23"/>
        <v>#NAME?</v>
      </c>
      <c r="P90">
        <f t="shared" si="24"/>
        <v>-0.64062702752383771</v>
      </c>
      <c r="Q90" t="e">
        <f t="shared" ca="1" si="25"/>
        <v>#NAME?</v>
      </c>
      <c r="R90" t="e">
        <f t="shared" ca="1" si="26"/>
        <v>#NAME?</v>
      </c>
      <c r="S90" t="e">
        <f t="shared" ca="1" si="27"/>
        <v>#NAME?</v>
      </c>
      <c r="T90" t="e">
        <f t="shared" ca="1" si="28"/>
        <v>#NAME?</v>
      </c>
      <c r="V90" t="e">
        <f t="shared" ca="1" si="29"/>
        <v>#NAME?</v>
      </c>
    </row>
    <row r="91" spans="10:22">
      <c r="J91">
        <f t="shared" si="20"/>
        <v>90</v>
      </c>
      <c r="L91">
        <f>$B$10+$B$3*Transformed!B91+$B$4*Transformed!C91+$B$5*Transformed!D91+$B$6*Transformed!E91+$B$7*Transformed!F91+$B$8*Transformed!V91+$B$9*Transformed!W91</f>
        <v>-0.84502710000000003</v>
      </c>
      <c r="M91">
        <f t="shared" si="21"/>
        <v>4.5921178487345307</v>
      </c>
      <c r="N91">
        <f t="shared" si="22"/>
        <v>-0.36014118214128826</v>
      </c>
      <c r="O91" t="e">
        <f t="shared" ca="1" si="23"/>
        <v>#NAME?</v>
      </c>
      <c r="P91">
        <f t="shared" si="24"/>
        <v>-0.64062702752383771</v>
      </c>
      <c r="Q91" t="e">
        <f t="shared" ca="1" si="25"/>
        <v>#NAME?</v>
      </c>
      <c r="R91" t="e">
        <f t="shared" ca="1" si="26"/>
        <v>#NAME?</v>
      </c>
      <c r="S91" t="e">
        <f t="shared" ca="1" si="27"/>
        <v>#NAME?</v>
      </c>
      <c r="T91" t="e">
        <f t="shared" ca="1" si="28"/>
        <v>#NAME?</v>
      </c>
      <c r="V91" t="e">
        <f t="shared" ca="1" si="29"/>
        <v>#NAME?</v>
      </c>
    </row>
    <row r="92" spans="10:22">
      <c r="J92">
        <f t="shared" si="20"/>
        <v>91</v>
      </c>
      <c r="L92">
        <f>$B$10+$B$3*Transformed!B92+$B$4*Transformed!C92+$B$5*Transformed!D92+$B$6*Transformed!E92+$B$7*Transformed!F92+$B$8*Transformed!V92+$B$9*Transformed!W92</f>
        <v>-0.84502710000000003</v>
      </c>
      <c r="M92">
        <f t="shared" si="21"/>
        <v>4.5921178487345307</v>
      </c>
      <c r="N92">
        <f t="shared" si="22"/>
        <v>-0.36014118214128826</v>
      </c>
      <c r="O92" t="e">
        <f t="shared" ca="1" si="23"/>
        <v>#NAME?</v>
      </c>
      <c r="P92">
        <f t="shared" si="24"/>
        <v>-0.64062702752383771</v>
      </c>
      <c r="Q92" t="e">
        <f t="shared" ca="1" si="25"/>
        <v>#NAME?</v>
      </c>
      <c r="R92" t="e">
        <f t="shared" ca="1" si="26"/>
        <v>#NAME?</v>
      </c>
      <c r="S92" t="e">
        <f t="shared" ca="1" si="27"/>
        <v>#NAME?</v>
      </c>
      <c r="T92" t="e">
        <f t="shared" ca="1" si="28"/>
        <v>#NAME?</v>
      </c>
      <c r="V92" t="e">
        <f t="shared" ca="1" si="29"/>
        <v>#NAME?</v>
      </c>
    </row>
    <row r="93" spans="10:22">
      <c r="J93">
        <f t="shared" si="20"/>
        <v>92</v>
      </c>
      <c r="L93">
        <f>$B$10+$B$3*Transformed!B93+$B$4*Transformed!C93+$B$5*Transformed!D93+$B$6*Transformed!E93+$B$7*Transformed!F93+$B$8*Transformed!V93+$B$9*Transformed!W93</f>
        <v>-0.84502710000000003</v>
      </c>
      <c r="M93">
        <f t="shared" si="21"/>
        <v>4.5921178487345307</v>
      </c>
      <c r="N93">
        <f t="shared" si="22"/>
        <v>-0.36014118214128826</v>
      </c>
      <c r="O93" t="e">
        <f t="shared" ca="1" si="23"/>
        <v>#NAME?</v>
      </c>
      <c r="P93">
        <f t="shared" si="24"/>
        <v>-0.64062702752383771</v>
      </c>
      <c r="Q93" t="e">
        <f t="shared" ca="1" si="25"/>
        <v>#NAME?</v>
      </c>
      <c r="R93" t="e">
        <f t="shared" ca="1" si="26"/>
        <v>#NAME?</v>
      </c>
      <c r="S93" t="e">
        <f t="shared" ca="1" si="27"/>
        <v>#NAME?</v>
      </c>
      <c r="T93" t="e">
        <f t="shared" ca="1" si="28"/>
        <v>#NAME?</v>
      </c>
      <c r="V93" t="e">
        <f t="shared" ca="1" si="29"/>
        <v>#NAME?</v>
      </c>
    </row>
    <row r="94" spans="10:22">
      <c r="J94">
        <f t="shared" si="20"/>
        <v>93</v>
      </c>
      <c r="L94">
        <f>$B$10+$B$3*Transformed!B94+$B$4*Transformed!C94+$B$5*Transformed!D94+$B$6*Transformed!E94+$B$7*Transformed!F94+$B$8*Transformed!V94+$B$9*Transformed!W94</f>
        <v>-0.84502710000000003</v>
      </c>
      <c r="M94">
        <f t="shared" si="21"/>
        <v>4.5921178487345307</v>
      </c>
      <c r="N94">
        <f t="shared" si="22"/>
        <v>-0.36014118214128826</v>
      </c>
      <c r="O94" t="e">
        <f t="shared" ca="1" si="23"/>
        <v>#NAME?</v>
      </c>
      <c r="P94">
        <f t="shared" si="24"/>
        <v>-0.64062702752383771</v>
      </c>
      <c r="Q94" t="e">
        <f t="shared" ca="1" si="25"/>
        <v>#NAME?</v>
      </c>
      <c r="R94" t="e">
        <f t="shared" ca="1" si="26"/>
        <v>#NAME?</v>
      </c>
      <c r="S94" t="e">
        <f t="shared" ca="1" si="27"/>
        <v>#NAME?</v>
      </c>
      <c r="T94" t="e">
        <f t="shared" ca="1" si="28"/>
        <v>#NAME?</v>
      </c>
      <c r="V94" t="e">
        <f t="shared" ca="1" si="29"/>
        <v>#NAME?</v>
      </c>
    </row>
    <row r="95" spans="10:22">
      <c r="J95">
        <f t="shared" si="20"/>
        <v>94</v>
      </c>
      <c r="L95">
        <f>$B$10+$B$3*Transformed!B95+$B$4*Transformed!C95+$B$5*Transformed!D95+$B$6*Transformed!E95+$B$7*Transformed!F95+$B$8*Transformed!V95+$B$9*Transformed!W95</f>
        <v>-0.84502710000000003</v>
      </c>
      <c r="M95">
        <f t="shared" si="21"/>
        <v>4.5921178487345307</v>
      </c>
      <c r="N95">
        <f t="shared" si="22"/>
        <v>-0.36014118214128826</v>
      </c>
      <c r="O95" t="e">
        <f t="shared" ca="1" si="23"/>
        <v>#NAME?</v>
      </c>
      <c r="P95">
        <f t="shared" si="24"/>
        <v>-0.64062702752383771</v>
      </c>
      <c r="Q95" t="e">
        <f t="shared" ca="1" si="25"/>
        <v>#NAME?</v>
      </c>
      <c r="R95" t="e">
        <f t="shared" ca="1" si="26"/>
        <v>#NAME?</v>
      </c>
      <c r="S95" t="e">
        <f t="shared" ca="1" si="27"/>
        <v>#NAME?</v>
      </c>
      <c r="T95" t="e">
        <f t="shared" ca="1" si="28"/>
        <v>#NAME?</v>
      </c>
      <c r="V95" t="e">
        <f t="shared" ca="1" si="29"/>
        <v>#NAME?</v>
      </c>
    </row>
    <row r="96" spans="10:22">
      <c r="J96">
        <f t="shared" si="20"/>
        <v>95</v>
      </c>
      <c r="L96">
        <f>$B$10+$B$3*Transformed!B96+$B$4*Transformed!C96+$B$5*Transformed!D96+$B$6*Transformed!E96+$B$7*Transformed!F96+$B$8*Transformed!V96+$B$9*Transformed!W96</f>
        <v>-0.84502710000000003</v>
      </c>
      <c r="M96">
        <f t="shared" si="21"/>
        <v>4.5921178487345307</v>
      </c>
      <c r="N96">
        <f t="shared" si="22"/>
        <v>-0.36014118214128826</v>
      </c>
      <c r="O96" t="e">
        <f t="shared" ca="1" si="23"/>
        <v>#NAME?</v>
      </c>
      <c r="P96">
        <f t="shared" si="24"/>
        <v>-0.64062702752383771</v>
      </c>
      <c r="Q96" t="e">
        <f t="shared" ca="1" si="25"/>
        <v>#NAME?</v>
      </c>
      <c r="R96" t="e">
        <f t="shared" ca="1" si="26"/>
        <v>#NAME?</v>
      </c>
      <c r="S96" t="e">
        <f t="shared" ca="1" si="27"/>
        <v>#NAME?</v>
      </c>
      <c r="T96" t="e">
        <f t="shared" ca="1" si="28"/>
        <v>#NAME?</v>
      </c>
      <c r="V96" t="e">
        <f t="shared" ca="1" si="29"/>
        <v>#NAME?</v>
      </c>
    </row>
    <row r="97" spans="10:22">
      <c r="J97">
        <f t="shared" si="20"/>
        <v>96</v>
      </c>
      <c r="L97">
        <f>$B$10+$B$3*Transformed!B97+$B$4*Transformed!C97+$B$5*Transformed!D97+$B$6*Transformed!E97+$B$7*Transformed!F97+$B$8*Transformed!V97+$B$9*Transformed!W97</f>
        <v>-0.84502710000000003</v>
      </c>
      <c r="M97">
        <f t="shared" si="21"/>
        <v>4.5921178487345307</v>
      </c>
      <c r="N97">
        <f t="shared" si="22"/>
        <v>-0.36014118214128826</v>
      </c>
      <c r="O97" t="e">
        <f t="shared" ca="1" si="23"/>
        <v>#NAME?</v>
      </c>
      <c r="P97">
        <f t="shared" si="24"/>
        <v>-0.64062702752383771</v>
      </c>
      <c r="Q97" t="e">
        <f t="shared" ca="1" si="25"/>
        <v>#NAME?</v>
      </c>
      <c r="R97" t="e">
        <f t="shared" ca="1" si="26"/>
        <v>#NAME?</v>
      </c>
      <c r="S97" t="e">
        <f t="shared" ca="1" si="27"/>
        <v>#NAME?</v>
      </c>
      <c r="T97" t="e">
        <f t="shared" ca="1" si="28"/>
        <v>#NAME?</v>
      </c>
      <c r="V97" t="e">
        <f t="shared" ca="1" si="29"/>
        <v>#NAME?</v>
      </c>
    </row>
    <row r="98" spans="10:22">
      <c r="J98">
        <f t="shared" si="20"/>
        <v>97</v>
      </c>
      <c r="L98">
        <f>$B$10+$B$3*Transformed!B98+$B$4*Transformed!C98+$B$5*Transformed!D98+$B$6*Transformed!E98+$B$7*Transformed!F98+$B$8*Transformed!V98+$B$9*Transformed!W98</f>
        <v>-0.84502710000000003</v>
      </c>
      <c r="M98">
        <f t="shared" si="21"/>
        <v>4.5921178487345307</v>
      </c>
      <c r="N98">
        <f t="shared" si="22"/>
        <v>-0.36014118214128826</v>
      </c>
      <c r="O98" t="e">
        <f t="shared" ca="1" si="23"/>
        <v>#NAME?</v>
      </c>
      <c r="P98">
        <f t="shared" si="24"/>
        <v>-0.64062702752383771</v>
      </c>
      <c r="Q98" t="e">
        <f t="shared" ca="1" si="25"/>
        <v>#NAME?</v>
      </c>
      <c r="R98" t="e">
        <f t="shared" ca="1" si="26"/>
        <v>#NAME?</v>
      </c>
      <c r="S98" t="e">
        <f t="shared" ca="1" si="27"/>
        <v>#NAME?</v>
      </c>
      <c r="T98" t="e">
        <f t="shared" ca="1" si="28"/>
        <v>#NAME?</v>
      </c>
      <c r="V98" t="e">
        <f t="shared" ca="1" si="29"/>
        <v>#NAME?</v>
      </c>
    </row>
    <row r="99" spans="10:22">
      <c r="J99">
        <f t="shared" si="20"/>
        <v>98</v>
      </c>
      <c r="L99">
        <f>$B$10+$B$3*Transformed!B99+$B$4*Transformed!C99+$B$5*Transformed!D99+$B$6*Transformed!E99+$B$7*Transformed!F99+$B$8*Transformed!V99+$B$9*Transformed!W99</f>
        <v>-0.84502710000000003</v>
      </c>
      <c r="M99">
        <f t="shared" si="21"/>
        <v>4.5921178487345307</v>
      </c>
      <c r="N99">
        <f t="shared" si="22"/>
        <v>-0.36014118214128826</v>
      </c>
      <c r="O99" t="e">
        <f t="shared" ca="1" si="23"/>
        <v>#NAME?</v>
      </c>
      <c r="P99">
        <f t="shared" si="24"/>
        <v>-0.64062702752383771</v>
      </c>
      <c r="Q99" t="e">
        <f t="shared" ca="1" si="25"/>
        <v>#NAME?</v>
      </c>
      <c r="R99" t="e">
        <f t="shared" ca="1" si="26"/>
        <v>#NAME?</v>
      </c>
      <c r="S99" t="e">
        <f t="shared" ca="1" si="27"/>
        <v>#NAME?</v>
      </c>
      <c r="T99" t="e">
        <f t="shared" ca="1" si="28"/>
        <v>#NAME?</v>
      </c>
      <c r="V99" t="e">
        <f t="shared" ca="1" si="29"/>
        <v>#NAME?</v>
      </c>
    </row>
    <row r="100" spans="10:22">
      <c r="J100">
        <f t="shared" si="20"/>
        <v>99</v>
      </c>
      <c r="L100">
        <f>$B$10+$B$3*Transformed!B100+$B$4*Transformed!C100+$B$5*Transformed!D100+$B$6*Transformed!E100+$B$7*Transformed!F100+$B$8*Transformed!V100+$B$9*Transformed!W100</f>
        <v>-0.84502710000000003</v>
      </c>
      <c r="M100">
        <f t="shared" si="21"/>
        <v>4.5921178487345307</v>
      </c>
      <c r="N100">
        <f t="shared" si="22"/>
        <v>-0.36014118214128826</v>
      </c>
      <c r="O100" t="e">
        <f t="shared" ca="1" si="23"/>
        <v>#NAME?</v>
      </c>
      <c r="P100">
        <f t="shared" si="24"/>
        <v>-0.64062702752383771</v>
      </c>
      <c r="Q100" t="e">
        <f t="shared" ca="1" si="25"/>
        <v>#NAME?</v>
      </c>
      <c r="R100" t="e">
        <f t="shared" ca="1" si="26"/>
        <v>#NAME?</v>
      </c>
      <c r="S100" t="e">
        <f t="shared" ca="1" si="27"/>
        <v>#NAME?</v>
      </c>
      <c r="T100" t="e">
        <f t="shared" ca="1" si="28"/>
        <v>#NAME?</v>
      </c>
      <c r="V100" t="e">
        <f t="shared" ca="1" si="29"/>
        <v>#NAME?</v>
      </c>
    </row>
    <row r="101" spans="10:22">
      <c r="J101">
        <f t="shared" si="20"/>
        <v>100</v>
      </c>
      <c r="L101">
        <f>$B$10+$B$3*Transformed!B101+$B$4*Transformed!C101+$B$5*Transformed!D101+$B$6*Transformed!E101+$B$7*Transformed!F101+$B$8*Transformed!V101+$B$9*Transformed!W101</f>
        <v>-0.84502710000000003</v>
      </c>
      <c r="M101">
        <f t="shared" si="21"/>
        <v>4.5921178487345307</v>
      </c>
      <c r="N101">
        <f t="shared" si="22"/>
        <v>-0.36014118214128826</v>
      </c>
      <c r="O101" t="e">
        <f t="shared" ca="1" si="23"/>
        <v>#NAME?</v>
      </c>
      <c r="P101">
        <f t="shared" si="24"/>
        <v>-0.64062702752383771</v>
      </c>
      <c r="Q101" t="e">
        <f t="shared" ca="1" si="25"/>
        <v>#NAME?</v>
      </c>
      <c r="R101" t="e">
        <f t="shared" ca="1" si="26"/>
        <v>#NAME?</v>
      </c>
      <c r="S101" t="e">
        <f t="shared" ca="1" si="27"/>
        <v>#NAME?</v>
      </c>
      <c r="T101" t="e">
        <f t="shared" ca="1" si="28"/>
        <v>#NAME?</v>
      </c>
      <c r="V101" t="e">
        <f t="shared" ca="1" si="29"/>
        <v>#NAME?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101"/>
  <sheetViews>
    <sheetView zoomScale="110" zoomScaleNormal="110" workbookViewId="0">
      <selection activeCell="K2" sqref="K2"/>
    </sheetView>
  </sheetViews>
  <sheetFormatPr defaultRowHeight="15"/>
  <cols>
    <col min="1" max="1" width="13.5703125" bestFit="1" customWidth="1"/>
    <col min="22" max="22" width="9.140625" style="10"/>
  </cols>
  <sheetData>
    <row r="1" spans="1:33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J1" t="s">
        <v>0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s="10" t="s">
        <v>21</v>
      </c>
      <c r="W1" t="s">
        <v>22</v>
      </c>
      <c r="X1" s="9" t="s">
        <v>68</v>
      </c>
      <c r="Y1" s="9" t="s">
        <v>19</v>
      </c>
      <c r="Z1" s="9" t="s">
        <v>20</v>
      </c>
      <c r="AA1" s="9" t="s">
        <v>69</v>
      </c>
      <c r="AB1" s="9" t="s">
        <v>21</v>
      </c>
      <c r="AC1" s="9" t="s">
        <v>22</v>
      </c>
      <c r="AD1" t="s">
        <v>23</v>
      </c>
      <c r="AE1" t="s">
        <v>24</v>
      </c>
      <c r="AG1" s="3" t="s">
        <v>59</v>
      </c>
    </row>
    <row r="2" spans="1:33">
      <c r="J2">
        <f t="shared" ref="J2:J65" si="0">id</f>
        <v>1</v>
      </c>
      <c r="K2">
        <f>EXP($B$59+$B$54*Transformed!B2+$B$55*Transformed!C2+$B$56*Transformed!D2+$B$57*Transformed!E2+$B$58*Transformed!F2)</f>
        <v>3.015008232819813E-2</v>
      </c>
      <c r="L2">
        <f>K2/(K2+EXP(0))</f>
        <v>2.9267659970532853E-2</v>
      </c>
      <c r="M2">
        <f>1-L2</f>
        <v>0.97073234002946718</v>
      </c>
      <c r="N2">
        <f>$B$26+$B$4*Transformed!B2+$B$5*Transformed!C2+$B$6*Transformed!D2+$B$7*Transformed!E2+$B$8*Transformed!F2+$B$9*Transformed!G2+$B$10*Transformed!H2+$B$11*Transformed!I2+$B$12*Transformed!J2+$B$13*Transformed!K2+$B$14*Transformed!L2+$B$15*Transformed!M2+$B$16*Transformed!N2+$B$17*Transformed!O2+$B$18*Transformed!P2+$B$19*Transformed!Q2+$B$20*Transformed!R2+$B$21*Transformed!S2+$B$22*Transformed!T2+$B$23*Transformed!U2+$B$24*Transformed!V2+$B$25*Transformed!W2</f>
        <v>0.54303785267765803</v>
      </c>
      <c r="O2" s="4">
        <f>$B$51+$B$29*Transformed!B2+$B$30*Transformed!C2+$B$31*Transformed!D2+$B$32*Transformed!E2+$B$33*Transformed!F2+$B$34*Transformed!G2+$B$35*Transformed!H2+$B$36*Transformed!I2+$B$37*Transformed!J2+$B$38*Transformed!K2+$B$39*Transformed!L2+$B$40*Transformed!M2+$B$41*Transformed!N2+$B$42*Transformed!O2+$B$43*Transformed!P2+$B$44*Transformed!Q2+$B$45*Transformed!R2+$B$46*Transformed!S2+$B$47*Transformed!T2+$B$48*Transformed!U2+$B$49*Transformed!V2+$B$50*Transformed!W2</f>
        <v>0.9276290604349281</v>
      </c>
      <c r="P2">
        <f>(0.91-N2)/$B$64</f>
        <v>2.0301766675021051</v>
      </c>
      <c r="Q2">
        <f>(-0.53-N2)/$B$64</f>
        <v>-5.936460825043004</v>
      </c>
      <c r="R2">
        <f>(0.91-O2)/$B$65</f>
        <v>-0.17208098716037637</v>
      </c>
      <c r="S2">
        <f>(-0.53-O2)/$B$65</f>
        <v>-14.228225523371053</v>
      </c>
      <c r="T2" t="e">
        <f ca="1">_xlfn.NORM.DIST(P2,0,1,FALSE)-_xlfn.NORM.DIST(Q2,0,1,FALSE)</f>
        <v>#NAME?</v>
      </c>
      <c r="U2">
        <f>NORMSDIST(Q2)-NORMSDIST(P2)</f>
        <v>-0.97883070622291557</v>
      </c>
      <c r="V2" s="10" t="e">
        <f ca="1">_xlfn.NORM.DIST(R2,0,1,FALSE)-_xlfn.NORM.DIST(S2,0,1,FALSE)</f>
        <v>#NAME?</v>
      </c>
      <c r="W2">
        <f>NORMSDIST(S2)-NORMSDIST(R2)</f>
        <v>-0.43168692991889601</v>
      </c>
      <c r="X2" t="e">
        <f ca="1">IF(AND(T2&gt;=-0.0001, T2&lt;=0.0001),1,0)</f>
        <v>#NAME?</v>
      </c>
      <c r="Y2" t="e">
        <f ca="1">T2*(1-X2)</f>
        <v>#NAME?</v>
      </c>
      <c r="Z2" t="e">
        <f ca="1">X2+(1-X2)*U2</f>
        <v>#NAME?</v>
      </c>
      <c r="AA2" t="e">
        <f ca="1">IF(AND(V2&gt;=-0.0001, V2&lt;=0.0001),1,0)</f>
        <v>#NAME?</v>
      </c>
      <c r="AB2" t="e">
        <f ca="1">V2*(1-AA2)</f>
        <v>#NAME?</v>
      </c>
      <c r="AC2" t="e">
        <f ca="1">AA2+(1-AA2)*W2</f>
        <v>#NAME?</v>
      </c>
      <c r="AD2" t="e">
        <f ca="1">L2*(1-NORMSDIST(P2)+(NORMSDIST(P2)-NORMSDIST(Q2))*(N2+$B$64*(Y2/Z2))-0.53*NORMSDIST(Q2))</f>
        <v>#NAME?</v>
      </c>
      <c r="AE2" s="4" t="e">
        <f ca="1">M2*(1-NORMSDIST(R2)+(NORMSDIST(R2)-NORMSDIST(S2))*(O2+$B$65*(AB2/AC2))-0.53*NORMSDIST(S2))</f>
        <v>#NAME?</v>
      </c>
      <c r="AG2" s="4" t="e">
        <f ca="1">AD2+AE2</f>
        <v>#NAME?</v>
      </c>
    </row>
    <row r="3" spans="1:33">
      <c r="A3" t="s">
        <v>25</v>
      </c>
      <c r="J3">
        <f t="shared" si="0"/>
        <v>2</v>
      </c>
      <c r="K3">
        <f>EXP($B$59+$B$54*Transformed!B3+$B$55*Transformed!C3+$B$56*Transformed!D3+$B$57*Transformed!E3+$B$58*Transformed!F3)</f>
        <v>7.1536748234026337E-2</v>
      </c>
      <c r="L3">
        <f t="shared" ref="L3:L66" si="1">K3/(K3+EXP(0))</f>
        <v>6.6760891170484185E-2</v>
      </c>
      <c r="M3">
        <f t="shared" ref="M3:M66" si="2">1-L3</f>
        <v>0.93323910882951577</v>
      </c>
      <c r="N3">
        <f>$B$26+$B$4*Transformed!B3+$B$5*Transformed!C3+$B$6*Transformed!D3+$B$7*Transformed!E3+$B$8*Transformed!F3+$B$9*Transformed!G3+$B$10*Transformed!H3+$B$11*Transformed!I3+$B$12*Transformed!J3+$B$13*Transformed!K3+$B$14*Transformed!L3+$B$15*Transformed!M3+$B$16*Transformed!N3+$B$17*Transformed!O3+$B$18*Transformed!P3+$B$19*Transformed!Q3+$B$20*Transformed!R3+$B$21*Transformed!S3+$B$22*Transformed!T3+$B$23*Transformed!U3+$B$24*Transformed!V3+$B$25*Transformed!W3</f>
        <v>0.54749130000000001</v>
      </c>
      <c r="O3" s="4">
        <f>$B$51+$B$29*Transformed!B3+$B$30*Transformed!C3+$B$31*Transformed!D3+$B$32*Transformed!E3+$B$33*Transformed!F3+$B$34*Transformed!G3+$B$35*Transformed!H3+$B$36*Transformed!I3+$B$37*Transformed!J3+$B$38*Transformed!K3+$B$39*Transformed!L3+$B$40*Transformed!M3+$B$41*Transformed!N3+$B$42*Transformed!O3+$B$43*Transformed!P3+$B$44*Transformed!Q3+$B$45*Transformed!R3+$B$46*Transformed!S3+$B$47*Transformed!T3+$B$48*Transformed!U3+$B$49*Transformed!V3+$B$50*Transformed!W3</f>
        <v>0.83877699999999999</v>
      </c>
      <c r="P3">
        <f t="shared" ref="P3:P66" si="3">(0.91-N3)/$B$64</f>
        <v>2.0055384727734635</v>
      </c>
      <c r="Q3">
        <f t="shared" ref="Q3:Q66" si="4">(-0.53-N3)/$B$64</f>
        <v>-5.9610990197716465</v>
      </c>
      <c r="R3">
        <f t="shared" ref="R3:R66" si="5">(0.91-O3)/$B$65</f>
        <v>0.69522276548787054</v>
      </c>
      <c r="S3">
        <f t="shared" ref="S3:S66" si="6">(-0.53-O3)/$B$65</f>
        <v>-13.360921770722809</v>
      </c>
      <c r="T3" t="e">
        <f t="shared" ref="T3:T66" ca="1" si="7">_xlfn.NORM.DIST(P3,0,1,FALSE)-_xlfn.NORM.DIST(Q3,0,1,FALSE)</f>
        <v>#NAME?</v>
      </c>
      <c r="U3">
        <f t="shared" ref="U3:U66" si="8">NORMSDIST(Q3)-NORMSDIST(P3)</f>
        <v>-0.97754724272351667</v>
      </c>
      <c r="V3" s="10" t="e">
        <f t="shared" ref="V3:V66" ca="1" si="9">_xlfn.NORM.DIST(R3,0,1,FALSE)-_xlfn.NORM.DIST(S3,0,1,FALSE)</f>
        <v>#NAME?</v>
      </c>
      <c r="W3">
        <f t="shared" ref="W3:W66" si="10">NORMSDIST(S3)-NORMSDIST(R3)</f>
        <v>-0.75654214622810412</v>
      </c>
      <c r="X3" t="e">
        <f t="shared" ref="X3:X66" ca="1" si="11">IF(AND(T3&gt;=-0.0001, T3&lt;=0.0001),1,0)</f>
        <v>#NAME?</v>
      </c>
      <c r="Y3" t="e">
        <f t="shared" ref="Y3:Y66" ca="1" si="12">T3*(1-X3)</f>
        <v>#NAME?</v>
      </c>
      <c r="Z3" t="e">
        <f t="shared" ref="Z3:Z66" ca="1" si="13">X3+(1-X3)*U3</f>
        <v>#NAME?</v>
      </c>
      <c r="AA3" t="e">
        <f t="shared" ref="AA3:AA66" ca="1" si="14">IF(AND(V3&gt;=-0.0001, V3&lt;=0.0001),1,0)</f>
        <v>#NAME?</v>
      </c>
      <c r="AB3" t="e">
        <f t="shared" ref="AB3:AB66" ca="1" si="15">V3*(1-AA3)</f>
        <v>#NAME?</v>
      </c>
      <c r="AC3" t="e">
        <f t="shared" ref="AC3:AC66" ca="1" si="16">AA3+(1-AA3)*W3</f>
        <v>#NAME?</v>
      </c>
      <c r="AD3" t="e">
        <f t="shared" ref="AD3:AD66" ca="1" si="17">L3*(1-NORMSDIST(P3)+(NORMSDIST(P3)-NORMSDIST(Q3))*(N3+$B$64*(Y3/Z3))-0.53*NORMSDIST(Q3))</f>
        <v>#NAME?</v>
      </c>
      <c r="AE3" s="4" t="e">
        <f t="shared" ref="AE3:AE66" ca="1" si="18">M3*(1-NORMSDIST(R3)+(NORMSDIST(R3)-NORMSDIST(S3))*(O3+$B$65*(AB3/AC3))-0.53*NORMSDIST(S3))</f>
        <v>#NAME?</v>
      </c>
      <c r="AG3" t="e">
        <f t="shared" ref="AG3:AG66" ca="1" si="19">AD3+AE3</f>
        <v>#NAME?</v>
      </c>
    </row>
    <row r="4" spans="1:33">
      <c r="A4" t="s">
        <v>6</v>
      </c>
      <c r="B4">
        <v>-6.0174E-3</v>
      </c>
      <c r="C4">
        <v>4.3790000000000001E-3</v>
      </c>
      <c r="D4">
        <v>-1.37</v>
      </c>
      <c r="E4">
        <v>0.16900000000000001</v>
      </c>
      <c r="F4">
        <v>-1.4600200000000001E-2</v>
      </c>
      <c r="G4">
        <v>2.5653999999999998E-3</v>
      </c>
      <c r="J4">
        <f t="shared" si="0"/>
        <v>3</v>
      </c>
      <c r="K4">
        <f>EXP($B$59+$B$54*Transformed!B4+$B$55*Transformed!C4+$B$56*Transformed!D4+$B$57*Transformed!E4+$B$58*Transformed!F4)</f>
        <v>7.1536748234026337E-2</v>
      </c>
      <c r="L4">
        <f t="shared" si="1"/>
        <v>6.6760891170484185E-2</v>
      </c>
      <c r="M4">
        <f t="shared" si="2"/>
        <v>0.93323910882951577</v>
      </c>
      <c r="N4">
        <f>$B$26+$B$4*Transformed!B4+$B$5*Transformed!C4+$B$6*Transformed!D4+$B$7*Transformed!E4+$B$8*Transformed!F4+$B$9*Transformed!G4+$B$10*Transformed!H4+$B$11*Transformed!I4+$B$12*Transformed!J4+$B$13*Transformed!K4+$B$14*Transformed!L4+$B$15*Transformed!M4+$B$16*Transformed!N4+$B$17*Transformed!O4+$B$18*Transformed!P4+$B$19*Transformed!Q4+$B$20*Transformed!R4+$B$21*Transformed!S4+$B$22*Transformed!T4+$B$23*Transformed!U4+$B$24*Transformed!V4+$B$25*Transformed!W4</f>
        <v>0.54749130000000001</v>
      </c>
      <c r="O4" s="4">
        <f>$B$51+$B$29*Transformed!B4+$B$30*Transformed!C4+$B$31*Transformed!D4+$B$32*Transformed!E4+$B$33*Transformed!F4+$B$34*Transformed!G4+$B$35*Transformed!H4+$B$36*Transformed!I4+$B$37*Transformed!J4+$B$38*Transformed!K4+$B$39*Transformed!L4+$B$40*Transformed!M4+$B$41*Transformed!N4+$B$42*Transformed!O4+$B$43*Transformed!P4+$B$44*Transformed!Q4+$B$45*Transformed!R4+$B$46*Transformed!S4+$B$47*Transformed!T4+$B$48*Transformed!U4+$B$49*Transformed!V4+$B$50*Transformed!W4</f>
        <v>0.83877699999999999</v>
      </c>
      <c r="P4">
        <f t="shared" si="3"/>
        <v>2.0055384727734635</v>
      </c>
      <c r="Q4">
        <f t="shared" si="4"/>
        <v>-5.9610990197716465</v>
      </c>
      <c r="R4">
        <f t="shared" si="5"/>
        <v>0.69522276548787054</v>
      </c>
      <c r="S4">
        <f t="shared" si="6"/>
        <v>-13.360921770722809</v>
      </c>
      <c r="T4" t="e">
        <f t="shared" ca="1" si="7"/>
        <v>#NAME?</v>
      </c>
      <c r="U4">
        <f t="shared" si="8"/>
        <v>-0.97754724272351667</v>
      </c>
      <c r="V4" s="10" t="e">
        <f t="shared" ca="1" si="9"/>
        <v>#NAME?</v>
      </c>
      <c r="W4">
        <f t="shared" si="10"/>
        <v>-0.75654214622810412</v>
      </c>
      <c r="X4" t="e">
        <f t="shared" ca="1" si="11"/>
        <v>#NAME?</v>
      </c>
      <c r="Y4" t="e">
        <f t="shared" ca="1" si="12"/>
        <v>#NAME?</v>
      </c>
      <c r="Z4" t="e">
        <f t="shared" ca="1" si="13"/>
        <v>#NAME?</v>
      </c>
      <c r="AA4" t="e">
        <f t="shared" ca="1" si="14"/>
        <v>#NAME?</v>
      </c>
      <c r="AB4" t="e">
        <f t="shared" ca="1" si="15"/>
        <v>#NAME?</v>
      </c>
      <c r="AC4" t="e">
        <f t="shared" ca="1" si="16"/>
        <v>#NAME?</v>
      </c>
      <c r="AD4" t="e">
        <f t="shared" ca="1" si="17"/>
        <v>#NAME?</v>
      </c>
      <c r="AE4" s="4" t="e">
        <f t="shared" ca="1" si="18"/>
        <v>#NAME?</v>
      </c>
      <c r="AG4" t="e">
        <f t="shared" ca="1" si="19"/>
        <v>#NAME?</v>
      </c>
    </row>
    <row r="5" spans="1:33">
      <c r="A5" t="s">
        <v>7</v>
      </c>
      <c r="B5">
        <v>-1.5410000000000001E-4</v>
      </c>
      <c r="C5">
        <v>4.0514000000000001E-3</v>
      </c>
      <c r="D5">
        <v>-0.04</v>
      </c>
      <c r="E5">
        <v>0.97</v>
      </c>
      <c r="F5">
        <v>-8.0947999999999992E-3</v>
      </c>
      <c r="G5">
        <v>7.7865E-3</v>
      </c>
      <c r="J5">
        <f t="shared" si="0"/>
        <v>4</v>
      </c>
      <c r="K5">
        <f>EXP($B$59+$B$54*Transformed!B5+$B$55*Transformed!C5+$B$56*Transformed!D5+$B$57*Transformed!E5+$B$58*Transformed!F5)</f>
        <v>7.1536748234026337E-2</v>
      </c>
      <c r="L5">
        <f t="shared" si="1"/>
        <v>6.6760891170484185E-2</v>
      </c>
      <c r="M5">
        <f t="shared" si="2"/>
        <v>0.93323910882951577</v>
      </c>
      <c r="N5">
        <f>$B$26+$B$4*Transformed!B5+$B$5*Transformed!C5+$B$6*Transformed!D5+$B$7*Transformed!E5+$B$8*Transformed!F5+$B$9*Transformed!G5+$B$10*Transformed!H5+$B$11*Transformed!I5+$B$12*Transformed!J5+$B$13*Transformed!K5+$B$14*Transformed!L5+$B$15*Transformed!M5+$B$16*Transformed!N5+$B$17*Transformed!O5+$B$18*Transformed!P5+$B$19*Transformed!Q5+$B$20*Transformed!R5+$B$21*Transformed!S5+$B$22*Transformed!T5+$B$23*Transformed!U5+$B$24*Transformed!V5+$B$25*Transformed!W5</f>
        <v>0.54749130000000001</v>
      </c>
      <c r="O5" s="4">
        <f>$B$51+$B$29*Transformed!B5+$B$30*Transformed!C5+$B$31*Transformed!D5+$B$32*Transformed!E5+$B$33*Transformed!F5+$B$34*Transformed!G5+$B$35*Transformed!H5+$B$36*Transformed!I5+$B$37*Transformed!J5+$B$38*Transformed!K5+$B$39*Transformed!L5+$B$40*Transformed!M5+$B$41*Transformed!N5+$B$42*Transformed!O5+$B$43*Transformed!P5+$B$44*Transformed!Q5+$B$45*Transformed!R5+$B$46*Transformed!S5+$B$47*Transformed!T5+$B$48*Transformed!U5+$B$49*Transformed!V5+$B$50*Transformed!W5</f>
        <v>0.83877699999999999</v>
      </c>
      <c r="P5">
        <f t="shared" si="3"/>
        <v>2.0055384727734635</v>
      </c>
      <c r="Q5">
        <f t="shared" si="4"/>
        <v>-5.9610990197716465</v>
      </c>
      <c r="R5">
        <f t="shared" si="5"/>
        <v>0.69522276548787054</v>
      </c>
      <c r="S5">
        <f t="shared" si="6"/>
        <v>-13.360921770722809</v>
      </c>
      <c r="T5" t="e">
        <f t="shared" ca="1" si="7"/>
        <v>#NAME?</v>
      </c>
      <c r="U5">
        <f t="shared" si="8"/>
        <v>-0.97754724272351667</v>
      </c>
      <c r="V5" s="10" t="e">
        <f t="shared" ca="1" si="9"/>
        <v>#NAME?</v>
      </c>
      <c r="W5">
        <f t="shared" si="10"/>
        <v>-0.75654214622810412</v>
      </c>
      <c r="X5" t="e">
        <f t="shared" ca="1" si="11"/>
        <v>#NAME?</v>
      </c>
      <c r="Y5" t="e">
        <f t="shared" ca="1" si="12"/>
        <v>#NAME?</v>
      </c>
      <c r="Z5" t="e">
        <f t="shared" ca="1" si="13"/>
        <v>#NAME?</v>
      </c>
      <c r="AA5" t="e">
        <f t="shared" ca="1" si="14"/>
        <v>#NAME?</v>
      </c>
      <c r="AB5" t="e">
        <f t="shared" ca="1" si="15"/>
        <v>#NAME?</v>
      </c>
      <c r="AC5" t="e">
        <f t="shared" ca="1" si="16"/>
        <v>#NAME?</v>
      </c>
      <c r="AD5" t="e">
        <f t="shared" ca="1" si="17"/>
        <v>#NAME?</v>
      </c>
      <c r="AE5" s="4" t="e">
        <f t="shared" ca="1" si="18"/>
        <v>#NAME?</v>
      </c>
      <c r="AG5" t="e">
        <f t="shared" ca="1" si="19"/>
        <v>#NAME?</v>
      </c>
    </row>
    <row r="6" spans="1:33">
      <c r="A6" t="s">
        <v>41</v>
      </c>
      <c r="B6">
        <v>2.601E-3</v>
      </c>
      <c r="C6">
        <v>2.3065999999999998E-3</v>
      </c>
      <c r="D6">
        <v>1.1299999999999999</v>
      </c>
      <c r="E6">
        <v>0.25900000000000001</v>
      </c>
      <c r="F6">
        <v>-1.9197999999999999E-3</v>
      </c>
      <c r="G6">
        <v>7.1218999999999996E-3</v>
      </c>
      <c r="J6">
        <f t="shared" si="0"/>
        <v>5</v>
      </c>
      <c r="K6">
        <f>EXP($B$59+$B$54*Transformed!B6+$B$55*Transformed!C6+$B$56*Transformed!D6+$B$57*Transformed!E6+$B$58*Transformed!F6)</f>
        <v>7.1536748234026337E-2</v>
      </c>
      <c r="L6">
        <f t="shared" si="1"/>
        <v>6.6760891170484185E-2</v>
      </c>
      <c r="M6">
        <f t="shared" si="2"/>
        <v>0.93323910882951577</v>
      </c>
      <c r="N6">
        <f>$B$26+$B$4*Transformed!B6+$B$5*Transformed!C6+$B$6*Transformed!D6+$B$7*Transformed!E6+$B$8*Transformed!F6+$B$9*Transformed!G6+$B$10*Transformed!H6+$B$11*Transformed!I6+$B$12*Transformed!J6+$B$13*Transformed!K6+$B$14*Transformed!L6+$B$15*Transformed!M6+$B$16*Transformed!N6+$B$17*Transformed!O6+$B$18*Transformed!P6+$B$19*Transformed!Q6+$B$20*Transformed!R6+$B$21*Transformed!S6+$B$22*Transformed!T6+$B$23*Transformed!U6+$B$24*Transformed!V6+$B$25*Transformed!W6</f>
        <v>0.54749130000000001</v>
      </c>
      <c r="O6" s="4">
        <f>$B$51+$B$29*Transformed!B6+$B$30*Transformed!C6+$B$31*Transformed!D6+$B$32*Transformed!E6+$B$33*Transformed!F6+$B$34*Transformed!G6+$B$35*Transformed!H6+$B$36*Transformed!I6+$B$37*Transformed!J6+$B$38*Transformed!K6+$B$39*Transformed!L6+$B$40*Transformed!M6+$B$41*Transformed!N6+$B$42*Transformed!O6+$B$43*Transformed!P6+$B$44*Transformed!Q6+$B$45*Transformed!R6+$B$46*Transformed!S6+$B$47*Transformed!T6+$B$48*Transformed!U6+$B$49*Transformed!V6+$B$50*Transformed!W6</f>
        <v>0.83877699999999999</v>
      </c>
      <c r="P6">
        <f t="shared" si="3"/>
        <v>2.0055384727734635</v>
      </c>
      <c r="Q6">
        <f t="shared" si="4"/>
        <v>-5.9610990197716465</v>
      </c>
      <c r="R6">
        <f t="shared" si="5"/>
        <v>0.69522276548787054</v>
      </c>
      <c r="S6">
        <f t="shared" si="6"/>
        <v>-13.360921770722809</v>
      </c>
      <c r="T6" t="e">
        <f t="shared" ca="1" si="7"/>
        <v>#NAME?</v>
      </c>
      <c r="U6">
        <f t="shared" si="8"/>
        <v>-0.97754724272351667</v>
      </c>
      <c r="V6" s="10" t="e">
        <f t="shared" ca="1" si="9"/>
        <v>#NAME?</v>
      </c>
      <c r="W6">
        <f t="shared" si="10"/>
        <v>-0.75654214622810412</v>
      </c>
      <c r="X6" t="e">
        <f t="shared" ca="1" si="11"/>
        <v>#NAME?</v>
      </c>
      <c r="Y6" t="e">
        <f t="shared" ca="1" si="12"/>
        <v>#NAME?</v>
      </c>
      <c r="Z6" t="e">
        <f t="shared" ca="1" si="13"/>
        <v>#NAME?</v>
      </c>
      <c r="AA6" t="e">
        <f t="shared" ca="1" si="14"/>
        <v>#NAME?</v>
      </c>
      <c r="AB6" t="e">
        <f t="shared" ca="1" si="15"/>
        <v>#NAME?</v>
      </c>
      <c r="AC6" t="e">
        <f t="shared" ca="1" si="16"/>
        <v>#NAME?</v>
      </c>
      <c r="AD6" t="e">
        <f t="shared" ca="1" si="17"/>
        <v>#NAME?</v>
      </c>
      <c r="AE6" s="4" t="e">
        <f t="shared" ca="1" si="18"/>
        <v>#NAME?</v>
      </c>
      <c r="AG6" t="e">
        <f t="shared" ca="1" si="19"/>
        <v>#NAME?</v>
      </c>
    </row>
    <row r="7" spans="1:33">
      <c r="A7" t="s">
        <v>42</v>
      </c>
      <c r="B7">
        <v>-1.4660999999999999E-3</v>
      </c>
      <c r="C7">
        <v>1.9436E-3</v>
      </c>
      <c r="D7">
        <v>-0.75</v>
      </c>
      <c r="E7">
        <v>0.45100000000000001</v>
      </c>
      <c r="F7">
        <v>-5.2754000000000004E-3</v>
      </c>
      <c r="G7">
        <v>2.3432000000000001E-3</v>
      </c>
      <c r="J7">
        <f t="shared" si="0"/>
        <v>6</v>
      </c>
      <c r="K7">
        <f>EXP($B$59+$B$54*Transformed!B7+$B$55*Transformed!C7+$B$56*Transformed!D7+$B$57*Transformed!E7+$B$58*Transformed!F7)</f>
        <v>7.1536748234026337E-2</v>
      </c>
      <c r="L7">
        <f t="shared" si="1"/>
        <v>6.6760891170484185E-2</v>
      </c>
      <c r="M7">
        <f t="shared" si="2"/>
        <v>0.93323910882951577</v>
      </c>
      <c r="N7">
        <f>$B$26+$B$4*Transformed!B7+$B$5*Transformed!C7+$B$6*Transformed!D7+$B$7*Transformed!E7+$B$8*Transformed!F7+$B$9*Transformed!G7+$B$10*Transformed!H7+$B$11*Transformed!I7+$B$12*Transformed!J7+$B$13*Transformed!K7+$B$14*Transformed!L7+$B$15*Transformed!M7+$B$16*Transformed!N7+$B$17*Transformed!O7+$B$18*Transformed!P7+$B$19*Transformed!Q7+$B$20*Transformed!R7+$B$21*Transformed!S7+$B$22*Transformed!T7+$B$23*Transformed!U7+$B$24*Transformed!V7+$B$25*Transformed!W7</f>
        <v>0.54749130000000001</v>
      </c>
      <c r="O7" s="4">
        <f>$B$51+$B$29*Transformed!B7+$B$30*Transformed!C7+$B$31*Transformed!D7+$B$32*Transformed!E7+$B$33*Transformed!F7+$B$34*Transformed!G7+$B$35*Transformed!H7+$B$36*Transformed!I7+$B$37*Transformed!J7+$B$38*Transformed!K7+$B$39*Transformed!L7+$B$40*Transformed!M7+$B$41*Transformed!N7+$B$42*Transformed!O7+$B$43*Transformed!P7+$B$44*Transformed!Q7+$B$45*Transformed!R7+$B$46*Transformed!S7+$B$47*Transformed!T7+$B$48*Transformed!U7+$B$49*Transformed!V7+$B$50*Transformed!W7</f>
        <v>0.83877699999999999</v>
      </c>
      <c r="P7">
        <f t="shared" si="3"/>
        <v>2.0055384727734635</v>
      </c>
      <c r="Q7">
        <f t="shared" si="4"/>
        <v>-5.9610990197716465</v>
      </c>
      <c r="R7">
        <f t="shared" si="5"/>
        <v>0.69522276548787054</v>
      </c>
      <c r="S7">
        <f t="shared" si="6"/>
        <v>-13.360921770722809</v>
      </c>
      <c r="T7" t="e">
        <f t="shared" ca="1" si="7"/>
        <v>#NAME?</v>
      </c>
      <c r="U7">
        <f t="shared" si="8"/>
        <v>-0.97754724272351667</v>
      </c>
      <c r="V7" s="10" t="e">
        <f t="shared" ca="1" si="9"/>
        <v>#NAME?</v>
      </c>
      <c r="W7">
        <f t="shared" si="10"/>
        <v>-0.75654214622810412</v>
      </c>
      <c r="X7" t="e">
        <f t="shared" ca="1" si="11"/>
        <v>#NAME?</v>
      </c>
      <c r="Y7" t="e">
        <f t="shared" ca="1" si="12"/>
        <v>#NAME?</v>
      </c>
      <c r="Z7" t="e">
        <f t="shared" ca="1" si="13"/>
        <v>#NAME?</v>
      </c>
      <c r="AA7" t="e">
        <f t="shared" ca="1" si="14"/>
        <v>#NAME?</v>
      </c>
      <c r="AB7" t="e">
        <f t="shared" ca="1" si="15"/>
        <v>#NAME?</v>
      </c>
      <c r="AC7" t="e">
        <f t="shared" ca="1" si="16"/>
        <v>#NAME?</v>
      </c>
      <c r="AD7" t="e">
        <f t="shared" ca="1" si="17"/>
        <v>#NAME?</v>
      </c>
      <c r="AE7" s="4" t="e">
        <f t="shared" ca="1" si="18"/>
        <v>#NAME?</v>
      </c>
      <c r="AG7" t="e">
        <f t="shared" ca="1" si="19"/>
        <v>#NAME?</v>
      </c>
    </row>
    <row r="8" spans="1:33">
      <c r="A8" t="s">
        <v>43</v>
      </c>
      <c r="B8">
        <v>-2.6140000000000001E-4</v>
      </c>
      <c r="C8">
        <v>1.5786000000000001E-3</v>
      </c>
      <c r="D8">
        <v>-0.17</v>
      </c>
      <c r="E8">
        <v>0.86799999999999999</v>
      </c>
      <c r="F8">
        <v>-3.3552999999999999E-3</v>
      </c>
      <c r="G8">
        <v>2.8324999999999999E-3</v>
      </c>
      <c r="J8">
        <f t="shared" si="0"/>
        <v>7</v>
      </c>
      <c r="K8">
        <f>EXP($B$59+$B$54*Transformed!B8+$B$55*Transformed!C8+$B$56*Transformed!D8+$B$57*Transformed!E8+$B$58*Transformed!F8)</f>
        <v>7.1536748234026337E-2</v>
      </c>
      <c r="L8">
        <f t="shared" si="1"/>
        <v>6.6760891170484185E-2</v>
      </c>
      <c r="M8">
        <f t="shared" si="2"/>
        <v>0.93323910882951577</v>
      </c>
      <c r="N8">
        <f>$B$26+$B$4*Transformed!B8+$B$5*Transformed!C8+$B$6*Transformed!D8+$B$7*Transformed!E8+$B$8*Transformed!F8+$B$9*Transformed!G8+$B$10*Transformed!H8+$B$11*Transformed!I8+$B$12*Transformed!J8+$B$13*Transformed!K8+$B$14*Transformed!L8+$B$15*Transformed!M8+$B$16*Transformed!N8+$B$17*Transformed!O8+$B$18*Transformed!P8+$B$19*Transformed!Q8+$B$20*Transformed!R8+$B$21*Transformed!S8+$B$22*Transformed!T8+$B$23*Transformed!U8+$B$24*Transformed!V8+$B$25*Transformed!W8</f>
        <v>0.54749130000000001</v>
      </c>
      <c r="O8" s="4">
        <f>$B$51+$B$29*Transformed!B8+$B$30*Transformed!C8+$B$31*Transformed!D8+$B$32*Transformed!E8+$B$33*Transformed!F8+$B$34*Transformed!G8+$B$35*Transformed!H8+$B$36*Transformed!I8+$B$37*Transformed!J8+$B$38*Transformed!K8+$B$39*Transformed!L8+$B$40*Transformed!M8+$B$41*Transformed!N8+$B$42*Transformed!O8+$B$43*Transformed!P8+$B$44*Transformed!Q8+$B$45*Transformed!R8+$B$46*Transformed!S8+$B$47*Transformed!T8+$B$48*Transformed!U8+$B$49*Transformed!V8+$B$50*Transformed!W8</f>
        <v>0.83877699999999999</v>
      </c>
      <c r="P8">
        <f t="shared" si="3"/>
        <v>2.0055384727734635</v>
      </c>
      <c r="Q8">
        <f t="shared" si="4"/>
        <v>-5.9610990197716465</v>
      </c>
      <c r="R8">
        <f t="shared" si="5"/>
        <v>0.69522276548787054</v>
      </c>
      <c r="S8">
        <f t="shared" si="6"/>
        <v>-13.360921770722809</v>
      </c>
      <c r="T8" t="e">
        <f t="shared" ca="1" si="7"/>
        <v>#NAME?</v>
      </c>
      <c r="U8">
        <f t="shared" si="8"/>
        <v>-0.97754724272351667</v>
      </c>
      <c r="V8" s="10" t="e">
        <f t="shared" ca="1" si="9"/>
        <v>#NAME?</v>
      </c>
      <c r="W8">
        <f t="shared" si="10"/>
        <v>-0.75654214622810412</v>
      </c>
      <c r="X8" t="e">
        <f t="shared" ca="1" si="11"/>
        <v>#NAME?</v>
      </c>
      <c r="Y8" t="e">
        <f t="shared" ca="1" si="12"/>
        <v>#NAME?</v>
      </c>
      <c r="Z8" t="e">
        <f t="shared" ca="1" si="13"/>
        <v>#NAME?</v>
      </c>
      <c r="AA8" t="e">
        <f t="shared" ca="1" si="14"/>
        <v>#NAME?</v>
      </c>
      <c r="AB8" t="e">
        <f t="shared" ca="1" si="15"/>
        <v>#NAME?</v>
      </c>
      <c r="AC8" t="e">
        <f t="shared" ca="1" si="16"/>
        <v>#NAME?</v>
      </c>
      <c r="AD8" t="e">
        <f t="shared" ca="1" si="17"/>
        <v>#NAME?</v>
      </c>
      <c r="AE8" s="4" t="e">
        <f t="shared" ca="1" si="18"/>
        <v>#NAME?</v>
      </c>
      <c r="AG8" t="e">
        <f t="shared" ca="1" si="19"/>
        <v>#NAME?</v>
      </c>
    </row>
    <row r="9" spans="1:33">
      <c r="A9" t="s">
        <v>8</v>
      </c>
      <c r="B9">
        <v>-8.7670000000000001E-4</v>
      </c>
      <c r="C9">
        <v>2.5930000000000001E-4</v>
      </c>
      <c r="D9">
        <v>-3.38</v>
      </c>
      <c r="E9">
        <v>1E-3</v>
      </c>
      <c r="F9">
        <v>-1.3849000000000001E-3</v>
      </c>
      <c r="G9">
        <v>-3.6850000000000001E-4</v>
      </c>
      <c r="J9">
        <f t="shared" si="0"/>
        <v>8</v>
      </c>
      <c r="K9">
        <f>EXP($B$59+$B$54*Transformed!B9+$B$55*Transformed!C9+$B$56*Transformed!D9+$B$57*Transformed!E9+$B$58*Transformed!F9)</f>
        <v>7.1536748234026337E-2</v>
      </c>
      <c r="L9">
        <f t="shared" si="1"/>
        <v>6.6760891170484185E-2</v>
      </c>
      <c r="M9">
        <f t="shared" si="2"/>
        <v>0.93323910882951577</v>
      </c>
      <c r="N9">
        <f>$B$26+$B$4*Transformed!B9+$B$5*Transformed!C9+$B$6*Transformed!D9+$B$7*Transformed!E9+$B$8*Transformed!F9+$B$9*Transformed!G9+$B$10*Transformed!H9+$B$11*Transformed!I9+$B$12*Transformed!J9+$B$13*Transformed!K9+$B$14*Transformed!L9+$B$15*Transformed!M9+$B$16*Transformed!N9+$B$17*Transformed!O9+$B$18*Transformed!P9+$B$19*Transformed!Q9+$B$20*Transformed!R9+$B$21*Transformed!S9+$B$22*Transformed!T9+$B$23*Transformed!U9+$B$24*Transformed!V9+$B$25*Transformed!W9</f>
        <v>0.54749130000000001</v>
      </c>
      <c r="O9" s="4">
        <f>$B$51+$B$29*Transformed!B9+$B$30*Transformed!C9+$B$31*Transformed!D9+$B$32*Transformed!E9+$B$33*Transformed!F9+$B$34*Transformed!G9+$B$35*Transformed!H9+$B$36*Transformed!I9+$B$37*Transformed!J9+$B$38*Transformed!K9+$B$39*Transformed!L9+$B$40*Transformed!M9+$B$41*Transformed!N9+$B$42*Transformed!O9+$B$43*Transformed!P9+$B$44*Transformed!Q9+$B$45*Transformed!R9+$B$46*Transformed!S9+$B$47*Transformed!T9+$B$48*Transformed!U9+$B$49*Transformed!V9+$B$50*Transformed!W9</f>
        <v>0.83877699999999999</v>
      </c>
      <c r="P9">
        <f t="shared" si="3"/>
        <v>2.0055384727734635</v>
      </c>
      <c r="Q9">
        <f t="shared" si="4"/>
        <v>-5.9610990197716465</v>
      </c>
      <c r="R9">
        <f t="shared" si="5"/>
        <v>0.69522276548787054</v>
      </c>
      <c r="S9">
        <f t="shared" si="6"/>
        <v>-13.360921770722809</v>
      </c>
      <c r="T9" t="e">
        <f t="shared" ca="1" si="7"/>
        <v>#NAME?</v>
      </c>
      <c r="U9">
        <f t="shared" si="8"/>
        <v>-0.97754724272351667</v>
      </c>
      <c r="V9" s="10" t="e">
        <f t="shared" ca="1" si="9"/>
        <v>#NAME?</v>
      </c>
      <c r="W9">
        <f t="shared" si="10"/>
        <v>-0.75654214622810412</v>
      </c>
      <c r="X9" t="e">
        <f t="shared" ca="1" si="11"/>
        <v>#NAME?</v>
      </c>
      <c r="Y9" t="e">
        <f t="shared" ca="1" si="12"/>
        <v>#NAME?</v>
      </c>
      <c r="Z9" t="e">
        <f t="shared" ca="1" si="13"/>
        <v>#NAME?</v>
      </c>
      <c r="AA9" t="e">
        <f t="shared" ca="1" si="14"/>
        <v>#NAME?</v>
      </c>
      <c r="AB9" t="e">
        <f t="shared" ca="1" si="15"/>
        <v>#NAME?</v>
      </c>
      <c r="AC9" t="e">
        <f t="shared" ca="1" si="16"/>
        <v>#NAME?</v>
      </c>
      <c r="AD9" t="e">
        <f t="shared" ca="1" si="17"/>
        <v>#NAME?</v>
      </c>
      <c r="AE9" s="4" t="e">
        <f t="shared" ca="1" si="18"/>
        <v>#NAME?</v>
      </c>
      <c r="AG9" t="e">
        <f t="shared" ca="1" si="19"/>
        <v>#NAME?</v>
      </c>
    </row>
    <row r="10" spans="1:33">
      <c r="A10" t="s">
        <v>9</v>
      </c>
      <c r="B10">
        <v>3.3500000000000001E-5</v>
      </c>
      <c r="C10">
        <v>1.8890000000000001E-4</v>
      </c>
      <c r="D10">
        <v>0.18</v>
      </c>
      <c r="E10">
        <v>0.85899999999999999</v>
      </c>
      <c r="F10">
        <v>-3.367E-4</v>
      </c>
      <c r="G10">
        <v>4.037E-4</v>
      </c>
      <c r="J10">
        <f t="shared" si="0"/>
        <v>9</v>
      </c>
      <c r="K10">
        <f>EXP($B$59+$B$54*Transformed!B10+$B$55*Transformed!C10+$B$56*Transformed!D10+$B$57*Transformed!E10+$B$58*Transformed!F10)</f>
        <v>7.1536748234026337E-2</v>
      </c>
      <c r="L10">
        <f t="shared" si="1"/>
        <v>6.6760891170484185E-2</v>
      </c>
      <c r="M10">
        <f t="shared" si="2"/>
        <v>0.93323910882951577</v>
      </c>
      <c r="N10">
        <f>$B$26+$B$4*Transformed!B10+$B$5*Transformed!C10+$B$6*Transformed!D10+$B$7*Transformed!E10+$B$8*Transformed!F10+$B$9*Transformed!G10+$B$10*Transformed!H10+$B$11*Transformed!I10+$B$12*Transformed!J10+$B$13*Transformed!K10+$B$14*Transformed!L10+$B$15*Transformed!M10+$B$16*Transformed!N10+$B$17*Transformed!O10+$B$18*Transformed!P10+$B$19*Transformed!Q10+$B$20*Transformed!R10+$B$21*Transformed!S10+$B$22*Transformed!T10+$B$23*Transformed!U10+$B$24*Transformed!V10+$B$25*Transformed!W10</f>
        <v>0.54749130000000001</v>
      </c>
      <c r="O10" s="4">
        <f>$B$51+$B$29*Transformed!B10+$B$30*Transformed!C10+$B$31*Transformed!D10+$B$32*Transformed!E10+$B$33*Transformed!F10+$B$34*Transformed!G10+$B$35*Transformed!H10+$B$36*Transformed!I10+$B$37*Transformed!J10+$B$38*Transformed!K10+$B$39*Transformed!L10+$B$40*Transformed!M10+$B$41*Transformed!N10+$B$42*Transformed!O10+$B$43*Transformed!P10+$B$44*Transformed!Q10+$B$45*Transformed!R10+$B$46*Transformed!S10+$B$47*Transformed!T10+$B$48*Transformed!U10+$B$49*Transformed!V10+$B$50*Transformed!W10</f>
        <v>0.83877699999999999</v>
      </c>
      <c r="P10">
        <f t="shared" si="3"/>
        <v>2.0055384727734635</v>
      </c>
      <c r="Q10">
        <f t="shared" si="4"/>
        <v>-5.9610990197716465</v>
      </c>
      <c r="R10">
        <f t="shared" si="5"/>
        <v>0.69522276548787054</v>
      </c>
      <c r="S10">
        <f t="shared" si="6"/>
        <v>-13.360921770722809</v>
      </c>
      <c r="T10" t="e">
        <f t="shared" ca="1" si="7"/>
        <v>#NAME?</v>
      </c>
      <c r="U10">
        <f t="shared" si="8"/>
        <v>-0.97754724272351667</v>
      </c>
      <c r="V10" s="10" t="e">
        <f t="shared" ca="1" si="9"/>
        <v>#NAME?</v>
      </c>
      <c r="W10">
        <f t="shared" si="10"/>
        <v>-0.75654214622810412</v>
      </c>
      <c r="X10" t="e">
        <f t="shared" ca="1" si="11"/>
        <v>#NAME?</v>
      </c>
      <c r="Y10" t="e">
        <f t="shared" ca="1" si="12"/>
        <v>#NAME?</v>
      </c>
      <c r="Z10" t="e">
        <f t="shared" ca="1" si="13"/>
        <v>#NAME?</v>
      </c>
      <c r="AA10" t="e">
        <f t="shared" ca="1" si="14"/>
        <v>#NAME?</v>
      </c>
      <c r="AB10" t="e">
        <f t="shared" ca="1" si="15"/>
        <v>#NAME?</v>
      </c>
      <c r="AC10" t="e">
        <f t="shared" ca="1" si="16"/>
        <v>#NAME?</v>
      </c>
      <c r="AD10" t="e">
        <f t="shared" ca="1" si="17"/>
        <v>#NAME?</v>
      </c>
      <c r="AE10" s="4" t="e">
        <f t="shared" ca="1" si="18"/>
        <v>#NAME?</v>
      </c>
      <c r="AG10" t="e">
        <f t="shared" ca="1" si="19"/>
        <v>#NAME?</v>
      </c>
    </row>
    <row r="11" spans="1:33">
      <c r="A11" t="s">
        <v>44</v>
      </c>
      <c r="B11">
        <v>-1.4080000000000001E-4</v>
      </c>
      <c r="C11">
        <v>5.1900000000000001E-5</v>
      </c>
      <c r="D11">
        <v>-2.71</v>
      </c>
      <c r="E11">
        <v>7.0000000000000001E-3</v>
      </c>
      <c r="F11">
        <v>-2.4250000000000001E-4</v>
      </c>
      <c r="G11">
        <v>-3.9100000000000002E-5</v>
      </c>
      <c r="J11">
        <f t="shared" si="0"/>
        <v>10</v>
      </c>
      <c r="K11">
        <f>EXP($B$59+$B$54*Transformed!B11+$B$55*Transformed!C11+$B$56*Transformed!D11+$B$57*Transformed!E11+$B$58*Transformed!F11)</f>
        <v>7.1536748234026337E-2</v>
      </c>
      <c r="L11">
        <f t="shared" si="1"/>
        <v>6.6760891170484185E-2</v>
      </c>
      <c r="M11">
        <f t="shared" si="2"/>
        <v>0.93323910882951577</v>
      </c>
      <c r="N11">
        <f>$B$26+$B$4*Transformed!B11+$B$5*Transformed!C11+$B$6*Transformed!D11+$B$7*Transformed!E11+$B$8*Transformed!F11+$B$9*Transformed!G11+$B$10*Transformed!H11+$B$11*Transformed!I11+$B$12*Transformed!J11+$B$13*Transformed!K11+$B$14*Transformed!L11+$B$15*Transformed!M11+$B$16*Transformed!N11+$B$17*Transformed!O11+$B$18*Transformed!P11+$B$19*Transformed!Q11+$B$20*Transformed!R11+$B$21*Transformed!S11+$B$22*Transformed!T11+$B$23*Transformed!U11+$B$24*Transformed!V11+$B$25*Transformed!W11</f>
        <v>0.54749130000000001</v>
      </c>
      <c r="O11" s="4">
        <f>$B$51+$B$29*Transformed!B11+$B$30*Transformed!C11+$B$31*Transformed!D11+$B$32*Transformed!E11+$B$33*Transformed!F11+$B$34*Transformed!G11+$B$35*Transformed!H11+$B$36*Transformed!I11+$B$37*Transformed!J11+$B$38*Transformed!K11+$B$39*Transformed!L11+$B$40*Transformed!M11+$B$41*Transformed!N11+$B$42*Transformed!O11+$B$43*Transformed!P11+$B$44*Transformed!Q11+$B$45*Transformed!R11+$B$46*Transformed!S11+$B$47*Transformed!T11+$B$48*Transformed!U11+$B$49*Transformed!V11+$B$50*Transformed!W11</f>
        <v>0.83877699999999999</v>
      </c>
      <c r="P11">
        <f t="shared" si="3"/>
        <v>2.0055384727734635</v>
      </c>
      <c r="Q11">
        <f t="shared" si="4"/>
        <v>-5.9610990197716465</v>
      </c>
      <c r="R11">
        <f t="shared" si="5"/>
        <v>0.69522276548787054</v>
      </c>
      <c r="S11">
        <f t="shared" si="6"/>
        <v>-13.360921770722809</v>
      </c>
      <c r="T11" t="e">
        <f t="shared" ca="1" si="7"/>
        <v>#NAME?</v>
      </c>
      <c r="U11">
        <f t="shared" si="8"/>
        <v>-0.97754724272351667</v>
      </c>
      <c r="V11" s="10" t="e">
        <f t="shared" ca="1" si="9"/>
        <v>#NAME?</v>
      </c>
      <c r="W11">
        <f t="shared" si="10"/>
        <v>-0.75654214622810412</v>
      </c>
      <c r="X11" t="e">
        <f t="shared" ca="1" si="11"/>
        <v>#NAME?</v>
      </c>
      <c r="Y11" t="e">
        <f t="shared" ca="1" si="12"/>
        <v>#NAME?</v>
      </c>
      <c r="Z11" t="e">
        <f t="shared" ca="1" si="13"/>
        <v>#NAME?</v>
      </c>
      <c r="AA11" t="e">
        <f t="shared" ca="1" si="14"/>
        <v>#NAME?</v>
      </c>
      <c r="AB11" t="e">
        <f t="shared" ca="1" si="15"/>
        <v>#NAME?</v>
      </c>
      <c r="AC11" t="e">
        <f t="shared" ca="1" si="16"/>
        <v>#NAME?</v>
      </c>
      <c r="AD11" t="e">
        <f t="shared" ca="1" si="17"/>
        <v>#NAME?</v>
      </c>
      <c r="AE11" s="4" t="e">
        <f t="shared" ca="1" si="18"/>
        <v>#NAME?</v>
      </c>
      <c r="AG11" t="e">
        <f t="shared" ca="1" si="19"/>
        <v>#NAME?</v>
      </c>
    </row>
    <row r="12" spans="1:33">
      <c r="A12" t="s">
        <v>45</v>
      </c>
      <c r="B12">
        <v>6.6799999999999997E-5</v>
      </c>
      <c r="C12">
        <v>4.4499999999999997E-5</v>
      </c>
      <c r="D12">
        <v>1.5</v>
      </c>
      <c r="E12">
        <v>0.13300000000000001</v>
      </c>
      <c r="F12">
        <v>-2.0400000000000001E-5</v>
      </c>
      <c r="G12">
        <v>1.54E-4</v>
      </c>
      <c r="J12">
        <f t="shared" si="0"/>
        <v>11</v>
      </c>
      <c r="K12">
        <f>EXP($B$59+$B$54*Transformed!B12+$B$55*Transformed!C12+$B$56*Transformed!D12+$B$57*Transformed!E12+$B$58*Transformed!F12)</f>
        <v>7.1536748234026337E-2</v>
      </c>
      <c r="L12">
        <f t="shared" si="1"/>
        <v>6.6760891170484185E-2</v>
      </c>
      <c r="M12">
        <f t="shared" si="2"/>
        <v>0.93323910882951577</v>
      </c>
      <c r="N12">
        <f>$B$26+$B$4*Transformed!B12+$B$5*Transformed!C12+$B$6*Transformed!D12+$B$7*Transformed!E12+$B$8*Transformed!F12+$B$9*Transformed!G12+$B$10*Transformed!H12+$B$11*Transformed!I12+$B$12*Transformed!J12+$B$13*Transformed!K12+$B$14*Transformed!L12+$B$15*Transformed!M12+$B$16*Transformed!N12+$B$17*Transformed!O12+$B$18*Transformed!P12+$B$19*Transformed!Q12+$B$20*Transformed!R12+$B$21*Transformed!S12+$B$22*Transformed!T12+$B$23*Transformed!U12+$B$24*Transformed!V12+$B$25*Transformed!W12</f>
        <v>0.54749130000000001</v>
      </c>
      <c r="O12" s="4">
        <f>$B$51+$B$29*Transformed!B12+$B$30*Transformed!C12+$B$31*Transformed!D12+$B$32*Transformed!E12+$B$33*Transformed!F12+$B$34*Transformed!G12+$B$35*Transformed!H12+$B$36*Transformed!I12+$B$37*Transformed!J12+$B$38*Transformed!K12+$B$39*Transformed!L12+$B$40*Transformed!M12+$B$41*Transformed!N12+$B$42*Transformed!O12+$B$43*Transformed!P12+$B$44*Transformed!Q12+$B$45*Transformed!R12+$B$46*Transformed!S12+$B$47*Transformed!T12+$B$48*Transformed!U12+$B$49*Transformed!V12+$B$50*Transformed!W12</f>
        <v>0.83877699999999999</v>
      </c>
      <c r="P12">
        <f t="shared" si="3"/>
        <v>2.0055384727734635</v>
      </c>
      <c r="Q12">
        <f t="shared" si="4"/>
        <v>-5.9610990197716465</v>
      </c>
      <c r="R12">
        <f t="shared" si="5"/>
        <v>0.69522276548787054</v>
      </c>
      <c r="S12">
        <f t="shared" si="6"/>
        <v>-13.360921770722809</v>
      </c>
      <c r="T12" t="e">
        <f t="shared" ca="1" si="7"/>
        <v>#NAME?</v>
      </c>
      <c r="U12">
        <f t="shared" si="8"/>
        <v>-0.97754724272351667</v>
      </c>
      <c r="V12" s="10" t="e">
        <f t="shared" ca="1" si="9"/>
        <v>#NAME?</v>
      </c>
      <c r="W12">
        <f t="shared" si="10"/>
        <v>-0.75654214622810412</v>
      </c>
      <c r="X12" t="e">
        <f t="shared" ca="1" si="11"/>
        <v>#NAME?</v>
      </c>
      <c r="Y12" t="e">
        <f t="shared" ca="1" si="12"/>
        <v>#NAME?</v>
      </c>
      <c r="Z12" t="e">
        <f t="shared" ca="1" si="13"/>
        <v>#NAME?</v>
      </c>
      <c r="AA12" t="e">
        <f t="shared" ca="1" si="14"/>
        <v>#NAME?</v>
      </c>
      <c r="AB12" t="e">
        <f t="shared" ca="1" si="15"/>
        <v>#NAME?</v>
      </c>
      <c r="AC12" t="e">
        <f t="shared" ca="1" si="16"/>
        <v>#NAME?</v>
      </c>
      <c r="AD12" t="e">
        <f t="shared" ca="1" si="17"/>
        <v>#NAME?</v>
      </c>
      <c r="AE12" s="4" t="e">
        <f t="shared" ca="1" si="18"/>
        <v>#NAME?</v>
      </c>
      <c r="AG12" t="e">
        <f t="shared" ca="1" si="19"/>
        <v>#NAME?</v>
      </c>
    </row>
    <row r="13" spans="1:33">
      <c r="A13" t="s">
        <v>46</v>
      </c>
      <c r="B13">
        <v>-9.6100000000000005E-5</v>
      </c>
      <c r="C13">
        <v>3.2499999999999997E-5</v>
      </c>
      <c r="D13">
        <v>-2.96</v>
      </c>
      <c r="E13">
        <v>3.0000000000000001E-3</v>
      </c>
      <c r="F13">
        <v>-1.5980000000000001E-4</v>
      </c>
      <c r="G13">
        <v>-3.2400000000000001E-5</v>
      </c>
      <c r="J13">
        <f t="shared" si="0"/>
        <v>12</v>
      </c>
      <c r="K13">
        <f>EXP($B$59+$B$54*Transformed!B13+$B$55*Transformed!C13+$B$56*Transformed!D13+$B$57*Transformed!E13+$B$58*Transformed!F13)</f>
        <v>7.1536748234026337E-2</v>
      </c>
      <c r="L13">
        <f t="shared" si="1"/>
        <v>6.6760891170484185E-2</v>
      </c>
      <c r="M13">
        <f t="shared" si="2"/>
        <v>0.93323910882951577</v>
      </c>
      <c r="N13">
        <f>$B$26+$B$4*Transformed!B13+$B$5*Transformed!C13+$B$6*Transformed!D13+$B$7*Transformed!E13+$B$8*Transformed!F13+$B$9*Transformed!G13+$B$10*Transformed!H13+$B$11*Transformed!I13+$B$12*Transformed!J13+$B$13*Transformed!K13+$B$14*Transformed!L13+$B$15*Transformed!M13+$B$16*Transformed!N13+$B$17*Transformed!O13+$B$18*Transformed!P13+$B$19*Transformed!Q13+$B$20*Transformed!R13+$B$21*Transformed!S13+$B$22*Transformed!T13+$B$23*Transformed!U13+$B$24*Transformed!V13+$B$25*Transformed!W13</f>
        <v>0.54749130000000001</v>
      </c>
      <c r="O13" s="4">
        <f>$B$51+$B$29*Transformed!B13+$B$30*Transformed!C13+$B$31*Transformed!D13+$B$32*Transformed!E13+$B$33*Transformed!F13+$B$34*Transformed!G13+$B$35*Transformed!H13+$B$36*Transformed!I13+$B$37*Transformed!J13+$B$38*Transformed!K13+$B$39*Transformed!L13+$B$40*Transformed!M13+$B$41*Transformed!N13+$B$42*Transformed!O13+$B$43*Transformed!P13+$B$44*Transformed!Q13+$B$45*Transformed!R13+$B$46*Transformed!S13+$B$47*Transformed!T13+$B$48*Transformed!U13+$B$49*Transformed!V13+$B$50*Transformed!W13</f>
        <v>0.83877699999999999</v>
      </c>
      <c r="P13">
        <f t="shared" si="3"/>
        <v>2.0055384727734635</v>
      </c>
      <c r="Q13">
        <f t="shared" si="4"/>
        <v>-5.9610990197716465</v>
      </c>
      <c r="R13">
        <f t="shared" si="5"/>
        <v>0.69522276548787054</v>
      </c>
      <c r="S13">
        <f t="shared" si="6"/>
        <v>-13.360921770722809</v>
      </c>
      <c r="T13" t="e">
        <f t="shared" ca="1" si="7"/>
        <v>#NAME?</v>
      </c>
      <c r="U13">
        <f t="shared" si="8"/>
        <v>-0.97754724272351667</v>
      </c>
      <c r="V13" s="10" t="e">
        <f t="shared" ca="1" si="9"/>
        <v>#NAME?</v>
      </c>
      <c r="W13">
        <f t="shared" si="10"/>
        <v>-0.75654214622810412</v>
      </c>
      <c r="X13" t="e">
        <f t="shared" ca="1" si="11"/>
        <v>#NAME?</v>
      </c>
      <c r="Y13" t="e">
        <f t="shared" ca="1" si="12"/>
        <v>#NAME?</v>
      </c>
      <c r="Z13" t="e">
        <f t="shared" ca="1" si="13"/>
        <v>#NAME?</v>
      </c>
      <c r="AA13" t="e">
        <f t="shared" ca="1" si="14"/>
        <v>#NAME?</v>
      </c>
      <c r="AB13" t="e">
        <f t="shared" ca="1" si="15"/>
        <v>#NAME?</v>
      </c>
      <c r="AC13" t="e">
        <f t="shared" ca="1" si="16"/>
        <v>#NAME?</v>
      </c>
      <c r="AD13" t="e">
        <f t="shared" ca="1" si="17"/>
        <v>#NAME?</v>
      </c>
      <c r="AE13" s="4" t="e">
        <f t="shared" ca="1" si="18"/>
        <v>#NAME?</v>
      </c>
      <c r="AG13" t="e">
        <f t="shared" ca="1" si="19"/>
        <v>#NAME?</v>
      </c>
    </row>
    <row r="14" spans="1:33">
      <c r="A14" t="s">
        <v>47</v>
      </c>
      <c r="B14">
        <v>-8.3999999999999995E-5</v>
      </c>
      <c r="C14">
        <v>2.9490000000000001E-4</v>
      </c>
      <c r="D14">
        <v>-0.28000000000000003</v>
      </c>
      <c r="E14">
        <v>0.77600000000000002</v>
      </c>
      <c r="F14">
        <v>-6.6189999999999999E-4</v>
      </c>
      <c r="G14">
        <v>4.9399999999999997E-4</v>
      </c>
      <c r="J14">
        <f t="shared" si="0"/>
        <v>13</v>
      </c>
      <c r="K14">
        <f>EXP($B$59+$B$54*Transformed!B14+$B$55*Transformed!C14+$B$56*Transformed!D14+$B$57*Transformed!E14+$B$58*Transformed!F14)</f>
        <v>7.1536748234026337E-2</v>
      </c>
      <c r="L14">
        <f t="shared" si="1"/>
        <v>6.6760891170484185E-2</v>
      </c>
      <c r="M14">
        <f t="shared" si="2"/>
        <v>0.93323910882951577</v>
      </c>
      <c r="N14">
        <f>$B$26+$B$4*Transformed!B14+$B$5*Transformed!C14+$B$6*Transformed!D14+$B$7*Transformed!E14+$B$8*Transformed!F14+$B$9*Transformed!G14+$B$10*Transformed!H14+$B$11*Transformed!I14+$B$12*Transformed!J14+$B$13*Transformed!K14+$B$14*Transformed!L14+$B$15*Transformed!M14+$B$16*Transformed!N14+$B$17*Transformed!O14+$B$18*Transformed!P14+$B$19*Transformed!Q14+$B$20*Transformed!R14+$B$21*Transformed!S14+$B$22*Transformed!T14+$B$23*Transformed!U14+$B$24*Transformed!V14+$B$25*Transformed!W14</f>
        <v>0.54749130000000001</v>
      </c>
      <c r="O14" s="4">
        <f>$B$51+$B$29*Transformed!B14+$B$30*Transformed!C14+$B$31*Transformed!D14+$B$32*Transformed!E14+$B$33*Transformed!F14+$B$34*Transformed!G14+$B$35*Transformed!H14+$B$36*Transformed!I14+$B$37*Transformed!J14+$B$38*Transformed!K14+$B$39*Transformed!L14+$B$40*Transformed!M14+$B$41*Transformed!N14+$B$42*Transformed!O14+$B$43*Transformed!P14+$B$44*Transformed!Q14+$B$45*Transformed!R14+$B$46*Transformed!S14+$B$47*Transformed!T14+$B$48*Transformed!U14+$B$49*Transformed!V14+$B$50*Transformed!W14</f>
        <v>0.83877699999999999</v>
      </c>
      <c r="P14">
        <f t="shared" si="3"/>
        <v>2.0055384727734635</v>
      </c>
      <c r="Q14">
        <f t="shared" si="4"/>
        <v>-5.9610990197716465</v>
      </c>
      <c r="R14">
        <f t="shared" si="5"/>
        <v>0.69522276548787054</v>
      </c>
      <c r="S14">
        <f t="shared" si="6"/>
        <v>-13.360921770722809</v>
      </c>
      <c r="T14" t="e">
        <f t="shared" ca="1" si="7"/>
        <v>#NAME?</v>
      </c>
      <c r="U14">
        <f t="shared" si="8"/>
        <v>-0.97754724272351667</v>
      </c>
      <c r="V14" s="10" t="e">
        <f t="shared" ca="1" si="9"/>
        <v>#NAME?</v>
      </c>
      <c r="W14">
        <f t="shared" si="10"/>
        <v>-0.75654214622810412</v>
      </c>
      <c r="X14" t="e">
        <f t="shared" ca="1" si="11"/>
        <v>#NAME?</v>
      </c>
      <c r="Y14" t="e">
        <f t="shared" ca="1" si="12"/>
        <v>#NAME?</v>
      </c>
      <c r="Z14" t="e">
        <f t="shared" ca="1" si="13"/>
        <v>#NAME?</v>
      </c>
      <c r="AA14" t="e">
        <f t="shared" ca="1" si="14"/>
        <v>#NAME?</v>
      </c>
      <c r="AB14" t="e">
        <f t="shared" ca="1" si="15"/>
        <v>#NAME?</v>
      </c>
      <c r="AC14" t="e">
        <f t="shared" ca="1" si="16"/>
        <v>#NAME?</v>
      </c>
      <c r="AD14" t="e">
        <f t="shared" ca="1" si="17"/>
        <v>#NAME?</v>
      </c>
      <c r="AE14" s="4" t="e">
        <f t="shared" ca="1" si="18"/>
        <v>#NAME?</v>
      </c>
      <c r="AG14" t="e">
        <f t="shared" ca="1" si="19"/>
        <v>#NAME?</v>
      </c>
    </row>
    <row r="15" spans="1:33">
      <c r="A15" t="s">
        <v>48</v>
      </c>
      <c r="B15">
        <v>4.8950000000000003E-4</v>
      </c>
      <c r="C15">
        <v>1.75E-4</v>
      </c>
      <c r="D15">
        <v>2.8</v>
      </c>
      <c r="E15">
        <v>5.0000000000000001E-3</v>
      </c>
      <c r="F15">
        <v>1.4650000000000001E-4</v>
      </c>
      <c r="G15">
        <v>8.3259999999999996E-4</v>
      </c>
      <c r="J15">
        <f t="shared" si="0"/>
        <v>14</v>
      </c>
      <c r="K15">
        <f>EXP($B$59+$B$54*Transformed!B15+$B$55*Transformed!C15+$B$56*Transformed!D15+$B$57*Transformed!E15+$B$58*Transformed!F15)</f>
        <v>7.1536748234026337E-2</v>
      </c>
      <c r="L15">
        <f t="shared" si="1"/>
        <v>6.6760891170484185E-2</v>
      </c>
      <c r="M15">
        <f t="shared" si="2"/>
        <v>0.93323910882951577</v>
      </c>
      <c r="N15">
        <f>$B$26+$B$4*Transformed!B15+$B$5*Transformed!C15+$B$6*Transformed!D15+$B$7*Transformed!E15+$B$8*Transformed!F15+$B$9*Transformed!G15+$B$10*Transformed!H15+$B$11*Transformed!I15+$B$12*Transformed!J15+$B$13*Transformed!K15+$B$14*Transformed!L15+$B$15*Transformed!M15+$B$16*Transformed!N15+$B$17*Transformed!O15+$B$18*Transformed!P15+$B$19*Transformed!Q15+$B$20*Transformed!R15+$B$21*Transformed!S15+$B$22*Transformed!T15+$B$23*Transformed!U15+$B$24*Transformed!V15+$B$25*Transformed!W15</f>
        <v>0.54749130000000001</v>
      </c>
      <c r="O15" s="4">
        <f>$B$51+$B$29*Transformed!B15+$B$30*Transformed!C15+$B$31*Transformed!D15+$B$32*Transformed!E15+$B$33*Transformed!F15+$B$34*Transformed!G15+$B$35*Transformed!H15+$B$36*Transformed!I15+$B$37*Transformed!J15+$B$38*Transformed!K15+$B$39*Transformed!L15+$B$40*Transformed!M15+$B$41*Transformed!N15+$B$42*Transformed!O15+$B$43*Transformed!P15+$B$44*Transformed!Q15+$B$45*Transformed!R15+$B$46*Transformed!S15+$B$47*Transformed!T15+$B$48*Transformed!U15+$B$49*Transformed!V15+$B$50*Transformed!W15</f>
        <v>0.83877699999999999</v>
      </c>
      <c r="P15">
        <f t="shared" si="3"/>
        <v>2.0055384727734635</v>
      </c>
      <c r="Q15">
        <f t="shared" si="4"/>
        <v>-5.9610990197716465</v>
      </c>
      <c r="R15">
        <f t="shared" si="5"/>
        <v>0.69522276548787054</v>
      </c>
      <c r="S15">
        <f t="shared" si="6"/>
        <v>-13.360921770722809</v>
      </c>
      <c r="T15" t="e">
        <f t="shared" ca="1" si="7"/>
        <v>#NAME?</v>
      </c>
      <c r="U15">
        <f t="shared" si="8"/>
        <v>-0.97754724272351667</v>
      </c>
      <c r="V15" s="10" t="e">
        <f t="shared" ca="1" si="9"/>
        <v>#NAME?</v>
      </c>
      <c r="W15">
        <f t="shared" si="10"/>
        <v>-0.75654214622810412</v>
      </c>
      <c r="X15" t="e">
        <f t="shared" ca="1" si="11"/>
        <v>#NAME?</v>
      </c>
      <c r="Y15" t="e">
        <f t="shared" ca="1" si="12"/>
        <v>#NAME?</v>
      </c>
      <c r="Z15" t="e">
        <f t="shared" ca="1" si="13"/>
        <v>#NAME?</v>
      </c>
      <c r="AA15" t="e">
        <f t="shared" ca="1" si="14"/>
        <v>#NAME?</v>
      </c>
      <c r="AB15" t="e">
        <f t="shared" ca="1" si="15"/>
        <v>#NAME?</v>
      </c>
      <c r="AC15" t="e">
        <f t="shared" ca="1" si="16"/>
        <v>#NAME?</v>
      </c>
      <c r="AD15" t="e">
        <f t="shared" ca="1" si="17"/>
        <v>#NAME?</v>
      </c>
      <c r="AE15" s="4" t="e">
        <f t="shared" ca="1" si="18"/>
        <v>#NAME?</v>
      </c>
      <c r="AG15" t="e">
        <f t="shared" ca="1" si="19"/>
        <v>#NAME?</v>
      </c>
    </row>
    <row r="16" spans="1:33">
      <c r="A16" t="s">
        <v>49</v>
      </c>
      <c r="B16">
        <v>-2.8420000000000002E-4</v>
      </c>
      <c r="C16">
        <v>1.316E-4</v>
      </c>
      <c r="D16">
        <v>-2.16</v>
      </c>
      <c r="E16">
        <v>3.1E-2</v>
      </c>
      <c r="F16">
        <v>-5.4199999999999995E-4</v>
      </c>
      <c r="G16">
        <v>-2.6299999999999999E-5</v>
      </c>
      <c r="J16">
        <f t="shared" si="0"/>
        <v>15</v>
      </c>
      <c r="K16">
        <f>EXP($B$59+$B$54*Transformed!B16+$B$55*Transformed!C16+$B$56*Transformed!D16+$B$57*Transformed!E16+$B$58*Transformed!F16)</f>
        <v>7.1536748234026337E-2</v>
      </c>
      <c r="L16">
        <f t="shared" si="1"/>
        <v>6.6760891170484185E-2</v>
      </c>
      <c r="M16">
        <f t="shared" si="2"/>
        <v>0.93323910882951577</v>
      </c>
      <c r="N16">
        <f>$B$26+$B$4*Transformed!B16+$B$5*Transformed!C16+$B$6*Transformed!D16+$B$7*Transformed!E16+$B$8*Transformed!F16+$B$9*Transformed!G16+$B$10*Transformed!H16+$B$11*Transformed!I16+$B$12*Transformed!J16+$B$13*Transformed!K16+$B$14*Transformed!L16+$B$15*Transformed!M16+$B$16*Transformed!N16+$B$17*Transformed!O16+$B$18*Transformed!P16+$B$19*Transformed!Q16+$B$20*Transformed!R16+$B$21*Transformed!S16+$B$22*Transformed!T16+$B$23*Transformed!U16+$B$24*Transformed!V16+$B$25*Transformed!W16</f>
        <v>0.54749130000000001</v>
      </c>
      <c r="O16" s="4">
        <f>$B$51+$B$29*Transformed!B16+$B$30*Transformed!C16+$B$31*Transformed!D16+$B$32*Transformed!E16+$B$33*Transformed!F16+$B$34*Transformed!G16+$B$35*Transformed!H16+$B$36*Transformed!I16+$B$37*Transformed!J16+$B$38*Transformed!K16+$B$39*Transformed!L16+$B$40*Transformed!M16+$B$41*Transformed!N16+$B$42*Transformed!O16+$B$43*Transformed!P16+$B$44*Transformed!Q16+$B$45*Transformed!R16+$B$46*Transformed!S16+$B$47*Transformed!T16+$B$48*Transformed!U16+$B$49*Transformed!V16+$B$50*Transformed!W16</f>
        <v>0.83877699999999999</v>
      </c>
      <c r="P16">
        <f t="shared" si="3"/>
        <v>2.0055384727734635</v>
      </c>
      <c r="Q16">
        <f t="shared" si="4"/>
        <v>-5.9610990197716465</v>
      </c>
      <c r="R16">
        <f t="shared" si="5"/>
        <v>0.69522276548787054</v>
      </c>
      <c r="S16">
        <f t="shared" si="6"/>
        <v>-13.360921770722809</v>
      </c>
      <c r="T16" t="e">
        <f t="shared" ca="1" si="7"/>
        <v>#NAME?</v>
      </c>
      <c r="U16">
        <f t="shared" si="8"/>
        <v>-0.97754724272351667</v>
      </c>
      <c r="V16" s="10" t="e">
        <f t="shared" ca="1" si="9"/>
        <v>#NAME?</v>
      </c>
      <c r="W16">
        <f t="shared" si="10"/>
        <v>-0.75654214622810412</v>
      </c>
      <c r="X16" t="e">
        <f t="shared" ca="1" si="11"/>
        <v>#NAME?</v>
      </c>
      <c r="Y16" t="e">
        <f t="shared" ca="1" si="12"/>
        <v>#NAME?</v>
      </c>
      <c r="Z16" t="e">
        <f t="shared" ca="1" si="13"/>
        <v>#NAME?</v>
      </c>
      <c r="AA16" t="e">
        <f t="shared" ca="1" si="14"/>
        <v>#NAME?</v>
      </c>
      <c r="AB16" t="e">
        <f t="shared" ca="1" si="15"/>
        <v>#NAME?</v>
      </c>
      <c r="AC16" t="e">
        <f t="shared" ca="1" si="16"/>
        <v>#NAME?</v>
      </c>
      <c r="AD16" t="e">
        <f t="shared" ca="1" si="17"/>
        <v>#NAME?</v>
      </c>
      <c r="AE16" s="4" t="e">
        <f t="shared" ca="1" si="18"/>
        <v>#NAME?</v>
      </c>
      <c r="AG16" t="e">
        <f t="shared" ca="1" si="19"/>
        <v>#NAME?</v>
      </c>
    </row>
    <row r="17" spans="1:33">
      <c r="A17" t="s">
        <v>50</v>
      </c>
      <c r="B17">
        <v>-1.4090000000000001E-4</v>
      </c>
      <c r="C17">
        <v>1.147E-4</v>
      </c>
      <c r="D17">
        <v>-1.23</v>
      </c>
      <c r="E17">
        <v>0.219</v>
      </c>
      <c r="F17">
        <v>-3.657E-4</v>
      </c>
      <c r="G17">
        <v>8.3900000000000006E-5</v>
      </c>
      <c r="J17">
        <f t="shared" si="0"/>
        <v>16</v>
      </c>
      <c r="K17">
        <f>EXP($B$59+$B$54*Transformed!B17+$B$55*Transformed!C17+$B$56*Transformed!D17+$B$57*Transformed!E17+$B$58*Transformed!F17)</f>
        <v>7.1536748234026337E-2</v>
      </c>
      <c r="L17">
        <f t="shared" si="1"/>
        <v>6.6760891170484185E-2</v>
      </c>
      <c r="M17">
        <f t="shared" si="2"/>
        <v>0.93323910882951577</v>
      </c>
      <c r="N17">
        <f>$B$26+$B$4*Transformed!B17+$B$5*Transformed!C17+$B$6*Transformed!D17+$B$7*Transformed!E17+$B$8*Transformed!F17+$B$9*Transformed!G17+$B$10*Transformed!H17+$B$11*Transformed!I17+$B$12*Transformed!J17+$B$13*Transformed!K17+$B$14*Transformed!L17+$B$15*Transformed!M17+$B$16*Transformed!N17+$B$17*Transformed!O17+$B$18*Transformed!P17+$B$19*Transformed!Q17+$B$20*Transformed!R17+$B$21*Transformed!S17+$B$22*Transformed!T17+$B$23*Transformed!U17+$B$24*Transformed!V17+$B$25*Transformed!W17</f>
        <v>0.54749130000000001</v>
      </c>
      <c r="O17" s="4">
        <f>$B$51+$B$29*Transformed!B17+$B$30*Transformed!C17+$B$31*Transformed!D17+$B$32*Transformed!E17+$B$33*Transformed!F17+$B$34*Transformed!G17+$B$35*Transformed!H17+$B$36*Transformed!I17+$B$37*Transformed!J17+$B$38*Transformed!K17+$B$39*Transformed!L17+$B$40*Transformed!M17+$B$41*Transformed!N17+$B$42*Transformed!O17+$B$43*Transformed!P17+$B$44*Transformed!Q17+$B$45*Transformed!R17+$B$46*Transformed!S17+$B$47*Transformed!T17+$B$48*Transformed!U17+$B$49*Transformed!V17+$B$50*Transformed!W17</f>
        <v>0.83877699999999999</v>
      </c>
      <c r="P17">
        <f t="shared" si="3"/>
        <v>2.0055384727734635</v>
      </c>
      <c r="Q17">
        <f t="shared" si="4"/>
        <v>-5.9610990197716465</v>
      </c>
      <c r="R17">
        <f t="shared" si="5"/>
        <v>0.69522276548787054</v>
      </c>
      <c r="S17">
        <f t="shared" si="6"/>
        <v>-13.360921770722809</v>
      </c>
      <c r="T17" t="e">
        <f t="shared" ca="1" si="7"/>
        <v>#NAME?</v>
      </c>
      <c r="U17">
        <f t="shared" si="8"/>
        <v>-0.97754724272351667</v>
      </c>
      <c r="V17" s="10" t="e">
        <f t="shared" ca="1" si="9"/>
        <v>#NAME?</v>
      </c>
      <c r="W17">
        <f t="shared" si="10"/>
        <v>-0.75654214622810412</v>
      </c>
      <c r="X17" t="e">
        <f t="shared" ca="1" si="11"/>
        <v>#NAME?</v>
      </c>
      <c r="Y17" t="e">
        <f t="shared" ca="1" si="12"/>
        <v>#NAME?</v>
      </c>
      <c r="Z17" t="e">
        <f t="shared" ca="1" si="13"/>
        <v>#NAME?</v>
      </c>
      <c r="AA17" t="e">
        <f t="shared" ca="1" si="14"/>
        <v>#NAME?</v>
      </c>
      <c r="AB17" t="e">
        <f t="shared" ca="1" si="15"/>
        <v>#NAME?</v>
      </c>
      <c r="AC17" t="e">
        <f t="shared" ca="1" si="16"/>
        <v>#NAME?</v>
      </c>
      <c r="AD17" t="e">
        <f t="shared" ca="1" si="17"/>
        <v>#NAME?</v>
      </c>
      <c r="AE17" s="4" t="e">
        <f t="shared" ca="1" si="18"/>
        <v>#NAME?</v>
      </c>
      <c r="AG17" t="e">
        <f t="shared" ca="1" si="19"/>
        <v>#NAME?</v>
      </c>
    </row>
    <row r="18" spans="1:33">
      <c r="A18" t="s">
        <v>51</v>
      </c>
      <c r="B18">
        <v>2.0790000000000001E-4</v>
      </c>
      <c r="C18">
        <v>1.126E-4</v>
      </c>
      <c r="D18">
        <v>1.85</v>
      </c>
      <c r="E18">
        <v>6.5000000000000002E-2</v>
      </c>
      <c r="F18">
        <v>-1.27E-5</v>
      </c>
      <c r="G18">
        <v>4.2860000000000001E-4</v>
      </c>
      <c r="J18">
        <f t="shared" si="0"/>
        <v>17</v>
      </c>
      <c r="K18">
        <f>EXP($B$59+$B$54*Transformed!B18+$B$55*Transformed!C18+$B$56*Transformed!D18+$B$57*Transformed!E18+$B$58*Transformed!F18)</f>
        <v>7.1536748234026337E-2</v>
      </c>
      <c r="L18">
        <f t="shared" si="1"/>
        <v>6.6760891170484185E-2</v>
      </c>
      <c r="M18">
        <f t="shared" si="2"/>
        <v>0.93323910882951577</v>
      </c>
      <c r="N18">
        <f>$B$26+$B$4*Transformed!B18+$B$5*Transformed!C18+$B$6*Transformed!D18+$B$7*Transformed!E18+$B$8*Transformed!F18+$B$9*Transformed!G18+$B$10*Transformed!H18+$B$11*Transformed!I18+$B$12*Transformed!J18+$B$13*Transformed!K18+$B$14*Transformed!L18+$B$15*Transformed!M18+$B$16*Transformed!N18+$B$17*Transformed!O18+$B$18*Transformed!P18+$B$19*Transformed!Q18+$B$20*Transformed!R18+$B$21*Transformed!S18+$B$22*Transformed!T18+$B$23*Transformed!U18+$B$24*Transformed!V18+$B$25*Transformed!W18</f>
        <v>0.54749130000000001</v>
      </c>
      <c r="O18" s="4">
        <f>$B$51+$B$29*Transformed!B18+$B$30*Transformed!C18+$B$31*Transformed!D18+$B$32*Transformed!E18+$B$33*Transformed!F18+$B$34*Transformed!G18+$B$35*Transformed!H18+$B$36*Transformed!I18+$B$37*Transformed!J18+$B$38*Transformed!K18+$B$39*Transformed!L18+$B$40*Transformed!M18+$B$41*Transformed!N18+$B$42*Transformed!O18+$B$43*Transformed!P18+$B$44*Transformed!Q18+$B$45*Transformed!R18+$B$46*Transformed!S18+$B$47*Transformed!T18+$B$48*Transformed!U18+$B$49*Transformed!V18+$B$50*Transformed!W18</f>
        <v>0.83877699999999999</v>
      </c>
      <c r="P18">
        <f t="shared" si="3"/>
        <v>2.0055384727734635</v>
      </c>
      <c r="Q18">
        <f t="shared" si="4"/>
        <v>-5.9610990197716465</v>
      </c>
      <c r="R18">
        <f t="shared" si="5"/>
        <v>0.69522276548787054</v>
      </c>
      <c r="S18">
        <f t="shared" si="6"/>
        <v>-13.360921770722809</v>
      </c>
      <c r="T18" t="e">
        <f t="shared" ca="1" si="7"/>
        <v>#NAME?</v>
      </c>
      <c r="U18">
        <f t="shared" si="8"/>
        <v>-0.97754724272351667</v>
      </c>
      <c r="V18" s="10" t="e">
        <f t="shared" ca="1" si="9"/>
        <v>#NAME?</v>
      </c>
      <c r="W18">
        <f t="shared" si="10"/>
        <v>-0.75654214622810412</v>
      </c>
      <c r="X18" t="e">
        <f t="shared" ca="1" si="11"/>
        <v>#NAME?</v>
      </c>
      <c r="Y18" t="e">
        <f t="shared" ca="1" si="12"/>
        <v>#NAME?</v>
      </c>
      <c r="Z18" t="e">
        <f t="shared" ca="1" si="13"/>
        <v>#NAME?</v>
      </c>
      <c r="AA18" t="e">
        <f t="shared" ca="1" si="14"/>
        <v>#NAME?</v>
      </c>
      <c r="AB18" t="e">
        <f t="shared" ca="1" si="15"/>
        <v>#NAME?</v>
      </c>
      <c r="AC18" t="e">
        <f t="shared" ca="1" si="16"/>
        <v>#NAME?</v>
      </c>
      <c r="AD18" t="e">
        <f t="shared" ca="1" si="17"/>
        <v>#NAME?</v>
      </c>
      <c r="AE18" s="4" t="e">
        <f t="shared" ca="1" si="18"/>
        <v>#NAME?</v>
      </c>
      <c r="AG18" t="e">
        <f t="shared" ca="1" si="19"/>
        <v>#NAME?</v>
      </c>
    </row>
    <row r="19" spans="1:33">
      <c r="A19" t="s">
        <v>52</v>
      </c>
      <c r="B19">
        <v>-3.0229999999999998E-4</v>
      </c>
      <c r="C19">
        <v>1.208E-4</v>
      </c>
      <c r="D19">
        <v>-2.5</v>
      </c>
      <c r="E19">
        <v>1.2E-2</v>
      </c>
      <c r="F19">
        <v>-5.3890000000000003E-4</v>
      </c>
      <c r="G19">
        <v>-6.5599999999999995E-5</v>
      </c>
      <c r="J19">
        <f t="shared" si="0"/>
        <v>18</v>
      </c>
      <c r="K19">
        <f>EXP($B$59+$B$54*Transformed!B19+$B$55*Transformed!C19+$B$56*Transformed!D19+$B$57*Transformed!E19+$B$58*Transformed!F19)</f>
        <v>7.1536748234026337E-2</v>
      </c>
      <c r="L19">
        <f t="shared" si="1"/>
        <v>6.6760891170484185E-2</v>
      </c>
      <c r="M19">
        <f t="shared" si="2"/>
        <v>0.93323910882951577</v>
      </c>
      <c r="N19">
        <f>$B$26+$B$4*Transformed!B19+$B$5*Transformed!C19+$B$6*Transformed!D19+$B$7*Transformed!E19+$B$8*Transformed!F19+$B$9*Transformed!G19+$B$10*Transformed!H19+$B$11*Transformed!I19+$B$12*Transformed!J19+$B$13*Transformed!K19+$B$14*Transformed!L19+$B$15*Transformed!M19+$B$16*Transformed!N19+$B$17*Transformed!O19+$B$18*Transformed!P19+$B$19*Transformed!Q19+$B$20*Transformed!R19+$B$21*Transformed!S19+$B$22*Transformed!T19+$B$23*Transformed!U19+$B$24*Transformed!V19+$B$25*Transformed!W19</f>
        <v>0.54749130000000001</v>
      </c>
      <c r="O19" s="4">
        <f>$B$51+$B$29*Transformed!B19+$B$30*Transformed!C19+$B$31*Transformed!D19+$B$32*Transformed!E19+$B$33*Transformed!F19+$B$34*Transformed!G19+$B$35*Transformed!H19+$B$36*Transformed!I19+$B$37*Transformed!J19+$B$38*Transformed!K19+$B$39*Transformed!L19+$B$40*Transformed!M19+$B$41*Transformed!N19+$B$42*Transformed!O19+$B$43*Transformed!P19+$B$44*Transformed!Q19+$B$45*Transformed!R19+$B$46*Transformed!S19+$B$47*Transformed!T19+$B$48*Transformed!U19+$B$49*Transformed!V19+$B$50*Transformed!W19</f>
        <v>0.83877699999999999</v>
      </c>
      <c r="P19">
        <f t="shared" si="3"/>
        <v>2.0055384727734635</v>
      </c>
      <c r="Q19">
        <f t="shared" si="4"/>
        <v>-5.9610990197716465</v>
      </c>
      <c r="R19">
        <f t="shared" si="5"/>
        <v>0.69522276548787054</v>
      </c>
      <c r="S19">
        <f t="shared" si="6"/>
        <v>-13.360921770722809</v>
      </c>
      <c r="T19" t="e">
        <f t="shared" ca="1" si="7"/>
        <v>#NAME?</v>
      </c>
      <c r="U19">
        <f t="shared" si="8"/>
        <v>-0.97754724272351667</v>
      </c>
      <c r="V19" s="10" t="e">
        <f t="shared" ca="1" si="9"/>
        <v>#NAME?</v>
      </c>
      <c r="W19">
        <f t="shared" si="10"/>
        <v>-0.75654214622810412</v>
      </c>
      <c r="X19" t="e">
        <f t="shared" ca="1" si="11"/>
        <v>#NAME?</v>
      </c>
      <c r="Y19" t="e">
        <f t="shared" ca="1" si="12"/>
        <v>#NAME?</v>
      </c>
      <c r="Z19" t="e">
        <f t="shared" ca="1" si="13"/>
        <v>#NAME?</v>
      </c>
      <c r="AA19" t="e">
        <f t="shared" ca="1" si="14"/>
        <v>#NAME?</v>
      </c>
      <c r="AB19" t="e">
        <f t="shared" ca="1" si="15"/>
        <v>#NAME?</v>
      </c>
      <c r="AC19" t="e">
        <f t="shared" ca="1" si="16"/>
        <v>#NAME?</v>
      </c>
      <c r="AD19" t="e">
        <f t="shared" ca="1" si="17"/>
        <v>#NAME?</v>
      </c>
      <c r="AE19" s="4" t="e">
        <f t="shared" ca="1" si="18"/>
        <v>#NAME?</v>
      </c>
      <c r="AG19" t="e">
        <f t="shared" ca="1" si="19"/>
        <v>#NAME?</v>
      </c>
    </row>
    <row r="20" spans="1:33">
      <c r="A20" t="s">
        <v>53</v>
      </c>
      <c r="B20">
        <v>1.031E-4</v>
      </c>
      <c r="C20">
        <v>1.108E-4</v>
      </c>
      <c r="D20">
        <v>0.93</v>
      </c>
      <c r="E20">
        <v>0.35199999999999998</v>
      </c>
      <c r="F20">
        <v>-1.1400000000000001E-4</v>
      </c>
      <c r="G20">
        <v>3.2029999999999998E-4</v>
      </c>
      <c r="J20">
        <f t="shared" si="0"/>
        <v>19</v>
      </c>
      <c r="K20">
        <f>EXP($B$59+$B$54*Transformed!B20+$B$55*Transformed!C20+$B$56*Transformed!D20+$B$57*Transformed!E20+$B$58*Transformed!F20)</f>
        <v>7.1536748234026337E-2</v>
      </c>
      <c r="L20">
        <f t="shared" si="1"/>
        <v>6.6760891170484185E-2</v>
      </c>
      <c r="M20">
        <f t="shared" si="2"/>
        <v>0.93323910882951577</v>
      </c>
      <c r="N20">
        <f>$B$26+$B$4*Transformed!B20+$B$5*Transformed!C20+$B$6*Transformed!D20+$B$7*Transformed!E20+$B$8*Transformed!F20+$B$9*Transformed!G20+$B$10*Transformed!H20+$B$11*Transformed!I20+$B$12*Transformed!J20+$B$13*Transformed!K20+$B$14*Transformed!L20+$B$15*Transformed!M20+$B$16*Transformed!N20+$B$17*Transformed!O20+$B$18*Transformed!P20+$B$19*Transformed!Q20+$B$20*Transformed!R20+$B$21*Transformed!S20+$B$22*Transformed!T20+$B$23*Transformed!U20+$B$24*Transformed!V20+$B$25*Transformed!W20</f>
        <v>0.54749130000000001</v>
      </c>
      <c r="O20" s="4">
        <f>$B$51+$B$29*Transformed!B20+$B$30*Transformed!C20+$B$31*Transformed!D20+$B$32*Transformed!E20+$B$33*Transformed!F20+$B$34*Transformed!G20+$B$35*Transformed!H20+$B$36*Transformed!I20+$B$37*Transformed!J20+$B$38*Transformed!K20+$B$39*Transformed!L20+$B$40*Transformed!M20+$B$41*Transformed!N20+$B$42*Transformed!O20+$B$43*Transformed!P20+$B$44*Transformed!Q20+$B$45*Transformed!R20+$B$46*Transformed!S20+$B$47*Transformed!T20+$B$48*Transformed!U20+$B$49*Transformed!V20+$B$50*Transformed!W20</f>
        <v>0.83877699999999999</v>
      </c>
      <c r="P20">
        <f t="shared" si="3"/>
        <v>2.0055384727734635</v>
      </c>
      <c r="Q20">
        <f t="shared" si="4"/>
        <v>-5.9610990197716465</v>
      </c>
      <c r="R20">
        <f t="shared" si="5"/>
        <v>0.69522276548787054</v>
      </c>
      <c r="S20">
        <f t="shared" si="6"/>
        <v>-13.360921770722809</v>
      </c>
      <c r="T20" t="e">
        <f t="shared" ca="1" si="7"/>
        <v>#NAME?</v>
      </c>
      <c r="U20">
        <f t="shared" si="8"/>
        <v>-0.97754724272351667</v>
      </c>
      <c r="V20" s="10" t="e">
        <f t="shared" ca="1" si="9"/>
        <v>#NAME?</v>
      </c>
      <c r="W20">
        <f t="shared" si="10"/>
        <v>-0.75654214622810412</v>
      </c>
      <c r="X20" t="e">
        <f t="shared" ca="1" si="11"/>
        <v>#NAME?</v>
      </c>
      <c r="Y20" t="e">
        <f t="shared" ca="1" si="12"/>
        <v>#NAME?</v>
      </c>
      <c r="Z20" t="e">
        <f t="shared" ca="1" si="13"/>
        <v>#NAME?</v>
      </c>
      <c r="AA20" t="e">
        <f t="shared" ca="1" si="14"/>
        <v>#NAME?</v>
      </c>
      <c r="AB20" t="e">
        <f t="shared" ca="1" si="15"/>
        <v>#NAME?</v>
      </c>
      <c r="AC20" t="e">
        <f t="shared" ca="1" si="16"/>
        <v>#NAME?</v>
      </c>
      <c r="AD20" t="e">
        <f t="shared" ca="1" si="17"/>
        <v>#NAME?</v>
      </c>
      <c r="AE20" s="4" t="e">
        <f t="shared" ca="1" si="18"/>
        <v>#NAME?</v>
      </c>
      <c r="AG20" t="e">
        <f t="shared" ca="1" si="19"/>
        <v>#NAME?</v>
      </c>
    </row>
    <row r="21" spans="1:33">
      <c r="A21" t="s">
        <v>54</v>
      </c>
      <c r="B21">
        <v>-1.6200000000000001E-5</v>
      </c>
      <c r="C21">
        <v>5.1600000000000001E-5</v>
      </c>
      <c r="D21">
        <v>-0.31</v>
      </c>
      <c r="E21">
        <v>0.753</v>
      </c>
      <c r="F21">
        <v>-1.1739999999999999E-4</v>
      </c>
      <c r="G21">
        <v>8.5000000000000006E-5</v>
      </c>
      <c r="J21">
        <f t="shared" si="0"/>
        <v>20</v>
      </c>
      <c r="K21">
        <f>EXP($B$59+$B$54*Transformed!B21+$B$55*Transformed!C21+$B$56*Transformed!D21+$B$57*Transformed!E21+$B$58*Transformed!F21)</f>
        <v>7.1536748234026337E-2</v>
      </c>
      <c r="L21">
        <f t="shared" si="1"/>
        <v>6.6760891170484185E-2</v>
      </c>
      <c r="M21">
        <f t="shared" si="2"/>
        <v>0.93323910882951577</v>
      </c>
      <c r="N21">
        <f>$B$26+$B$4*Transformed!B21+$B$5*Transformed!C21+$B$6*Transformed!D21+$B$7*Transformed!E21+$B$8*Transformed!F21+$B$9*Transformed!G21+$B$10*Transformed!H21+$B$11*Transformed!I21+$B$12*Transformed!J21+$B$13*Transformed!K21+$B$14*Transformed!L21+$B$15*Transformed!M21+$B$16*Transformed!N21+$B$17*Transformed!O21+$B$18*Transformed!P21+$B$19*Transformed!Q21+$B$20*Transformed!R21+$B$21*Transformed!S21+$B$22*Transformed!T21+$B$23*Transformed!U21+$B$24*Transformed!V21+$B$25*Transformed!W21</f>
        <v>0.54749130000000001</v>
      </c>
      <c r="O21" s="4">
        <f>$B$51+$B$29*Transformed!B21+$B$30*Transformed!C21+$B$31*Transformed!D21+$B$32*Transformed!E21+$B$33*Transformed!F21+$B$34*Transformed!G21+$B$35*Transformed!H21+$B$36*Transformed!I21+$B$37*Transformed!J21+$B$38*Transformed!K21+$B$39*Transformed!L21+$B$40*Transformed!M21+$B$41*Transformed!N21+$B$42*Transformed!O21+$B$43*Transformed!P21+$B$44*Transformed!Q21+$B$45*Transformed!R21+$B$46*Transformed!S21+$B$47*Transformed!T21+$B$48*Transformed!U21+$B$49*Transformed!V21+$B$50*Transformed!W21</f>
        <v>0.83877699999999999</v>
      </c>
      <c r="P21">
        <f t="shared" si="3"/>
        <v>2.0055384727734635</v>
      </c>
      <c r="Q21">
        <f t="shared" si="4"/>
        <v>-5.9610990197716465</v>
      </c>
      <c r="R21">
        <f t="shared" si="5"/>
        <v>0.69522276548787054</v>
      </c>
      <c r="S21">
        <f t="shared" si="6"/>
        <v>-13.360921770722809</v>
      </c>
      <c r="T21" t="e">
        <f t="shared" ca="1" si="7"/>
        <v>#NAME?</v>
      </c>
      <c r="U21">
        <f t="shared" si="8"/>
        <v>-0.97754724272351667</v>
      </c>
      <c r="V21" s="10" t="e">
        <f t="shared" ca="1" si="9"/>
        <v>#NAME?</v>
      </c>
      <c r="W21">
        <f t="shared" si="10"/>
        <v>-0.75654214622810412</v>
      </c>
      <c r="X21" t="e">
        <f t="shared" ca="1" si="11"/>
        <v>#NAME?</v>
      </c>
      <c r="Y21" t="e">
        <f t="shared" ca="1" si="12"/>
        <v>#NAME?</v>
      </c>
      <c r="Z21" t="e">
        <f t="shared" ca="1" si="13"/>
        <v>#NAME?</v>
      </c>
      <c r="AA21" t="e">
        <f t="shared" ca="1" si="14"/>
        <v>#NAME?</v>
      </c>
      <c r="AB21" t="e">
        <f t="shared" ca="1" si="15"/>
        <v>#NAME?</v>
      </c>
      <c r="AC21" t="e">
        <f t="shared" ca="1" si="16"/>
        <v>#NAME?</v>
      </c>
      <c r="AD21" t="e">
        <f t="shared" ca="1" si="17"/>
        <v>#NAME?</v>
      </c>
      <c r="AE21" s="4" t="e">
        <f t="shared" ca="1" si="18"/>
        <v>#NAME?</v>
      </c>
      <c r="AG21" t="e">
        <f t="shared" ca="1" si="19"/>
        <v>#NAME?</v>
      </c>
    </row>
    <row r="22" spans="1:33">
      <c r="A22" t="s">
        <v>55</v>
      </c>
      <c r="B22">
        <v>8.6299999999999997E-5</v>
      </c>
      <c r="C22">
        <v>5.1700000000000003E-5</v>
      </c>
      <c r="D22">
        <v>1.67</v>
      </c>
      <c r="E22">
        <v>9.5000000000000001E-2</v>
      </c>
      <c r="F22">
        <v>-1.5E-5</v>
      </c>
      <c r="G22">
        <v>1.8760000000000001E-4</v>
      </c>
      <c r="J22">
        <f t="shared" si="0"/>
        <v>21</v>
      </c>
      <c r="K22">
        <f>EXP($B$59+$B$54*Transformed!B22+$B$55*Transformed!C22+$B$56*Transformed!D22+$B$57*Transformed!E22+$B$58*Transformed!F22)</f>
        <v>7.1536748234026337E-2</v>
      </c>
      <c r="L22">
        <f t="shared" si="1"/>
        <v>6.6760891170484185E-2</v>
      </c>
      <c r="M22">
        <f t="shared" si="2"/>
        <v>0.93323910882951577</v>
      </c>
      <c r="N22">
        <f>$B$26+$B$4*Transformed!B22+$B$5*Transformed!C22+$B$6*Transformed!D22+$B$7*Transformed!E22+$B$8*Transformed!F22+$B$9*Transformed!G22+$B$10*Transformed!H22+$B$11*Transformed!I22+$B$12*Transformed!J22+$B$13*Transformed!K22+$B$14*Transformed!L22+$B$15*Transformed!M22+$B$16*Transformed!N22+$B$17*Transformed!O22+$B$18*Transformed!P22+$B$19*Transformed!Q22+$B$20*Transformed!R22+$B$21*Transformed!S22+$B$22*Transformed!T22+$B$23*Transformed!U22+$B$24*Transformed!V22+$B$25*Transformed!W22</f>
        <v>0.54749130000000001</v>
      </c>
      <c r="O22" s="4">
        <f>$B$51+$B$29*Transformed!B22+$B$30*Transformed!C22+$B$31*Transformed!D22+$B$32*Transformed!E22+$B$33*Transformed!F22+$B$34*Transformed!G22+$B$35*Transformed!H22+$B$36*Transformed!I22+$B$37*Transformed!J22+$B$38*Transformed!K22+$B$39*Transformed!L22+$B$40*Transformed!M22+$B$41*Transformed!N22+$B$42*Transformed!O22+$B$43*Transformed!P22+$B$44*Transformed!Q22+$B$45*Transformed!R22+$B$46*Transformed!S22+$B$47*Transformed!T22+$B$48*Transformed!U22+$B$49*Transformed!V22+$B$50*Transformed!W22</f>
        <v>0.83877699999999999</v>
      </c>
      <c r="P22">
        <f t="shared" si="3"/>
        <v>2.0055384727734635</v>
      </c>
      <c r="Q22">
        <f t="shared" si="4"/>
        <v>-5.9610990197716465</v>
      </c>
      <c r="R22">
        <f t="shared" si="5"/>
        <v>0.69522276548787054</v>
      </c>
      <c r="S22">
        <f t="shared" si="6"/>
        <v>-13.360921770722809</v>
      </c>
      <c r="T22" t="e">
        <f t="shared" ca="1" si="7"/>
        <v>#NAME?</v>
      </c>
      <c r="U22">
        <f t="shared" si="8"/>
        <v>-0.97754724272351667</v>
      </c>
      <c r="V22" s="10" t="e">
        <f t="shared" ca="1" si="9"/>
        <v>#NAME?</v>
      </c>
      <c r="W22">
        <f t="shared" si="10"/>
        <v>-0.75654214622810412</v>
      </c>
      <c r="X22" t="e">
        <f t="shared" ca="1" si="11"/>
        <v>#NAME?</v>
      </c>
      <c r="Y22" t="e">
        <f t="shared" ca="1" si="12"/>
        <v>#NAME?</v>
      </c>
      <c r="Z22" t="e">
        <f t="shared" ca="1" si="13"/>
        <v>#NAME?</v>
      </c>
      <c r="AA22" t="e">
        <f t="shared" ca="1" si="14"/>
        <v>#NAME?</v>
      </c>
      <c r="AB22" t="e">
        <f t="shared" ca="1" si="15"/>
        <v>#NAME?</v>
      </c>
      <c r="AC22" t="e">
        <f t="shared" ca="1" si="16"/>
        <v>#NAME?</v>
      </c>
      <c r="AD22" t="e">
        <f t="shared" ca="1" si="17"/>
        <v>#NAME?</v>
      </c>
      <c r="AE22" s="4" t="e">
        <f t="shared" ca="1" si="18"/>
        <v>#NAME?</v>
      </c>
      <c r="AG22" t="e">
        <f t="shared" ca="1" si="19"/>
        <v>#NAME?</v>
      </c>
    </row>
    <row r="23" spans="1:33">
      <c r="A23" t="s">
        <v>56</v>
      </c>
      <c r="B23">
        <v>1.5299999999999999E-5</v>
      </c>
      <c r="C23">
        <v>4.6199999999999998E-5</v>
      </c>
      <c r="D23">
        <v>0.33</v>
      </c>
      <c r="E23">
        <v>0.74</v>
      </c>
      <c r="F23">
        <v>-7.5099999999999996E-5</v>
      </c>
      <c r="G23">
        <v>1.058E-4</v>
      </c>
      <c r="J23">
        <f t="shared" si="0"/>
        <v>22</v>
      </c>
      <c r="K23">
        <f>EXP($B$59+$B$54*Transformed!B23+$B$55*Transformed!C23+$B$56*Transformed!D23+$B$57*Transformed!E23+$B$58*Transformed!F23)</f>
        <v>7.1536748234026337E-2</v>
      </c>
      <c r="L23">
        <f t="shared" si="1"/>
        <v>6.6760891170484185E-2</v>
      </c>
      <c r="M23">
        <f t="shared" si="2"/>
        <v>0.93323910882951577</v>
      </c>
      <c r="N23">
        <f>$B$26+$B$4*Transformed!B23+$B$5*Transformed!C23+$B$6*Transformed!D23+$B$7*Transformed!E23+$B$8*Transformed!F23+$B$9*Transformed!G23+$B$10*Transformed!H23+$B$11*Transformed!I23+$B$12*Transformed!J23+$B$13*Transformed!K23+$B$14*Transformed!L23+$B$15*Transformed!M23+$B$16*Transformed!N23+$B$17*Transformed!O23+$B$18*Transformed!P23+$B$19*Transformed!Q23+$B$20*Transformed!R23+$B$21*Transformed!S23+$B$22*Transformed!T23+$B$23*Transformed!U23+$B$24*Transformed!V23+$B$25*Transformed!W23</f>
        <v>0.54749130000000001</v>
      </c>
      <c r="O23" s="4">
        <f>$B$51+$B$29*Transformed!B23+$B$30*Transformed!C23+$B$31*Transformed!D23+$B$32*Transformed!E23+$B$33*Transformed!F23+$B$34*Transformed!G23+$B$35*Transformed!H23+$B$36*Transformed!I23+$B$37*Transformed!J23+$B$38*Transformed!K23+$B$39*Transformed!L23+$B$40*Transformed!M23+$B$41*Transformed!N23+$B$42*Transformed!O23+$B$43*Transformed!P23+$B$44*Transformed!Q23+$B$45*Transformed!R23+$B$46*Transformed!S23+$B$47*Transformed!T23+$B$48*Transformed!U23+$B$49*Transformed!V23+$B$50*Transformed!W23</f>
        <v>0.83877699999999999</v>
      </c>
      <c r="P23">
        <f t="shared" si="3"/>
        <v>2.0055384727734635</v>
      </c>
      <c r="Q23">
        <f t="shared" si="4"/>
        <v>-5.9610990197716465</v>
      </c>
      <c r="R23">
        <f t="shared" si="5"/>
        <v>0.69522276548787054</v>
      </c>
      <c r="S23">
        <f t="shared" si="6"/>
        <v>-13.360921770722809</v>
      </c>
      <c r="T23" t="e">
        <f t="shared" ca="1" si="7"/>
        <v>#NAME?</v>
      </c>
      <c r="U23">
        <f t="shared" si="8"/>
        <v>-0.97754724272351667</v>
      </c>
      <c r="V23" s="10" t="e">
        <f t="shared" ca="1" si="9"/>
        <v>#NAME?</v>
      </c>
      <c r="W23">
        <f t="shared" si="10"/>
        <v>-0.75654214622810412</v>
      </c>
      <c r="X23" t="e">
        <f t="shared" ca="1" si="11"/>
        <v>#NAME?</v>
      </c>
      <c r="Y23" t="e">
        <f t="shared" ca="1" si="12"/>
        <v>#NAME?</v>
      </c>
      <c r="Z23" t="e">
        <f t="shared" ca="1" si="13"/>
        <v>#NAME?</v>
      </c>
      <c r="AA23" t="e">
        <f t="shared" ca="1" si="14"/>
        <v>#NAME?</v>
      </c>
      <c r="AB23" t="e">
        <f t="shared" ca="1" si="15"/>
        <v>#NAME?</v>
      </c>
      <c r="AC23" t="e">
        <f t="shared" ca="1" si="16"/>
        <v>#NAME?</v>
      </c>
      <c r="AD23" t="e">
        <f t="shared" ca="1" si="17"/>
        <v>#NAME?</v>
      </c>
      <c r="AE23" s="4" t="e">
        <f t="shared" ca="1" si="18"/>
        <v>#NAME?</v>
      </c>
      <c r="AG23" t="e">
        <f t="shared" ca="1" si="19"/>
        <v>#NAME?</v>
      </c>
    </row>
    <row r="24" spans="1:33">
      <c r="A24" t="s">
        <v>57</v>
      </c>
      <c r="B24">
        <v>-4.8349999999999999E-3</v>
      </c>
      <c r="C24">
        <v>1.5942E-3</v>
      </c>
      <c r="D24">
        <v>-3.03</v>
      </c>
      <c r="E24">
        <v>2E-3</v>
      </c>
      <c r="F24">
        <v>-7.9594999999999996E-3</v>
      </c>
      <c r="G24">
        <v>-1.7105E-3</v>
      </c>
      <c r="J24">
        <f t="shared" si="0"/>
        <v>23</v>
      </c>
      <c r="K24">
        <f>EXP($B$59+$B$54*Transformed!B24+$B$55*Transformed!C24+$B$56*Transformed!D24+$B$57*Transformed!E24+$B$58*Transformed!F24)</f>
        <v>7.1536748234026337E-2</v>
      </c>
      <c r="L24">
        <f t="shared" si="1"/>
        <v>6.6760891170484185E-2</v>
      </c>
      <c r="M24">
        <f t="shared" si="2"/>
        <v>0.93323910882951577</v>
      </c>
      <c r="N24">
        <f>$B$26+$B$4*Transformed!B24+$B$5*Transformed!C24+$B$6*Transformed!D24+$B$7*Transformed!E24+$B$8*Transformed!F24+$B$9*Transformed!G24+$B$10*Transformed!H24+$B$11*Transformed!I24+$B$12*Transformed!J24+$B$13*Transformed!K24+$B$14*Transformed!L24+$B$15*Transformed!M24+$B$16*Transformed!N24+$B$17*Transformed!O24+$B$18*Transformed!P24+$B$19*Transformed!Q24+$B$20*Transformed!R24+$B$21*Transformed!S24+$B$22*Transformed!T24+$B$23*Transformed!U24+$B$24*Transformed!V24+$B$25*Transformed!W24</f>
        <v>0.54749130000000001</v>
      </c>
      <c r="O24" s="4">
        <f>$B$51+$B$29*Transformed!B24+$B$30*Transformed!C24+$B$31*Transformed!D24+$B$32*Transformed!E24+$B$33*Transformed!F24+$B$34*Transformed!G24+$B$35*Transformed!H24+$B$36*Transformed!I24+$B$37*Transformed!J24+$B$38*Transformed!K24+$B$39*Transformed!L24+$B$40*Transformed!M24+$B$41*Transformed!N24+$B$42*Transformed!O24+$B$43*Transformed!P24+$B$44*Transformed!Q24+$B$45*Transformed!R24+$B$46*Transformed!S24+$B$47*Transformed!T24+$B$48*Transformed!U24+$B$49*Transformed!V24+$B$50*Transformed!W24</f>
        <v>0.83877699999999999</v>
      </c>
      <c r="P24">
        <f t="shared" si="3"/>
        <v>2.0055384727734635</v>
      </c>
      <c r="Q24">
        <f t="shared" si="4"/>
        <v>-5.9610990197716465</v>
      </c>
      <c r="R24">
        <f t="shared" si="5"/>
        <v>0.69522276548787054</v>
      </c>
      <c r="S24">
        <f t="shared" si="6"/>
        <v>-13.360921770722809</v>
      </c>
      <c r="T24" t="e">
        <f t="shared" ca="1" si="7"/>
        <v>#NAME?</v>
      </c>
      <c r="U24">
        <f t="shared" si="8"/>
        <v>-0.97754724272351667</v>
      </c>
      <c r="V24" s="10" t="e">
        <f t="shared" ca="1" si="9"/>
        <v>#NAME?</v>
      </c>
      <c r="W24">
        <f t="shared" si="10"/>
        <v>-0.75654214622810412</v>
      </c>
      <c r="X24" t="e">
        <f t="shared" ca="1" si="11"/>
        <v>#NAME?</v>
      </c>
      <c r="Y24" t="e">
        <f t="shared" ca="1" si="12"/>
        <v>#NAME?</v>
      </c>
      <c r="Z24" t="e">
        <f t="shared" ca="1" si="13"/>
        <v>#NAME?</v>
      </c>
      <c r="AA24" t="e">
        <f t="shared" ca="1" si="14"/>
        <v>#NAME?</v>
      </c>
      <c r="AB24" t="e">
        <f t="shared" ca="1" si="15"/>
        <v>#NAME?</v>
      </c>
      <c r="AC24" t="e">
        <f t="shared" ca="1" si="16"/>
        <v>#NAME?</v>
      </c>
      <c r="AD24" t="e">
        <f t="shared" ca="1" si="17"/>
        <v>#NAME?</v>
      </c>
      <c r="AE24" s="4" t="e">
        <f t="shared" ca="1" si="18"/>
        <v>#NAME?</v>
      </c>
      <c r="AG24" t="e">
        <f t="shared" ca="1" si="19"/>
        <v>#NAME?</v>
      </c>
    </row>
    <row r="25" spans="1:33">
      <c r="A25" t="s">
        <v>58</v>
      </c>
      <c r="B25">
        <v>5.9356899999999997E-2</v>
      </c>
      <c r="C25">
        <v>4.3658599999999999E-2</v>
      </c>
      <c r="D25">
        <v>1.36</v>
      </c>
      <c r="E25">
        <v>0.17399999999999999</v>
      </c>
      <c r="F25">
        <v>-2.62124E-2</v>
      </c>
      <c r="G25">
        <v>0.14492620000000001</v>
      </c>
      <c r="J25">
        <f t="shared" si="0"/>
        <v>24</v>
      </c>
      <c r="K25">
        <f>EXP($B$59+$B$54*Transformed!B25+$B$55*Transformed!C25+$B$56*Transformed!D25+$B$57*Transformed!E25+$B$58*Transformed!F25)</f>
        <v>7.1536748234026337E-2</v>
      </c>
      <c r="L25">
        <f t="shared" si="1"/>
        <v>6.6760891170484185E-2</v>
      </c>
      <c r="M25">
        <f t="shared" si="2"/>
        <v>0.93323910882951577</v>
      </c>
      <c r="N25">
        <f>$B$26+$B$4*Transformed!B25+$B$5*Transformed!C25+$B$6*Transformed!D25+$B$7*Transformed!E25+$B$8*Transformed!F25+$B$9*Transformed!G25+$B$10*Transformed!H25+$B$11*Transformed!I25+$B$12*Transformed!J25+$B$13*Transformed!K25+$B$14*Transformed!L25+$B$15*Transformed!M25+$B$16*Transformed!N25+$B$17*Transformed!O25+$B$18*Transformed!P25+$B$19*Transformed!Q25+$B$20*Transformed!R25+$B$21*Transformed!S25+$B$22*Transformed!T25+$B$23*Transformed!U25+$B$24*Transformed!V25+$B$25*Transformed!W25</f>
        <v>0.54749130000000001</v>
      </c>
      <c r="O25" s="4">
        <f>$B$51+$B$29*Transformed!B25+$B$30*Transformed!C25+$B$31*Transformed!D25+$B$32*Transformed!E25+$B$33*Transformed!F25+$B$34*Transformed!G25+$B$35*Transformed!H25+$B$36*Transformed!I25+$B$37*Transformed!J25+$B$38*Transformed!K25+$B$39*Transformed!L25+$B$40*Transformed!M25+$B$41*Transformed!N25+$B$42*Transformed!O25+$B$43*Transformed!P25+$B$44*Transformed!Q25+$B$45*Transformed!R25+$B$46*Transformed!S25+$B$47*Transformed!T25+$B$48*Transformed!U25+$B$49*Transformed!V25+$B$50*Transformed!W25</f>
        <v>0.83877699999999999</v>
      </c>
      <c r="P25">
        <f t="shared" si="3"/>
        <v>2.0055384727734635</v>
      </c>
      <c r="Q25">
        <f t="shared" si="4"/>
        <v>-5.9610990197716465</v>
      </c>
      <c r="R25">
        <f t="shared" si="5"/>
        <v>0.69522276548787054</v>
      </c>
      <c r="S25">
        <f t="shared" si="6"/>
        <v>-13.360921770722809</v>
      </c>
      <c r="T25" t="e">
        <f t="shared" ca="1" si="7"/>
        <v>#NAME?</v>
      </c>
      <c r="U25">
        <f t="shared" si="8"/>
        <v>-0.97754724272351667</v>
      </c>
      <c r="V25" s="10" t="e">
        <f t="shared" ca="1" si="9"/>
        <v>#NAME?</v>
      </c>
      <c r="W25">
        <f t="shared" si="10"/>
        <v>-0.75654214622810412</v>
      </c>
      <c r="X25" t="e">
        <f t="shared" ca="1" si="11"/>
        <v>#NAME?</v>
      </c>
      <c r="Y25" t="e">
        <f t="shared" ca="1" si="12"/>
        <v>#NAME?</v>
      </c>
      <c r="Z25" t="e">
        <f t="shared" ca="1" si="13"/>
        <v>#NAME?</v>
      </c>
      <c r="AA25" t="e">
        <f t="shared" ca="1" si="14"/>
        <v>#NAME?</v>
      </c>
      <c r="AB25" t="e">
        <f t="shared" ca="1" si="15"/>
        <v>#NAME?</v>
      </c>
      <c r="AC25" t="e">
        <f t="shared" ca="1" si="16"/>
        <v>#NAME?</v>
      </c>
      <c r="AD25" t="e">
        <f t="shared" ca="1" si="17"/>
        <v>#NAME?</v>
      </c>
      <c r="AE25" s="4" t="e">
        <f t="shared" ca="1" si="18"/>
        <v>#NAME?</v>
      </c>
      <c r="AG25" t="e">
        <f t="shared" ca="1" si="19"/>
        <v>#NAME?</v>
      </c>
    </row>
    <row r="26" spans="1:33">
      <c r="A26" t="s">
        <v>26</v>
      </c>
      <c r="B26">
        <v>0.54749130000000001</v>
      </c>
      <c r="C26">
        <v>0.11359519999999999</v>
      </c>
      <c r="D26">
        <v>4.82</v>
      </c>
      <c r="E26">
        <v>0</v>
      </c>
      <c r="F26">
        <v>0.32484869999999999</v>
      </c>
      <c r="G26">
        <v>0.77013390000000004</v>
      </c>
      <c r="J26">
        <f t="shared" si="0"/>
        <v>25</v>
      </c>
      <c r="K26">
        <f>EXP($B$59+$B$54*Transformed!B26+$B$55*Transformed!C26+$B$56*Transformed!D26+$B$57*Transformed!E26+$B$58*Transformed!F26)</f>
        <v>7.1536748234026337E-2</v>
      </c>
      <c r="L26">
        <f t="shared" si="1"/>
        <v>6.6760891170484185E-2</v>
      </c>
      <c r="M26">
        <f t="shared" si="2"/>
        <v>0.93323910882951577</v>
      </c>
      <c r="N26">
        <f>$B$26+$B$4*Transformed!B26+$B$5*Transformed!C26+$B$6*Transformed!D26+$B$7*Transformed!E26+$B$8*Transformed!F26+$B$9*Transformed!G26+$B$10*Transformed!H26+$B$11*Transformed!I26+$B$12*Transformed!J26+$B$13*Transformed!K26+$B$14*Transformed!L26+$B$15*Transformed!M26+$B$16*Transformed!N26+$B$17*Transformed!O26+$B$18*Transformed!P26+$B$19*Transformed!Q26+$B$20*Transformed!R26+$B$21*Transformed!S26+$B$22*Transformed!T26+$B$23*Transformed!U26+$B$24*Transformed!V26+$B$25*Transformed!W26</f>
        <v>0.54749130000000001</v>
      </c>
      <c r="O26" s="4">
        <f>$B$51+$B$29*Transformed!B26+$B$30*Transformed!C26+$B$31*Transformed!D26+$B$32*Transformed!E26+$B$33*Transformed!F26+$B$34*Transformed!G26+$B$35*Transformed!H26+$B$36*Transformed!I26+$B$37*Transformed!J26+$B$38*Transformed!K26+$B$39*Transformed!L26+$B$40*Transformed!M26+$B$41*Transformed!N26+$B$42*Transformed!O26+$B$43*Transformed!P26+$B$44*Transformed!Q26+$B$45*Transformed!R26+$B$46*Transformed!S26+$B$47*Transformed!T26+$B$48*Transformed!U26+$B$49*Transformed!V26+$B$50*Transformed!W26</f>
        <v>0.83877699999999999</v>
      </c>
      <c r="P26">
        <f t="shared" si="3"/>
        <v>2.0055384727734635</v>
      </c>
      <c r="Q26">
        <f t="shared" si="4"/>
        <v>-5.9610990197716465</v>
      </c>
      <c r="R26">
        <f t="shared" si="5"/>
        <v>0.69522276548787054</v>
      </c>
      <c r="S26">
        <f t="shared" si="6"/>
        <v>-13.360921770722809</v>
      </c>
      <c r="T26" t="e">
        <f t="shared" ca="1" si="7"/>
        <v>#NAME?</v>
      </c>
      <c r="U26">
        <f t="shared" si="8"/>
        <v>-0.97754724272351667</v>
      </c>
      <c r="V26" s="10" t="e">
        <f t="shared" ca="1" si="9"/>
        <v>#NAME?</v>
      </c>
      <c r="W26">
        <f t="shared" si="10"/>
        <v>-0.75654214622810412</v>
      </c>
      <c r="X26" t="e">
        <f t="shared" ca="1" si="11"/>
        <v>#NAME?</v>
      </c>
      <c r="Y26" t="e">
        <f t="shared" ca="1" si="12"/>
        <v>#NAME?</v>
      </c>
      <c r="Z26" t="e">
        <f t="shared" ca="1" si="13"/>
        <v>#NAME?</v>
      </c>
      <c r="AA26" t="e">
        <f t="shared" ca="1" si="14"/>
        <v>#NAME?</v>
      </c>
      <c r="AB26" t="e">
        <f t="shared" ca="1" si="15"/>
        <v>#NAME?</v>
      </c>
      <c r="AC26" t="e">
        <f t="shared" ca="1" si="16"/>
        <v>#NAME?</v>
      </c>
      <c r="AD26" t="e">
        <f t="shared" ca="1" si="17"/>
        <v>#NAME?</v>
      </c>
      <c r="AE26" s="4" t="e">
        <f t="shared" ca="1" si="18"/>
        <v>#NAME?</v>
      </c>
      <c r="AG26" t="e">
        <f t="shared" ca="1" si="19"/>
        <v>#NAME?</v>
      </c>
    </row>
    <row r="27" spans="1:33">
      <c r="J27">
        <f t="shared" si="0"/>
        <v>26</v>
      </c>
      <c r="K27">
        <f>EXP($B$59+$B$54*Transformed!B27+$B$55*Transformed!C27+$B$56*Transformed!D27+$B$57*Transformed!E27+$B$58*Transformed!F27)</f>
        <v>7.1536748234026337E-2</v>
      </c>
      <c r="L27">
        <f t="shared" si="1"/>
        <v>6.6760891170484185E-2</v>
      </c>
      <c r="M27">
        <f t="shared" si="2"/>
        <v>0.93323910882951577</v>
      </c>
      <c r="N27">
        <f>$B$26+$B$4*Transformed!B27+$B$5*Transformed!C27+$B$6*Transformed!D27+$B$7*Transformed!E27+$B$8*Transformed!F27+$B$9*Transformed!G27+$B$10*Transformed!H27+$B$11*Transformed!I27+$B$12*Transformed!J27+$B$13*Transformed!K27+$B$14*Transformed!L27+$B$15*Transformed!M27+$B$16*Transformed!N27+$B$17*Transformed!O27+$B$18*Transformed!P27+$B$19*Transformed!Q27+$B$20*Transformed!R27+$B$21*Transformed!S27+$B$22*Transformed!T27+$B$23*Transformed!U27+$B$24*Transformed!V27+$B$25*Transformed!W27</f>
        <v>0.54749130000000001</v>
      </c>
      <c r="O27" s="4">
        <f>$B$51+$B$29*Transformed!B27+$B$30*Transformed!C27+$B$31*Transformed!D27+$B$32*Transformed!E27+$B$33*Transformed!F27+$B$34*Transformed!G27+$B$35*Transformed!H27+$B$36*Transformed!I27+$B$37*Transformed!J27+$B$38*Transformed!K27+$B$39*Transformed!L27+$B$40*Transformed!M27+$B$41*Transformed!N27+$B$42*Transformed!O27+$B$43*Transformed!P27+$B$44*Transformed!Q27+$B$45*Transformed!R27+$B$46*Transformed!S27+$B$47*Transformed!T27+$B$48*Transformed!U27+$B$49*Transformed!V27+$B$50*Transformed!W27</f>
        <v>0.83877699999999999</v>
      </c>
      <c r="P27">
        <f t="shared" si="3"/>
        <v>2.0055384727734635</v>
      </c>
      <c r="Q27">
        <f t="shared" si="4"/>
        <v>-5.9610990197716465</v>
      </c>
      <c r="R27">
        <f t="shared" si="5"/>
        <v>0.69522276548787054</v>
      </c>
      <c r="S27">
        <f t="shared" si="6"/>
        <v>-13.360921770722809</v>
      </c>
      <c r="T27" t="e">
        <f t="shared" ca="1" si="7"/>
        <v>#NAME?</v>
      </c>
      <c r="U27">
        <f t="shared" si="8"/>
        <v>-0.97754724272351667</v>
      </c>
      <c r="V27" s="10" t="e">
        <f t="shared" ca="1" si="9"/>
        <v>#NAME?</v>
      </c>
      <c r="W27">
        <f t="shared" si="10"/>
        <v>-0.75654214622810412</v>
      </c>
      <c r="X27" t="e">
        <f t="shared" ca="1" si="11"/>
        <v>#NAME?</v>
      </c>
      <c r="Y27" t="e">
        <f t="shared" ca="1" si="12"/>
        <v>#NAME?</v>
      </c>
      <c r="Z27" t="e">
        <f t="shared" ca="1" si="13"/>
        <v>#NAME?</v>
      </c>
      <c r="AA27" t="e">
        <f t="shared" ca="1" si="14"/>
        <v>#NAME?</v>
      </c>
      <c r="AB27" t="e">
        <f t="shared" ca="1" si="15"/>
        <v>#NAME?</v>
      </c>
      <c r="AC27" t="e">
        <f t="shared" ca="1" si="16"/>
        <v>#NAME?</v>
      </c>
      <c r="AD27" t="e">
        <f t="shared" ca="1" si="17"/>
        <v>#NAME?</v>
      </c>
      <c r="AE27" s="4" t="e">
        <f t="shared" ca="1" si="18"/>
        <v>#NAME?</v>
      </c>
      <c r="AG27" t="e">
        <f t="shared" ca="1" si="19"/>
        <v>#NAME?</v>
      </c>
    </row>
    <row r="28" spans="1:33">
      <c r="A28" t="s">
        <v>27</v>
      </c>
      <c r="J28">
        <f t="shared" si="0"/>
        <v>27</v>
      </c>
      <c r="K28">
        <f>EXP($B$59+$B$54*Transformed!B28+$B$55*Transformed!C28+$B$56*Transformed!D28+$B$57*Transformed!E28+$B$58*Transformed!F28)</f>
        <v>7.1536748234026337E-2</v>
      </c>
      <c r="L28">
        <f t="shared" si="1"/>
        <v>6.6760891170484185E-2</v>
      </c>
      <c r="M28">
        <f t="shared" si="2"/>
        <v>0.93323910882951577</v>
      </c>
      <c r="N28">
        <f>$B$26+$B$4*Transformed!B28+$B$5*Transformed!C28+$B$6*Transformed!D28+$B$7*Transformed!E28+$B$8*Transformed!F28+$B$9*Transformed!G28+$B$10*Transformed!H28+$B$11*Transformed!I28+$B$12*Transformed!J28+$B$13*Transformed!K28+$B$14*Transformed!L28+$B$15*Transformed!M28+$B$16*Transformed!N28+$B$17*Transformed!O28+$B$18*Transformed!P28+$B$19*Transformed!Q28+$B$20*Transformed!R28+$B$21*Transformed!S28+$B$22*Transformed!T28+$B$23*Transformed!U28+$B$24*Transformed!V28+$B$25*Transformed!W28</f>
        <v>0.54749130000000001</v>
      </c>
      <c r="O28" s="4">
        <f>$B$51+$B$29*Transformed!B28+$B$30*Transformed!C28+$B$31*Transformed!D28+$B$32*Transformed!E28+$B$33*Transformed!F28+$B$34*Transformed!G28+$B$35*Transformed!H28+$B$36*Transformed!I28+$B$37*Transformed!J28+$B$38*Transformed!K28+$B$39*Transformed!L28+$B$40*Transformed!M28+$B$41*Transformed!N28+$B$42*Transformed!O28+$B$43*Transformed!P28+$B$44*Transformed!Q28+$B$45*Transformed!R28+$B$46*Transformed!S28+$B$47*Transformed!T28+$B$48*Transformed!U28+$B$49*Transformed!V28+$B$50*Transformed!W28</f>
        <v>0.83877699999999999</v>
      </c>
      <c r="P28">
        <f t="shared" si="3"/>
        <v>2.0055384727734635</v>
      </c>
      <c r="Q28">
        <f t="shared" si="4"/>
        <v>-5.9610990197716465</v>
      </c>
      <c r="R28">
        <f t="shared" si="5"/>
        <v>0.69522276548787054</v>
      </c>
      <c r="S28">
        <f t="shared" si="6"/>
        <v>-13.360921770722809</v>
      </c>
      <c r="T28" t="e">
        <f t="shared" ca="1" si="7"/>
        <v>#NAME?</v>
      </c>
      <c r="U28">
        <f t="shared" si="8"/>
        <v>-0.97754724272351667</v>
      </c>
      <c r="V28" s="10" t="e">
        <f t="shared" ca="1" si="9"/>
        <v>#NAME?</v>
      </c>
      <c r="W28">
        <f t="shared" si="10"/>
        <v>-0.75654214622810412</v>
      </c>
      <c r="X28" t="e">
        <f t="shared" ca="1" si="11"/>
        <v>#NAME?</v>
      </c>
      <c r="Y28" t="e">
        <f t="shared" ca="1" si="12"/>
        <v>#NAME?</v>
      </c>
      <c r="Z28" t="e">
        <f t="shared" ca="1" si="13"/>
        <v>#NAME?</v>
      </c>
      <c r="AA28" t="e">
        <f t="shared" ca="1" si="14"/>
        <v>#NAME?</v>
      </c>
      <c r="AB28" t="e">
        <f t="shared" ca="1" si="15"/>
        <v>#NAME?</v>
      </c>
      <c r="AC28" t="e">
        <f t="shared" ca="1" si="16"/>
        <v>#NAME?</v>
      </c>
      <c r="AD28" t="e">
        <f t="shared" ca="1" si="17"/>
        <v>#NAME?</v>
      </c>
      <c r="AE28" s="4" t="e">
        <f t="shared" ca="1" si="18"/>
        <v>#NAME?</v>
      </c>
      <c r="AG28" t="e">
        <f t="shared" ca="1" si="19"/>
        <v>#NAME?</v>
      </c>
    </row>
    <row r="29" spans="1:33">
      <c r="A29" t="s">
        <v>6</v>
      </c>
      <c r="B29">
        <v>5.7654999999999998E-3</v>
      </c>
      <c r="C29">
        <v>6.0030000000000001E-4</v>
      </c>
      <c r="D29">
        <v>9.61</v>
      </c>
      <c r="E29">
        <v>0</v>
      </c>
      <c r="F29">
        <v>4.5890000000000002E-3</v>
      </c>
      <c r="G29">
        <v>6.9420000000000003E-3</v>
      </c>
      <c r="J29">
        <f t="shared" si="0"/>
        <v>28</v>
      </c>
      <c r="K29">
        <f>EXP($B$59+$B$54*Transformed!B29+$B$55*Transformed!C29+$B$56*Transformed!D29+$B$57*Transformed!E29+$B$58*Transformed!F29)</f>
        <v>7.1536748234026337E-2</v>
      </c>
      <c r="L29">
        <f t="shared" si="1"/>
        <v>6.6760891170484185E-2</v>
      </c>
      <c r="M29">
        <f t="shared" si="2"/>
        <v>0.93323910882951577</v>
      </c>
      <c r="N29">
        <f>$B$26+$B$4*Transformed!B29+$B$5*Transformed!C29+$B$6*Transformed!D29+$B$7*Transformed!E29+$B$8*Transformed!F29+$B$9*Transformed!G29+$B$10*Transformed!H29+$B$11*Transformed!I29+$B$12*Transformed!J29+$B$13*Transformed!K29+$B$14*Transformed!L29+$B$15*Transformed!M29+$B$16*Transformed!N29+$B$17*Transformed!O29+$B$18*Transformed!P29+$B$19*Transformed!Q29+$B$20*Transformed!R29+$B$21*Transformed!S29+$B$22*Transformed!T29+$B$23*Transformed!U29+$B$24*Transformed!V29+$B$25*Transformed!W29</f>
        <v>0.54749130000000001</v>
      </c>
      <c r="O29" s="4">
        <f>$B$51+$B$29*Transformed!B29+$B$30*Transformed!C29+$B$31*Transformed!D29+$B$32*Transformed!E29+$B$33*Transformed!F29+$B$34*Transformed!G29+$B$35*Transformed!H29+$B$36*Transformed!I29+$B$37*Transformed!J29+$B$38*Transformed!K29+$B$39*Transformed!L29+$B$40*Transformed!M29+$B$41*Transformed!N29+$B$42*Transformed!O29+$B$43*Transformed!P29+$B$44*Transformed!Q29+$B$45*Transformed!R29+$B$46*Transformed!S29+$B$47*Transformed!T29+$B$48*Transformed!U29+$B$49*Transformed!V29+$B$50*Transformed!W29</f>
        <v>0.83877699999999999</v>
      </c>
      <c r="P29">
        <f t="shared" si="3"/>
        <v>2.0055384727734635</v>
      </c>
      <c r="Q29">
        <f t="shared" si="4"/>
        <v>-5.9610990197716465</v>
      </c>
      <c r="R29">
        <f t="shared" si="5"/>
        <v>0.69522276548787054</v>
      </c>
      <c r="S29">
        <f t="shared" si="6"/>
        <v>-13.360921770722809</v>
      </c>
      <c r="T29" t="e">
        <f t="shared" ca="1" si="7"/>
        <v>#NAME?</v>
      </c>
      <c r="U29">
        <f t="shared" si="8"/>
        <v>-0.97754724272351667</v>
      </c>
      <c r="V29" s="10" t="e">
        <f t="shared" ca="1" si="9"/>
        <v>#NAME?</v>
      </c>
      <c r="W29">
        <f t="shared" si="10"/>
        <v>-0.75654214622810412</v>
      </c>
      <c r="X29" t="e">
        <f t="shared" ca="1" si="11"/>
        <v>#NAME?</v>
      </c>
      <c r="Y29" t="e">
        <f t="shared" ca="1" si="12"/>
        <v>#NAME?</v>
      </c>
      <c r="Z29" t="e">
        <f t="shared" ca="1" si="13"/>
        <v>#NAME?</v>
      </c>
      <c r="AA29" t="e">
        <f t="shared" ca="1" si="14"/>
        <v>#NAME?</v>
      </c>
      <c r="AB29" t="e">
        <f t="shared" ca="1" si="15"/>
        <v>#NAME?</v>
      </c>
      <c r="AC29" t="e">
        <f t="shared" ca="1" si="16"/>
        <v>#NAME?</v>
      </c>
      <c r="AD29" t="e">
        <f t="shared" ca="1" si="17"/>
        <v>#NAME?</v>
      </c>
      <c r="AE29" s="4" t="e">
        <f t="shared" ca="1" si="18"/>
        <v>#NAME?</v>
      </c>
      <c r="AG29" t="e">
        <f t="shared" ca="1" si="19"/>
        <v>#NAME?</v>
      </c>
    </row>
    <row r="30" spans="1:33">
      <c r="A30" t="s">
        <v>7</v>
      </c>
      <c r="B30">
        <v>3.9049000000000002E-3</v>
      </c>
      <c r="C30">
        <v>5.1800000000000001E-4</v>
      </c>
      <c r="D30">
        <v>7.54</v>
      </c>
      <c r="E30">
        <v>0</v>
      </c>
      <c r="F30">
        <v>2.8896E-3</v>
      </c>
      <c r="G30">
        <v>4.9202999999999998E-3</v>
      </c>
      <c r="J30">
        <f t="shared" si="0"/>
        <v>29</v>
      </c>
      <c r="K30">
        <f>EXP($B$59+$B$54*Transformed!B30+$B$55*Transformed!C30+$B$56*Transformed!D30+$B$57*Transformed!E30+$B$58*Transformed!F30)</f>
        <v>7.1536748234026337E-2</v>
      </c>
      <c r="L30">
        <f t="shared" si="1"/>
        <v>6.6760891170484185E-2</v>
      </c>
      <c r="M30">
        <f t="shared" si="2"/>
        <v>0.93323910882951577</v>
      </c>
      <c r="N30">
        <f>$B$26+$B$4*Transformed!B30+$B$5*Transformed!C30+$B$6*Transformed!D30+$B$7*Transformed!E30+$B$8*Transformed!F30+$B$9*Transformed!G30+$B$10*Transformed!H30+$B$11*Transformed!I30+$B$12*Transformed!J30+$B$13*Transformed!K30+$B$14*Transformed!L30+$B$15*Transformed!M30+$B$16*Transformed!N30+$B$17*Transformed!O30+$B$18*Transformed!P30+$B$19*Transformed!Q30+$B$20*Transformed!R30+$B$21*Transformed!S30+$B$22*Transformed!T30+$B$23*Transformed!U30+$B$24*Transformed!V30+$B$25*Transformed!W30</f>
        <v>0.54749130000000001</v>
      </c>
      <c r="O30" s="4">
        <f>$B$51+$B$29*Transformed!B30+$B$30*Transformed!C30+$B$31*Transformed!D30+$B$32*Transformed!E30+$B$33*Transformed!F30+$B$34*Transformed!G30+$B$35*Transformed!H30+$B$36*Transformed!I30+$B$37*Transformed!J30+$B$38*Transformed!K30+$B$39*Transformed!L30+$B$40*Transformed!M30+$B$41*Transformed!N30+$B$42*Transformed!O30+$B$43*Transformed!P30+$B$44*Transformed!Q30+$B$45*Transformed!R30+$B$46*Transformed!S30+$B$47*Transformed!T30+$B$48*Transformed!U30+$B$49*Transformed!V30+$B$50*Transformed!W30</f>
        <v>0.83877699999999999</v>
      </c>
      <c r="P30">
        <f t="shared" si="3"/>
        <v>2.0055384727734635</v>
      </c>
      <c r="Q30">
        <f t="shared" si="4"/>
        <v>-5.9610990197716465</v>
      </c>
      <c r="R30">
        <f t="shared" si="5"/>
        <v>0.69522276548787054</v>
      </c>
      <c r="S30">
        <f t="shared" si="6"/>
        <v>-13.360921770722809</v>
      </c>
      <c r="T30" t="e">
        <f t="shared" ca="1" si="7"/>
        <v>#NAME?</v>
      </c>
      <c r="U30">
        <f t="shared" si="8"/>
        <v>-0.97754724272351667</v>
      </c>
      <c r="V30" s="10" t="e">
        <f t="shared" ca="1" si="9"/>
        <v>#NAME?</v>
      </c>
      <c r="W30">
        <f t="shared" si="10"/>
        <v>-0.75654214622810412</v>
      </c>
      <c r="X30" t="e">
        <f t="shared" ca="1" si="11"/>
        <v>#NAME?</v>
      </c>
      <c r="Y30" t="e">
        <f t="shared" ca="1" si="12"/>
        <v>#NAME?</v>
      </c>
      <c r="Z30" t="e">
        <f t="shared" ca="1" si="13"/>
        <v>#NAME?</v>
      </c>
      <c r="AA30" t="e">
        <f t="shared" ca="1" si="14"/>
        <v>#NAME?</v>
      </c>
      <c r="AB30" t="e">
        <f t="shared" ca="1" si="15"/>
        <v>#NAME?</v>
      </c>
      <c r="AC30" t="e">
        <f t="shared" ca="1" si="16"/>
        <v>#NAME?</v>
      </c>
      <c r="AD30" t="e">
        <f t="shared" ca="1" si="17"/>
        <v>#NAME?</v>
      </c>
      <c r="AE30" s="4" t="e">
        <f t="shared" ca="1" si="18"/>
        <v>#NAME?</v>
      </c>
      <c r="AG30" t="e">
        <f t="shared" ca="1" si="19"/>
        <v>#NAME?</v>
      </c>
    </row>
    <row r="31" spans="1:33">
      <c r="A31" t="s">
        <v>41</v>
      </c>
      <c r="B31">
        <v>2.6906999999999999E-3</v>
      </c>
      <c r="C31">
        <v>4.2549999999999999E-4</v>
      </c>
      <c r="D31">
        <v>6.32</v>
      </c>
      <c r="E31">
        <v>0</v>
      </c>
      <c r="F31">
        <v>1.8567E-3</v>
      </c>
      <c r="G31">
        <v>3.5247999999999998E-3</v>
      </c>
      <c r="J31">
        <f t="shared" si="0"/>
        <v>30</v>
      </c>
      <c r="K31">
        <f>EXP($B$59+$B$54*Transformed!B31+$B$55*Transformed!C31+$B$56*Transformed!D31+$B$57*Transformed!E31+$B$58*Transformed!F31)</f>
        <v>7.1536748234026337E-2</v>
      </c>
      <c r="L31">
        <f t="shared" si="1"/>
        <v>6.6760891170484185E-2</v>
      </c>
      <c r="M31">
        <f t="shared" si="2"/>
        <v>0.93323910882951577</v>
      </c>
      <c r="N31">
        <f>$B$26+$B$4*Transformed!B31+$B$5*Transformed!C31+$B$6*Transformed!D31+$B$7*Transformed!E31+$B$8*Transformed!F31+$B$9*Transformed!G31+$B$10*Transformed!H31+$B$11*Transformed!I31+$B$12*Transformed!J31+$B$13*Transformed!K31+$B$14*Transformed!L31+$B$15*Transformed!M31+$B$16*Transformed!N31+$B$17*Transformed!O31+$B$18*Transformed!P31+$B$19*Transformed!Q31+$B$20*Transformed!R31+$B$21*Transformed!S31+$B$22*Transformed!T31+$B$23*Transformed!U31+$B$24*Transformed!V31+$B$25*Transformed!W31</f>
        <v>0.54749130000000001</v>
      </c>
      <c r="O31" s="4">
        <f>$B$51+$B$29*Transformed!B31+$B$30*Transformed!C31+$B$31*Transformed!D31+$B$32*Transformed!E31+$B$33*Transformed!F31+$B$34*Transformed!G31+$B$35*Transformed!H31+$B$36*Transformed!I31+$B$37*Transformed!J31+$B$38*Transformed!K31+$B$39*Transformed!L31+$B$40*Transformed!M31+$B$41*Transformed!N31+$B$42*Transformed!O31+$B$43*Transformed!P31+$B$44*Transformed!Q31+$B$45*Transformed!R31+$B$46*Transformed!S31+$B$47*Transformed!T31+$B$48*Transformed!U31+$B$49*Transformed!V31+$B$50*Transformed!W31</f>
        <v>0.83877699999999999</v>
      </c>
      <c r="P31">
        <f t="shared" si="3"/>
        <v>2.0055384727734635</v>
      </c>
      <c r="Q31">
        <f t="shared" si="4"/>
        <v>-5.9610990197716465</v>
      </c>
      <c r="R31">
        <f t="shared" si="5"/>
        <v>0.69522276548787054</v>
      </c>
      <c r="S31">
        <f t="shared" si="6"/>
        <v>-13.360921770722809</v>
      </c>
      <c r="T31" t="e">
        <f t="shared" ca="1" si="7"/>
        <v>#NAME?</v>
      </c>
      <c r="U31">
        <f t="shared" si="8"/>
        <v>-0.97754724272351667</v>
      </c>
      <c r="V31" s="10" t="e">
        <f t="shared" ca="1" si="9"/>
        <v>#NAME?</v>
      </c>
      <c r="W31">
        <f t="shared" si="10"/>
        <v>-0.75654214622810412</v>
      </c>
      <c r="X31" t="e">
        <f t="shared" ca="1" si="11"/>
        <v>#NAME?</v>
      </c>
      <c r="Y31" t="e">
        <f t="shared" ca="1" si="12"/>
        <v>#NAME?</v>
      </c>
      <c r="Z31" t="e">
        <f t="shared" ca="1" si="13"/>
        <v>#NAME?</v>
      </c>
      <c r="AA31" t="e">
        <f t="shared" ca="1" si="14"/>
        <v>#NAME?</v>
      </c>
      <c r="AB31" t="e">
        <f t="shared" ca="1" si="15"/>
        <v>#NAME?</v>
      </c>
      <c r="AC31" t="e">
        <f t="shared" ca="1" si="16"/>
        <v>#NAME?</v>
      </c>
      <c r="AD31" t="e">
        <f t="shared" ca="1" si="17"/>
        <v>#NAME?</v>
      </c>
      <c r="AE31" s="4" t="e">
        <f t="shared" ca="1" si="18"/>
        <v>#NAME?</v>
      </c>
      <c r="AG31" t="e">
        <f t="shared" ca="1" si="19"/>
        <v>#NAME?</v>
      </c>
    </row>
    <row r="32" spans="1:33">
      <c r="A32" t="s">
        <v>42</v>
      </c>
      <c r="B32">
        <v>1.0981999999999999E-3</v>
      </c>
      <c r="C32">
        <v>2.8689999999999998E-4</v>
      </c>
      <c r="D32">
        <v>3.83</v>
      </c>
      <c r="E32">
        <v>0</v>
      </c>
      <c r="F32">
        <v>5.3580000000000001E-4</v>
      </c>
      <c r="G32">
        <v>1.6605000000000001E-3</v>
      </c>
      <c r="J32">
        <f t="shared" si="0"/>
        <v>31</v>
      </c>
      <c r="K32">
        <f>EXP($B$59+$B$54*Transformed!B32+$B$55*Transformed!C32+$B$56*Transformed!D32+$B$57*Transformed!E32+$B$58*Transformed!F32)</f>
        <v>7.1536748234026337E-2</v>
      </c>
      <c r="L32">
        <f t="shared" si="1"/>
        <v>6.6760891170484185E-2</v>
      </c>
      <c r="M32">
        <f t="shared" si="2"/>
        <v>0.93323910882951577</v>
      </c>
      <c r="N32">
        <f>$B$26+$B$4*Transformed!B32+$B$5*Transformed!C32+$B$6*Transformed!D32+$B$7*Transformed!E32+$B$8*Transformed!F32+$B$9*Transformed!G32+$B$10*Transformed!H32+$B$11*Transformed!I32+$B$12*Transformed!J32+$B$13*Transformed!K32+$B$14*Transformed!L32+$B$15*Transformed!M32+$B$16*Transformed!N32+$B$17*Transformed!O32+$B$18*Transformed!P32+$B$19*Transformed!Q32+$B$20*Transformed!R32+$B$21*Transformed!S32+$B$22*Transformed!T32+$B$23*Transformed!U32+$B$24*Transformed!V32+$B$25*Transformed!W32</f>
        <v>0.54749130000000001</v>
      </c>
      <c r="O32" s="4">
        <f>$B$51+$B$29*Transformed!B32+$B$30*Transformed!C32+$B$31*Transformed!D32+$B$32*Transformed!E32+$B$33*Transformed!F32+$B$34*Transformed!G32+$B$35*Transformed!H32+$B$36*Transformed!I32+$B$37*Transformed!J32+$B$38*Transformed!K32+$B$39*Transformed!L32+$B$40*Transformed!M32+$B$41*Transformed!N32+$B$42*Transformed!O32+$B$43*Transformed!P32+$B$44*Transformed!Q32+$B$45*Transformed!R32+$B$46*Transformed!S32+$B$47*Transformed!T32+$B$48*Transformed!U32+$B$49*Transformed!V32+$B$50*Transformed!W32</f>
        <v>0.83877699999999999</v>
      </c>
      <c r="P32">
        <f t="shared" si="3"/>
        <v>2.0055384727734635</v>
      </c>
      <c r="Q32">
        <f t="shared" si="4"/>
        <v>-5.9610990197716465</v>
      </c>
      <c r="R32">
        <f t="shared" si="5"/>
        <v>0.69522276548787054</v>
      </c>
      <c r="S32">
        <f t="shared" si="6"/>
        <v>-13.360921770722809</v>
      </c>
      <c r="T32" t="e">
        <f t="shared" ca="1" si="7"/>
        <v>#NAME?</v>
      </c>
      <c r="U32">
        <f t="shared" si="8"/>
        <v>-0.97754724272351667</v>
      </c>
      <c r="V32" s="10" t="e">
        <f t="shared" ca="1" si="9"/>
        <v>#NAME?</v>
      </c>
      <c r="W32">
        <f t="shared" si="10"/>
        <v>-0.75654214622810412</v>
      </c>
      <c r="X32" t="e">
        <f t="shared" ca="1" si="11"/>
        <v>#NAME?</v>
      </c>
      <c r="Y32" t="e">
        <f t="shared" ca="1" si="12"/>
        <v>#NAME?</v>
      </c>
      <c r="Z32" t="e">
        <f t="shared" ca="1" si="13"/>
        <v>#NAME?</v>
      </c>
      <c r="AA32" t="e">
        <f t="shared" ca="1" si="14"/>
        <v>#NAME?</v>
      </c>
      <c r="AB32" t="e">
        <f t="shared" ca="1" si="15"/>
        <v>#NAME?</v>
      </c>
      <c r="AC32" t="e">
        <f t="shared" ca="1" si="16"/>
        <v>#NAME?</v>
      </c>
      <c r="AD32" t="e">
        <f t="shared" ca="1" si="17"/>
        <v>#NAME?</v>
      </c>
      <c r="AE32" s="4" t="e">
        <f t="shared" ca="1" si="18"/>
        <v>#NAME?</v>
      </c>
      <c r="AG32" t="e">
        <f t="shared" ca="1" si="19"/>
        <v>#NAME?</v>
      </c>
    </row>
    <row r="33" spans="1:33">
      <c r="A33" t="s">
        <v>43</v>
      </c>
      <c r="B33">
        <v>5.7129999999999995E-4</v>
      </c>
      <c r="C33">
        <v>2.0450000000000001E-4</v>
      </c>
      <c r="D33">
        <v>2.79</v>
      </c>
      <c r="E33">
        <v>5.0000000000000001E-3</v>
      </c>
      <c r="F33">
        <v>1.7039999999999999E-4</v>
      </c>
      <c r="G33">
        <v>9.7210000000000005E-4</v>
      </c>
      <c r="J33">
        <f t="shared" si="0"/>
        <v>32</v>
      </c>
      <c r="K33">
        <f>EXP($B$59+$B$54*Transformed!B33+$B$55*Transformed!C33+$B$56*Transformed!D33+$B$57*Transformed!E33+$B$58*Transformed!F33)</f>
        <v>7.1536748234026337E-2</v>
      </c>
      <c r="L33">
        <f t="shared" si="1"/>
        <v>6.6760891170484185E-2</v>
      </c>
      <c r="M33">
        <f t="shared" si="2"/>
        <v>0.93323910882951577</v>
      </c>
      <c r="N33">
        <f>$B$26+$B$4*Transformed!B33+$B$5*Transformed!C33+$B$6*Transformed!D33+$B$7*Transformed!E33+$B$8*Transformed!F33+$B$9*Transformed!G33+$B$10*Transformed!H33+$B$11*Transformed!I33+$B$12*Transformed!J33+$B$13*Transformed!K33+$B$14*Transformed!L33+$B$15*Transformed!M33+$B$16*Transformed!N33+$B$17*Transformed!O33+$B$18*Transformed!P33+$B$19*Transformed!Q33+$B$20*Transformed!R33+$B$21*Transformed!S33+$B$22*Transformed!T33+$B$23*Transformed!U33+$B$24*Transformed!V33+$B$25*Transformed!W33</f>
        <v>0.54749130000000001</v>
      </c>
      <c r="O33" s="4">
        <f>$B$51+$B$29*Transformed!B33+$B$30*Transformed!C33+$B$31*Transformed!D33+$B$32*Transformed!E33+$B$33*Transformed!F33+$B$34*Transformed!G33+$B$35*Transformed!H33+$B$36*Transformed!I33+$B$37*Transformed!J33+$B$38*Transformed!K33+$B$39*Transformed!L33+$B$40*Transformed!M33+$B$41*Transformed!N33+$B$42*Transformed!O33+$B$43*Transformed!P33+$B$44*Transformed!Q33+$B$45*Transformed!R33+$B$46*Transformed!S33+$B$47*Transformed!T33+$B$48*Transformed!U33+$B$49*Transformed!V33+$B$50*Transformed!W33</f>
        <v>0.83877699999999999</v>
      </c>
      <c r="P33">
        <f t="shared" si="3"/>
        <v>2.0055384727734635</v>
      </c>
      <c r="Q33">
        <f t="shared" si="4"/>
        <v>-5.9610990197716465</v>
      </c>
      <c r="R33">
        <f t="shared" si="5"/>
        <v>0.69522276548787054</v>
      </c>
      <c r="S33">
        <f t="shared" si="6"/>
        <v>-13.360921770722809</v>
      </c>
      <c r="T33" t="e">
        <f t="shared" ca="1" si="7"/>
        <v>#NAME?</v>
      </c>
      <c r="U33">
        <f t="shared" si="8"/>
        <v>-0.97754724272351667</v>
      </c>
      <c r="V33" s="10" t="e">
        <f t="shared" ca="1" si="9"/>
        <v>#NAME?</v>
      </c>
      <c r="W33">
        <f t="shared" si="10"/>
        <v>-0.75654214622810412</v>
      </c>
      <c r="X33" t="e">
        <f t="shared" ca="1" si="11"/>
        <v>#NAME?</v>
      </c>
      <c r="Y33" t="e">
        <f t="shared" ca="1" si="12"/>
        <v>#NAME?</v>
      </c>
      <c r="Z33" t="e">
        <f t="shared" ca="1" si="13"/>
        <v>#NAME?</v>
      </c>
      <c r="AA33" t="e">
        <f t="shared" ca="1" si="14"/>
        <v>#NAME?</v>
      </c>
      <c r="AB33" t="e">
        <f t="shared" ca="1" si="15"/>
        <v>#NAME?</v>
      </c>
      <c r="AC33" t="e">
        <f t="shared" ca="1" si="16"/>
        <v>#NAME?</v>
      </c>
      <c r="AD33" t="e">
        <f t="shared" ca="1" si="17"/>
        <v>#NAME?</v>
      </c>
      <c r="AE33" s="4" t="e">
        <f t="shared" ca="1" si="18"/>
        <v>#NAME?</v>
      </c>
      <c r="AG33" t="e">
        <f t="shared" ca="1" si="19"/>
        <v>#NAME?</v>
      </c>
    </row>
    <row r="34" spans="1:33">
      <c r="A34" t="s">
        <v>8</v>
      </c>
      <c r="B34">
        <v>4.2500000000000003E-5</v>
      </c>
      <c r="C34">
        <v>5.3100000000000003E-5</v>
      </c>
      <c r="D34">
        <v>0.8</v>
      </c>
      <c r="E34">
        <v>0.42299999999999999</v>
      </c>
      <c r="F34">
        <v>-6.1500000000000004E-5</v>
      </c>
      <c r="G34">
        <v>1.4650000000000001E-4</v>
      </c>
      <c r="J34">
        <f t="shared" si="0"/>
        <v>33</v>
      </c>
      <c r="K34">
        <f>EXP($B$59+$B$54*Transformed!B34+$B$55*Transformed!C34+$B$56*Transformed!D34+$B$57*Transformed!E34+$B$58*Transformed!F34)</f>
        <v>7.1536748234026337E-2</v>
      </c>
      <c r="L34">
        <f t="shared" si="1"/>
        <v>6.6760891170484185E-2</v>
      </c>
      <c r="M34">
        <f t="shared" si="2"/>
        <v>0.93323910882951577</v>
      </c>
      <c r="N34">
        <f>$B$26+$B$4*Transformed!B34+$B$5*Transformed!C34+$B$6*Transformed!D34+$B$7*Transformed!E34+$B$8*Transformed!F34+$B$9*Transformed!G34+$B$10*Transformed!H34+$B$11*Transformed!I34+$B$12*Transformed!J34+$B$13*Transformed!K34+$B$14*Transformed!L34+$B$15*Transformed!M34+$B$16*Transformed!N34+$B$17*Transformed!O34+$B$18*Transformed!P34+$B$19*Transformed!Q34+$B$20*Transformed!R34+$B$21*Transformed!S34+$B$22*Transformed!T34+$B$23*Transformed!U34+$B$24*Transformed!V34+$B$25*Transformed!W34</f>
        <v>0.54749130000000001</v>
      </c>
      <c r="O34" s="4">
        <f>$B$51+$B$29*Transformed!B34+$B$30*Transformed!C34+$B$31*Transformed!D34+$B$32*Transformed!E34+$B$33*Transformed!F34+$B$34*Transformed!G34+$B$35*Transformed!H34+$B$36*Transformed!I34+$B$37*Transformed!J34+$B$38*Transformed!K34+$B$39*Transformed!L34+$B$40*Transformed!M34+$B$41*Transformed!N34+$B$42*Transformed!O34+$B$43*Transformed!P34+$B$44*Transformed!Q34+$B$45*Transformed!R34+$B$46*Transformed!S34+$B$47*Transformed!T34+$B$48*Transformed!U34+$B$49*Transformed!V34+$B$50*Transformed!W34</f>
        <v>0.83877699999999999</v>
      </c>
      <c r="P34">
        <f t="shared" si="3"/>
        <v>2.0055384727734635</v>
      </c>
      <c r="Q34">
        <f t="shared" si="4"/>
        <v>-5.9610990197716465</v>
      </c>
      <c r="R34">
        <f t="shared" si="5"/>
        <v>0.69522276548787054</v>
      </c>
      <c r="S34">
        <f t="shared" si="6"/>
        <v>-13.360921770722809</v>
      </c>
      <c r="T34" t="e">
        <f t="shared" ca="1" si="7"/>
        <v>#NAME?</v>
      </c>
      <c r="U34">
        <f t="shared" si="8"/>
        <v>-0.97754724272351667</v>
      </c>
      <c r="V34" s="10" t="e">
        <f t="shared" ca="1" si="9"/>
        <v>#NAME?</v>
      </c>
      <c r="W34">
        <f t="shared" si="10"/>
        <v>-0.75654214622810412</v>
      </c>
      <c r="X34" t="e">
        <f t="shared" ca="1" si="11"/>
        <v>#NAME?</v>
      </c>
      <c r="Y34" t="e">
        <f t="shared" ca="1" si="12"/>
        <v>#NAME?</v>
      </c>
      <c r="Z34" t="e">
        <f t="shared" ca="1" si="13"/>
        <v>#NAME?</v>
      </c>
      <c r="AA34" t="e">
        <f t="shared" ca="1" si="14"/>
        <v>#NAME?</v>
      </c>
      <c r="AB34" t="e">
        <f t="shared" ca="1" si="15"/>
        <v>#NAME?</v>
      </c>
      <c r="AC34" t="e">
        <f t="shared" ca="1" si="16"/>
        <v>#NAME?</v>
      </c>
      <c r="AD34" t="e">
        <f t="shared" ca="1" si="17"/>
        <v>#NAME?</v>
      </c>
      <c r="AE34" s="4" t="e">
        <f t="shared" ca="1" si="18"/>
        <v>#NAME?</v>
      </c>
      <c r="AG34" t="e">
        <f t="shared" ca="1" si="19"/>
        <v>#NAME?</v>
      </c>
    </row>
    <row r="35" spans="1:33">
      <c r="A35" t="s">
        <v>9</v>
      </c>
      <c r="B35">
        <v>-1.4100000000000001E-5</v>
      </c>
      <c r="C35">
        <v>5.3499999999999999E-5</v>
      </c>
      <c r="D35">
        <v>-0.26</v>
      </c>
      <c r="E35">
        <v>0.79200000000000004</v>
      </c>
      <c r="F35">
        <v>-1.1900000000000001E-4</v>
      </c>
      <c r="G35">
        <v>9.0699999999999996E-5</v>
      </c>
      <c r="J35">
        <f t="shared" si="0"/>
        <v>34</v>
      </c>
      <c r="K35">
        <f>EXP($B$59+$B$54*Transformed!B35+$B$55*Transformed!C35+$B$56*Transformed!D35+$B$57*Transformed!E35+$B$58*Transformed!F35)</f>
        <v>7.1536748234026337E-2</v>
      </c>
      <c r="L35">
        <f t="shared" si="1"/>
        <v>6.6760891170484185E-2</v>
      </c>
      <c r="M35">
        <f t="shared" si="2"/>
        <v>0.93323910882951577</v>
      </c>
      <c r="N35">
        <f>$B$26+$B$4*Transformed!B35+$B$5*Transformed!C35+$B$6*Transformed!D35+$B$7*Transformed!E35+$B$8*Transformed!F35+$B$9*Transformed!G35+$B$10*Transformed!H35+$B$11*Transformed!I35+$B$12*Transformed!J35+$B$13*Transformed!K35+$B$14*Transformed!L35+$B$15*Transformed!M35+$B$16*Transformed!N35+$B$17*Transformed!O35+$B$18*Transformed!P35+$B$19*Transformed!Q35+$B$20*Transformed!R35+$B$21*Transformed!S35+$B$22*Transformed!T35+$B$23*Transformed!U35+$B$24*Transformed!V35+$B$25*Transformed!W35</f>
        <v>0.54749130000000001</v>
      </c>
      <c r="O35" s="4">
        <f>$B$51+$B$29*Transformed!B35+$B$30*Transformed!C35+$B$31*Transformed!D35+$B$32*Transformed!E35+$B$33*Transformed!F35+$B$34*Transformed!G35+$B$35*Transformed!H35+$B$36*Transformed!I35+$B$37*Transformed!J35+$B$38*Transformed!K35+$B$39*Transformed!L35+$B$40*Transformed!M35+$B$41*Transformed!N35+$B$42*Transformed!O35+$B$43*Transformed!P35+$B$44*Transformed!Q35+$B$45*Transformed!R35+$B$46*Transformed!S35+$B$47*Transformed!T35+$B$48*Transformed!U35+$B$49*Transformed!V35+$B$50*Transformed!W35</f>
        <v>0.83877699999999999</v>
      </c>
      <c r="P35">
        <f t="shared" si="3"/>
        <v>2.0055384727734635</v>
      </c>
      <c r="Q35">
        <f t="shared" si="4"/>
        <v>-5.9610990197716465</v>
      </c>
      <c r="R35">
        <f t="shared" si="5"/>
        <v>0.69522276548787054</v>
      </c>
      <c r="S35">
        <f t="shared" si="6"/>
        <v>-13.360921770722809</v>
      </c>
      <c r="T35" t="e">
        <f t="shared" ca="1" si="7"/>
        <v>#NAME?</v>
      </c>
      <c r="U35">
        <f t="shared" si="8"/>
        <v>-0.97754724272351667</v>
      </c>
      <c r="V35" s="10" t="e">
        <f t="shared" ca="1" si="9"/>
        <v>#NAME?</v>
      </c>
      <c r="W35">
        <f t="shared" si="10"/>
        <v>-0.75654214622810412</v>
      </c>
      <c r="X35" t="e">
        <f t="shared" ca="1" si="11"/>
        <v>#NAME?</v>
      </c>
      <c r="Y35" t="e">
        <f t="shared" ca="1" si="12"/>
        <v>#NAME?</v>
      </c>
      <c r="Z35" t="e">
        <f t="shared" ca="1" si="13"/>
        <v>#NAME?</v>
      </c>
      <c r="AA35" t="e">
        <f t="shared" ca="1" si="14"/>
        <v>#NAME?</v>
      </c>
      <c r="AB35" t="e">
        <f t="shared" ca="1" si="15"/>
        <v>#NAME?</v>
      </c>
      <c r="AC35" t="e">
        <f t="shared" ca="1" si="16"/>
        <v>#NAME?</v>
      </c>
      <c r="AD35" t="e">
        <f t="shared" ca="1" si="17"/>
        <v>#NAME?</v>
      </c>
      <c r="AE35" s="4" t="e">
        <f t="shared" ca="1" si="18"/>
        <v>#NAME?</v>
      </c>
      <c r="AG35" t="e">
        <f t="shared" ca="1" si="19"/>
        <v>#NAME?</v>
      </c>
    </row>
    <row r="36" spans="1:33">
      <c r="A36" t="s">
        <v>44</v>
      </c>
      <c r="B36">
        <v>6.8700000000000003E-5</v>
      </c>
      <c r="C36">
        <v>1.7499999999999998E-5</v>
      </c>
      <c r="D36">
        <v>3.91</v>
      </c>
      <c r="E36">
        <v>0</v>
      </c>
      <c r="F36">
        <v>3.43E-5</v>
      </c>
      <c r="G36">
        <v>1.031E-4</v>
      </c>
      <c r="J36">
        <f t="shared" si="0"/>
        <v>35</v>
      </c>
      <c r="K36">
        <f>EXP($B$59+$B$54*Transformed!B36+$B$55*Transformed!C36+$B$56*Transformed!D36+$B$57*Transformed!E36+$B$58*Transformed!F36)</f>
        <v>7.1536748234026337E-2</v>
      </c>
      <c r="L36">
        <f t="shared" si="1"/>
        <v>6.6760891170484185E-2</v>
      </c>
      <c r="M36">
        <f t="shared" si="2"/>
        <v>0.93323910882951577</v>
      </c>
      <c r="N36">
        <f>$B$26+$B$4*Transformed!B36+$B$5*Transformed!C36+$B$6*Transformed!D36+$B$7*Transformed!E36+$B$8*Transformed!F36+$B$9*Transformed!G36+$B$10*Transformed!H36+$B$11*Transformed!I36+$B$12*Transformed!J36+$B$13*Transformed!K36+$B$14*Transformed!L36+$B$15*Transformed!M36+$B$16*Transformed!N36+$B$17*Transformed!O36+$B$18*Transformed!P36+$B$19*Transformed!Q36+$B$20*Transformed!R36+$B$21*Transformed!S36+$B$22*Transformed!T36+$B$23*Transformed!U36+$B$24*Transformed!V36+$B$25*Transformed!W36</f>
        <v>0.54749130000000001</v>
      </c>
      <c r="O36" s="4">
        <f>$B$51+$B$29*Transformed!B36+$B$30*Transformed!C36+$B$31*Transformed!D36+$B$32*Transformed!E36+$B$33*Transformed!F36+$B$34*Transformed!G36+$B$35*Transformed!H36+$B$36*Transformed!I36+$B$37*Transformed!J36+$B$38*Transformed!K36+$B$39*Transformed!L36+$B$40*Transformed!M36+$B$41*Transformed!N36+$B$42*Transformed!O36+$B$43*Transformed!P36+$B$44*Transformed!Q36+$B$45*Transformed!R36+$B$46*Transformed!S36+$B$47*Transformed!T36+$B$48*Transformed!U36+$B$49*Transformed!V36+$B$50*Transformed!W36</f>
        <v>0.83877699999999999</v>
      </c>
      <c r="P36">
        <f t="shared" si="3"/>
        <v>2.0055384727734635</v>
      </c>
      <c r="Q36">
        <f t="shared" si="4"/>
        <v>-5.9610990197716465</v>
      </c>
      <c r="R36">
        <f t="shared" si="5"/>
        <v>0.69522276548787054</v>
      </c>
      <c r="S36">
        <f t="shared" si="6"/>
        <v>-13.360921770722809</v>
      </c>
      <c r="T36" t="e">
        <f t="shared" ca="1" si="7"/>
        <v>#NAME?</v>
      </c>
      <c r="U36">
        <f t="shared" si="8"/>
        <v>-0.97754724272351667</v>
      </c>
      <c r="V36" s="10" t="e">
        <f t="shared" ca="1" si="9"/>
        <v>#NAME?</v>
      </c>
      <c r="W36">
        <f t="shared" si="10"/>
        <v>-0.75654214622810412</v>
      </c>
      <c r="X36" t="e">
        <f t="shared" ca="1" si="11"/>
        <v>#NAME?</v>
      </c>
      <c r="Y36" t="e">
        <f t="shared" ca="1" si="12"/>
        <v>#NAME?</v>
      </c>
      <c r="Z36" t="e">
        <f t="shared" ca="1" si="13"/>
        <v>#NAME?</v>
      </c>
      <c r="AA36" t="e">
        <f t="shared" ca="1" si="14"/>
        <v>#NAME?</v>
      </c>
      <c r="AB36" t="e">
        <f t="shared" ca="1" si="15"/>
        <v>#NAME?</v>
      </c>
      <c r="AC36" t="e">
        <f t="shared" ca="1" si="16"/>
        <v>#NAME?</v>
      </c>
      <c r="AD36" t="e">
        <f t="shared" ca="1" si="17"/>
        <v>#NAME?</v>
      </c>
      <c r="AE36" s="4" t="e">
        <f t="shared" ca="1" si="18"/>
        <v>#NAME?</v>
      </c>
      <c r="AG36" t="e">
        <f t="shared" ca="1" si="19"/>
        <v>#NAME?</v>
      </c>
    </row>
    <row r="37" spans="1:33">
      <c r="A37" t="s">
        <v>45</v>
      </c>
      <c r="B37">
        <v>4.5200000000000001E-5</v>
      </c>
      <c r="C37">
        <v>1.4E-5</v>
      </c>
      <c r="D37">
        <v>3.24</v>
      </c>
      <c r="E37">
        <v>1E-3</v>
      </c>
      <c r="F37">
        <v>1.7900000000000001E-5</v>
      </c>
      <c r="G37">
        <v>7.2600000000000003E-5</v>
      </c>
      <c r="J37">
        <f t="shared" si="0"/>
        <v>36</v>
      </c>
      <c r="K37">
        <f>EXP($B$59+$B$54*Transformed!B37+$B$55*Transformed!C37+$B$56*Transformed!D37+$B$57*Transformed!E37+$B$58*Transformed!F37)</f>
        <v>7.1536748234026337E-2</v>
      </c>
      <c r="L37">
        <f t="shared" si="1"/>
        <v>6.6760891170484185E-2</v>
      </c>
      <c r="M37">
        <f t="shared" si="2"/>
        <v>0.93323910882951577</v>
      </c>
      <c r="N37">
        <f>$B$26+$B$4*Transformed!B37+$B$5*Transformed!C37+$B$6*Transformed!D37+$B$7*Transformed!E37+$B$8*Transformed!F37+$B$9*Transformed!G37+$B$10*Transformed!H37+$B$11*Transformed!I37+$B$12*Transformed!J37+$B$13*Transformed!K37+$B$14*Transformed!L37+$B$15*Transformed!M37+$B$16*Transformed!N37+$B$17*Transformed!O37+$B$18*Transformed!P37+$B$19*Transformed!Q37+$B$20*Transformed!R37+$B$21*Transformed!S37+$B$22*Transformed!T37+$B$23*Transformed!U37+$B$24*Transformed!V37+$B$25*Transformed!W37</f>
        <v>0.54749130000000001</v>
      </c>
      <c r="O37" s="4">
        <f>$B$51+$B$29*Transformed!B37+$B$30*Transformed!C37+$B$31*Transformed!D37+$B$32*Transformed!E37+$B$33*Transformed!F37+$B$34*Transformed!G37+$B$35*Transformed!H37+$B$36*Transformed!I37+$B$37*Transformed!J37+$B$38*Transformed!K37+$B$39*Transformed!L37+$B$40*Transformed!M37+$B$41*Transformed!N37+$B$42*Transformed!O37+$B$43*Transformed!P37+$B$44*Transformed!Q37+$B$45*Transformed!R37+$B$46*Transformed!S37+$B$47*Transformed!T37+$B$48*Transformed!U37+$B$49*Transformed!V37+$B$50*Transformed!W37</f>
        <v>0.83877699999999999</v>
      </c>
      <c r="P37">
        <f t="shared" si="3"/>
        <v>2.0055384727734635</v>
      </c>
      <c r="Q37">
        <f t="shared" si="4"/>
        <v>-5.9610990197716465</v>
      </c>
      <c r="R37">
        <f t="shared" si="5"/>
        <v>0.69522276548787054</v>
      </c>
      <c r="S37">
        <f t="shared" si="6"/>
        <v>-13.360921770722809</v>
      </c>
      <c r="T37" t="e">
        <f t="shared" ca="1" si="7"/>
        <v>#NAME?</v>
      </c>
      <c r="U37">
        <f t="shared" si="8"/>
        <v>-0.97754724272351667</v>
      </c>
      <c r="V37" s="10" t="e">
        <f t="shared" ca="1" si="9"/>
        <v>#NAME?</v>
      </c>
      <c r="W37">
        <f t="shared" si="10"/>
        <v>-0.75654214622810412</v>
      </c>
      <c r="X37" t="e">
        <f t="shared" ca="1" si="11"/>
        <v>#NAME?</v>
      </c>
      <c r="Y37" t="e">
        <f t="shared" ca="1" si="12"/>
        <v>#NAME?</v>
      </c>
      <c r="Z37" t="e">
        <f t="shared" ca="1" si="13"/>
        <v>#NAME?</v>
      </c>
      <c r="AA37" t="e">
        <f t="shared" ca="1" si="14"/>
        <v>#NAME?</v>
      </c>
      <c r="AB37" t="e">
        <f t="shared" ca="1" si="15"/>
        <v>#NAME?</v>
      </c>
      <c r="AC37" t="e">
        <f t="shared" ca="1" si="16"/>
        <v>#NAME?</v>
      </c>
      <c r="AD37" t="e">
        <f t="shared" ca="1" si="17"/>
        <v>#NAME?</v>
      </c>
      <c r="AE37" s="4" t="e">
        <f t="shared" ca="1" si="18"/>
        <v>#NAME?</v>
      </c>
      <c r="AG37" t="e">
        <f t="shared" ca="1" si="19"/>
        <v>#NAME?</v>
      </c>
    </row>
    <row r="38" spans="1:33">
      <c r="A38" t="s">
        <v>46</v>
      </c>
      <c r="B38">
        <v>-1.2799999999999999E-5</v>
      </c>
      <c r="C38" s="4">
        <v>7.5700000000000004E-6</v>
      </c>
      <c r="D38">
        <v>-1.7</v>
      </c>
      <c r="E38">
        <v>0.09</v>
      </c>
      <c r="F38">
        <v>-2.7699999999999999E-5</v>
      </c>
      <c r="G38" s="4">
        <v>1.9999999999999999E-6</v>
      </c>
      <c r="J38">
        <f t="shared" si="0"/>
        <v>37</v>
      </c>
      <c r="K38">
        <f>EXP($B$59+$B$54*Transformed!B38+$B$55*Transformed!C38+$B$56*Transformed!D38+$B$57*Transformed!E38+$B$58*Transformed!F38)</f>
        <v>7.1536748234026337E-2</v>
      </c>
      <c r="L38">
        <f t="shared" si="1"/>
        <v>6.6760891170484185E-2</v>
      </c>
      <c r="M38">
        <f t="shared" si="2"/>
        <v>0.93323910882951577</v>
      </c>
      <c r="N38">
        <f>$B$26+$B$4*Transformed!B38+$B$5*Transformed!C38+$B$6*Transformed!D38+$B$7*Transformed!E38+$B$8*Transformed!F38+$B$9*Transformed!G38+$B$10*Transformed!H38+$B$11*Transformed!I38+$B$12*Transformed!J38+$B$13*Transformed!K38+$B$14*Transformed!L38+$B$15*Transformed!M38+$B$16*Transformed!N38+$B$17*Transformed!O38+$B$18*Transformed!P38+$B$19*Transformed!Q38+$B$20*Transformed!R38+$B$21*Transformed!S38+$B$22*Transformed!T38+$B$23*Transformed!U38+$B$24*Transformed!V38+$B$25*Transformed!W38</f>
        <v>0.54749130000000001</v>
      </c>
      <c r="O38" s="4">
        <f>$B$51+$B$29*Transformed!B38+$B$30*Transformed!C38+$B$31*Transformed!D38+$B$32*Transformed!E38+$B$33*Transformed!F38+$B$34*Transformed!G38+$B$35*Transformed!H38+$B$36*Transformed!I38+$B$37*Transformed!J38+$B$38*Transformed!K38+$B$39*Transformed!L38+$B$40*Transformed!M38+$B$41*Transformed!N38+$B$42*Transformed!O38+$B$43*Transformed!P38+$B$44*Transformed!Q38+$B$45*Transformed!R38+$B$46*Transformed!S38+$B$47*Transformed!T38+$B$48*Transformed!U38+$B$49*Transformed!V38+$B$50*Transformed!W38</f>
        <v>0.83877699999999999</v>
      </c>
      <c r="P38">
        <f t="shared" si="3"/>
        <v>2.0055384727734635</v>
      </c>
      <c r="Q38">
        <f t="shared" si="4"/>
        <v>-5.9610990197716465</v>
      </c>
      <c r="R38">
        <f t="shared" si="5"/>
        <v>0.69522276548787054</v>
      </c>
      <c r="S38">
        <f t="shared" si="6"/>
        <v>-13.360921770722809</v>
      </c>
      <c r="T38" t="e">
        <f t="shared" ca="1" si="7"/>
        <v>#NAME?</v>
      </c>
      <c r="U38">
        <f t="shared" si="8"/>
        <v>-0.97754724272351667</v>
      </c>
      <c r="V38" s="10" t="e">
        <f t="shared" ca="1" si="9"/>
        <v>#NAME?</v>
      </c>
      <c r="W38">
        <f t="shared" si="10"/>
        <v>-0.75654214622810412</v>
      </c>
      <c r="X38" t="e">
        <f t="shared" ca="1" si="11"/>
        <v>#NAME?</v>
      </c>
      <c r="Y38" t="e">
        <f t="shared" ca="1" si="12"/>
        <v>#NAME?</v>
      </c>
      <c r="Z38" t="e">
        <f t="shared" ca="1" si="13"/>
        <v>#NAME?</v>
      </c>
      <c r="AA38" t="e">
        <f t="shared" ca="1" si="14"/>
        <v>#NAME?</v>
      </c>
      <c r="AB38" t="e">
        <f t="shared" ca="1" si="15"/>
        <v>#NAME?</v>
      </c>
      <c r="AC38" t="e">
        <f t="shared" ca="1" si="16"/>
        <v>#NAME?</v>
      </c>
      <c r="AD38" t="e">
        <f t="shared" ca="1" si="17"/>
        <v>#NAME?</v>
      </c>
      <c r="AE38" s="4" t="e">
        <f t="shared" ca="1" si="18"/>
        <v>#NAME?</v>
      </c>
      <c r="AG38" t="e">
        <f t="shared" ca="1" si="19"/>
        <v>#NAME?</v>
      </c>
    </row>
    <row r="39" spans="1:33">
      <c r="A39" t="s">
        <v>47</v>
      </c>
      <c r="B39">
        <v>5.3000000000000001E-5</v>
      </c>
      <c r="C39">
        <v>6.2299999999999996E-5</v>
      </c>
      <c r="D39">
        <v>0.85</v>
      </c>
      <c r="E39">
        <v>0.39500000000000002</v>
      </c>
      <c r="F39">
        <v>-6.9099999999999999E-5</v>
      </c>
      <c r="G39">
        <v>1.751E-4</v>
      </c>
      <c r="J39">
        <f t="shared" si="0"/>
        <v>38</v>
      </c>
      <c r="K39">
        <f>EXP($B$59+$B$54*Transformed!B39+$B$55*Transformed!C39+$B$56*Transformed!D39+$B$57*Transformed!E39+$B$58*Transformed!F39)</f>
        <v>7.1536748234026337E-2</v>
      </c>
      <c r="L39">
        <f t="shared" si="1"/>
        <v>6.6760891170484185E-2</v>
      </c>
      <c r="M39">
        <f t="shared" si="2"/>
        <v>0.93323910882951577</v>
      </c>
      <c r="N39">
        <f>$B$26+$B$4*Transformed!B39+$B$5*Transformed!C39+$B$6*Transformed!D39+$B$7*Transformed!E39+$B$8*Transformed!F39+$B$9*Transformed!G39+$B$10*Transformed!H39+$B$11*Transformed!I39+$B$12*Transformed!J39+$B$13*Transformed!K39+$B$14*Transformed!L39+$B$15*Transformed!M39+$B$16*Transformed!N39+$B$17*Transformed!O39+$B$18*Transformed!P39+$B$19*Transformed!Q39+$B$20*Transformed!R39+$B$21*Transformed!S39+$B$22*Transformed!T39+$B$23*Transformed!U39+$B$24*Transformed!V39+$B$25*Transformed!W39</f>
        <v>0.54749130000000001</v>
      </c>
      <c r="O39" s="4">
        <f>$B$51+$B$29*Transformed!B39+$B$30*Transformed!C39+$B$31*Transformed!D39+$B$32*Transformed!E39+$B$33*Transformed!F39+$B$34*Transformed!G39+$B$35*Transformed!H39+$B$36*Transformed!I39+$B$37*Transformed!J39+$B$38*Transformed!K39+$B$39*Transformed!L39+$B$40*Transformed!M39+$B$41*Transformed!N39+$B$42*Transformed!O39+$B$43*Transformed!P39+$B$44*Transformed!Q39+$B$45*Transformed!R39+$B$46*Transformed!S39+$B$47*Transformed!T39+$B$48*Transformed!U39+$B$49*Transformed!V39+$B$50*Transformed!W39</f>
        <v>0.83877699999999999</v>
      </c>
      <c r="P39">
        <f t="shared" si="3"/>
        <v>2.0055384727734635</v>
      </c>
      <c r="Q39">
        <f t="shared" si="4"/>
        <v>-5.9610990197716465</v>
      </c>
      <c r="R39">
        <f t="shared" si="5"/>
        <v>0.69522276548787054</v>
      </c>
      <c r="S39">
        <f t="shared" si="6"/>
        <v>-13.360921770722809</v>
      </c>
      <c r="T39" t="e">
        <f t="shared" ca="1" si="7"/>
        <v>#NAME?</v>
      </c>
      <c r="U39">
        <f t="shared" si="8"/>
        <v>-0.97754724272351667</v>
      </c>
      <c r="V39" s="10" t="e">
        <f t="shared" ca="1" si="9"/>
        <v>#NAME?</v>
      </c>
      <c r="W39">
        <f t="shared" si="10"/>
        <v>-0.75654214622810412</v>
      </c>
      <c r="X39" t="e">
        <f t="shared" ca="1" si="11"/>
        <v>#NAME?</v>
      </c>
      <c r="Y39" t="e">
        <f t="shared" ca="1" si="12"/>
        <v>#NAME?</v>
      </c>
      <c r="Z39" t="e">
        <f t="shared" ca="1" si="13"/>
        <v>#NAME?</v>
      </c>
      <c r="AA39" t="e">
        <f t="shared" ca="1" si="14"/>
        <v>#NAME?</v>
      </c>
      <c r="AB39" t="e">
        <f t="shared" ca="1" si="15"/>
        <v>#NAME?</v>
      </c>
      <c r="AC39" t="e">
        <f t="shared" ca="1" si="16"/>
        <v>#NAME?</v>
      </c>
      <c r="AD39" t="e">
        <f t="shared" ca="1" si="17"/>
        <v>#NAME?</v>
      </c>
      <c r="AE39" s="4" t="e">
        <f t="shared" ca="1" si="18"/>
        <v>#NAME?</v>
      </c>
      <c r="AG39" t="e">
        <f t="shared" ca="1" si="19"/>
        <v>#NAME?</v>
      </c>
    </row>
    <row r="40" spans="1:33">
      <c r="A40" t="s">
        <v>48</v>
      </c>
      <c r="B40">
        <v>3.65E-5</v>
      </c>
      <c r="C40">
        <v>4.5899999999999998E-5</v>
      </c>
      <c r="D40">
        <v>0.8</v>
      </c>
      <c r="E40">
        <v>0.42599999999999999</v>
      </c>
      <c r="F40">
        <v>-5.3399999999999997E-5</v>
      </c>
      <c r="G40">
        <v>1.2640000000000001E-4</v>
      </c>
      <c r="J40">
        <f t="shared" si="0"/>
        <v>39</v>
      </c>
      <c r="K40">
        <f>EXP($B$59+$B$54*Transformed!B40+$B$55*Transformed!C40+$B$56*Transformed!D40+$B$57*Transformed!E40+$B$58*Transformed!F40)</f>
        <v>7.1536748234026337E-2</v>
      </c>
      <c r="L40">
        <f t="shared" si="1"/>
        <v>6.6760891170484185E-2</v>
      </c>
      <c r="M40">
        <f t="shared" si="2"/>
        <v>0.93323910882951577</v>
      </c>
      <c r="N40">
        <f>$B$26+$B$4*Transformed!B40+$B$5*Transformed!C40+$B$6*Transformed!D40+$B$7*Transformed!E40+$B$8*Transformed!F40+$B$9*Transformed!G40+$B$10*Transformed!H40+$B$11*Transformed!I40+$B$12*Transformed!J40+$B$13*Transformed!K40+$B$14*Transformed!L40+$B$15*Transformed!M40+$B$16*Transformed!N40+$B$17*Transformed!O40+$B$18*Transformed!P40+$B$19*Transformed!Q40+$B$20*Transformed!R40+$B$21*Transformed!S40+$B$22*Transformed!T40+$B$23*Transformed!U40+$B$24*Transformed!V40+$B$25*Transformed!W40</f>
        <v>0.54749130000000001</v>
      </c>
      <c r="O40" s="4">
        <f>$B$51+$B$29*Transformed!B40+$B$30*Transformed!C40+$B$31*Transformed!D40+$B$32*Transformed!E40+$B$33*Transformed!F40+$B$34*Transformed!G40+$B$35*Transformed!H40+$B$36*Transformed!I40+$B$37*Transformed!J40+$B$38*Transformed!K40+$B$39*Transformed!L40+$B$40*Transformed!M40+$B$41*Transformed!N40+$B$42*Transformed!O40+$B$43*Transformed!P40+$B$44*Transformed!Q40+$B$45*Transformed!R40+$B$46*Transformed!S40+$B$47*Transformed!T40+$B$48*Transformed!U40+$B$49*Transformed!V40+$B$50*Transformed!W40</f>
        <v>0.83877699999999999</v>
      </c>
      <c r="P40">
        <f t="shared" si="3"/>
        <v>2.0055384727734635</v>
      </c>
      <c r="Q40">
        <f t="shared" si="4"/>
        <v>-5.9610990197716465</v>
      </c>
      <c r="R40">
        <f t="shared" si="5"/>
        <v>0.69522276548787054</v>
      </c>
      <c r="S40">
        <f t="shared" si="6"/>
        <v>-13.360921770722809</v>
      </c>
      <c r="T40" t="e">
        <f t="shared" ca="1" si="7"/>
        <v>#NAME?</v>
      </c>
      <c r="U40">
        <f t="shared" si="8"/>
        <v>-0.97754724272351667</v>
      </c>
      <c r="V40" s="10" t="e">
        <f t="shared" ca="1" si="9"/>
        <v>#NAME?</v>
      </c>
      <c r="W40">
        <f t="shared" si="10"/>
        <v>-0.75654214622810412</v>
      </c>
      <c r="X40" t="e">
        <f t="shared" ca="1" si="11"/>
        <v>#NAME?</v>
      </c>
      <c r="Y40" t="e">
        <f t="shared" ca="1" si="12"/>
        <v>#NAME?</v>
      </c>
      <c r="Z40" t="e">
        <f t="shared" ca="1" si="13"/>
        <v>#NAME?</v>
      </c>
      <c r="AA40" t="e">
        <f t="shared" ca="1" si="14"/>
        <v>#NAME?</v>
      </c>
      <c r="AB40" t="e">
        <f t="shared" ca="1" si="15"/>
        <v>#NAME?</v>
      </c>
      <c r="AC40" t="e">
        <f t="shared" ca="1" si="16"/>
        <v>#NAME?</v>
      </c>
      <c r="AD40" t="e">
        <f t="shared" ca="1" si="17"/>
        <v>#NAME?</v>
      </c>
      <c r="AE40" s="4" t="e">
        <f t="shared" ca="1" si="18"/>
        <v>#NAME?</v>
      </c>
      <c r="AG40" t="e">
        <f t="shared" ca="1" si="19"/>
        <v>#NAME?</v>
      </c>
    </row>
    <row r="41" spans="1:33">
      <c r="A41" t="s">
        <v>49</v>
      </c>
      <c r="B41" s="4">
        <v>1.48E-7</v>
      </c>
      <c r="C41">
        <v>3.57E-5</v>
      </c>
      <c r="D41">
        <v>0</v>
      </c>
      <c r="E41">
        <v>0.997</v>
      </c>
      <c r="F41">
        <v>-6.9900000000000005E-5</v>
      </c>
      <c r="G41">
        <v>7.0199999999999999E-5</v>
      </c>
      <c r="J41">
        <f t="shared" si="0"/>
        <v>40</v>
      </c>
      <c r="K41">
        <f>EXP($B$59+$B$54*Transformed!B41+$B$55*Transformed!C41+$B$56*Transformed!D41+$B$57*Transformed!E41+$B$58*Transformed!F41)</f>
        <v>7.1536748234026337E-2</v>
      </c>
      <c r="L41">
        <f t="shared" si="1"/>
        <v>6.6760891170484185E-2</v>
      </c>
      <c r="M41">
        <f t="shared" si="2"/>
        <v>0.93323910882951577</v>
      </c>
      <c r="N41">
        <f>$B$26+$B$4*Transformed!B41+$B$5*Transformed!C41+$B$6*Transformed!D41+$B$7*Transformed!E41+$B$8*Transformed!F41+$B$9*Transformed!G41+$B$10*Transformed!H41+$B$11*Transformed!I41+$B$12*Transformed!J41+$B$13*Transformed!K41+$B$14*Transformed!L41+$B$15*Transformed!M41+$B$16*Transformed!N41+$B$17*Transformed!O41+$B$18*Transformed!P41+$B$19*Transformed!Q41+$B$20*Transformed!R41+$B$21*Transformed!S41+$B$22*Transformed!T41+$B$23*Transformed!U41+$B$24*Transformed!V41+$B$25*Transformed!W41</f>
        <v>0.54749130000000001</v>
      </c>
      <c r="O41" s="4">
        <f>$B$51+$B$29*Transformed!B41+$B$30*Transformed!C41+$B$31*Transformed!D41+$B$32*Transformed!E41+$B$33*Transformed!F41+$B$34*Transformed!G41+$B$35*Transformed!H41+$B$36*Transformed!I41+$B$37*Transformed!J41+$B$38*Transformed!K41+$B$39*Transformed!L41+$B$40*Transformed!M41+$B$41*Transformed!N41+$B$42*Transformed!O41+$B$43*Transformed!P41+$B$44*Transformed!Q41+$B$45*Transformed!R41+$B$46*Transformed!S41+$B$47*Transformed!T41+$B$48*Transformed!U41+$B$49*Transformed!V41+$B$50*Transformed!W41</f>
        <v>0.83877699999999999</v>
      </c>
      <c r="P41">
        <f t="shared" si="3"/>
        <v>2.0055384727734635</v>
      </c>
      <c r="Q41">
        <f t="shared" si="4"/>
        <v>-5.9610990197716465</v>
      </c>
      <c r="R41">
        <f t="shared" si="5"/>
        <v>0.69522276548787054</v>
      </c>
      <c r="S41">
        <f t="shared" si="6"/>
        <v>-13.360921770722809</v>
      </c>
      <c r="T41" t="e">
        <f t="shared" ca="1" si="7"/>
        <v>#NAME?</v>
      </c>
      <c r="U41">
        <f t="shared" si="8"/>
        <v>-0.97754724272351667</v>
      </c>
      <c r="V41" s="10" t="e">
        <f t="shared" ca="1" si="9"/>
        <v>#NAME?</v>
      </c>
      <c r="W41">
        <f t="shared" si="10"/>
        <v>-0.75654214622810412</v>
      </c>
      <c r="X41" t="e">
        <f t="shared" ca="1" si="11"/>
        <v>#NAME?</v>
      </c>
      <c r="Y41" t="e">
        <f t="shared" ca="1" si="12"/>
        <v>#NAME?</v>
      </c>
      <c r="Z41" t="e">
        <f t="shared" ca="1" si="13"/>
        <v>#NAME?</v>
      </c>
      <c r="AA41" t="e">
        <f t="shared" ca="1" si="14"/>
        <v>#NAME?</v>
      </c>
      <c r="AB41" t="e">
        <f t="shared" ca="1" si="15"/>
        <v>#NAME?</v>
      </c>
      <c r="AC41" t="e">
        <f t="shared" ca="1" si="16"/>
        <v>#NAME?</v>
      </c>
      <c r="AD41" t="e">
        <f t="shared" ca="1" si="17"/>
        <v>#NAME?</v>
      </c>
      <c r="AE41" s="4" t="e">
        <f t="shared" ca="1" si="18"/>
        <v>#NAME?</v>
      </c>
      <c r="AG41" t="e">
        <f t="shared" ca="1" si="19"/>
        <v>#NAME?</v>
      </c>
    </row>
    <row r="42" spans="1:33">
      <c r="A42" t="s">
        <v>50</v>
      </c>
      <c r="B42">
        <v>1.4600000000000001E-5</v>
      </c>
      <c r="C42">
        <v>2.5000000000000001E-5</v>
      </c>
      <c r="D42">
        <v>0.57999999999999996</v>
      </c>
      <c r="E42">
        <v>0.56000000000000005</v>
      </c>
      <c r="F42">
        <v>-3.4499999999999998E-5</v>
      </c>
      <c r="G42">
        <v>6.3700000000000003E-5</v>
      </c>
      <c r="J42">
        <f t="shared" si="0"/>
        <v>41</v>
      </c>
      <c r="K42">
        <f>EXP($B$59+$B$54*Transformed!B42+$B$55*Transformed!C42+$B$56*Transformed!D42+$B$57*Transformed!E42+$B$58*Transformed!F42)</f>
        <v>7.1536748234026337E-2</v>
      </c>
      <c r="L42">
        <f t="shared" si="1"/>
        <v>6.6760891170484185E-2</v>
      </c>
      <c r="M42">
        <f t="shared" si="2"/>
        <v>0.93323910882951577</v>
      </c>
      <c r="N42">
        <f>$B$26+$B$4*Transformed!B42+$B$5*Transformed!C42+$B$6*Transformed!D42+$B$7*Transformed!E42+$B$8*Transformed!F42+$B$9*Transformed!G42+$B$10*Transformed!H42+$B$11*Transformed!I42+$B$12*Transformed!J42+$B$13*Transformed!K42+$B$14*Transformed!L42+$B$15*Transformed!M42+$B$16*Transformed!N42+$B$17*Transformed!O42+$B$18*Transformed!P42+$B$19*Transformed!Q42+$B$20*Transformed!R42+$B$21*Transformed!S42+$B$22*Transformed!T42+$B$23*Transformed!U42+$B$24*Transformed!V42+$B$25*Transformed!W42</f>
        <v>0.54749130000000001</v>
      </c>
      <c r="O42" s="4">
        <f>$B$51+$B$29*Transformed!B42+$B$30*Transformed!C42+$B$31*Transformed!D42+$B$32*Transformed!E42+$B$33*Transformed!F42+$B$34*Transformed!G42+$B$35*Transformed!H42+$B$36*Transformed!I42+$B$37*Transformed!J42+$B$38*Transformed!K42+$B$39*Transformed!L42+$B$40*Transformed!M42+$B$41*Transformed!N42+$B$42*Transformed!O42+$B$43*Transformed!P42+$B$44*Transformed!Q42+$B$45*Transformed!R42+$B$46*Transformed!S42+$B$47*Transformed!T42+$B$48*Transformed!U42+$B$49*Transformed!V42+$B$50*Transformed!W42</f>
        <v>0.83877699999999999</v>
      </c>
      <c r="P42">
        <f t="shared" si="3"/>
        <v>2.0055384727734635</v>
      </c>
      <c r="Q42">
        <f t="shared" si="4"/>
        <v>-5.9610990197716465</v>
      </c>
      <c r="R42">
        <f t="shared" si="5"/>
        <v>0.69522276548787054</v>
      </c>
      <c r="S42">
        <f t="shared" si="6"/>
        <v>-13.360921770722809</v>
      </c>
      <c r="T42" t="e">
        <f t="shared" ca="1" si="7"/>
        <v>#NAME?</v>
      </c>
      <c r="U42">
        <f t="shared" si="8"/>
        <v>-0.97754724272351667</v>
      </c>
      <c r="V42" s="10" t="e">
        <f t="shared" ca="1" si="9"/>
        <v>#NAME?</v>
      </c>
      <c r="W42">
        <f t="shared" si="10"/>
        <v>-0.75654214622810412</v>
      </c>
      <c r="X42" t="e">
        <f t="shared" ca="1" si="11"/>
        <v>#NAME?</v>
      </c>
      <c r="Y42" t="e">
        <f t="shared" ca="1" si="12"/>
        <v>#NAME?</v>
      </c>
      <c r="Z42" t="e">
        <f t="shared" ca="1" si="13"/>
        <v>#NAME?</v>
      </c>
      <c r="AA42" t="e">
        <f t="shared" ca="1" si="14"/>
        <v>#NAME?</v>
      </c>
      <c r="AB42" t="e">
        <f t="shared" ca="1" si="15"/>
        <v>#NAME?</v>
      </c>
      <c r="AC42" t="e">
        <f t="shared" ca="1" si="16"/>
        <v>#NAME?</v>
      </c>
      <c r="AD42" t="e">
        <f t="shared" ca="1" si="17"/>
        <v>#NAME?</v>
      </c>
      <c r="AE42" s="4" t="e">
        <f t="shared" ca="1" si="18"/>
        <v>#NAME?</v>
      </c>
      <c r="AG42" t="e">
        <f t="shared" ca="1" si="19"/>
        <v>#NAME?</v>
      </c>
    </row>
    <row r="43" spans="1:33">
      <c r="A43" t="s">
        <v>51</v>
      </c>
      <c r="B43" s="4">
        <v>-3.2799999999999999E-6</v>
      </c>
      <c r="C43">
        <v>4.0399999999999999E-5</v>
      </c>
      <c r="D43">
        <v>-0.08</v>
      </c>
      <c r="E43">
        <v>0.93500000000000005</v>
      </c>
      <c r="F43">
        <v>-8.2399999999999997E-5</v>
      </c>
      <c r="G43">
        <v>7.5799999999999999E-5</v>
      </c>
      <c r="J43">
        <f t="shared" si="0"/>
        <v>42</v>
      </c>
      <c r="K43">
        <f>EXP($B$59+$B$54*Transformed!B43+$B$55*Transformed!C43+$B$56*Transformed!D43+$B$57*Transformed!E43+$B$58*Transformed!F43)</f>
        <v>7.1536748234026337E-2</v>
      </c>
      <c r="L43">
        <f t="shared" si="1"/>
        <v>6.6760891170484185E-2</v>
      </c>
      <c r="M43">
        <f t="shared" si="2"/>
        <v>0.93323910882951577</v>
      </c>
      <c r="N43">
        <f>$B$26+$B$4*Transformed!B43+$B$5*Transformed!C43+$B$6*Transformed!D43+$B$7*Transformed!E43+$B$8*Transformed!F43+$B$9*Transformed!G43+$B$10*Transformed!H43+$B$11*Transformed!I43+$B$12*Transformed!J43+$B$13*Transformed!K43+$B$14*Transformed!L43+$B$15*Transformed!M43+$B$16*Transformed!N43+$B$17*Transformed!O43+$B$18*Transformed!P43+$B$19*Transformed!Q43+$B$20*Transformed!R43+$B$21*Transformed!S43+$B$22*Transformed!T43+$B$23*Transformed!U43+$B$24*Transformed!V43+$B$25*Transformed!W43</f>
        <v>0.54749130000000001</v>
      </c>
      <c r="O43" s="4">
        <f>$B$51+$B$29*Transformed!B43+$B$30*Transformed!C43+$B$31*Transformed!D43+$B$32*Transformed!E43+$B$33*Transformed!F43+$B$34*Transformed!G43+$B$35*Transformed!H43+$B$36*Transformed!I43+$B$37*Transformed!J43+$B$38*Transformed!K43+$B$39*Transformed!L43+$B$40*Transformed!M43+$B$41*Transformed!N43+$B$42*Transformed!O43+$B$43*Transformed!P43+$B$44*Transformed!Q43+$B$45*Transformed!R43+$B$46*Transformed!S43+$B$47*Transformed!T43+$B$48*Transformed!U43+$B$49*Transformed!V43+$B$50*Transformed!W43</f>
        <v>0.83877699999999999</v>
      </c>
      <c r="P43">
        <f t="shared" si="3"/>
        <v>2.0055384727734635</v>
      </c>
      <c r="Q43">
        <f t="shared" si="4"/>
        <v>-5.9610990197716465</v>
      </c>
      <c r="R43">
        <f t="shared" si="5"/>
        <v>0.69522276548787054</v>
      </c>
      <c r="S43">
        <f t="shared" si="6"/>
        <v>-13.360921770722809</v>
      </c>
      <c r="T43" t="e">
        <f t="shared" ca="1" si="7"/>
        <v>#NAME?</v>
      </c>
      <c r="U43">
        <f t="shared" si="8"/>
        <v>-0.97754724272351667</v>
      </c>
      <c r="V43" s="10" t="e">
        <f t="shared" ca="1" si="9"/>
        <v>#NAME?</v>
      </c>
      <c r="W43">
        <f t="shared" si="10"/>
        <v>-0.75654214622810412</v>
      </c>
      <c r="X43" t="e">
        <f t="shared" ca="1" si="11"/>
        <v>#NAME?</v>
      </c>
      <c r="Y43" t="e">
        <f t="shared" ca="1" si="12"/>
        <v>#NAME?</v>
      </c>
      <c r="Z43" t="e">
        <f t="shared" ca="1" si="13"/>
        <v>#NAME?</v>
      </c>
      <c r="AA43" t="e">
        <f t="shared" ca="1" si="14"/>
        <v>#NAME?</v>
      </c>
      <c r="AB43" t="e">
        <f t="shared" ca="1" si="15"/>
        <v>#NAME?</v>
      </c>
      <c r="AC43" t="e">
        <f t="shared" ca="1" si="16"/>
        <v>#NAME?</v>
      </c>
      <c r="AD43" t="e">
        <f t="shared" ca="1" si="17"/>
        <v>#NAME?</v>
      </c>
      <c r="AE43" s="4" t="e">
        <f t="shared" ca="1" si="18"/>
        <v>#NAME?</v>
      </c>
      <c r="AG43" t="e">
        <f t="shared" ca="1" si="19"/>
        <v>#NAME?</v>
      </c>
    </row>
    <row r="44" spans="1:33">
      <c r="A44" t="s">
        <v>52</v>
      </c>
      <c r="B44">
        <v>-4.7700000000000001E-5</v>
      </c>
      <c r="C44">
        <v>3.7499999999999997E-5</v>
      </c>
      <c r="D44">
        <v>-1.27</v>
      </c>
      <c r="E44">
        <v>0.20300000000000001</v>
      </c>
      <c r="F44">
        <v>-1.2129999999999999E-4</v>
      </c>
      <c r="G44">
        <v>2.58E-5</v>
      </c>
      <c r="J44">
        <f t="shared" si="0"/>
        <v>43</v>
      </c>
      <c r="K44">
        <f>EXP($B$59+$B$54*Transformed!B44+$B$55*Transformed!C44+$B$56*Transformed!D44+$B$57*Transformed!E44+$B$58*Transformed!F44)</f>
        <v>7.1536748234026337E-2</v>
      </c>
      <c r="L44">
        <f t="shared" si="1"/>
        <v>6.6760891170484185E-2</v>
      </c>
      <c r="M44">
        <f t="shared" si="2"/>
        <v>0.93323910882951577</v>
      </c>
      <c r="N44">
        <f>$B$26+$B$4*Transformed!B44+$B$5*Transformed!C44+$B$6*Transformed!D44+$B$7*Transformed!E44+$B$8*Transformed!F44+$B$9*Transformed!G44+$B$10*Transformed!H44+$B$11*Transformed!I44+$B$12*Transformed!J44+$B$13*Transformed!K44+$B$14*Transformed!L44+$B$15*Transformed!M44+$B$16*Transformed!N44+$B$17*Transformed!O44+$B$18*Transformed!P44+$B$19*Transformed!Q44+$B$20*Transformed!R44+$B$21*Transformed!S44+$B$22*Transformed!T44+$B$23*Transformed!U44+$B$24*Transformed!V44+$B$25*Transformed!W44</f>
        <v>0.54749130000000001</v>
      </c>
      <c r="O44" s="4">
        <f>$B$51+$B$29*Transformed!B44+$B$30*Transformed!C44+$B$31*Transformed!D44+$B$32*Transformed!E44+$B$33*Transformed!F44+$B$34*Transformed!G44+$B$35*Transformed!H44+$B$36*Transformed!I44+$B$37*Transformed!J44+$B$38*Transformed!K44+$B$39*Transformed!L44+$B$40*Transformed!M44+$B$41*Transformed!N44+$B$42*Transformed!O44+$B$43*Transformed!P44+$B$44*Transformed!Q44+$B$45*Transformed!R44+$B$46*Transformed!S44+$B$47*Transformed!T44+$B$48*Transformed!U44+$B$49*Transformed!V44+$B$50*Transformed!W44</f>
        <v>0.83877699999999999</v>
      </c>
      <c r="P44">
        <f t="shared" si="3"/>
        <v>2.0055384727734635</v>
      </c>
      <c r="Q44">
        <f t="shared" si="4"/>
        <v>-5.9610990197716465</v>
      </c>
      <c r="R44">
        <f t="shared" si="5"/>
        <v>0.69522276548787054</v>
      </c>
      <c r="S44">
        <f t="shared" si="6"/>
        <v>-13.360921770722809</v>
      </c>
      <c r="T44" t="e">
        <f t="shared" ca="1" si="7"/>
        <v>#NAME?</v>
      </c>
      <c r="U44">
        <f t="shared" si="8"/>
        <v>-0.97754724272351667</v>
      </c>
      <c r="V44" s="10" t="e">
        <f t="shared" ca="1" si="9"/>
        <v>#NAME?</v>
      </c>
      <c r="W44">
        <f t="shared" si="10"/>
        <v>-0.75654214622810412</v>
      </c>
      <c r="X44" t="e">
        <f t="shared" ca="1" si="11"/>
        <v>#NAME?</v>
      </c>
      <c r="Y44" t="e">
        <f t="shared" ca="1" si="12"/>
        <v>#NAME?</v>
      </c>
      <c r="Z44" t="e">
        <f t="shared" ca="1" si="13"/>
        <v>#NAME?</v>
      </c>
      <c r="AA44" t="e">
        <f t="shared" ca="1" si="14"/>
        <v>#NAME?</v>
      </c>
      <c r="AB44" t="e">
        <f t="shared" ca="1" si="15"/>
        <v>#NAME?</v>
      </c>
      <c r="AC44" t="e">
        <f t="shared" ca="1" si="16"/>
        <v>#NAME?</v>
      </c>
      <c r="AD44" t="e">
        <f t="shared" ca="1" si="17"/>
        <v>#NAME?</v>
      </c>
      <c r="AE44" s="4" t="e">
        <f t="shared" ca="1" si="18"/>
        <v>#NAME?</v>
      </c>
      <c r="AG44" t="e">
        <f t="shared" ca="1" si="19"/>
        <v>#NAME?</v>
      </c>
    </row>
    <row r="45" spans="1:33">
      <c r="A45" t="s">
        <v>53</v>
      </c>
      <c r="B45" s="4">
        <v>-2.6599999999999999E-6</v>
      </c>
      <c r="C45">
        <v>2.6699999999999998E-5</v>
      </c>
      <c r="D45">
        <v>-0.1</v>
      </c>
      <c r="E45">
        <v>0.92100000000000004</v>
      </c>
      <c r="F45">
        <v>-5.5000000000000002E-5</v>
      </c>
      <c r="G45">
        <v>4.9700000000000002E-5</v>
      </c>
      <c r="J45">
        <f t="shared" si="0"/>
        <v>44</v>
      </c>
      <c r="K45">
        <f>EXP($B$59+$B$54*Transformed!B45+$B$55*Transformed!C45+$B$56*Transformed!D45+$B$57*Transformed!E45+$B$58*Transformed!F45)</f>
        <v>7.1536748234026337E-2</v>
      </c>
      <c r="L45">
        <f t="shared" si="1"/>
        <v>6.6760891170484185E-2</v>
      </c>
      <c r="M45">
        <f t="shared" si="2"/>
        <v>0.93323910882951577</v>
      </c>
      <c r="N45">
        <f>$B$26+$B$4*Transformed!B45+$B$5*Transformed!C45+$B$6*Transformed!D45+$B$7*Transformed!E45+$B$8*Transformed!F45+$B$9*Transformed!G45+$B$10*Transformed!H45+$B$11*Transformed!I45+$B$12*Transformed!J45+$B$13*Transformed!K45+$B$14*Transformed!L45+$B$15*Transformed!M45+$B$16*Transformed!N45+$B$17*Transformed!O45+$B$18*Transformed!P45+$B$19*Transformed!Q45+$B$20*Transformed!R45+$B$21*Transformed!S45+$B$22*Transformed!T45+$B$23*Transformed!U45+$B$24*Transformed!V45+$B$25*Transformed!W45</f>
        <v>0.54749130000000001</v>
      </c>
      <c r="O45" s="4">
        <f>$B$51+$B$29*Transformed!B45+$B$30*Transformed!C45+$B$31*Transformed!D45+$B$32*Transformed!E45+$B$33*Transformed!F45+$B$34*Transformed!G45+$B$35*Transformed!H45+$B$36*Transformed!I45+$B$37*Transformed!J45+$B$38*Transformed!K45+$B$39*Transformed!L45+$B$40*Transformed!M45+$B$41*Transformed!N45+$B$42*Transformed!O45+$B$43*Transformed!P45+$B$44*Transformed!Q45+$B$45*Transformed!R45+$B$46*Transformed!S45+$B$47*Transformed!T45+$B$48*Transformed!U45+$B$49*Transformed!V45+$B$50*Transformed!W45</f>
        <v>0.83877699999999999</v>
      </c>
      <c r="P45">
        <f t="shared" si="3"/>
        <v>2.0055384727734635</v>
      </c>
      <c r="Q45">
        <f t="shared" si="4"/>
        <v>-5.9610990197716465</v>
      </c>
      <c r="R45">
        <f t="shared" si="5"/>
        <v>0.69522276548787054</v>
      </c>
      <c r="S45">
        <f t="shared" si="6"/>
        <v>-13.360921770722809</v>
      </c>
      <c r="T45" t="e">
        <f t="shared" ca="1" si="7"/>
        <v>#NAME?</v>
      </c>
      <c r="U45">
        <f t="shared" si="8"/>
        <v>-0.97754724272351667</v>
      </c>
      <c r="V45" s="10" t="e">
        <f t="shared" ca="1" si="9"/>
        <v>#NAME?</v>
      </c>
      <c r="W45">
        <f t="shared" si="10"/>
        <v>-0.75654214622810412</v>
      </c>
      <c r="X45" t="e">
        <f t="shared" ca="1" si="11"/>
        <v>#NAME?</v>
      </c>
      <c r="Y45" t="e">
        <f t="shared" ca="1" si="12"/>
        <v>#NAME?</v>
      </c>
      <c r="Z45" t="e">
        <f t="shared" ca="1" si="13"/>
        <v>#NAME?</v>
      </c>
      <c r="AA45" t="e">
        <f t="shared" ca="1" si="14"/>
        <v>#NAME?</v>
      </c>
      <c r="AB45" t="e">
        <f t="shared" ca="1" si="15"/>
        <v>#NAME?</v>
      </c>
      <c r="AC45" t="e">
        <f t="shared" ca="1" si="16"/>
        <v>#NAME?</v>
      </c>
      <c r="AD45" t="e">
        <f t="shared" ca="1" si="17"/>
        <v>#NAME?</v>
      </c>
      <c r="AE45" s="4" t="e">
        <f t="shared" ca="1" si="18"/>
        <v>#NAME?</v>
      </c>
      <c r="AG45" t="e">
        <f t="shared" ca="1" si="19"/>
        <v>#NAME?</v>
      </c>
    </row>
    <row r="46" spans="1:33">
      <c r="A46" t="s">
        <v>54</v>
      </c>
      <c r="B46">
        <v>-4.6499999999999999E-5</v>
      </c>
      <c r="C46">
        <v>2.0999999999999999E-5</v>
      </c>
      <c r="D46">
        <v>-2.21</v>
      </c>
      <c r="E46">
        <v>2.7E-2</v>
      </c>
      <c r="F46">
        <v>-8.7700000000000004E-5</v>
      </c>
      <c r="G46" s="4">
        <v>-5.2800000000000003E-6</v>
      </c>
      <c r="J46">
        <f t="shared" si="0"/>
        <v>45</v>
      </c>
      <c r="K46">
        <f>EXP($B$59+$B$54*Transformed!B46+$B$55*Transformed!C46+$B$56*Transformed!D46+$B$57*Transformed!E46+$B$58*Transformed!F46)</f>
        <v>7.1536748234026337E-2</v>
      </c>
      <c r="L46">
        <f t="shared" si="1"/>
        <v>6.6760891170484185E-2</v>
      </c>
      <c r="M46">
        <f t="shared" si="2"/>
        <v>0.93323910882951577</v>
      </c>
      <c r="N46">
        <f>$B$26+$B$4*Transformed!B46+$B$5*Transformed!C46+$B$6*Transformed!D46+$B$7*Transformed!E46+$B$8*Transformed!F46+$B$9*Transformed!G46+$B$10*Transformed!H46+$B$11*Transformed!I46+$B$12*Transformed!J46+$B$13*Transformed!K46+$B$14*Transformed!L46+$B$15*Transformed!M46+$B$16*Transformed!N46+$B$17*Transformed!O46+$B$18*Transformed!P46+$B$19*Transformed!Q46+$B$20*Transformed!R46+$B$21*Transformed!S46+$B$22*Transformed!T46+$B$23*Transformed!U46+$B$24*Transformed!V46+$B$25*Transformed!W46</f>
        <v>0.54749130000000001</v>
      </c>
      <c r="O46" s="4">
        <f>$B$51+$B$29*Transformed!B46+$B$30*Transformed!C46+$B$31*Transformed!D46+$B$32*Transformed!E46+$B$33*Transformed!F46+$B$34*Transformed!G46+$B$35*Transformed!H46+$B$36*Transformed!I46+$B$37*Transformed!J46+$B$38*Transformed!K46+$B$39*Transformed!L46+$B$40*Transformed!M46+$B$41*Transformed!N46+$B$42*Transformed!O46+$B$43*Transformed!P46+$B$44*Transformed!Q46+$B$45*Transformed!R46+$B$46*Transformed!S46+$B$47*Transformed!T46+$B$48*Transformed!U46+$B$49*Transformed!V46+$B$50*Transformed!W46</f>
        <v>0.83877699999999999</v>
      </c>
      <c r="P46">
        <f t="shared" si="3"/>
        <v>2.0055384727734635</v>
      </c>
      <c r="Q46">
        <f t="shared" si="4"/>
        <v>-5.9610990197716465</v>
      </c>
      <c r="R46">
        <f t="shared" si="5"/>
        <v>0.69522276548787054</v>
      </c>
      <c r="S46">
        <f t="shared" si="6"/>
        <v>-13.360921770722809</v>
      </c>
      <c r="T46" t="e">
        <f t="shared" ca="1" si="7"/>
        <v>#NAME?</v>
      </c>
      <c r="U46">
        <f t="shared" si="8"/>
        <v>-0.97754724272351667</v>
      </c>
      <c r="V46" s="10" t="e">
        <f t="shared" ca="1" si="9"/>
        <v>#NAME?</v>
      </c>
      <c r="W46">
        <f t="shared" si="10"/>
        <v>-0.75654214622810412</v>
      </c>
      <c r="X46" t="e">
        <f t="shared" ca="1" si="11"/>
        <v>#NAME?</v>
      </c>
      <c r="Y46" t="e">
        <f t="shared" ca="1" si="12"/>
        <v>#NAME?</v>
      </c>
      <c r="Z46" t="e">
        <f t="shared" ca="1" si="13"/>
        <v>#NAME?</v>
      </c>
      <c r="AA46" t="e">
        <f t="shared" ca="1" si="14"/>
        <v>#NAME?</v>
      </c>
      <c r="AB46" t="e">
        <f t="shared" ca="1" si="15"/>
        <v>#NAME?</v>
      </c>
      <c r="AC46" t="e">
        <f t="shared" ca="1" si="16"/>
        <v>#NAME?</v>
      </c>
      <c r="AD46" t="e">
        <f t="shared" ca="1" si="17"/>
        <v>#NAME?</v>
      </c>
      <c r="AE46" s="4" t="e">
        <f t="shared" ca="1" si="18"/>
        <v>#NAME?</v>
      </c>
      <c r="AG46" t="e">
        <f t="shared" ca="1" si="19"/>
        <v>#NAME?</v>
      </c>
    </row>
    <row r="47" spans="1:33">
      <c r="A47" t="s">
        <v>55</v>
      </c>
      <c r="B47">
        <v>2.26E-5</v>
      </c>
      <c r="C47">
        <v>1.5999999999999999E-5</v>
      </c>
      <c r="D47">
        <v>1.42</v>
      </c>
      <c r="E47">
        <v>0.156</v>
      </c>
      <c r="F47" s="4">
        <v>-8.6799999999999999E-6</v>
      </c>
      <c r="G47">
        <v>5.3999999999999998E-5</v>
      </c>
      <c r="J47">
        <f t="shared" si="0"/>
        <v>46</v>
      </c>
      <c r="K47">
        <f>EXP($B$59+$B$54*Transformed!B47+$B$55*Transformed!C47+$B$56*Transformed!D47+$B$57*Transformed!E47+$B$58*Transformed!F47)</f>
        <v>7.1536748234026337E-2</v>
      </c>
      <c r="L47">
        <f t="shared" si="1"/>
        <v>6.6760891170484185E-2</v>
      </c>
      <c r="M47">
        <f t="shared" si="2"/>
        <v>0.93323910882951577</v>
      </c>
      <c r="N47">
        <f>$B$26+$B$4*Transformed!B47+$B$5*Transformed!C47+$B$6*Transformed!D47+$B$7*Transformed!E47+$B$8*Transformed!F47+$B$9*Transformed!G47+$B$10*Transformed!H47+$B$11*Transformed!I47+$B$12*Transformed!J47+$B$13*Transformed!K47+$B$14*Transformed!L47+$B$15*Transformed!M47+$B$16*Transformed!N47+$B$17*Transformed!O47+$B$18*Transformed!P47+$B$19*Transformed!Q47+$B$20*Transformed!R47+$B$21*Transformed!S47+$B$22*Transformed!T47+$B$23*Transformed!U47+$B$24*Transformed!V47+$B$25*Transformed!W47</f>
        <v>0.54749130000000001</v>
      </c>
      <c r="O47" s="4">
        <f>$B$51+$B$29*Transformed!B47+$B$30*Transformed!C47+$B$31*Transformed!D47+$B$32*Transformed!E47+$B$33*Transformed!F47+$B$34*Transformed!G47+$B$35*Transformed!H47+$B$36*Transformed!I47+$B$37*Transformed!J47+$B$38*Transformed!K47+$B$39*Transformed!L47+$B$40*Transformed!M47+$B$41*Transformed!N47+$B$42*Transformed!O47+$B$43*Transformed!P47+$B$44*Transformed!Q47+$B$45*Transformed!R47+$B$46*Transformed!S47+$B$47*Transformed!T47+$B$48*Transformed!U47+$B$49*Transformed!V47+$B$50*Transformed!W47</f>
        <v>0.83877699999999999</v>
      </c>
      <c r="P47">
        <f t="shared" si="3"/>
        <v>2.0055384727734635</v>
      </c>
      <c r="Q47">
        <f t="shared" si="4"/>
        <v>-5.9610990197716465</v>
      </c>
      <c r="R47">
        <f t="shared" si="5"/>
        <v>0.69522276548787054</v>
      </c>
      <c r="S47">
        <f t="shared" si="6"/>
        <v>-13.360921770722809</v>
      </c>
      <c r="T47" t="e">
        <f t="shared" ca="1" si="7"/>
        <v>#NAME?</v>
      </c>
      <c r="U47">
        <f t="shared" si="8"/>
        <v>-0.97754724272351667</v>
      </c>
      <c r="V47" s="10" t="e">
        <f t="shared" ca="1" si="9"/>
        <v>#NAME?</v>
      </c>
      <c r="W47">
        <f t="shared" si="10"/>
        <v>-0.75654214622810412</v>
      </c>
      <c r="X47" t="e">
        <f t="shared" ca="1" si="11"/>
        <v>#NAME?</v>
      </c>
      <c r="Y47" t="e">
        <f t="shared" ca="1" si="12"/>
        <v>#NAME?</v>
      </c>
      <c r="Z47" t="e">
        <f t="shared" ca="1" si="13"/>
        <v>#NAME?</v>
      </c>
      <c r="AA47" t="e">
        <f t="shared" ca="1" si="14"/>
        <v>#NAME?</v>
      </c>
      <c r="AB47" t="e">
        <f t="shared" ca="1" si="15"/>
        <v>#NAME?</v>
      </c>
      <c r="AC47" t="e">
        <f t="shared" ca="1" si="16"/>
        <v>#NAME?</v>
      </c>
      <c r="AD47" t="e">
        <f t="shared" ca="1" si="17"/>
        <v>#NAME?</v>
      </c>
      <c r="AE47" s="4" t="e">
        <f t="shared" ca="1" si="18"/>
        <v>#NAME?</v>
      </c>
      <c r="AG47" t="e">
        <f t="shared" ca="1" si="19"/>
        <v>#NAME?</v>
      </c>
    </row>
    <row r="48" spans="1:33">
      <c r="A48" t="s">
        <v>56</v>
      </c>
      <c r="B48">
        <v>1.3699999999999999E-5</v>
      </c>
      <c r="C48">
        <v>1.4E-5</v>
      </c>
      <c r="D48">
        <v>0.97</v>
      </c>
      <c r="E48">
        <v>0.33100000000000002</v>
      </c>
      <c r="F48">
        <v>-1.3900000000000001E-5</v>
      </c>
      <c r="G48">
        <v>4.1199999999999999E-5</v>
      </c>
      <c r="J48">
        <f t="shared" si="0"/>
        <v>47</v>
      </c>
      <c r="K48">
        <f>EXP($B$59+$B$54*Transformed!B48+$B$55*Transformed!C48+$B$56*Transformed!D48+$B$57*Transformed!E48+$B$58*Transformed!F48)</f>
        <v>7.1536748234026337E-2</v>
      </c>
      <c r="L48">
        <f t="shared" si="1"/>
        <v>6.6760891170484185E-2</v>
      </c>
      <c r="M48">
        <f t="shared" si="2"/>
        <v>0.93323910882951577</v>
      </c>
      <c r="N48">
        <f>$B$26+$B$4*Transformed!B48+$B$5*Transformed!C48+$B$6*Transformed!D48+$B$7*Transformed!E48+$B$8*Transformed!F48+$B$9*Transformed!G48+$B$10*Transformed!H48+$B$11*Transformed!I48+$B$12*Transformed!J48+$B$13*Transformed!K48+$B$14*Transformed!L48+$B$15*Transformed!M48+$B$16*Transformed!N48+$B$17*Transformed!O48+$B$18*Transformed!P48+$B$19*Transformed!Q48+$B$20*Transformed!R48+$B$21*Transformed!S48+$B$22*Transformed!T48+$B$23*Transformed!U48+$B$24*Transformed!V48+$B$25*Transformed!W48</f>
        <v>0.54749130000000001</v>
      </c>
      <c r="O48" s="4">
        <f>$B$51+$B$29*Transformed!B48+$B$30*Transformed!C48+$B$31*Transformed!D48+$B$32*Transformed!E48+$B$33*Transformed!F48+$B$34*Transformed!G48+$B$35*Transformed!H48+$B$36*Transformed!I48+$B$37*Transformed!J48+$B$38*Transformed!K48+$B$39*Transformed!L48+$B$40*Transformed!M48+$B$41*Transformed!N48+$B$42*Transformed!O48+$B$43*Transformed!P48+$B$44*Transformed!Q48+$B$45*Transformed!R48+$B$46*Transformed!S48+$B$47*Transformed!T48+$B$48*Transformed!U48+$B$49*Transformed!V48+$B$50*Transformed!W48</f>
        <v>0.83877699999999999</v>
      </c>
      <c r="P48">
        <f t="shared" si="3"/>
        <v>2.0055384727734635</v>
      </c>
      <c r="Q48">
        <f t="shared" si="4"/>
        <v>-5.9610990197716465</v>
      </c>
      <c r="R48">
        <f t="shared" si="5"/>
        <v>0.69522276548787054</v>
      </c>
      <c r="S48">
        <f t="shared" si="6"/>
        <v>-13.360921770722809</v>
      </c>
      <c r="T48" t="e">
        <f t="shared" ca="1" si="7"/>
        <v>#NAME?</v>
      </c>
      <c r="U48">
        <f t="shared" si="8"/>
        <v>-0.97754724272351667</v>
      </c>
      <c r="V48" s="10" t="e">
        <f t="shared" ca="1" si="9"/>
        <v>#NAME?</v>
      </c>
      <c r="W48">
        <f t="shared" si="10"/>
        <v>-0.75654214622810412</v>
      </c>
      <c r="X48" t="e">
        <f t="shared" ca="1" si="11"/>
        <v>#NAME?</v>
      </c>
      <c r="Y48" t="e">
        <f t="shared" ca="1" si="12"/>
        <v>#NAME?</v>
      </c>
      <c r="Z48" t="e">
        <f t="shared" ca="1" si="13"/>
        <v>#NAME?</v>
      </c>
      <c r="AA48" t="e">
        <f t="shared" ca="1" si="14"/>
        <v>#NAME?</v>
      </c>
      <c r="AB48" t="e">
        <f t="shared" ca="1" si="15"/>
        <v>#NAME?</v>
      </c>
      <c r="AC48" t="e">
        <f t="shared" ca="1" si="16"/>
        <v>#NAME?</v>
      </c>
      <c r="AD48" t="e">
        <f t="shared" ca="1" si="17"/>
        <v>#NAME?</v>
      </c>
      <c r="AE48" s="4" t="e">
        <f t="shared" ca="1" si="18"/>
        <v>#NAME?</v>
      </c>
      <c r="AG48" t="e">
        <f t="shared" ca="1" si="19"/>
        <v>#NAME?</v>
      </c>
    </row>
    <row r="49" spans="1:33">
      <c r="A49" t="s">
        <v>57</v>
      </c>
      <c r="B49">
        <v>-1.717E-3</v>
      </c>
      <c r="C49">
        <v>2.9470000000000001E-4</v>
      </c>
      <c r="D49">
        <v>-5.83</v>
      </c>
      <c r="E49">
        <v>0</v>
      </c>
      <c r="F49">
        <v>-2.2947000000000002E-3</v>
      </c>
      <c r="G49">
        <v>-1.1394E-3</v>
      </c>
      <c r="J49">
        <f t="shared" si="0"/>
        <v>48</v>
      </c>
      <c r="K49">
        <f>EXP($B$59+$B$54*Transformed!B49+$B$55*Transformed!C49+$B$56*Transformed!D49+$B$57*Transformed!E49+$B$58*Transformed!F49)</f>
        <v>7.1536748234026337E-2</v>
      </c>
      <c r="L49">
        <f t="shared" si="1"/>
        <v>6.6760891170484185E-2</v>
      </c>
      <c r="M49">
        <f t="shared" si="2"/>
        <v>0.93323910882951577</v>
      </c>
      <c r="N49">
        <f>$B$26+$B$4*Transformed!B49+$B$5*Transformed!C49+$B$6*Transformed!D49+$B$7*Transformed!E49+$B$8*Transformed!F49+$B$9*Transformed!G49+$B$10*Transformed!H49+$B$11*Transformed!I49+$B$12*Transformed!J49+$B$13*Transformed!K49+$B$14*Transformed!L49+$B$15*Transformed!M49+$B$16*Transformed!N49+$B$17*Transformed!O49+$B$18*Transformed!P49+$B$19*Transformed!Q49+$B$20*Transformed!R49+$B$21*Transformed!S49+$B$22*Transformed!T49+$B$23*Transformed!U49+$B$24*Transformed!V49+$B$25*Transformed!W49</f>
        <v>0.54749130000000001</v>
      </c>
      <c r="O49" s="4">
        <f>$B$51+$B$29*Transformed!B49+$B$30*Transformed!C49+$B$31*Transformed!D49+$B$32*Transformed!E49+$B$33*Transformed!F49+$B$34*Transformed!G49+$B$35*Transformed!H49+$B$36*Transformed!I49+$B$37*Transformed!J49+$B$38*Transformed!K49+$B$39*Transformed!L49+$B$40*Transformed!M49+$B$41*Transformed!N49+$B$42*Transformed!O49+$B$43*Transformed!P49+$B$44*Transformed!Q49+$B$45*Transformed!R49+$B$46*Transformed!S49+$B$47*Transformed!T49+$B$48*Transformed!U49+$B$49*Transformed!V49+$B$50*Transformed!W49</f>
        <v>0.83877699999999999</v>
      </c>
      <c r="P49">
        <f t="shared" si="3"/>
        <v>2.0055384727734635</v>
      </c>
      <c r="Q49">
        <f t="shared" si="4"/>
        <v>-5.9610990197716465</v>
      </c>
      <c r="R49">
        <f t="shared" si="5"/>
        <v>0.69522276548787054</v>
      </c>
      <c r="S49">
        <f t="shared" si="6"/>
        <v>-13.360921770722809</v>
      </c>
      <c r="T49" t="e">
        <f t="shared" ca="1" si="7"/>
        <v>#NAME?</v>
      </c>
      <c r="U49">
        <f t="shared" si="8"/>
        <v>-0.97754724272351667</v>
      </c>
      <c r="V49" s="10" t="e">
        <f t="shared" ca="1" si="9"/>
        <v>#NAME?</v>
      </c>
      <c r="W49">
        <f t="shared" si="10"/>
        <v>-0.75654214622810412</v>
      </c>
      <c r="X49" t="e">
        <f t="shared" ca="1" si="11"/>
        <v>#NAME?</v>
      </c>
      <c r="Y49" t="e">
        <f t="shared" ca="1" si="12"/>
        <v>#NAME?</v>
      </c>
      <c r="Z49" t="e">
        <f t="shared" ca="1" si="13"/>
        <v>#NAME?</v>
      </c>
      <c r="AA49" t="e">
        <f t="shared" ca="1" si="14"/>
        <v>#NAME?</v>
      </c>
      <c r="AB49" t="e">
        <f t="shared" ca="1" si="15"/>
        <v>#NAME?</v>
      </c>
      <c r="AC49" t="e">
        <f t="shared" ca="1" si="16"/>
        <v>#NAME?</v>
      </c>
      <c r="AD49" t="e">
        <f t="shared" ca="1" si="17"/>
        <v>#NAME?</v>
      </c>
      <c r="AE49" s="4" t="e">
        <f t="shared" ca="1" si="18"/>
        <v>#NAME?</v>
      </c>
      <c r="AG49" t="e">
        <f t="shared" ca="1" si="19"/>
        <v>#NAME?</v>
      </c>
    </row>
    <row r="50" spans="1:33">
      <c r="A50" t="s">
        <v>58</v>
      </c>
      <c r="B50">
        <v>-5.2665000000000003E-3</v>
      </c>
      <c r="C50">
        <v>7.4682999999999998E-3</v>
      </c>
      <c r="D50">
        <v>-0.71</v>
      </c>
      <c r="E50">
        <v>0.48099999999999998</v>
      </c>
      <c r="F50">
        <v>-1.9904100000000001E-2</v>
      </c>
      <c r="G50">
        <v>9.3711999999999997E-3</v>
      </c>
      <c r="J50">
        <f t="shared" si="0"/>
        <v>49</v>
      </c>
      <c r="K50">
        <f>EXP($B$59+$B$54*Transformed!B50+$B$55*Transformed!C50+$B$56*Transformed!D50+$B$57*Transformed!E50+$B$58*Transformed!F50)</f>
        <v>7.1536748234026337E-2</v>
      </c>
      <c r="L50">
        <f t="shared" si="1"/>
        <v>6.6760891170484185E-2</v>
      </c>
      <c r="M50">
        <f t="shared" si="2"/>
        <v>0.93323910882951577</v>
      </c>
      <c r="N50">
        <f>$B$26+$B$4*Transformed!B50+$B$5*Transformed!C50+$B$6*Transformed!D50+$B$7*Transformed!E50+$B$8*Transformed!F50+$B$9*Transformed!G50+$B$10*Transformed!H50+$B$11*Transformed!I50+$B$12*Transformed!J50+$B$13*Transformed!K50+$B$14*Transformed!L50+$B$15*Transformed!M50+$B$16*Transformed!N50+$B$17*Transformed!O50+$B$18*Transformed!P50+$B$19*Transformed!Q50+$B$20*Transformed!R50+$B$21*Transformed!S50+$B$22*Transformed!T50+$B$23*Transformed!U50+$B$24*Transformed!V50+$B$25*Transformed!W50</f>
        <v>0.54749130000000001</v>
      </c>
      <c r="O50" s="4">
        <f>$B$51+$B$29*Transformed!B50+$B$30*Transformed!C50+$B$31*Transformed!D50+$B$32*Transformed!E50+$B$33*Transformed!F50+$B$34*Transformed!G50+$B$35*Transformed!H50+$B$36*Transformed!I50+$B$37*Transformed!J50+$B$38*Transformed!K50+$B$39*Transformed!L50+$B$40*Transformed!M50+$B$41*Transformed!N50+$B$42*Transformed!O50+$B$43*Transformed!P50+$B$44*Transformed!Q50+$B$45*Transformed!R50+$B$46*Transformed!S50+$B$47*Transformed!T50+$B$48*Transformed!U50+$B$49*Transformed!V50+$B$50*Transformed!W50</f>
        <v>0.83877699999999999</v>
      </c>
      <c r="P50">
        <f t="shared" si="3"/>
        <v>2.0055384727734635</v>
      </c>
      <c r="Q50">
        <f t="shared" si="4"/>
        <v>-5.9610990197716465</v>
      </c>
      <c r="R50">
        <f t="shared" si="5"/>
        <v>0.69522276548787054</v>
      </c>
      <c r="S50">
        <f t="shared" si="6"/>
        <v>-13.360921770722809</v>
      </c>
      <c r="T50" t="e">
        <f t="shared" ca="1" si="7"/>
        <v>#NAME?</v>
      </c>
      <c r="U50">
        <f t="shared" si="8"/>
        <v>-0.97754724272351667</v>
      </c>
      <c r="V50" s="10" t="e">
        <f t="shared" ca="1" si="9"/>
        <v>#NAME?</v>
      </c>
      <c r="W50">
        <f t="shared" si="10"/>
        <v>-0.75654214622810412</v>
      </c>
      <c r="X50" t="e">
        <f t="shared" ca="1" si="11"/>
        <v>#NAME?</v>
      </c>
      <c r="Y50" t="e">
        <f t="shared" ca="1" si="12"/>
        <v>#NAME?</v>
      </c>
      <c r="Z50" t="e">
        <f t="shared" ca="1" si="13"/>
        <v>#NAME?</v>
      </c>
      <c r="AA50" t="e">
        <f t="shared" ca="1" si="14"/>
        <v>#NAME?</v>
      </c>
      <c r="AB50" t="e">
        <f t="shared" ca="1" si="15"/>
        <v>#NAME?</v>
      </c>
      <c r="AC50" t="e">
        <f t="shared" ca="1" si="16"/>
        <v>#NAME?</v>
      </c>
      <c r="AD50" t="e">
        <f t="shared" ca="1" si="17"/>
        <v>#NAME?</v>
      </c>
      <c r="AE50" s="4" t="e">
        <f t="shared" ca="1" si="18"/>
        <v>#NAME?</v>
      </c>
      <c r="AG50" t="e">
        <f t="shared" ca="1" si="19"/>
        <v>#NAME?</v>
      </c>
    </row>
    <row r="51" spans="1:33">
      <c r="A51" t="s">
        <v>26</v>
      </c>
      <c r="B51">
        <v>0.83877699999999999</v>
      </c>
      <c r="C51">
        <v>2.0604399999999998E-2</v>
      </c>
      <c r="D51">
        <v>40.71</v>
      </c>
      <c r="E51">
        <v>0</v>
      </c>
      <c r="F51">
        <v>0.79839309999999997</v>
      </c>
      <c r="G51">
        <v>0.87916090000000002</v>
      </c>
      <c r="J51">
        <f t="shared" si="0"/>
        <v>50</v>
      </c>
      <c r="K51">
        <f>EXP($B$59+$B$54*Transformed!B51+$B$55*Transformed!C51+$B$56*Transformed!D51+$B$57*Transformed!E51+$B$58*Transformed!F51)</f>
        <v>7.1536748234026337E-2</v>
      </c>
      <c r="L51">
        <f t="shared" si="1"/>
        <v>6.6760891170484185E-2</v>
      </c>
      <c r="M51">
        <f t="shared" si="2"/>
        <v>0.93323910882951577</v>
      </c>
      <c r="N51">
        <f>$B$26+$B$4*Transformed!B51+$B$5*Transformed!C51+$B$6*Transformed!D51+$B$7*Transformed!E51+$B$8*Transformed!F51+$B$9*Transformed!G51+$B$10*Transformed!H51+$B$11*Transformed!I51+$B$12*Transformed!J51+$B$13*Transformed!K51+$B$14*Transformed!L51+$B$15*Transformed!M51+$B$16*Transformed!N51+$B$17*Transformed!O51+$B$18*Transformed!P51+$B$19*Transformed!Q51+$B$20*Transformed!R51+$B$21*Transformed!S51+$B$22*Transformed!T51+$B$23*Transformed!U51+$B$24*Transformed!V51+$B$25*Transformed!W51</f>
        <v>0.54749130000000001</v>
      </c>
      <c r="O51" s="4">
        <f>$B$51+$B$29*Transformed!B51+$B$30*Transformed!C51+$B$31*Transformed!D51+$B$32*Transformed!E51+$B$33*Transformed!F51+$B$34*Transformed!G51+$B$35*Transformed!H51+$B$36*Transformed!I51+$B$37*Transformed!J51+$B$38*Transformed!K51+$B$39*Transformed!L51+$B$40*Transformed!M51+$B$41*Transformed!N51+$B$42*Transformed!O51+$B$43*Transformed!P51+$B$44*Transformed!Q51+$B$45*Transformed!R51+$B$46*Transformed!S51+$B$47*Transformed!T51+$B$48*Transformed!U51+$B$49*Transformed!V51+$B$50*Transformed!W51</f>
        <v>0.83877699999999999</v>
      </c>
      <c r="P51">
        <f t="shared" si="3"/>
        <v>2.0055384727734635</v>
      </c>
      <c r="Q51">
        <f t="shared" si="4"/>
        <v>-5.9610990197716465</v>
      </c>
      <c r="R51">
        <f t="shared" si="5"/>
        <v>0.69522276548787054</v>
      </c>
      <c r="S51">
        <f t="shared" si="6"/>
        <v>-13.360921770722809</v>
      </c>
      <c r="T51" t="e">
        <f t="shared" ca="1" si="7"/>
        <v>#NAME?</v>
      </c>
      <c r="U51">
        <f t="shared" si="8"/>
        <v>-0.97754724272351667</v>
      </c>
      <c r="V51" s="10" t="e">
        <f t="shared" ca="1" si="9"/>
        <v>#NAME?</v>
      </c>
      <c r="W51">
        <f t="shared" si="10"/>
        <v>-0.75654214622810412</v>
      </c>
      <c r="X51" t="e">
        <f t="shared" ca="1" si="11"/>
        <v>#NAME?</v>
      </c>
      <c r="Y51" t="e">
        <f t="shared" ca="1" si="12"/>
        <v>#NAME?</v>
      </c>
      <c r="Z51" t="e">
        <f t="shared" ca="1" si="13"/>
        <v>#NAME?</v>
      </c>
      <c r="AA51" t="e">
        <f t="shared" ca="1" si="14"/>
        <v>#NAME?</v>
      </c>
      <c r="AB51" t="e">
        <f t="shared" ca="1" si="15"/>
        <v>#NAME?</v>
      </c>
      <c r="AC51" t="e">
        <f t="shared" ca="1" si="16"/>
        <v>#NAME?</v>
      </c>
      <c r="AD51" t="e">
        <f t="shared" ca="1" si="17"/>
        <v>#NAME?</v>
      </c>
      <c r="AE51" s="4" t="e">
        <f t="shared" ca="1" si="18"/>
        <v>#NAME?</v>
      </c>
      <c r="AG51" t="e">
        <f t="shared" ca="1" si="19"/>
        <v>#NAME?</v>
      </c>
    </row>
    <row r="52" spans="1:33">
      <c r="J52">
        <f t="shared" si="0"/>
        <v>51</v>
      </c>
      <c r="K52">
        <f>EXP($B$59+$B$54*Transformed!B52+$B$55*Transformed!C52+$B$56*Transformed!D52+$B$57*Transformed!E52+$B$58*Transformed!F52)</f>
        <v>7.1536748234026337E-2</v>
      </c>
      <c r="L52">
        <f t="shared" si="1"/>
        <v>6.6760891170484185E-2</v>
      </c>
      <c r="M52">
        <f t="shared" si="2"/>
        <v>0.93323910882951577</v>
      </c>
      <c r="N52">
        <f>$B$26+$B$4*Transformed!B52+$B$5*Transformed!C52+$B$6*Transformed!D52+$B$7*Transformed!E52+$B$8*Transformed!F52+$B$9*Transformed!G52+$B$10*Transformed!H52+$B$11*Transformed!I52+$B$12*Transformed!J52+$B$13*Transformed!K52+$B$14*Transformed!L52+$B$15*Transformed!M52+$B$16*Transformed!N52+$B$17*Transformed!O52+$B$18*Transformed!P52+$B$19*Transformed!Q52+$B$20*Transformed!R52+$B$21*Transformed!S52+$B$22*Transformed!T52+$B$23*Transformed!U52+$B$24*Transformed!V52+$B$25*Transformed!W52</f>
        <v>0.54749130000000001</v>
      </c>
      <c r="O52" s="4">
        <f>$B$51+$B$29*Transformed!B52+$B$30*Transformed!C52+$B$31*Transformed!D52+$B$32*Transformed!E52+$B$33*Transformed!F52+$B$34*Transformed!G52+$B$35*Transformed!H52+$B$36*Transformed!I52+$B$37*Transformed!J52+$B$38*Transformed!K52+$B$39*Transformed!L52+$B$40*Transformed!M52+$B$41*Transformed!N52+$B$42*Transformed!O52+$B$43*Transformed!P52+$B$44*Transformed!Q52+$B$45*Transformed!R52+$B$46*Transformed!S52+$B$47*Transformed!T52+$B$48*Transformed!U52+$B$49*Transformed!V52+$B$50*Transformed!W52</f>
        <v>0.83877699999999999</v>
      </c>
      <c r="P52">
        <f t="shared" si="3"/>
        <v>2.0055384727734635</v>
      </c>
      <c r="Q52">
        <f t="shared" si="4"/>
        <v>-5.9610990197716465</v>
      </c>
      <c r="R52">
        <f t="shared" si="5"/>
        <v>0.69522276548787054</v>
      </c>
      <c r="S52">
        <f t="shared" si="6"/>
        <v>-13.360921770722809</v>
      </c>
      <c r="T52" t="e">
        <f t="shared" ca="1" si="7"/>
        <v>#NAME?</v>
      </c>
      <c r="U52">
        <f t="shared" si="8"/>
        <v>-0.97754724272351667</v>
      </c>
      <c r="V52" s="10" t="e">
        <f t="shared" ca="1" si="9"/>
        <v>#NAME?</v>
      </c>
      <c r="W52">
        <f t="shared" si="10"/>
        <v>-0.75654214622810412</v>
      </c>
      <c r="X52" t="e">
        <f t="shared" ca="1" si="11"/>
        <v>#NAME?</v>
      </c>
      <c r="Y52" t="e">
        <f t="shared" ca="1" si="12"/>
        <v>#NAME?</v>
      </c>
      <c r="Z52" t="e">
        <f t="shared" ca="1" si="13"/>
        <v>#NAME?</v>
      </c>
      <c r="AA52" t="e">
        <f t="shared" ca="1" si="14"/>
        <v>#NAME?</v>
      </c>
      <c r="AB52" t="e">
        <f t="shared" ca="1" si="15"/>
        <v>#NAME?</v>
      </c>
      <c r="AC52" t="e">
        <f t="shared" ca="1" si="16"/>
        <v>#NAME?</v>
      </c>
      <c r="AD52" t="e">
        <f t="shared" ca="1" si="17"/>
        <v>#NAME?</v>
      </c>
      <c r="AE52" s="4" t="e">
        <f t="shared" ca="1" si="18"/>
        <v>#NAME?</v>
      </c>
      <c r="AG52" t="e">
        <f t="shared" ca="1" si="19"/>
        <v>#NAME?</v>
      </c>
    </row>
    <row r="53" spans="1:33">
      <c r="A53" t="s">
        <v>28</v>
      </c>
      <c r="J53">
        <f t="shared" si="0"/>
        <v>52</v>
      </c>
      <c r="K53">
        <f>EXP($B$59+$B$54*Transformed!B53+$B$55*Transformed!C53+$B$56*Transformed!D53+$B$57*Transformed!E53+$B$58*Transformed!F53)</f>
        <v>7.1536748234026337E-2</v>
      </c>
      <c r="L53">
        <f t="shared" si="1"/>
        <v>6.6760891170484185E-2</v>
      </c>
      <c r="M53">
        <f t="shared" si="2"/>
        <v>0.93323910882951577</v>
      </c>
      <c r="N53">
        <f>$B$26+$B$4*Transformed!B53+$B$5*Transformed!C53+$B$6*Transformed!D53+$B$7*Transformed!E53+$B$8*Transformed!F53+$B$9*Transformed!G53+$B$10*Transformed!H53+$B$11*Transformed!I53+$B$12*Transformed!J53+$B$13*Transformed!K53+$B$14*Transformed!L53+$B$15*Transformed!M53+$B$16*Transformed!N53+$B$17*Transformed!O53+$B$18*Transformed!P53+$B$19*Transformed!Q53+$B$20*Transformed!R53+$B$21*Transformed!S53+$B$22*Transformed!T53+$B$23*Transformed!U53+$B$24*Transformed!V53+$B$25*Transformed!W53</f>
        <v>0.54749130000000001</v>
      </c>
      <c r="O53" s="4">
        <f>$B$51+$B$29*Transformed!B53+$B$30*Transformed!C53+$B$31*Transformed!D53+$B$32*Transformed!E53+$B$33*Transformed!F53+$B$34*Transformed!G53+$B$35*Transformed!H53+$B$36*Transformed!I53+$B$37*Transformed!J53+$B$38*Transformed!K53+$B$39*Transformed!L53+$B$40*Transformed!M53+$B$41*Transformed!N53+$B$42*Transformed!O53+$B$43*Transformed!P53+$B$44*Transformed!Q53+$B$45*Transformed!R53+$B$46*Transformed!S53+$B$47*Transformed!T53+$B$48*Transformed!U53+$B$49*Transformed!V53+$B$50*Transformed!W53</f>
        <v>0.83877699999999999</v>
      </c>
      <c r="P53">
        <f t="shared" si="3"/>
        <v>2.0055384727734635</v>
      </c>
      <c r="Q53">
        <f t="shared" si="4"/>
        <v>-5.9610990197716465</v>
      </c>
      <c r="R53">
        <f t="shared" si="5"/>
        <v>0.69522276548787054</v>
      </c>
      <c r="S53">
        <f t="shared" si="6"/>
        <v>-13.360921770722809</v>
      </c>
      <c r="T53" t="e">
        <f t="shared" ca="1" si="7"/>
        <v>#NAME?</v>
      </c>
      <c r="U53">
        <f t="shared" si="8"/>
        <v>-0.97754724272351667</v>
      </c>
      <c r="V53" s="10" t="e">
        <f t="shared" ca="1" si="9"/>
        <v>#NAME?</v>
      </c>
      <c r="W53">
        <f t="shared" si="10"/>
        <v>-0.75654214622810412</v>
      </c>
      <c r="X53" t="e">
        <f t="shared" ca="1" si="11"/>
        <v>#NAME?</v>
      </c>
      <c r="Y53" t="e">
        <f t="shared" ca="1" si="12"/>
        <v>#NAME?</v>
      </c>
      <c r="Z53" t="e">
        <f t="shared" ca="1" si="13"/>
        <v>#NAME?</v>
      </c>
      <c r="AA53" t="e">
        <f t="shared" ca="1" si="14"/>
        <v>#NAME?</v>
      </c>
      <c r="AB53" t="e">
        <f t="shared" ca="1" si="15"/>
        <v>#NAME?</v>
      </c>
      <c r="AC53" t="e">
        <f t="shared" ca="1" si="16"/>
        <v>#NAME?</v>
      </c>
      <c r="AD53" t="e">
        <f t="shared" ca="1" si="17"/>
        <v>#NAME?</v>
      </c>
      <c r="AE53" s="4" t="e">
        <f t="shared" ca="1" si="18"/>
        <v>#NAME?</v>
      </c>
      <c r="AG53" t="e">
        <f t="shared" ca="1" si="19"/>
        <v>#NAME?</v>
      </c>
    </row>
    <row r="54" spans="1:33">
      <c r="A54" t="s">
        <v>6</v>
      </c>
      <c r="B54">
        <v>-4.6398700000000001E-2</v>
      </c>
      <c r="C54">
        <v>1.4762900000000001E-2</v>
      </c>
      <c r="D54">
        <v>-3.14</v>
      </c>
      <c r="E54">
        <v>2E-3</v>
      </c>
      <c r="F54">
        <v>-7.5333300000000006E-2</v>
      </c>
      <c r="G54">
        <v>-1.7464E-2</v>
      </c>
      <c r="J54">
        <f t="shared" si="0"/>
        <v>53</v>
      </c>
      <c r="K54">
        <f>EXP($B$59+$B$54*Transformed!B54+$B$55*Transformed!C54+$B$56*Transformed!D54+$B$57*Transformed!E54+$B$58*Transformed!F54)</f>
        <v>7.1536748234026337E-2</v>
      </c>
      <c r="L54">
        <f t="shared" si="1"/>
        <v>6.6760891170484185E-2</v>
      </c>
      <c r="M54">
        <f t="shared" si="2"/>
        <v>0.93323910882951577</v>
      </c>
      <c r="N54">
        <f>$B$26+$B$4*Transformed!B54+$B$5*Transformed!C54+$B$6*Transformed!D54+$B$7*Transformed!E54+$B$8*Transformed!F54+$B$9*Transformed!G54+$B$10*Transformed!H54+$B$11*Transformed!I54+$B$12*Transformed!J54+$B$13*Transformed!K54+$B$14*Transformed!L54+$B$15*Transformed!M54+$B$16*Transformed!N54+$B$17*Transformed!O54+$B$18*Transformed!P54+$B$19*Transformed!Q54+$B$20*Transformed!R54+$B$21*Transformed!S54+$B$22*Transformed!T54+$B$23*Transformed!U54+$B$24*Transformed!V54+$B$25*Transformed!W54</f>
        <v>0.54749130000000001</v>
      </c>
      <c r="O54" s="4">
        <f>$B$51+$B$29*Transformed!B54+$B$30*Transformed!C54+$B$31*Transformed!D54+$B$32*Transformed!E54+$B$33*Transformed!F54+$B$34*Transformed!G54+$B$35*Transformed!H54+$B$36*Transformed!I54+$B$37*Transformed!J54+$B$38*Transformed!K54+$B$39*Transformed!L54+$B$40*Transformed!M54+$B$41*Transformed!N54+$B$42*Transformed!O54+$B$43*Transformed!P54+$B$44*Transformed!Q54+$B$45*Transformed!R54+$B$46*Transformed!S54+$B$47*Transformed!T54+$B$48*Transformed!U54+$B$49*Transformed!V54+$B$50*Transformed!W54</f>
        <v>0.83877699999999999</v>
      </c>
      <c r="P54">
        <f t="shared" si="3"/>
        <v>2.0055384727734635</v>
      </c>
      <c r="Q54">
        <f t="shared" si="4"/>
        <v>-5.9610990197716465</v>
      </c>
      <c r="R54">
        <f t="shared" si="5"/>
        <v>0.69522276548787054</v>
      </c>
      <c r="S54">
        <f t="shared" si="6"/>
        <v>-13.360921770722809</v>
      </c>
      <c r="T54" t="e">
        <f t="shared" ca="1" si="7"/>
        <v>#NAME?</v>
      </c>
      <c r="U54">
        <f t="shared" si="8"/>
        <v>-0.97754724272351667</v>
      </c>
      <c r="V54" s="10" t="e">
        <f t="shared" ca="1" si="9"/>
        <v>#NAME?</v>
      </c>
      <c r="W54">
        <f t="shared" si="10"/>
        <v>-0.75654214622810412</v>
      </c>
      <c r="X54" t="e">
        <f t="shared" ca="1" si="11"/>
        <v>#NAME?</v>
      </c>
      <c r="Y54" t="e">
        <f t="shared" ca="1" si="12"/>
        <v>#NAME?</v>
      </c>
      <c r="Z54" t="e">
        <f t="shared" ca="1" si="13"/>
        <v>#NAME?</v>
      </c>
      <c r="AA54" t="e">
        <f t="shared" ca="1" si="14"/>
        <v>#NAME?</v>
      </c>
      <c r="AB54" t="e">
        <f t="shared" ca="1" si="15"/>
        <v>#NAME?</v>
      </c>
      <c r="AC54" t="e">
        <f t="shared" ca="1" si="16"/>
        <v>#NAME?</v>
      </c>
      <c r="AD54" t="e">
        <f t="shared" ca="1" si="17"/>
        <v>#NAME?</v>
      </c>
      <c r="AE54" s="4" t="e">
        <f t="shared" ca="1" si="18"/>
        <v>#NAME?</v>
      </c>
      <c r="AG54" t="e">
        <f t="shared" ca="1" si="19"/>
        <v>#NAME?</v>
      </c>
    </row>
    <row r="55" spans="1:33">
      <c r="A55" t="s">
        <v>7</v>
      </c>
      <c r="B55">
        <v>-5.74671E-2</v>
      </c>
      <c r="C55">
        <v>1.43413E-2</v>
      </c>
      <c r="D55">
        <v>-4.01</v>
      </c>
      <c r="E55">
        <v>0</v>
      </c>
      <c r="F55">
        <v>-8.5575499999999999E-2</v>
      </c>
      <c r="G55">
        <v>-2.9358700000000001E-2</v>
      </c>
      <c r="J55">
        <f t="shared" si="0"/>
        <v>54</v>
      </c>
      <c r="K55">
        <f>EXP($B$59+$B$54*Transformed!B55+$B$55*Transformed!C55+$B$56*Transformed!D55+$B$57*Transformed!E55+$B$58*Transformed!F55)</f>
        <v>7.1536748234026337E-2</v>
      </c>
      <c r="L55">
        <f t="shared" si="1"/>
        <v>6.6760891170484185E-2</v>
      </c>
      <c r="M55">
        <f t="shared" si="2"/>
        <v>0.93323910882951577</v>
      </c>
      <c r="N55">
        <f>$B$26+$B$4*Transformed!B55+$B$5*Transformed!C55+$B$6*Transformed!D55+$B$7*Transformed!E55+$B$8*Transformed!F55+$B$9*Transformed!G55+$B$10*Transformed!H55+$B$11*Transformed!I55+$B$12*Transformed!J55+$B$13*Transformed!K55+$B$14*Transformed!L55+$B$15*Transformed!M55+$B$16*Transformed!N55+$B$17*Transformed!O55+$B$18*Transformed!P55+$B$19*Transformed!Q55+$B$20*Transformed!R55+$B$21*Transformed!S55+$B$22*Transformed!T55+$B$23*Transformed!U55+$B$24*Transformed!V55+$B$25*Transformed!W55</f>
        <v>0.54749130000000001</v>
      </c>
      <c r="O55" s="4">
        <f>$B$51+$B$29*Transformed!B55+$B$30*Transformed!C55+$B$31*Transformed!D55+$B$32*Transformed!E55+$B$33*Transformed!F55+$B$34*Transformed!G55+$B$35*Transformed!H55+$B$36*Transformed!I55+$B$37*Transformed!J55+$B$38*Transformed!K55+$B$39*Transformed!L55+$B$40*Transformed!M55+$B$41*Transformed!N55+$B$42*Transformed!O55+$B$43*Transformed!P55+$B$44*Transformed!Q55+$B$45*Transformed!R55+$B$46*Transformed!S55+$B$47*Transformed!T55+$B$48*Transformed!U55+$B$49*Transformed!V55+$B$50*Transformed!W55</f>
        <v>0.83877699999999999</v>
      </c>
      <c r="P55">
        <f t="shared" si="3"/>
        <v>2.0055384727734635</v>
      </c>
      <c r="Q55">
        <f t="shared" si="4"/>
        <v>-5.9610990197716465</v>
      </c>
      <c r="R55">
        <f t="shared" si="5"/>
        <v>0.69522276548787054</v>
      </c>
      <c r="S55">
        <f t="shared" si="6"/>
        <v>-13.360921770722809</v>
      </c>
      <c r="T55" t="e">
        <f t="shared" ca="1" si="7"/>
        <v>#NAME?</v>
      </c>
      <c r="U55">
        <f t="shared" si="8"/>
        <v>-0.97754724272351667</v>
      </c>
      <c r="V55" s="10" t="e">
        <f t="shared" ca="1" si="9"/>
        <v>#NAME?</v>
      </c>
      <c r="W55">
        <f t="shared" si="10"/>
        <v>-0.75654214622810412</v>
      </c>
      <c r="X55" t="e">
        <f t="shared" ca="1" si="11"/>
        <v>#NAME?</v>
      </c>
      <c r="Y55" t="e">
        <f t="shared" ca="1" si="12"/>
        <v>#NAME?</v>
      </c>
      <c r="Z55" t="e">
        <f t="shared" ca="1" si="13"/>
        <v>#NAME?</v>
      </c>
      <c r="AA55" t="e">
        <f t="shared" ca="1" si="14"/>
        <v>#NAME?</v>
      </c>
      <c r="AB55" t="e">
        <f t="shared" ca="1" si="15"/>
        <v>#NAME?</v>
      </c>
      <c r="AC55" t="e">
        <f t="shared" ca="1" si="16"/>
        <v>#NAME?</v>
      </c>
      <c r="AD55" t="e">
        <f t="shared" ca="1" si="17"/>
        <v>#NAME?</v>
      </c>
      <c r="AE55" s="4" t="e">
        <f t="shared" ca="1" si="18"/>
        <v>#NAME?</v>
      </c>
      <c r="AG55" t="e">
        <f t="shared" ca="1" si="19"/>
        <v>#NAME?</v>
      </c>
    </row>
    <row r="56" spans="1:33">
      <c r="A56" t="s">
        <v>41</v>
      </c>
      <c r="B56">
        <v>-1.44645E-2</v>
      </c>
      <c r="C56">
        <v>7.1459999999999996E-3</v>
      </c>
      <c r="D56">
        <v>-2.02</v>
      </c>
      <c r="E56">
        <v>4.2999999999999997E-2</v>
      </c>
      <c r="F56">
        <v>-2.84703E-2</v>
      </c>
      <c r="G56">
        <v>-4.5859999999999998E-4</v>
      </c>
      <c r="J56">
        <f t="shared" si="0"/>
        <v>55</v>
      </c>
      <c r="K56">
        <f>EXP($B$59+$B$54*Transformed!B56+$B$55*Transformed!C56+$B$56*Transformed!D56+$B$57*Transformed!E56+$B$58*Transformed!F56)</f>
        <v>7.1536748234026337E-2</v>
      </c>
      <c r="L56">
        <f t="shared" si="1"/>
        <v>6.6760891170484185E-2</v>
      </c>
      <c r="M56">
        <f t="shared" si="2"/>
        <v>0.93323910882951577</v>
      </c>
      <c r="N56">
        <f>$B$26+$B$4*Transformed!B56+$B$5*Transformed!C56+$B$6*Transformed!D56+$B$7*Transformed!E56+$B$8*Transformed!F56+$B$9*Transformed!G56+$B$10*Transformed!H56+$B$11*Transformed!I56+$B$12*Transformed!J56+$B$13*Transformed!K56+$B$14*Transformed!L56+$B$15*Transformed!M56+$B$16*Transformed!N56+$B$17*Transformed!O56+$B$18*Transformed!P56+$B$19*Transformed!Q56+$B$20*Transformed!R56+$B$21*Transformed!S56+$B$22*Transformed!T56+$B$23*Transformed!U56+$B$24*Transformed!V56+$B$25*Transformed!W56</f>
        <v>0.54749130000000001</v>
      </c>
      <c r="O56" s="4">
        <f>$B$51+$B$29*Transformed!B56+$B$30*Transformed!C56+$B$31*Transformed!D56+$B$32*Transformed!E56+$B$33*Transformed!F56+$B$34*Transformed!G56+$B$35*Transformed!H56+$B$36*Transformed!I56+$B$37*Transformed!J56+$B$38*Transformed!K56+$B$39*Transformed!L56+$B$40*Transformed!M56+$B$41*Transformed!N56+$B$42*Transformed!O56+$B$43*Transformed!P56+$B$44*Transformed!Q56+$B$45*Transformed!R56+$B$46*Transformed!S56+$B$47*Transformed!T56+$B$48*Transformed!U56+$B$49*Transformed!V56+$B$50*Transformed!W56</f>
        <v>0.83877699999999999</v>
      </c>
      <c r="P56">
        <f t="shared" si="3"/>
        <v>2.0055384727734635</v>
      </c>
      <c r="Q56">
        <f t="shared" si="4"/>
        <v>-5.9610990197716465</v>
      </c>
      <c r="R56">
        <f t="shared" si="5"/>
        <v>0.69522276548787054</v>
      </c>
      <c r="S56">
        <f t="shared" si="6"/>
        <v>-13.360921770722809</v>
      </c>
      <c r="T56" t="e">
        <f t="shared" ca="1" si="7"/>
        <v>#NAME?</v>
      </c>
      <c r="U56">
        <f t="shared" si="8"/>
        <v>-0.97754724272351667</v>
      </c>
      <c r="V56" s="10" t="e">
        <f t="shared" ca="1" si="9"/>
        <v>#NAME?</v>
      </c>
      <c r="W56">
        <f t="shared" si="10"/>
        <v>-0.75654214622810412</v>
      </c>
      <c r="X56" t="e">
        <f t="shared" ca="1" si="11"/>
        <v>#NAME?</v>
      </c>
      <c r="Y56" t="e">
        <f t="shared" ca="1" si="12"/>
        <v>#NAME?</v>
      </c>
      <c r="Z56" t="e">
        <f t="shared" ca="1" si="13"/>
        <v>#NAME?</v>
      </c>
      <c r="AA56" t="e">
        <f t="shared" ca="1" si="14"/>
        <v>#NAME?</v>
      </c>
      <c r="AB56" t="e">
        <f t="shared" ca="1" si="15"/>
        <v>#NAME?</v>
      </c>
      <c r="AC56" t="e">
        <f t="shared" ca="1" si="16"/>
        <v>#NAME?</v>
      </c>
      <c r="AD56" t="e">
        <f t="shared" ca="1" si="17"/>
        <v>#NAME?</v>
      </c>
      <c r="AE56" s="4" t="e">
        <f t="shared" ca="1" si="18"/>
        <v>#NAME?</v>
      </c>
      <c r="AG56" t="e">
        <f t="shared" ca="1" si="19"/>
        <v>#NAME?</v>
      </c>
    </row>
    <row r="57" spans="1:33">
      <c r="A57" t="s">
        <v>42</v>
      </c>
      <c r="B57">
        <v>-1.27668E-2</v>
      </c>
      <c r="C57">
        <v>6.6502000000000002E-3</v>
      </c>
      <c r="D57">
        <v>-1.92</v>
      </c>
      <c r="E57">
        <v>5.5E-2</v>
      </c>
      <c r="F57">
        <v>-2.5801000000000001E-2</v>
      </c>
      <c r="G57">
        <v>2.6729999999999999E-4</v>
      </c>
      <c r="J57">
        <f t="shared" si="0"/>
        <v>56</v>
      </c>
      <c r="K57">
        <f>EXP($B$59+$B$54*Transformed!B57+$B$55*Transformed!C57+$B$56*Transformed!D57+$B$57*Transformed!E57+$B$58*Transformed!F57)</f>
        <v>7.1536748234026337E-2</v>
      </c>
      <c r="L57">
        <f t="shared" si="1"/>
        <v>6.6760891170484185E-2</v>
      </c>
      <c r="M57">
        <f t="shared" si="2"/>
        <v>0.93323910882951577</v>
      </c>
      <c r="N57">
        <f>$B$26+$B$4*Transformed!B57+$B$5*Transformed!C57+$B$6*Transformed!D57+$B$7*Transformed!E57+$B$8*Transformed!F57+$B$9*Transformed!G57+$B$10*Transformed!H57+$B$11*Transformed!I57+$B$12*Transformed!J57+$B$13*Transformed!K57+$B$14*Transformed!L57+$B$15*Transformed!M57+$B$16*Transformed!N57+$B$17*Transformed!O57+$B$18*Transformed!P57+$B$19*Transformed!Q57+$B$20*Transformed!R57+$B$21*Transformed!S57+$B$22*Transformed!T57+$B$23*Transformed!U57+$B$24*Transformed!V57+$B$25*Transformed!W57</f>
        <v>0.54749130000000001</v>
      </c>
      <c r="O57" s="4">
        <f>$B$51+$B$29*Transformed!B57+$B$30*Transformed!C57+$B$31*Transformed!D57+$B$32*Transformed!E57+$B$33*Transformed!F57+$B$34*Transformed!G57+$B$35*Transformed!H57+$B$36*Transformed!I57+$B$37*Transformed!J57+$B$38*Transformed!K57+$B$39*Transformed!L57+$B$40*Transformed!M57+$B$41*Transformed!N57+$B$42*Transformed!O57+$B$43*Transformed!P57+$B$44*Transformed!Q57+$B$45*Transformed!R57+$B$46*Transformed!S57+$B$47*Transformed!T57+$B$48*Transformed!U57+$B$49*Transformed!V57+$B$50*Transformed!W57</f>
        <v>0.83877699999999999</v>
      </c>
      <c r="P57">
        <f t="shared" si="3"/>
        <v>2.0055384727734635</v>
      </c>
      <c r="Q57">
        <f t="shared" si="4"/>
        <v>-5.9610990197716465</v>
      </c>
      <c r="R57">
        <f t="shared" si="5"/>
        <v>0.69522276548787054</v>
      </c>
      <c r="S57">
        <f t="shared" si="6"/>
        <v>-13.360921770722809</v>
      </c>
      <c r="T57" t="e">
        <f t="shared" ca="1" si="7"/>
        <v>#NAME?</v>
      </c>
      <c r="U57">
        <f t="shared" si="8"/>
        <v>-0.97754724272351667</v>
      </c>
      <c r="V57" s="10" t="e">
        <f t="shared" ca="1" si="9"/>
        <v>#NAME?</v>
      </c>
      <c r="W57">
        <f t="shared" si="10"/>
        <v>-0.75654214622810412</v>
      </c>
      <c r="X57" t="e">
        <f t="shared" ca="1" si="11"/>
        <v>#NAME?</v>
      </c>
      <c r="Y57" t="e">
        <f t="shared" ca="1" si="12"/>
        <v>#NAME?</v>
      </c>
      <c r="Z57" t="e">
        <f t="shared" ca="1" si="13"/>
        <v>#NAME?</v>
      </c>
      <c r="AA57" t="e">
        <f t="shared" ca="1" si="14"/>
        <v>#NAME?</v>
      </c>
      <c r="AB57" t="e">
        <f t="shared" ca="1" si="15"/>
        <v>#NAME?</v>
      </c>
      <c r="AC57" t="e">
        <f t="shared" ca="1" si="16"/>
        <v>#NAME?</v>
      </c>
      <c r="AD57" t="e">
        <f t="shared" ca="1" si="17"/>
        <v>#NAME?</v>
      </c>
      <c r="AE57" s="4" t="e">
        <f t="shared" ca="1" si="18"/>
        <v>#NAME?</v>
      </c>
      <c r="AG57" t="e">
        <f t="shared" ca="1" si="19"/>
        <v>#NAME?</v>
      </c>
    </row>
    <row r="58" spans="1:33">
      <c r="A58" t="s">
        <v>43</v>
      </c>
      <c r="B58">
        <v>-1.49622E-2</v>
      </c>
      <c r="C58">
        <v>5.4906E-3</v>
      </c>
      <c r="D58">
        <v>-2.73</v>
      </c>
      <c r="E58">
        <v>6.0000000000000001E-3</v>
      </c>
      <c r="F58">
        <v>-2.57235E-2</v>
      </c>
      <c r="G58">
        <v>-4.2008999999999996E-3</v>
      </c>
      <c r="J58">
        <f t="shared" si="0"/>
        <v>57</v>
      </c>
      <c r="K58">
        <f>EXP($B$59+$B$54*Transformed!B58+$B$55*Transformed!C58+$B$56*Transformed!D58+$B$57*Transformed!E58+$B$58*Transformed!F58)</f>
        <v>7.1536748234026337E-2</v>
      </c>
      <c r="L58">
        <f t="shared" si="1"/>
        <v>6.6760891170484185E-2</v>
      </c>
      <c r="M58">
        <f t="shared" si="2"/>
        <v>0.93323910882951577</v>
      </c>
      <c r="N58">
        <f>$B$26+$B$4*Transformed!B58+$B$5*Transformed!C58+$B$6*Transformed!D58+$B$7*Transformed!E58+$B$8*Transformed!F58+$B$9*Transformed!G58+$B$10*Transformed!H58+$B$11*Transformed!I58+$B$12*Transformed!J58+$B$13*Transformed!K58+$B$14*Transformed!L58+$B$15*Transformed!M58+$B$16*Transformed!N58+$B$17*Transformed!O58+$B$18*Transformed!P58+$B$19*Transformed!Q58+$B$20*Transformed!R58+$B$21*Transformed!S58+$B$22*Transformed!T58+$B$23*Transformed!U58+$B$24*Transformed!V58+$B$25*Transformed!W58</f>
        <v>0.54749130000000001</v>
      </c>
      <c r="O58" s="4">
        <f>$B$51+$B$29*Transformed!B58+$B$30*Transformed!C58+$B$31*Transformed!D58+$B$32*Transformed!E58+$B$33*Transformed!F58+$B$34*Transformed!G58+$B$35*Transformed!H58+$B$36*Transformed!I58+$B$37*Transformed!J58+$B$38*Transformed!K58+$B$39*Transformed!L58+$B$40*Transformed!M58+$B$41*Transformed!N58+$B$42*Transformed!O58+$B$43*Transformed!P58+$B$44*Transformed!Q58+$B$45*Transformed!R58+$B$46*Transformed!S58+$B$47*Transformed!T58+$B$48*Transformed!U58+$B$49*Transformed!V58+$B$50*Transformed!W58</f>
        <v>0.83877699999999999</v>
      </c>
      <c r="P58">
        <f t="shared" si="3"/>
        <v>2.0055384727734635</v>
      </c>
      <c r="Q58">
        <f t="shared" si="4"/>
        <v>-5.9610990197716465</v>
      </c>
      <c r="R58">
        <f t="shared" si="5"/>
        <v>0.69522276548787054</v>
      </c>
      <c r="S58">
        <f t="shared" si="6"/>
        <v>-13.360921770722809</v>
      </c>
      <c r="T58" t="e">
        <f t="shared" ca="1" si="7"/>
        <v>#NAME?</v>
      </c>
      <c r="U58">
        <f t="shared" si="8"/>
        <v>-0.97754724272351667</v>
      </c>
      <c r="V58" s="10" t="e">
        <f t="shared" ca="1" si="9"/>
        <v>#NAME?</v>
      </c>
      <c r="W58">
        <f t="shared" si="10"/>
        <v>-0.75654214622810412</v>
      </c>
      <c r="X58" t="e">
        <f t="shared" ca="1" si="11"/>
        <v>#NAME?</v>
      </c>
      <c r="Y58" t="e">
        <f t="shared" ca="1" si="12"/>
        <v>#NAME?</v>
      </c>
      <c r="Z58" t="e">
        <f t="shared" ca="1" si="13"/>
        <v>#NAME?</v>
      </c>
      <c r="AA58" t="e">
        <f t="shared" ca="1" si="14"/>
        <v>#NAME?</v>
      </c>
      <c r="AB58" t="e">
        <f t="shared" ca="1" si="15"/>
        <v>#NAME?</v>
      </c>
      <c r="AC58" t="e">
        <f t="shared" ca="1" si="16"/>
        <v>#NAME?</v>
      </c>
      <c r="AD58" t="e">
        <f t="shared" ca="1" si="17"/>
        <v>#NAME?</v>
      </c>
      <c r="AE58" s="4" t="e">
        <f t="shared" ca="1" si="18"/>
        <v>#NAME?</v>
      </c>
      <c r="AG58" t="e">
        <f t="shared" ca="1" si="19"/>
        <v>#NAME?</v>
      </c>
    </row>
    <row r="59" spans="1:33">
      <c r="A59" t="s">
        <v>26</v>
      </c>
      <c r="B59">
        <v>-2.6375440000000001</v>
      </c>
      <c r="C59">
        <v>0.161414</v>
      </c>
      <c r="D59">
        <v>-16.34</v>
      </c>
      <c r="E59">
        <v>0</v>
      </c>
      <c r="F59">
        <v>-2.95391</v>
      </c>
      <c r="G59">
        <v>-2.3211789999999999</v>
      </c>
      <c r="J59">
        <f t="shared" si="0"/>
        <v>58</v>
      </c>
      <c r="K59">
        <f>EXP($B$59+$B$54*Transformed!B59+$B$55*Transformed!C59+$B$56*Transformed!D59+$B$57*Transformed!E59+$B$58*Transformed!F59)</f>
        <v>7.1536748234026337E-2</v>
      </c>
      <c r="L59">
        <f t="shared" si="1"/>
        <v>6.6760891170484185E-2</v>
      </c>
      <c r="M59">
        <f t="shared" si="2"/>
        <v>0.93323910882951577</v>
      </c>
      <c r="N59">
        <f>$B$26+$B$4*Transformed!B59+$B$5*Transformed!C59+$B$6*Transformed!D59+$B$7*Transformed!E59+$B$8*Transformed!F59+$B$9*Transformed!G59+$B$10*Transformed!H59+$B$11*Transformed!I59+$B$12*Transformed!J59+$B$13*Transformed!K59+$B$14*Transformed!L59+$B$15*Transformed!M59+$B$16*Transformed!N59+$B$17*Transformed!O59+$B$18*Transformed!P59+$B$19*Transformed!Q59+$B$20*Transformed!R59+$B$21*Transformed!S59+$B$22*Transformed!T59+$B$23*Transformed!U59+$B$24*Transformed!V59+$B$25*Transformed!W59</f>
        <v>0.54749130000000001</v>
      </c>
      <c r="O59" s="4">
        <f>$B$51+$B$29*Transformed!B59+$B$30*Transformed!C59+$B$31*Transformed!D59+$B$32*Transformed!E59+$B$33*Transformed!F59+$B$34*Transformed!G59+$B$35*Transformed!H59+$B$36*Transformed!I59+$B$37*Transformed!J59+$B$38*Transformed!K59+$B$39*Transformed!L59+$B$40*Transformed!M59+$B$41*Transformed!N59+$B$42*Transformed!O59+$B$43*Transformed!P59+$B$44*Transformed!Q59+$B$45*Transformed!R59+$B$46*Transformed!S59+$B$47*Transformed!T59+$B$48*Transformed!U59+$B$49*Transformed!V59+$B$50*Transformed!W59</f>
        <v>0.83877699999999999</v>
      </c>
      <c r="P59">
        <f t="shared" si="3"/>
        <v>2.0055384727734635</v>
      </c>
      <c r="Q59">
        <f t="shared" si="4"/>
        <v>-5.9610990197716465</v>
      </c>
      <c r="R59">
        <f t="shared" si="5"/>
        <v>0.69522276548787054</v>
      </c>
      <c r="S59">
        <f t="shared" si="6"/>
        <v>-13.360921770722809</v>
      </c>
      <c r="T59" t="e">
        <f t="shared" ca="1" si="7"/>
        <v>#NAME?</v>
      </c>
      <c r="U59">
        <f t="shared" si="8"/>
        <v>-0.97754724272351667</v>
      </c>
      <c r="V59" s="10" t="e">
        <f t="shared" ca="1" si="9"/>
        <v>#NAME?</v>
      </c>
      <c r="W59">
        <f t="shared" si="10"/>
        <v>-0.75654214622810412</v>
      </c>
      <c r="X59" t="e">
        <f t="shared" ca="1" si="11"/>
        <v>#NAME?</v>
      </c>
      <c r="Y59" t="e">
        <f t="shared" ca="1" si="12"/>
        <v>#NAME?</v>
      </c>
      <c r="Z59" t="e">
        <f t="shared" ca="1" si="13"/>
        <v>#NAME?</v>
      </c>
      <c r="AA59" t="e">
        <f t="shared" ca="1" si="14"/>
        <v>#NAME?</v>
      </c>
      <c r="AB59" t="e">
        <f t="shared" ca="1" si="15"/>
        <v>#NAME?</v>
      </c>
      <c r="AC59" t="e">
        <f t="shared" ca="1" si="16"/>
        <v>#NAME?</v>
      </c>
      <c r="AD59" t="e">
        <f t="shared" ca="1" si="17"/>
        <v>#NAME?</v>
      </c>
      <c r="AE59" s="4" t="e">
        <f t="shared" ca="1" si="18"/>
        <v>#NAME?</v>
      </c>
      <c r="AG59" t="e">
        <f t="shared" ca="1" si="19"/>
        <v>#NAME?</v>
      </c>
    </row>
    <row r="60" spans="1:33">
      <c r="J60">
        <f t="shared" si="0"/>
        <v>59</v>
      </c>
      <c r="K60">
        <f>EXP($B$59+$B$54*Transformed!B60+$B$55*Transformed!C60+$B$56*Transformed!D60+$B$57*Transformed!E60+$B$58*Transformed!F60)</f>
        <v>7.1536748234026337E-2</v>
      </c>
      <c r="L60">
        <f t="shared" si="1"/>
        <v>6.6760891170484185E-2</v>
      </c>
      <c r="M60">
        <f t="shared" si="2"/>
        <v>0.93323910882951577</v>
      </c>
      <c r="N60">
        <f>$B$26+$B$4*Transformed!B60+$B$5*Transformed!C60+$B$6*Transformed!D60+$B$7*Transformed!E60+$B$8*Transformed!F60+$B$9*Transformed!G60+$B$10*Transformed!H60+$B$11*Transformed!I60+$B$12*Transformed!J60+$B$13*Transformed!K60+$B$14*Transformed!L60+$B$15*Transformed!M60+$B$16*Transformed!N60+$B$17*Transformed!O60+$B$18*Transformed!P60+$B$19*Transformed!Q60+$B$20*Transformed!R60+$B$21*Transformed!S60+$B$22*Transformed!T60+$B$23*Transformed!U60+$B$24*Transformed!V60+$B$25*Transformed!W60</f>
        <v>0.54749130000000001</v>
      </c>
      <c r="O60" s="4">
        <f>$B$51+$B$29*Transformed!B60+$B$30*Transformed!C60+$B$31*Transformed!D60+$B$32*Transformed!E60+$B$33*Transformed!F60+$B$34*Transformed!G60+$B$35*Transformed!H60+$B$36*Transformed!I60+$B$37*Transformed!J60+$B$38*Transformed!K60+$B$39*Transformed!L60+$B$40*Transformed!M60+$B$41*Transformed!N60+$B$42*Transformed!O60+$B$43*Transformed!P60+$B$44*Transformed!Q60+$B$45*Transformed!R60+$B$46*Transformed!S60+$B$47*Transformed!T60+$B$48*Transformed!U60+$B$49*Transformed!V60+$B$50*Transformed!W60</f>
        <v>0.83877699999999999</v>
      </c>
      <c r="P60">
        <f t="shared" si="3"/>
        <v>2.0055384727734635</v>
      </c>
      <c r="Q60">
        <f t="shared" si="4"/>
        <v>-5.9610990197716465</v>
      </c>
      <c r="R60">
        <f t="shared" si="5"/>
        <v>0.69522276548787054</v>
      </c>
      <c r="S60">
        <f t="shared" si="6"/>
        <v>-13.360921770722809</v>
      </c>
      <c r="T60" t="e">
        <f t="shared" ca="1" si="7"/>
        <v>#NAME?</v>
      </c>
      <c r="U60">
        <f t="shared" si="8"/>
        <v>-0.97754724272351667</v>
      </c>
      <c r="V60" s="10" t="e">
        <f t="shared" ca="1" si="9"/>
        <v>#NAME?</v>
      </c>
      <c r="W60">
        <f t="shared" si="10"/>
        <v>-0.75654214622810412</v>
      </c>
      <c r="X60" t="e">
        <f t="shared" ca="1" si="11"/>
        <v>#NAME?</v>
      </c>
      <c r="Y60" t="e">
        <f t="shared" ca="1" si="12"/>
        <v>#NAME?</v>
      </c>
      <c r="Z60" t="e">
        <f t="shared" ca="1" si="13"/>
        <v>#NAME?</v>
      </c>
      <c r="AA60" t="e">
        <f t="shared" ca="1" si="14"/>
        <v>#NAME?</v>
      </c>
      <c r="AB60" t="e">
        <f t="shared" ca="1" si="15"/>
        <v>#NAME?</v>
      </c>
      <c r="AC60" t="e">
        <f t="shared" ca="1" si="16"/>
        <v>#NAME?</v>
      </c>
      <c r="AD60" t="e">
        <f t="shared" ca="1" si="17"/>
        <v>#NAME?</v>
      </c>
      <c r="AE60" s="4" t="e">
        <f t="shared" ca="1" si="18"/>
        <v>#NAME?</v>
      </c>
      <c r="AG60" t="e">
        <f t="shared" ca="1" si="19"/>
        <v>#NAME?</v>
      </c>
    </row>
    <row r="61" spans="1:33">
      <c r="A61" t="s">
        <v>29</v>
      </c>
      <c r="B61">
        <v>-1.7106189999999999</v>
      </c>
      <c r="C61">
        <v>8.1749699999999995E-2</v>
      </c>
      <c r="D61">
        <v>-20.93</v>
      </c>
      <c r="E61">
        <v>0</v>
      </c>
      <c r="F61">
        <v>-1.870846</v>
      </c>
      <c r="G61">
        <v>-1.5503929999999999</v>
      </c>
      <c r="J61">
        <f t="shared" si="0"/>
        <v>60</v>
      </c>
      <c r="K61">
        <f>EXP($B$59+$B$54*Transformed!B61+$B$55*Transformed!C61+$B$56*Transformed!D61+$B$57*Transformed!E61+$B$58*Transformed!F61)</f>
        <v>7.1536748234026337E-2</v>
      </c>
      <c r="L61">
        <f t="shared" si="1"/>
        <v>6.6760891170484185E-2</v>
      </c>
      <c r="M61">
        <f t="shared" si="2"/>
        <v>0.93323910882951577</v>
      </c>
      <c r="N61">
        <f>$B$26+$B$4*Transformed!B61+$B$5*Transformed!C61+$B$6*Transformed!D61+$B$7*Transformed!E61+$B$8*Transformed!F61+$B$9*Transformed!G61+$B$10*Transformed!H61+$B$11*Transformed!I61+$B$12*Transformed!J61+$B$13*Transformed!K61+$B$14*Transformed!L61+$B$15*Transformed!M61+$B$16*Transformed!N61+$B$17*Transformed!O61+$B$18*Transformed!P61+$B$19*Transformed!Q61+$B$20*Transformed!R61+$B$21*Transformed!S61+$B$22*Transformed!T61+$B$23*Transformed!U61+$B$24*Transformed!V61+$B$25*Transformed!W61</f>
        <v>0.54749130000000001</v>
      </c>
      <c r="O61" s="4">
        <f>$B$51+$B$29*Transformed!B61+$B$30*Transformed!C61+$B$31*Transformed!D61+$B$32*Transformed!E61+$B$33*Transformed!F61+$B$34*Transformed!G61+$B$35*Transformed!H61+$B$36*Transformed!I61+$B$37*Transformed!J61+$B$38*Transformed!K61+$B$39*Transformed!L61+$B$40*Transformed!M61+$B$41*Transformed!N61+$B$42*Transformed!O61+$B$43*Transformed!P61+$B$44*Transformed!Q61+$B$45*Transformed!R61+$B$46*Transformed!S61+$B$47*Transformed!T61+$B$48*Transformed!U61+$B$49*Transformed!V61+$B$50*Transformed!W61</f>
        <v>0.83877699999999999</v>
      </c>
      <c r="P61">
        <f t="shared" si="3"/>
        <v>2.0055384727734635</v>
      </c>
      <c r="Q61">
        <f t="shared" si="4"/>
        <v>-5.9610990197716465</v>
      </c>
      <c r="R61">
        <f t="shared" si="5"/>
        <v>0.69522276548787054</v>
      </c>
      <c r="S61">
        <f t="shared" si="6"/>
        <v>-13.360921770722809</v>
      </c>
      <c r="T61" t="e">
        <f t="shared" ca="1" si="7"/>
        <v>#NAME?</v>
      </c>
      <c r="U61">
        <f t="shared" si="8"/>
        <v>-0.97754724272351667</v>
      </c>
      <c r="V61" s="10" t="e">
        <f t="shared" ca="1" si="9"/>
        <v>#NAME?</v>
      </c>
      <c r="W61">
        <f t="shared" si="10"/>
        <v>-0.75654214622810412</v>
      </c>
      <c r="X61" t="e">
        <f t="shared" ca="1" si="11"/>
        <v>#NAME?</v>
      </c>
      <c r="Y61" t="e">
        <f t="shared" ca="1" si="12"/>
        <v>#NAME?</v>
      </c>
      <c r="Z61" t="e">
        <f t="shared" ca="1" si="13"/>
        <v>#NAME?</v>
      </c>
      <c r="AA61" t="e">
        <f t="shared" ca="1" si="14"/>
        <v>#NAME?</v>
      </c>
      <c r="AB61" t="e">
        <f t="shared" ca="1" si="15"/>
        <v>#NAME?</v>
      </c>
      <c r="AC61" t="e">
        <f t="shared" ca="1" si="16"/>
        <v>#NAME?</v>
      </c>
      <c r="AD61" t="e">
        <f t="shared" ca="1" si="17"/>
        <v>#NAME?</v>
      </c>
      <c r="AE61" s="4" t="e">
        <f t="shared" ca="1" si="18"/>
        <v>#NAME?</v>
      </c>
      <c r="AG61" t="e">
        <f t="shared" ca="1" si="19"/>
        <v>#NAME?</v>
      </c>
    </row>
    <row r="62" spans="1:33">
      <c r="A62" t="s">
        <v>30</v>
      </c>
      <c r="B62">
        <v>-2.2784170000000001</v>
      </c>
      <c r="C62">
        <v>3.0768E-2</v>
      </c>
      <c r="D62">
        <v>-74.05</v>
      </c>
      <c r="E62">
        <v>0</v>
      </c>
      <c r="F62">
        <v>-2.338721</v>
      </c>
      <c r="G62">
        <v>-2.2181120000000001</v>
      </c>
      <c r="J62">
        <f t="shared" si="0"/>
        <v>61</v>
      </c>
      <c r="K62">
        <f>EXP($B$59+$B$54*Transformed!B62+$B$55*Transformed!C62+$B$56*Transformed!D62+$B$57*Transformed!E62+$B$58*Transformed!F62)</f>
        <v>7.1536748234026337E-2</v>
      </c>
      <c r="L62">
        <f t="shared" si="1"/>
        <v>6.6760891170484185E-2</v>
      </c>
      <c r="M62">
        <f t="shared" si="2"/>
        <v>0.93323910882951577</v>
      </c>
      <c r="N62">
        <f>$B$26+$B$4*Transformed!B62+$B$5*Transformed!C62+$B$6*Transformed!D62+$B$7*Transformed!E62+$B$8*Transformed!F62+$B$9*Transformed!G62+$B$10*Transformed!H62+$B$11*Transformed!I62+$B$12*Transformed!J62+$B$13*Transformed!K62+$B$14*Transformed!L62+$B$15*Transformed!M62+$B$16*Transformed!N62+$B$17*Transformed!O62+$B$18*Transformed!P62+$B$19*Transformed!Q62+$B$20*Transformed!R62+$B$21*Transformed!S62+$B$22*Transformed!T62+$B$23*Transformed!U62+$B$24*Transformed!V62+$B$25*Transformed!W62</f>
        <v>0.54749130000000001</v>
      </c>
      <c r="O62" s="4">
        <f>$B$51+$B$29*Transformed!B62+$B$30*Transformed!C62+$B$31*Transformed!D62+$B$32*Transformed!E62+$B$33*Transformed!F62+$B$34*Transformed!G62+$B$35*Transformed!H62+$B$36*Transformed!I62+$B$37*Transformed!J62+$B$38*Transformed!K62+$B$39*Transformed!L62+$B$40*Transformed!M62+$B$41*Transformed!N62+$B$42*Transformed!O62+$B$43*Transformed!P62+$B$44*Transformed!Q62+$B$45*Transformed!R62+$B$46*Transformed!S62+$B$47*Transformed!T62+$B$48*Transformed!U62+$B$49*Transformed!V62+$B$50*Transformed!W62</f>
        <v>0.83877699999999999</v>
      </c>
      <c r="P62">
        <f t="shared" si="3"/>
        <v>2.0055384727734635</v>
      </c>
      <c r="Q62">
        <f t="shared" si="4"/>
        <v>-5.9610990197716465</v>
      </c>
      <c r="R62">
        <f t="shared" si="5"/>
        <v>0.69522276548787054</v>
      </c>
      <c r="S62">
        <f t="shared" si="6"/>
        <v>-13.360921770722809</v>
      </c>
      <c r="T62" t="e">
        <f t="shared" ca="1" si="7"/>
        <v>#NAME?</v>
      </c>
      <c r="U62">
        <f t="shared" si="8"/>
        <v>-0.97754724272351667</v>
      </c>
      <c r="V62" s="10" t="e">
        <f t="shared" ca="1" si="9"/>
        <v>#NAME?</v>
      </c>
      <c r="W62">
        <f t="shared" si="10"/>
        <v>-0.75654214622810412</v>
      </c>
      <c r="X62" t="e">
        <f t="shared" ca="1" si="11"/>
        <v>#NAME?</v>
      </c>
      <c r="Y62" t="e">
        <f t="shared" ca="1" si="12"/>
        <v>#NAME?</v>
      </c>
      <c r="Z62" t="e">
        <f t="shared" ca="1" si="13"/>
        <v>#NAME?</v>
      </c>
      <c r="AA62" t="e">
        <f t="shared" ca="1" si="14"/>
        <v>#NAME?</v>
      </c>
      <c r="AB62" t="e">
        <f t="shared" ca="1" si="15"/>
        <v>#NAME?</v>
      </c>
      <c r="AC62" t="e">
        <f t="shared" ca="1" si="16"/>
        <v>#NAME?</v>
      </c>
      <c r="AD62" t="e">
        <f t="shared" ca="1" si="17"/>
        <v>#NAME?</v>
      </c>
      <c r="AE62" s="4" t="e">
        <f t="shared" ca="1" si="18"/>
        <v>#NAME?</v>
      </c>
      <c r="AG62" t="e">
        <f t="shared" ca="1" si="19"/>
        <v>#NAME?</v>
      </c>
    </row>
    <row r="63" spans="1:33">
      <c r="J63">
        <f t="shared" si="0"/>
        <v>62</v>
      </c>
      <c r="K63">
        <f>EXP($B$59+$B$54*Transformed!B63+$B$55*Transformed!C63+$B$56*Transformed!D63+$B$57*Transformed!E63+$B$58*Transformed!F63)</f>
        <v>7.1536748234026337E-2</v>
      </c>
      <c r="L63">
        <f t="shared" si="1"/>
        <v>6.6760891170484185E-2</v>
      </c>
      <c r="M63">
        <f t="shared" si="2"/>
        <v>0.93323910882951577</v>
      </c>
      <c r="N63">
        <f>$B$26+$B$4*Transformed!B63+$B$5*Transformed!C63+$B$6*Transformed!D63+$B$7*Transformed!E63+$B$8*Transformed!F63+$B$9*Transformed!G63+$B$10*Transformed!H63+$B$11*Transformed!I63+$B$12*Transformed!J63+$B$13*Transformed!K63+$B$14*Transformed!L63+$B$15*Transformed!M63+$B$16*Transformed!N63+$B$17*Transformed!O63+$B$18*Transformed!P63+$B$19*Transformed!Q63+$B$20*Transformed!R63+$B$21*Transformed!S63+$B$22*Transformed!T63+$B$23*Transformed!U63+$B$24*Transformed!V63+$B$25*Transformed!W63</f>
        <v>0.54749130000000001</v>
      </c>
      <c r="O63" s="4">
        <f>$B$51+$B$29*Transformed!B63+$B$30*Transformed!C63+$B$31*Transformed!D63+$B$32*Transformed!E63+$B$33*Transformed!F63+$B$34*Transformed!G63+$B$35*Transformed!H63+$B$36*Transformed!I63+$B$37*Transformed!J63+$B$38*Transformed!K63+$B$39*Transformed!L63+$B$40*Transformed!M63+$B$41*Transformed!N63+$B$42*Transformed!O63+$B$43*Transformed!P63+$B$44*Transformed!Q63+$B$45*Transformed!R63+$B$46*Transformed!S63+$B$47*Transformed!T63+$B$48*Transformed!U63+$B$49*Transformed!V63+$B$50*Transformed!W63</f>
        <v>0.83877699999999999</v>
      </c>
      <c r="P63">
        <f t="shared" si="3"/>
        <v>2.0055384727734635</v>
      </c>
      <c r="Q63">
        <f t="shared" si="4"/>
        <v>-5.9610990197716465</v>
      </c>
      <c r="R63">
        <f t="shared" si="5"/>
        <v>0.69522276548787054</v>
      </c>
      <c r="S63">
        <f t="shared" si="6"/>
        <v>-13.360921770722809</v>
      </c>
      <c r="T63" t="e">
        <f t="shared" ca="1" si="7"/>
        <v>#NAME?</v>
      </c>
      <c r="U63">
        <f t="shared" si="8"/>
        <v>-0.97754724272351667</v>
      </c>
      <c r="V63" s="10" t="e">
        <f t="shared" ca="1" si="9"/>
        <v>#NAME?</v>
      </c>
      <c r="W63">
        <f t="shared" si="10"/>
        <v>-0.75654214622810412</v>
      </c>
      <c r="X63" t="e">
        <f t="shared" ca="1" si="11"/>
        <v>#NAME?</v>
      </c>
      <c r="Y63" t="e">
        <f t="shared" ca="1" si="12"/>
        <v>#NAME?</v>
      </c>
      <c r="Z63" t="e">
        <f t="shared" ca="1" si="13"/>
        <v>#NAME?</v>
      </c>
      <c r="AA63" t="e">
        <f t="shared" ca="1" si="14"/>
        <v>#NAME?</v>
      </c>
      <c r="AB63" t="e">
        <f t="shared" ca="1" si="15"/>
        <v>#NAME?</v>
      </c>
      <c r="AC63" t="e">
        <f t="shared" ca="1" si="16"/>
        <v>#NAME?</v>
      </c>
      <c r="AD63" t="e">
        <f t="shared" ca="1" si="17"/>
        <v>#NAME?</v>
      </c>
      <c r="AE63" s="4" t="e">
        <f t="shared" ca="1" si="18"/>
        <v>#NAME?</v>
      </c>
      <c r="AG63" t="e">
        <f t="shared" ca="1" si="19"/>
        <v>#NAME?</v>
      </c>
    </row>
    <row r="64" spans="1:33">
      <c r="A64" t="s">
        <v>31</v>
      </c>
      <c r="B64">
        <v>0.18075379999999999</v>
      </c>
      <c r="C64">
        <v>1.4776600000000001E-2</v>
      </c>
      <c r="F64">
        <v>0.1539934</v>
      </c>
      <c r="G64">
        <v>0.21216460000000001</v>
      </c>
      <c r="J64">
        <f t="shared" si="0"/>
        <v>63</v>
      </c>
      <c r="K64">
        <f>EXP($B$59+$B$54*Transformed!B64+$B$55*Transformed!C64+$B$56*Transformed!D64+$B$57*Transformed!E64+$B$58*Transformed!F64)</f>
        <v>7.1536748234026337E-2</v>
      </c>
      <c r="L64">
        <f t="shared" si="1"/>
        <v>6.6760891170484185E-2</v>
      </c>
      <c r="M64">
        <f t="shared" si="2"/>
        <v>0.93323910882951577</v>
      </c>
      <c r="N64">
        <f>$B$26+$B$4*Transformed!B64+$B$5*Transformed!C64+$B$6*Transformed!D64+$B$7*Transformed!E64+$B$8*Transformed!F64+$B$9*Transformed!G64+$B$10*Transformed!H64+$B$11*Transformed!I64+$B$12*Transformed!J64+$B$13*Transformed!K64+$B$14*Transformed!L64+$B$15*Transformed!M64+$B$16*Transformed!N64+$B$17*Transformed!O64+$B$18*Transformed!P64+$B$19*Transformed!Q64+$B$20*Transformed!R64+$B$21*Transformed!S64+$B$22*Transformed!T64+$B$23*Transformed!U64+$B$24*Transformed!V64+$B$25*Transformed!W64</f>
        <v>0.54749130000000001</v>
      </c>
      <c r="O64" s="4">
        <f>$B$51+$B$29*Transformed!B64+$B$30*Transformed!C64+$B$31*Transformed!D64+$B$32*Transformed!E64+$B$33*Transformed!F64+$B$34*Transformed!G64+$B$35*Transformed!H64+$B$36*Transformed!I64+$B$37*Transformed!J64+$B$38*Transformed!K64+$B$39*Transformed!L64+$B$40*Transformed!M64+$B$41*Transformed!N64+$B$42*Transformed!O64+$B$43*Transformed!P64+$B$44*Transformed!Q64+$B$45*Transformed!R64+$B$46*Transformed!S64+$B$47*Transformed!T64+$B$48*Transformed!U64+$B$49*Transformed!V64+$B$50*Transformed!W64</f>
        <v>0.83877699999999999</v>
      </c>
      <c r="P64">
        <f t="shared" si="3"/>
        <v>2.0055384727734635</v>
      </c>
      <c r="Q64">
        <f t="shared" si="4"/>
        <v>-5.9610990197716465</v>
      </c>
      <c r="R64">
        <f t="shared" si="5"/>
        <v>0.69522276548787054</v>
      </c>
      <c r="S64">
        <f t="shared" si="6"/>
        <v>-13.360921770722809</v>
      </c>
      <c r="T64" t="e">
        <f t="shared" ca="1" si="7"/>
        <v>#NAME?</v>
      </c>
      <c r="U64">
        <f t="shared" si="8"/>
        <v>-0.97754724272351667</v>
      </c>
      <c r="V64" s="10" t="e">
        <f t="shared" ca="1" si="9"/>
        <v>#NAME?</v>
      </c>
      <c r="W64">
        <f t="shared" si="10"/>
        <v>-0.75654214622810412</v>
      </c>
      <c r="X64" t="e">
        <f t="shared" ca="1" si="11"/>
        <v>#NAME?</v>
      </c>
      <c r="Y64" t="e">
        <f t="shared" ca="1" si="12"/>
        <v>#NAME?</v>
      </c>
      <c r="Z64" t="e">
        <f t="shared" ca="1" si="13"/>
        <v>#NAME?</v>
      </c>
      <c r="AA64" t="e">
        <f t="shared" ca="1" si="14"/>
        <v>#NAME?</v>
      </c>
      <c r="AB64" t="e">
        <f t="shared" ca="1" si="15"/>
        <v>#NAME?</v>
      </c>
      <c r="AC64" t="e">
        <f t="shared" ca="1" si="16"/>
        <v>#NAME?</v>
      </c>
      <c r="AD64" t="e">
        <f t="shared" ca="1" si="17"/>
        <v>#NAME?</v>
      </c>
      <c r="AE64" s="4" t="e">
        <f t="shared" ca="1" si="18"/>
        <v>#NAME?</v>
      </c>
      <c r="AG64" t="e">
        <f t="shared" ca="1" si="19"/>
        <v>#NAME?</v>
      </c>
    </row>
    <row r="65" spans="1:33">
      <c r="A65" t="s">
        <v>32</v>
      </c>
      <c r="B65">
        <v>0.1024463</v>
      </c>
      <c r="C65">
        <v>3.1521000000000001E-3</v>
      </c>
      <c r="F65">
        <v>9.6450900000000006E-2</v>
      </c>
      <c r="G65">
        <v>0.1088143</v>
      </c>
      <c r="J65">
        <f t="shared" si="0"/>
        <v>64</v>
      </c>
      <c r="K65">
        <f>EXP($B$59+$B$54*Transformed!B65+$B$55*Transformed!C65+$B$56*Transformed!D65+$B$57*Transformed!E65+$B$58*Transformed!F65)</f>
        <v>7.1536748234026337E-2</v>
      </c>
      <c r="L65">
        <f t="shared" si="1"/>
        <v>6.6760891170484185E-2</v>
      </c>
      <c r="M65">
        <f t="shared" si="2"/>
        <v>0.93323910882951577</v>
      </c>
      <c r="N65">
        <f>$B$26+$B$4*Transformed!B65+$B$5*Transformed!C65+$B$6*Transformed!D65+$B$7*Transformed!E65+$B$8*Transformed!F65+$B$9*Transformed!G65+$B$10*Transformed!H65+$B$11*Transformed!I65+$B$12*Transformed!J65+$B$13*Transformed!K65+$B$14*Transformed!L65+$B$15*Transformed!M65+$B$16*Transformed!N65+$B$17*Transformed!O65+$B$18*Transformed!P65+$B$19*Transformed!Q65+$B$20*Transformed!R65+$B$21*Transformed!S65+$B$22*Transformed!T65+$B$23*Transformed!U65+$B$24*Transformed!V65+$B$25*Transformed!W65</f>
        <v>0.54749130000000001</v>
      </c>
      <c r="O65" s="4">
        <f>$B$51+$B$29*Transformed!B65+$B$30*Transformed!C65+$B$31*Transformed!D65+$B$32*Transformed!E65+$B$33*Transformed!F65+$B$34*Transformed!G65+$B$35*Transformed!H65+$B$36*Transformed!I65+$B$37*Transformed!J65+$B$38*Transformed!K65+$B$39*Transformed!L65+$B$40*Transformed!M65+$B$41*Transformed!N65+$B$42*Transformed!O65+$B$43*Transformed!P65+$B$44*Transformed!Q65+$B$45*Transformed!R65+$B$46*Transformed!S65+$B$47*Transformed!T65+$B$48*Transformed!U65+$B$49*Transformed!V65+$B$50*Transformed!W65</f>
        <v>0.83877699999999999</v>
      </c>
      <c r="P65">
        <f t="shared" si="3"/>
        <v>2.0055384727734635</v>
      </c>
      <c r="Q65">
        <f t="shared" si="4"/>
        <v>-5.9610990197716465</v>
      </c>
      <c r="R65">
        <f t="shared" si="5"/>
        <v>0.69522276548787054</v>
      </c>
      <c r="S65">
        <f t="shared" si="6"/>
        <v>-13.360921770722809</v>
      </c>
      <c r="T65" t="e">
        <f t="shared" ca="1" si="7"/>
        <v>#NAME?</v>
      </c>
      <c r="U65">
        <f t="shared" si="8"/>
        <v>-0.97754724272351667</v>
      </c>
      <c r="V65" s="10" t="e">
        <f t="shared" ca="1" si="9"/>
        <v>#NAME?</v>
      </c>
      <c r="W65">
        <f t="shared" si="10"/>
        <v>-0.75654214622810412</v>
      </c>
      <c r="X65" t="e">
        <f t="shared" ca="1" si="11"/>
        <v>#NAME?</v>
      </c>
      <c r="Y65" t="e">
        <f t="shared" ca="1" si="12"/>
        <v>#NAME?</v>
      </c>
      <c r="Z65" t="e">
        <f t="shared" ca="1" si="13"/>
        <v>#NAME?</v>
      </c>
      <c r="AA65" t="e">
        <f t="shared" ca="1" si="14"/>
        <v>#NAME?</v>
      </c>
      <c r="AB65" t="e">
        <f t="shared" ca="1" si="15"/>
        <v>#NAME?</v>
      </c>
      <c r="AC65" t="e">
        <f t="shared" ca="1" si="16"/>
        <v>#NAME?</v>
      </c>
      <c r="AD65" t="e">
        <f t="shared" ca="1" si="17"/>
        <v>#NAME?</v>
      </c>
      <c r="AE65" s="4" t="e">
        <f t="shared" ca="1" si="18"/>
        <v>#NAME?</v>
      </c>
      <c r="AG65" t="e">
        <f t="shared" ca="1" si="19"/>
        <v>#NAME?</v>
      </c>
    </row>
    <row r="66" spans="1:33">
      <c r="J66">
        <f t="shared" ref="J66:J101" si="20">id</f>
        <v>65</v>
      </c>
      <c r="K66">
        <f>EXP($B$59+$B$54*Transformed!B66+$B$55*Transformed!C66+$B$56*Transformed!D66+$B$57*Transformed!E66+$B$58*Transformed!F66)</f>
        <v>7.1536748234026337E-2</v>
      </c>
      <c r="L66">
        <f t="shared" si="1"/>
        <v>6.6760891170484185E-2</v>
      </c>
      <c r="M66">
        <f t="shared" si="2"/>
        <v>0.93323910882951577</v>
      </c>
      <c r="N66">
        <f>$B$26+$B$4*Transformed!B66+$B$5*Transformed!C66+$B$6*Transformed!D66+$B$7*Transformed!E66+$B$8*Transformed!F66+$B$9*Transformed!G66+$B$10*Transformed!H66+$B$11*Transformed!I66+$B$12*Transformed!J66+$B$13*Transformed!K66+$B$14*Transformed!L66+$B$15*Transformed!M66+$B$16*Transformed!N66+$B$17*Transformed!O66+$B$18*Transformed!P66+$B$19*Transformed!Q66+$B$20*Transformed!R66+$B$21*Transformed!S66+$B$22*Transformed!T66+$B$23*Transformed!U66+$B$24*Transformed!V66+$B$25*Transformed!W66</f>
        <v>0.54749130000000001</v>
      </c>
      <c r="O66" s="4">
        <f>$B$51+$B$29*Transformed!B66+$B$30*Transformed!C66+$B$31*Transformed!D66+$B$32*Transformed!E66+$B$33*Transformed!F66+$B$34*Transformed!G66+$B$35*Transformed!H66+$B$36*Transformed!I66+$B$37*Transformed!J66+$B$38*Transformed!K66+$B$39*Transformed!L66+$B$40*Transformed!M66+$B$41*Transformed!N66+$B$42*Transformed!O66+$B$43*Transformed!P66+$B$44*Transformed!Q66+$B$45*Transformed!R66+$B$46*Transformed!S66+$B$47*Transformed!T66+$B$48*Transformed!U66+$B$49*Transformed!V66+$B$50*Transformed!W66</f>
        <v>0.83877699999999999</v>
      </c>
      <c r="P66">
        <f t="shared" si="3"/>
        <v>2.0055384727734635</v>
      </c>
      <c r="Q66">
        <f t="shared" si="4"/>
        <v>-5.9610990197716465</v>
      </c>
      <c r="R66">
        <f t="shared" si="5"/>
        <v>0.69522276548787054</v>
      </c>
      <c r="S66">
        <f t="shared" si="6"/>
        <v>-13.360921770722809</v>
      </c>
      <c r="T66" t="e">
        <f t="shared" ca="1" si="7"/>
        <v>#NAME?</v>
      </c>
      <c r="U66">
        <f t="shared" si="8"/>
        <v>-0.97754724272351667</v>
      </c>
      <c r="V66" s="10" t="e">
        <f t="shared" ca="1" si="9"/>
        <v>#NAME?</v>
      </c>
      <c r="W66">
        <f t="shared" si="10"/>
        <v>-0.75654214622810412</v>
      </c>
      <c r="X66" t="e">
        <f t="shared" ca="1" si="11"/>
        <v>#NAME?</v>
      </c>
      <c r="Y66" t="e">
        <f t="shared" ca="1" si="12"/>
        <v>#NAME?</v>
      </c>
      <c r="Z66" t="e">
        <f t="shared" ca="1" si="13"/>
        <v>#NAME?</v>
      </c>
      <c r="AA66" t="e">
        <f t="shared" ca="1" si="14"/>
        <v>#NAME?</v>
      </c>
      <c r="AB66" t="e">
        <f t="shared" ca="1" si="15"/>
        <v>#NAME?</v>
      </c>
      <c r="AC66" t="e">
        <f t="shared" ca="1" si="16"/>
        <v>#NAME?</v>
      </c>
      <c r="AD66" t="e">
        <f t="shared" ca="1" si="17"/>
        <v>#NAME?</v>
      </c>
      <c r="AE66" s="4" t="e">
        <f t="shared" ca="1" si="18"/>
        <v>#NAME?</v>
      </c>
      <c r="AG66" t="e">
        <f t="shared" ca="1" si="19"/>
        <v>#NAME?</v>
      </c>
    </row>
    <row r="67" spans="1:33">
      <c r="J67">
        <f t="shared" si="20"/>
        <v>66</v>
      </c>
      <c r="K67">
        <f>EXP($B$59+$B$54*Transformed!B67+$B$55*Transformed!C67+$B$56*Transformed!D67+$B$57*Transformed!E67+$B$58*Transformed!F67)</f>
        <v>7.1536748234026337E-2</v>
      </c>
      <c r="L67">
        <f t="shared" ref="L67:L101" si="21">K67/(K67+EXP(0))</f>
        <v>6.6760891170484185E-2</v>
      </c>
      <c r="M67">
        <f t="shared" ref="M67:M101" si="22">1-L67</f>
        <v>0.93323910882951577</v>
      </c>
      <c r="N67">
        <f>$B$26+$B$4*Transformed!B67+$B$5*Transformed!C67+$B$6*Transformed!D67+$B$7*Transformed!E67+$B$8*Transformed!F67+$B$9*Transformed!G67+$B$10*Transformed!H67+$B$11*Transformed!I67+$B$12*Transformed!J67+$B$13*Transformed!K67+$B$14*Transformed!L67+$B$15*Transformed!M67+$B$16*Transformed!N67+$B$17*Transformed!O67+$B$18*Transformed!P67+$B$19*Transformed!Q67+$B$20*Transformed!R67+$B$21*Transformed!S67+$B$22*Transformed!T67+$B$23*Transformed!U67+$B$24*Transformed!V67+$B$25*Transformed!W67</f>
        <v>0.54749130000000001</v>
      </c>
      <c r="O67" s="4">
        <f>$B$51+$B$29*Transformed!B67+$B$30*Transformed!C67+$B$31*Transformed!D67+$B$32*Transformed!E67+$B$33*Transformed!F67+$B$34*Transformed!G67+$B$35*Transformed!H67+$B$36*Transformed!I67+$B$37*Transformed!J67+$B$38*Transformed!K67+$B$39*Transformed!L67+$B$40*Transformed!M67+$B$41*Transformed!N67+$B$42*Transformed!O67+$B$43*Transformed!P67+$B$44*Transformed!Q67+$B$45*Transformed!R67+$B$46*Transformed!S67+$B$47*Transformed!T67+$B$48*Transformed!U67+$B$49*Transformed!V67+$B$50*Transformed!W67</f>
        <v>0.83877699999999999</v>
      </c>
      <c r="P67">
        <f t="shared" ref="P67:P101" si="23">(0.91-N67)/$B$64</f>
        <v>2.0055384727734635</v>
      </c>
      <c r="Q67">
        <f t="shared" ref="Q67:Q101" si="24">(-0.53-N67)/$B$64</f>
        <v>-5.9610990197716465</v>
      </c>
      <c r="R67">
        <f t="shared" ref="R67:R101" si="25">(0.91-O67)/$B$65</f>
        <v>0.69522276548787054</v>
      </c>
      <c r="S67">
        <f t="shared" ref="S67:S101" si="26">(-0.53-O67)/$B$65</f>
        <v>-13.360921770722809</v>
      </c>
      <c r="T67" t="e">
        <f t="shared" ref="T67:T101" ca="1" si="27">_xlfn.NORM.DIST(P67,0,1,FALSE)-_xlfn.NORM.DIST(Q67,0,1,FALSE)</f>
        <v>#NAME?</v>
      </c>
      <c r="U67">
        <f t="shared" ref="U67:U101" si="28">NORMSDIST(Q67)-NORMSDIST(P67)</f>
        <v>-0.97754724272351667</v>
      </c>
      <c r="V67" s="10" t="e">
        <f t="shared" ref="V67:V101" ca="1" si="29">_xlfn.NORM.DIST(R67,0,1,FALSE)-_xlfn.NORM.DIST(S67,0,1,FALSE)</f>
        <v>#NAME?</v>
      </c>
      <c r="W67">
        <f t="shared" ref="W67:W101" si="30">NORMSDIST(S67)-NORMSDIST(R67)</f>
        <v>-0.75654214622810412</v>
      </c>
      <c r="X67" t="e">
        <f t="shared" ref="X67:X101" ca="1" si="31">IF(AND(T67&gt;=-0.0001, T67&lt;=0.0001),1,0)</f>
        <v>#NAME?</v>
      </c>
      <c r="Y67" t="e">
        <f t="shared" ref="Y67:Y101" ca="1" si="32">T67*(1-X67)</f>
        <v>#NAME?</v>
      </c>
      <c r="Z67" t="e">
        <f t="shared" ref="Z67:Z101" ca="1" si="33">X67+(1-X67)*U67</f>
        <v>#NAME?</v>
      </c>
      <c r="AA67" t="e">
        <f t="shared" ref="AA67:AA101" ca="1" si="34">IF(AND(V67&gt;=-0.0001, V67&lt;=0.0001),1,0)</f>
        <v>#NAME?</v>
      </c>
      <c r="AB67" t="e">
        <f t="shared" ref="AB67:AB101" ca="1" si="35">V67*(1-AA67)</f>
        <v>#NAME?</v>
      </c>
      <c r="AC67" t="e">
        <f t="shared" ref="AC67:AC101" ca="1" si="36">AA67+(1-AA67)*W67</f>
        <v>#NAME?</v>
      </c>
      <c r="AD67" t="e">
        <f t="shared" ref="AD67:AD101" ca="1" si="37">L67*(1-NORMSDIST(P67)+(NORMSDIST(P67)-NORMSDIST(Q67))*(N67+$B$64*(Y67/Z67))-0.53*NORMSDIST(Q67))</f>
        <v>#NAME?</v>
      </c>
      <c r="AE67" s="4" t="e">
        <f t="shared" ref="AE67:AE101" ca="1" si="38">M67*(1-NORMSDIST(R67)+(NORMSDIST(R67)-NORMSDIST(S67))*(O67+$B$65*(AB67/AC67))-0.53*NORMSDIST(S67))</f>
        <v>#NAME?</v>
      </c>
      <c r="AG67" t="e">
        <f t="shared" ref="AG67:AG101" ca="1" si="39">AD67+AE67</f>
        <v>#NAME?</v>
      </c>
    </row>
    <row r="68" spans="1:33">
      <c r="J68">
        <f t="shared" si="20"/>
        <v>67</v>
      </c>
      <c r="K68">
        <f>EXP($B$59+$B$54*Transformed!B68+$B$55*Transformed!C68+$B$56*Transformed!D68+$B$57*Transformed!E68+$B$58*Transformed!F68)</f>
        <v>7.1536748234026337E-2</v>
      </c>
      <c r="L68">
        <f t="shared" si="21"/>
        <v>6.6760891170484185E-2</v>
      </c>
      <c r="M68">
        <f t="shared" si="22"/>
        <v>0.93323910882951577</v>
      </c>
      <c r="N68">
        <f>$B$26+$B$4*Transformed!B68+$B$5*Transformed!C68+$B$6*Transformed!D68+$B$7*Transformed!E68+$B$8*Transformed!F68+$B$9*Transformed!G68+$B$10*Transformed!H68+$B$11*Transformed!I68+$B$12*Transformed!J68+$B$13*Transformed!K68+$B$14*Transformed!L68+$B$15*Transformed!M68+$B$16*Transformed!N68+$B$17*Transformed!O68+$B$18*Transformed!P68+$B$19*Transformed!Q68+$B$20*Transformed!R68+$B$21*Transformed!S68+$B$22*Transformed!T68+$B$23*Transformed!U68+$B$24*Transformed!V68+$B$25*Transformed!W68</f>
        <v>0.54749130000000001</v>
      </c>
      <c r="O68" s="4">
        <f>$B$51+$B$29*Transformed!B68+$B$30*Transformed!C68+$B$31*Transformed!D68+$B$32*Transformed!E68+$B$33*Transformed!F68+$B$34*Transformed!G68+$B$35*Transformed!H68+$B$36*Transformed!I68+$B$37*Transformed!J68+$B$38*Transformed!K68+$B$39*Transformed!L68+$B$40*Transformed!M68+$B$41*Transformed!N68+$B$42*Transformed!O68+$B$43*Transformed!P68+$B$44*Transformed!Q68+$B$45*Transformed!R68+$B$46*Transformed!S68+$B$47*Transformed!T68+$B$48*Transformed!U68+$B$49*Transformed!V68+$B$50*Transformed!W68</f>
        <v>0.83877699999999999</v>
      </c>
      <c r="P68">
        <f t="shared" si="23"/>
        <v>2.0055384727734635</v>
      </c>
      <c r="Q68">
        <f t="shared" si="24"/>
        <v>-5.9610990197716465</v>
      </c>
      <c r="R68">
        <f t="shared" si="25"/>
        <v>0.69522276548787054</v>
      </c>
      <c r="S68">
        <f t="shared" si="26"/>
        <v>-13.360921770722809</v>
      </c>
      <c r="T68" t="e">
        <f t="shared" ca="1" si="27"/>
        <v>#NAME?</v>
      </c>
      <c r="U68">
        <f t="shared" si="28"/>
        <v>-0.97754724272351667</v>
      </c>
      <c r="V68" s="10" t="e">
        <f t="shared" ca="1" si="29"/>
        <v>#NAME?</v>
      </c>
      <c r="W68">
        <f t="shared" si="30"/>
        <v>-0.75654214622810412</v>
      </c>
      <c r="X68" t="e">
        <f t="shared" ca="1" si="31"/>
        <v>#NAME?</v>
      </c>
      <c r="Y68" t="e">
        <f t="shared" ca="1" si="32"/>
        <v>#NAME?</v>
      </c>
      <c r="Z68" t="e">
        <f t="shared" ca="1" si="33"/>
        <v>#NAME?</v>
      </c>
      <c r="AA68" t="e">
        <f t="shared" ca="1" si="34"/>
        <v>#NAME?</v>
      </c>
      <c r="AB68" t="e">
        <f t="shared" ca="1" si="35"/>
        <v>#NAME?</v>
      </c>
      <c r="AC68" t="e">
        <f t="shared" ca="1" si="36"/>
        <v>#NAME?</v>
      </c>
      <c r="AD68" t="e">
        <f t="shared" ca="1" si="37"/>
        <v>#NAME?</v>
      </c>
      <c r="AE68" s="4" t="e">
        <f t="shared" ca="1" si="38"/>
        <v>#NAME?</v>
      </c>
      <c r="AG68" t="e">
        <f t="shared" ca="1" si="39"/>
        <v>#NAME?</v>
      </c>
    </row>
    <row r="69" spans="1:33">
      <c r="J69">
        <f t="shared" si="20"/>
        <v>68</v>
      </c>
      <c r="K69">
        <f>EXP($B$59+$B$54*Transformed!B69+$B$55*Transformed!C69+$B$56*Transformed!D69+$B$57*Transformed!E69+$B$58*Transformed!F69)</f>
        <v>7.1536748234026337E-2</v>
      </c>
      <c r="L69">
        <f t="shared" si="21"/>
        <v>6.6760891170484185E-2</v>
      </c>
      <c r="M69">
        <f t="shared" si="22"/>
        <v>0.93323910882951577</v>
      </c>
      <c r="N69">
        <f>$B$26+$B$4*Transformed!B69+$B$5*Transformed!C69+$B$6*Transformed!D69+$B$7*Transformed!E69+$B$8*Transformed!F69+$B$9*Transformed!G69+$B$10*Transformed!H69+$B$11*Transformed!I69+$B$12*Transformed!J69+$B$13*Transformed!K69+$B$14*Transformed!L69+$B$15*Transformed!M69+$B$16*Transformed!N69+$B$17*Transformed!O69+$B$18*Transformed!P69+$B$19*Transformed!Q69+$B$20*Transformed!R69+$B$21*Transformed!S69+$B$22*Transformed!T69+$B$23*Transformed!U69+$B$24*Transformed!V69+$B$25*Transformed!W69</f>
        <v>0.54749130000000001</v>
      </c>
      <c r="O69" s="4">
        <f>$B$51+$B$29*Transformed!B69+$B$30*Transformed!C69+$B$31*Transformed!D69+$B$32*Transformed!E69+$B$33*Transformed!F69+$B$34*Transformed!G69+$B$35*Transformed!H69+$B$36*Transformed!I69+$B$37*Transformed!J69+$B$38*Transformed!K69+$B$39*Transformed!L69+$B$40*Transformed!M69+$B$41*Transformed!N69+$B$42*Transformed!O69+$B$43*Transformed!P69+$B$44*Transformed!Q69+$B$45*Transformed!R69+$B$46*Transformed!S69+$B$47*Transformed!T69+$B$48*Transformed!U69+$B$49*Transformed!V69+$B$50*Transformed!W69</f>
        <v>0.83877699999999999</v>
      </c>
      <c r="P69">
        <f t="shared" si="23"/>
        <v>2.0055384727734635</v>
      </c>
      <c r="Q69">
        <f t="shared" si="24"/>
        <v>-5.9610990197716465</v>
      </c>
      <c r="R69">
        <f t="shared" si="25"/>
        <v>0.69522276548787054</v>
      </c>
      <c r="S69">
        <f t="shared" si="26"/>
        <v>-13.360921770722809</v>
      </c>
      <c r="T69" t="e">
        <f t="shared" ca="1" si="27"/>
        <v>#NAME?</v>
      </c>
      <c r="U69">
        <f t="shared" si="28"/>
        <v>-0.97754724272351667</v>
      </c>
      <c r="V69" s="10" t="e">
        <f t="shared" ca="1" si="29"/>
        <v>#NAME?</v>
      </c>
      <c r="W69">
        <f t="shared" si="30"/>
        <v>-0.75654214622810412</v>
      </c>
      <c r="X69" t="e">
        <f t="shared" ca="1" si="31"/>
        <v>#NAME?</v>
      </c>
      <c r="Y69" t="e">
        <f t="shared" ca="1" si="32"/>
        <v>#NAME?</v>
      </c>
      <c r="Z69" t="e">
        <f t="shared" ca="1" si="33"/>
        <v>#NAME?</v>
      </c>
      <c r="AA69" t="e">
        <f t="shared" ca="1" si="34"/>
        <v>#NAME?</v>
      </c>
      <c r="AB69" t="e">
        <f t="shared" ca="1" si="35"/>
        <v>#NAME?</v>
      </c>
      <c r="AC69" t="e">
        <f t="shared" ca="1" si="36"/>
        <v>#NAME?</v>
      </c>
      <c r="AD69" t="e">
        <f t="shared" ca="1" si="37"/>
        <v>#NAME?</v>
      </c>
      <c r="AE69" s="4" t="e">
        <f t="shared" ca="1" si="38"/>
        <v>#NAME?</v>
      </c>
      <c r="AG69" t="e">
        <f t="shared" ca="1" si="39"/>
        <v>#NAME?</v>
      </c>
    </row>
    <row r="70" spans="1:33">
      <c r="J70">
        <f t="shared" si="20"/>
        <v>69</v>
      </c>
      <c r="K70">
        <f>EXP($B$59+$B$54*Transformed!B70+$B$55*Transformed!C70+$B$56*Transformed!D70+$B$57*Transformed!E70+$B$58*Transformed!F70)</f>
        <v>7.1536748234026337E-2</v>
      </c>
      <c r="L70">
        <f t="shared" si="21"/>
        <v>6.6760891170484185E-2</v>
      </c>
      <c r="M70">
        <f t="shared" si="22"/>
        <v>0.93323910882951577</v>
      </c>
      <c r="N70">
        <f>$B$26+$B$4*Transformed!B70+$B$5*Transformed!C70+$B$6*Transformed!D70+$B$7*Transformed!E70+$B$8*Transformed!F70+$B$9*Transformed!G70+$B$10*Transformed!H70+$B$11*Transformed!I70+$B$12*Transformed!J70+$B$13*Transformed!K70+$B$14*Transformed!L70+$B$15*Transformed!M70+$B$16*Transformed!N70+$B$17*Transformed!O70+$B$18*Transformed!P70+$B$19*Transformed!Q70+$B$20*Transformed!R70+$B$21*Transformed!S70+$B$22*Transformed!T70+$B$23*Transformed!U70+$B$24*Transformed!V70+$B$25*Transformed!W70</f>
        <v>0.54749130000000001</v>
      </c>
      <c r="O70" s="4">
        <f>$B$51+$B$29*Transformed!B70+$B$30*Transformed!C70+$B$31*Transformed!D70+$B$32*Transformed!E70+$B$33*Transformed!F70+$B$34*Transformed!G70+$B$35*Transformed!H70+$B$36*Transformed!I70+$B$37*Transformed!J70+$B$38*Transformed!K70+$B$39*Transformed!L70+$B$40*Transformed!M70+$B$41*Transformed!N70+$B$42*Transformed!O70+$B$43*Transformed!P70+$B$44*Transformed!Q70+$B$45*Transformed!R70+$B$46*Transformed!S70+$B$47*Transformed!T70+$B$48*Transformed!U70+$B$49*Transformed!V70+$B$50*Transformed!W70</f>
        <v>0.83877699999999999</v>
      </c>
      <c r="P70">
        <f t="shared" si="23"/>
        <v>2.0055384727734635</v>
      </c>
      <c r="Q70">
        <f t="shared" si="24"/>
        <v>-5.9610990197716465</v>
      </c>
      <c r="R70">
        <f t="shared" si="25"/>
        <v>0.69522276548787054</v>
      </c>
      <c r="S70">
        <f t="shared" si="26"/>
        <v>-13.360921770722809</v>
      </c>
      <c r="T70" t="e">
        <f t="shared" ca="1" si="27"/>
        <v>#NAME?</v>
      </c>
      <c r="U70">
        <f t="shared" si="28"/>
        <v>-0.97754724272351667</v>
      </c>
      <c r="V70" s="10" t="e">
        <f t="shared" ca="1" si="29"/>
        <v>#NAME?</v>
      </c>
      <c r="W70">
        <f t="shared" si="30"/>
        <v>-0.75654214622810412</v>
      </c>
      <c r="X70" t="e">
        <f t="shared" ca="1" si="31"/>
        <v>#NAME?</v>
      </c>
      <c r="Y70" t="e">
        <f t="shared" ca="1" si="32"/>
        <v>#NAME?</v>
      </c>
      <c r="Z70" t="e">
        <f t="shared" ca="1" si="33"/>
        <v>#NAME?</v>
      </c>
      <c r="AA70" t="e">
        <f t="shared" ca="1" si="34"/>
        <v>#NAME?</v>
      </c>
      <c r="AB70" t="e">
        <f t="shared" ca="1" si="35"/>
        <v>#NAME?</v>
      </c>
      <c r="AC70" t="e">
        <f t="shared" ca="1" si="36"/>
        <v>#NAME?</v>
      </c>
      <c r="AD70" t="e">
        <f t="shared" ca="1" si="37"/>
        <v>#NAME?</v>
      </c>
      <c r="AE70" s="4" t="e">
        <f t="shared" ca="1" si="38"/>
        <v>#NAME?</v>
      </c>
      <c r="AG70" t="e">
        <f t="shared" ca="1" si="39"/>
        <v>#NAME?</v>
      </c>
    </row>
    <row r="71" spans="1:33">
      <c r="J71">
        <f t="shared" si="20"/>
        <v>70</v>
      </c>
      <c r="K71">
        <f>EXP($B$59+$B$54*Transformed!B71+$B$55*Transformed!C71+$B$56*Transformed!D71+$B$57*Transformed!E71+$B$58*Transformed!F71)</f>
        <v>7.1536748234026337E-2</v>
      </c>
      <c r="L71">
        <f t="shared" si="21"/>
        <v>6.6760891170484185E-2</v>
      </c>
      <c r="M71">
        <f t="shared" si="22"/>
        <v>0.93323910882951577</v>
      </c>
      <c r="N71">
        <f>$B$26+$B$4*Transformed!B71+$B$5*Transformed!C71+$B$6*Transformed!D71+$B$7*Transformed!E71+$B$8*Transformed!F71+$B$9*Transformed!G71+$B$10*Transformed!H71+$B$11*Transformed!I71+$B$12*Transformed!J71+$B$13*Transformed!K71+$B$14*Transformed!L71+$B$15*Transformed!M71+$B$16*Transformed!N71+$B$17*Transformed!O71+$B$18*Transformed!P71+$B$19*Transformed!Q71+$B$20*Transformed!R71+$B$21*Transformed!S71+$B$22*Transformed!T71+$B$23*Transformed!U71+$B$24*Transformed!V71+$B$25*Transformed!W71</f>
        <v>0.54749130000000001</v>
      </c>
      <c r="O71" s="4">
        <f>$B$51+$B$29*Transformed!B71+$B$30*Transformed!C71+$B$31*Transformed!D71+$B$32*Transformed!E71+$B$33*Transformed!F71+$B$34*Transformed!G71+$B$35*Transformed!H71+$B$36*Transformed!I71+$B$37*Transformed!J71+$B$38*Transformed!K71+$B$39*Transformed!L71+$B$40*Transformed!M71+$B$41*Transformed!N71+$B$42*Transformed!O71+$B$43*Transformed!P71+$B$44*Transformed!Q71+$B$45*Transformed!R71+$B$46*Transformed!S71+$B$47*Transformed!T71+$B$48*Transformed!U71+$B$49*Transformed!V71+$B$50*Transformed!W71</f>
        <v>0.83877699999999999</v>
      </c>
      <c r="P71">
        <f t="shared" si="23"/>
        <v>2.0055384727734635</v>
      </c>
      <c r="Q71">
        <f t="shared" si="24"/>
        <v>-5.9610990197716465</v>
      </c>
      <c r="R71">
        <f t="shared" si="25"/>
        <v>0.69522276548787054</v>
      </c>
      <c r="S71">
        <f t="shared" si="26"/>
        <v>-13.360921770722809</v>
      </c>
      <c r="T71" t="e">
        <f t="shared" ca="1" si="27"/>
        <v>#NAME?</v>
      </c>
      <c r="U71">
        <f t="shared" si="28"/>
        <v>-0.97754724272351667</v>
      </c>
      <c r="V71" s="10" t="e">
        <f t="shared" ca="1" si="29"/>
        <v>#NAME?</v>
      </c>
      <c r="W71">
        <f t="shared" si="30"/>
        <v>-0.75654214622810412</v>
      </c>
      <c r="X71" t="e">
        <f t="shared" ca="1" si="31"/>
        <v>#NAME?</v>
      </c>
      <c r="Y71" t="e">
        <f t="shared" ca="1" si="32"/>
        <v>#NAME?</v>
      </c>
      <c r="Z71" t="e">
        <f t="shared" ca="1" si="33"/>
        <v>#NAME?</v>
      </c>
      <c r="AA71" t="e">
        <f t="shared" ca="1" si="34"/>
        <v>#NAME?</v>
      </c>
      <c r="AB71" t="e">
        <f t="shared" ca="1" si="35"/>
        <v>#NAME?</v>
      </c>
      <c r="AC71" t="e">
        <f t="shared" ca="1" si="36"/>
        <v>#NAME?</v>
      </c>
      <c r="AD71" t="e">
        <f t="shared" ca="1" si="37"/>
        <v>#NAME?</v>
      </c>
      <c r="AE71" s="4" t="e">
        <f t="shared" ca="1" si="38"/>
        <v>#NAME?</v>
      </c>
      <c r="AG71" t="e">
        <f t="shared" ca="1" si="39"/>
        <v>#NAME?</v>
      </c>
    </row>
    <row r="72" spans="1:33">
      <c r="J72">
        <f t="shared" si="20"/>
        <v>71</v>
      </c>
      <c r="K72">
        <f>EXP($B$59+$B$54*Transformed!B72+$B$55*Transformed!C72+$B$56*Transformed!D72+$B$57*Transformed!E72+$B$58*Transformed!F72)</f>
        <v>7.1536748234026337E-2</v>
      </c>
      <c r="L72">
        <f t="shared" si="21"/>
        <v>6.6760891170484185E-2</v>
      </c>
      <c r="M72">
        <f t="shared" si="22"/>
        <v>0.93323910882951577</v>
      </c>
      <c r="N72">
        <f>$B$26+$B$4*Transformed!B72+$B$5*Transformed!C72+$B$6*Transformed!D72+$B$7*Transformed!E72+$B$8*Transformed!F72+$B$9*Transformed!G72+$B$10*Transformed!H72+$B$11*Transformed!I72+$B$12*Transformed!J72+$B$13*Transformed!K72+$B$14*Transformed!L72+$B$15*Transformed!M72+$B$16*Transformed!N72+$B$17*Transformed!O72+$B$18*Transformed!P72+$B$19*Transformed!Q72+$B$20*Transformed!R72+$B$21*Transformed!S72+$B$22*Transformed!T72+$B$23*Transformed!U72+$B$24*Transformed!V72+$B$25*Transformed!W72</f>
        <v>0.54749130000000001</v>
      </c>
      <c r="O72" s="4">
        <f>$B$51+$B$29*Transformed!B72+$B$30*Transformed!C72+$B$31*Transformed!D72+$B$32*Transformed!E72+$B$33*Transformed!F72+$B$34*Transformed!G72+$B$35*Transformed!H72+$B$36*Transformed!I72+$B$37*Transformed!J72+$B$38*Transformed!K72+$B$39*Transformed!L72+$B$40*Transformed!M72+$B$41*Transformed!N72+$B$42*Transformed!O72+$B$43*Transformed!P72+$B$44*Transformed!Q72+$B$45*Transformed!R72+$B$46*Transformed!S72+$B$47*Transformed!T72+$B$48*Transformed!U72+$B$49*Transformed!V72+$B$50*Transformed!W72</f>
        <v>0.83877699999999999</v>
      </c>
      <c r="P72">
        <f t="shared" si="23"/>
        <v>2.0055384727734635</v>
      </c>
      <c r="Q72">
        <f t="shared" si="24"/>
        <v>-5.9610990197716465</v>
      </c>
      <c r="R72">
        <f t="shared" si="25"/>
        <v>0.69522276548787054</v>
      </c>
      <c r="S72">
        <f t="shared" si="26"/>
        <v>-13.360921770722809</v>
      </c>
      <c r="T72" t="e">
        <f t="shared" ca="1" si="27"/>
        <v>#NAME?</v>
      </c>
      <c r="U72">
        <f t="shared" si="28"/>
        <v>-0.97754724272351667</v>
      </c>
      <c r="V72" s="10" t="e">
        <f t="shared" ca="1" si="29"/>
        <v>#NAME?</v>
      </c>
      <c r="W72">
        <f t="shared" si="30"/>
        <v>-0.75654214622810412</v>
      </c>
      <c r="X72" t="e">
        <f t="shared" ca="1" si="31"/>
        <v>#NAME?</v>
      </c>
      <c r="Y72" t="e">
        <f t="shared" ca="1" si="32"/>
        <v>#NAME?</v>
      </c>
      <c r="Z72" t="e">
        <f t="shared" ca="1" si="33"/>
        <v>#NAME?</v>
      </c>
      <c r="AA72" t="e">
        <f t="shared" ca="1" si="34"/>
        <v>#NAME?</v>
      </c>
      <c r="AB72" t="e">
        <f t="shared" ca="1" si="35"/>
        <v>#NAME?</v>
      </c>
      <c r="AC72" t="e">
        <f t="shared" ca="1" si="36"/>
        <v>#NAME?</v>
      </c>
      <c r="AD72" t="e">
        <f t="shared" ca="1" si="37"/>
        <v>#NAME?</v>
      </c>
      <c r="AE72" s="4" t="e">
        <f t="shared" ca="1" si="38"/>
        <v>#NAME?</v>
      </c>
      <c r="AG72" t="e">
        <f t="shared" ca="1" si="39"/>
        <v>#NAME?</v>
      </c>
    </row>
    <row r="73" spans="1:33">
      <c r="J73">
        <f t="shared" si="20"/>
        <v>72</v>
      </c>
      <c r="K73">
        <f>EXP($B$59+$B$54*Transformed!B73+$B$55*Transformed!C73+$B$56*Transformed!D73+$B$57*Transformed!E73+$B$58*Transformed!F73)</f>
        <v>7.1536748234026337E-2</v>
      </c>
      <c r="L73">
        <f t="shared" si="21"/>
        <v>6.6760891170484185E-2</v>
      </c>
      <c r="M73">
        <f t="shared" si="22"/>
        <v>0.93323910882951577</v>
      </c>
      <c r="N73">
        <f>$B$26+$B$4*Transformed!B73+$B$5*Transformed!C73+$B$6*Transformed!D73+$B$7*Transformed!E73+$B$8*Transformed!F73+$B$9*Transformed!G73+$B$10*Transformed!H73+$B$11*Transformed!I73+$B$12*Transformed!J73+$B$13*Transformed!K73+$B$14*Transformed!L73+$B$15*Transformed!M73+$B$16*Transformed!N73+$B$17*Transformed!O73+$B$18*Transformed!P73+$B$19*Transformed!Q73+$B$20*Transformed!R73+$B$21*Transformed!S73+$B$22*Transformed!T73+$B$23*Transformed!U73+$B$24*Transformed!V73+$B$25*Transformed!W73</f>
        <v>0.54749130000000001</v>
      </c>
      <c r="O73" s="4">
        <f>$B$51+$B$29*Transformed!B73+$B$30*Transformed!C73+$B$31*Transformed!D73+$B$32*Transformed!E73+$B$33*Transformed!F73+$B$34*Transformed!G73+$B$35*Transformed!H73+$B$36*Transformed!I73+$B$37*Transformed!J73+$B$38*Transformed!K73+$B$39*Transformed!L73+$B$40*Transformed!M73+$B$41*Transformed!N73+$B$42*Transformed!O73+$B$43*Transformed!P73+$B$44*Transformed!Q73+$B$45*Transformed!R73+$B$46*Transformed!S73+$B$47*Transformed!T73+$B$48*Transformed!U73+$B$49*Transformed!V73+$B$50*Transformed!W73</f>
        <v>0.83877699999999999</v>
      </c>
      <c r="P73">
        <f t="shared" si="23"/>
        <v>2.0055384727734635</v>
      </c>
      <c r="Q73">
        <f t="shared" si="24"/>
        <v>-5.9610990197716465</v>
      </c>
      <c r="R73">
        <f t="shared" si="25"/>
        <v>0.69522276548787054</v>
      </c>
      <c r="S73">
        <f t="shared" si="26"/>
        <v>-13.360921770722809</v>
      </c>
      <c r="T73" t="e">
        <f t="shared" ca="1" si="27"/>
        <v>#NAME?</v>
      </c>
      <c r="U73">
        <f t="shared" si="28"/>
        <v>-0.97754724272351667</v>
      </c>
      <c r="V73" s="10" t="e">
        <f t="shared" ca="1" si="29"/>
        <v>#NAME?</v>
      </c>
      <c r="W73">
        <f t="shared" si="30"/>
        <v>-0.75654214622810412</v>
      </c>
      <c r="X73" t="e">
        <f t="shared" ca="1" si="31"/>
        <v>#NAME?</v>
      </c>
      <c r="Y73" t="e">
        <f t="shared" ca="1" si="32"/>
        <v>#NAME?</v>
      </c>
      <c r="Z73" t="e">
        <f t="shared" ca="1" si="33"/>
        <v>#NAME?</v>
      </c>
      <c r="AA73" t="e">
        <f t="shared" ca="1" si="34"/>
        <v>#NAME?</v>
      </c>
      <c r="AB73" t="e">
        <f t="shared" ca="1" si="35"/>
        <v>#NAME?</v>
      </c>
      <c r="AC73" t="e">
        <f t="shared" ca="1" si="36"/>
        <v>#NAME?</v>
      </c>
      <c r="AD73" t="e">
        <f t="shared" ca="1" si="37"/>
        <v>#NAME?</v>
      </c>
      <c r="AE73" s="4" t="e">
        <f t="shared" ca="1" si="38"/>
        <v>#NAME?</v>
      </c>
      <c r="AG73" t="e">
        <f t="shared" ca="1" si="39"/>
        <v>#NAME?</v>
      </c>
    </row>
    <row r="74" spans="1:33">
      <c r="J74">
        <f t="shared" si="20"/>
        <v>73</v>
      </c>
      <c r="K74">
        <f>EXP($B$59+$B$54*Transformed!B74+$B$55*Transformed!C74+$B$56*Transformed!D74+$B$57*Transformed!E74+$B$58*Transformed!F74)</f>
        <v>7.1536748234026337E-2</v>
      </c>
      <c r="L74">
        <f t="shared" si="21"/>
        <v>6.6760891170484185E-2</v>
      </c>
      <c r="M74">
        <f t="shared" si="22"/>
        <v>0.93323910882951577</v>
      </c>
      <c r="N74">
        <f>$B$26+$B$4*Transformed!B74+$B$5*Transformed!C74+$B$6*Transformed!D74+$B$7*Transformed!E74+$B$8*Transformed!F74+$B$9*Transformed!G74+$B$10*Transformed!H74+$B$11*Transformed!I74+$B$12*Transformed!J74+$B$13*Transformed!K74+$B$14*Transformed!L74+$B$15*Transformed!M74+$B$16*Transformed!N74+$B$17*Transformed!O74+$B$18*Transformed!P74+$B$19*Transformed!Q74+$B$20*Transformed!R74+$B$21*Transformed!S74+$B$22*Transformed!T74+$B$23*Transformed!U74+$B$24*Transformed!V74+$B$25*Transformed!W74</f>
        <v>0.54749130000000001</v>
      </c>
      <c r="O74" s="4">
        <f>$B$51+$B$29*Transformed!B74+$B$30*Transformed!C74+$B$31*Transformed!D74+$B$32*Transformed!E74+$B$33*Transformed!F74+$B$34*Transformed!G74+$B$35*Transformed!H74+$B$36*Transformed!I74+$B$37*Transformed!J74+$B$38*Transformed!K74+$B$39*Transformed!L74+$B$40*Transformed!M74+$B$41*Transformed!N74+$B$42*Transformed!O74+$B$43*Transformed!P74+$B$44*Transformed!Q74+$B$45*Transformed!R74+$B$46*Transformed!S74+$B$47*Transformed!T74+$B$48*Transformed!U74+$B$49*Transformed!V74+$B$50*Transformed!W74</f>
        <v>0.83877699999999999</v>
      </c>
      <c r="P74">
        <f t="shared" si="23"/>
        <v>2.0055384727734635</v>
      </c>
      <c r="Q74">
        <f t="shared" si="24"/>
        <v>-5.9610990197716465</v>
      </c>
      <c r="R74">
        <f t="shared" si="25"/>
        <v>0.69522276548787054</v>
      </c>
      <c r="S74">
        <f t="shared" si="26"/>
        <v>-13.360921770722809</v>
      </c>
      <c r="T74" t="e">
        <f t="shared" ca="1" si="27"/>
        <v>#NAME?</v>
      </c>
      <c r="U74">
        <f t="shared" si="28"/>
        <v>-0.97754724272351667</v>
      </c>
      <c r="V74" s="10" t="e">
        <f t="shared" ca="1" si="29"/>
        <v>#NAME?</v>
      </c>
      <c r="W74">
        <f t="shared" si="30"/>
        <v>-0.75654214622810412</v>
      </c>
      <c r="X74" t="e">
        <f t="shared" ca="1" si="31"/>
        <v>#NAME?</v>
      </c>
      <c r="Y74" t="e">
        <f t="shared" ca="1" si="32"/>
        <v>#NAME?</v>
      </c>
      <c r="Z74" t="e">
        <f t="shared" ca="1" si="33"/>
        <v>#NAME?</v>
      </c>
      <c r="AA74" t="e">
        <f t="shared" ca="1" si="34"/>
        <v>#NAME?</v>
      </c>
      <c r="AB74" t="e">
        <f t="shared" ca="1" si="35"/>
        <v>#NAME?</v>
      </c>
      <c r="AC74" t="e">
        <f t="shared" ca="1" si="36"/>
        <v>#NAME?</v>
      </c>
      <c r="AD74" t="e">
        <f t="shared" ca="1" si="37"/>
        <v>#NAME?</v>
      </c>
      <c r="AE74" s="4" t="e">
        <f t="shared" ca="1" si="38"/>
        <v>#NAME?</v>
      </c>
      <c r="AG74" t="e">
        <f t="shared" ca="1" si="39"/>
        <v>#NAME?</v>
      </c>
    </row>
    <row r="75" spans="1:33">
      <c r="J75">
        <f t="shared" si="20"/>
        <v>74</v>
      </c>
      <c r="K75">
        <f>EXP($B$59+$B$54*Transformed!B75+$B$55*Transformed!C75+$B$56*Transformed!D75+$B$57*Transformed!E75+$B$58*Transformed!F75)</f>
        <v>7.1536748234026337E-2</v>
      </c>
      <c r="L75">
        <f t="shared" si="21"/>
        <v>6.6760891170484185E-2</v>
      </c>
      <c r="M75">
        <f t="shared" si="22"/>
        <v>0.93323910882951577</v>
      </c>
      <c r="N75">
        <f>$B$26+$B$4*Transformed!B75+$B$5*Transformed!C75+$B$6*Transformed!D75+$B$7*Transformed!E75+$B$8*Transformed!F75+$B$9*Transformed!G75+$B$10*Transformed!H75+$B$11*Transformed!I75+$B$12*Transformed!J75+$B$13*Transformed!K75+$B$14*Transformed!L75+$B$15*Transformed!M75+$B$16*Transformed!N75+$B$17*Transformed!O75+$B$18*Transformed!P75+$B$19*Transformed!Q75+$B$20*Transformed!R75+$B$21*Transformed!S75+$B$22*Transformed!T75+$B$23*Transformed!U75+$B$24*Transformed!V75+$B$25*Transformed!W75</f>
        <v>0.54749130000000001</v>
      </c>
      <c r="O75" s="4">
        <f>$B$51+$B$29*Transformed!B75+$B$30*Transformed!C75+$B$31*Transformed!D75+$B$32*Transformed!E75+$B$33*Transformed!F75+$B$34*Transformed!G75+$B$35*Transformed!H75+$B$36*Transformed!I75+$B$37*Transformed!J75+$B$38*Transformed!K75+$B$39*Transformed!L75+$B$40*Transformed!M75+$B$41*Transformed!N75+$B$42*Transformed!O75+$B$43*Transformed!P75+$B$44*Transformed!Q75+$B$45*Transformed!R75+$B$46*Transformed!S75+$B$47*Transformed!T75+$B$48*Transformed!U75+$B$49*Transformed!V75+$B$50*Transformed!W75</f>
        <v>0.83877699999999999</v>
      </c>
      <c r="P75">
        <f t="shared" si="23"/>
        <v>2.0055384727734635</v>
      </c>
      <c r="Q75">
        <f t="shared" si="24"/>
        <v>-5.9610990197716465</v>
      </c>
      <c r="R75">
        <f t="shared" si="25"/>
        <v>0.69522276548787054</v>
      </c>
      <c r="S75">
        <f t="shared" si="26"/>
        <v>-13.360921770722809</v>
      </c>
      <c r="T75" t="e">
        <f t="shared" ca="1" si="27"/>
        <v>#NAME?</v>
      </c>
      <c r="U75">
        <f t="shared" si="28"/>
        <v>-0.97754724272351667</v>
      </c>
      <c r="V75" s="10" t="e">
        <f t="shared" ca="1" si="29"/>
        <v>#NAME?</v>
      </c>
      <c r="W75">
        <f t="shared" si="30"/>
        <v>-0.75654214622810412</v>
      </c>
      <c r="X75" t="e">
        <f t="shared" ca="1" si="31"/>
        <v>#NAME?</v>
      </c>
      <c r="Y75" t="e">
        <f t="shared" ca="1" si="32"/>
        <v>#NAME?</v>
      </c>
      <c r="Z75" t="e">
        <f t="shared" ca="1" si="33"/>
        <v>#NAME?</v>
      </c>
      <c r="AA75" t="e">
        <f t="shared" ca="1" si="34"/>
        <v>#NAME?</v>
      </c>
      <c r="AB75" t="e">
        <f t="shared" ca="1" si="35"/>
        <v>#NAME?</v>
      </c>
      <c r="AC75" t="e">
        <f t="shared" ca="1" si="36"/>
        <v>#NAME?</v>
      </c>
      <c r="AD75" t="e">
        <f t="shared" ca="1" si="37"/>
        <v>#NAME?</v>
      </c>
      <c r="AE75" s="4" t="e">
        <f t="shared" ca="1" si="38"/>
        <v>#NAME?</v>
      </c>
      <c r="AG75" t="e">
        <f t="shared" ca="1" si="39"/>
        <v>#NAME?</v>
      </c>
    </row>
    <row r="76" spans="1:33">
      <c r="J76">
        <f t="shared" si="20"/>
        <v>75</v>
      </c>
      <c r="K76">
        <f>EXP($B$59+$B$54*Transformed!B76+$B$55*Transformed!C76+$B$56*Transformed!D76+$B$57*Transformed!E76+$B$58*Transformed!F76)</f>
        <v>7.1536748234026337E-2</v>
      </c>
      <c r="L76">
        <f t="shared" si="21"/>
        <v>6.6760891170484185E-2</v>
      </c>
      <c r="M76">
        <f t="shared" si="22"/>
        <v>0.93323910882951577</v>
      </c>
      <c r="N76">
        <f>$B$26+$B$4*Transformed!B76+$B$5*Transformed!C76+$B$6*Transformed!D76+$B$7*Transformed!E76+$B$8*Transformed!F76+$B$9*Transformed!G76+$B$10*Transformed!H76+$B$11*Transformed!I76+$B$12*Transformed!J76+$B$13*Transformed!K76+$B$14*Transformed!L76+$B$15*Transformed!M76+$B$16*Transformed!N76+$B$17*Transformed!O76+$B$18*Transformed!P76+$B$19*Transformed!Q76+$B$20*Transformed!R76+$B$21*Transformed!S76+$B$22*Transformed!T76+$B$23*Transformed!U76+$B$24*Transformed!V76+$B$25*Transformed!W76</f>
        <v>0.54749130000000001</v>
      </c>
      <c r="O76" s="4">
        <f>$B$51+$B$29*Transformed!B76+$B$30*Transformed!C76+$B$31*Transformed!D76+$B$32*Transformed!E76+$B$33*Transformed!F76+$B$34*Transformed!G76+$B$35*Transformed!H76+$B$36*Transformed!I76+$B$37*Transformed!J76+$B$38*Transformed!K76+$B$39*Transformed!L76+$B$40*Transformed!M76+$B$41*Transformed!N76+$B$42*Transformed!O76+$B$43*Transformed!P76+$B$44*Transformed!Q76+$B$45*Transformed!R76+$B$46*Transformed!S76+$B$47*Transformed!T76+$B$48*Transformed!U76+$B$49*Transformed!V76+$B$50*Transformed!W76</f>
        <v>0.83877699999999999</v>
      </c>
      <c r="P76">
        <f t="shared" si="23"/>
        <v>2.0055384727734635</v>
      </c>
      <c r="Q76">
        <f t="shared" si="24"/>
        <v>-5.9610990197716465</v>
      </c>
      <c r="R76">
        <f t="shared" si="25"/>
        <v>0.69522276548787054</v>
      </c>
      <c r="S76">
        <f t="shared" si="26"/>
        <v>-13.360921770722809</v>
      </c>
      <c r="T76" t="e">
        <f t="shared" ca="1" si="27"/>
        <v>#NAME?</v>
      </c>
      <c r="U76">
        <f t="shared" si="28"/>
        <v>-0.97754724272351667</v>
      </c>
      <c r="V76" s="10" t="e">
        <f t="shared" ca="1" si="29"/>
        <v>#NAME?</v>
      </c>
      <c r="W76">
        <f t="shared" si="30"/>
        <v>-0.75654214622810412</v>
      </c>
      <c r="X76" t="e">
        <f t="shared" ca="1" si="31"/>
        <v>#NAME?</v>
      </c>
      <c r="Y76" t="e">
        <f t="shared" ca="1" si="32"/>
        <v>#NAME?</v>
      </c>
      <c r="Z76" t="e">
        <f t="shared" ca="1" si="33"/>
        <v>#NAME?</v>
      </c>
      <c r="AA76" t="e">
        <f t="shared" ca="1" si="34"/>
        <v>#NAME?</v>
      </c>
      <c r="AB76" t="e">
        <f t="shared" ca="1" si="35"/>
        <v>#NAME?</v>
      </c>
      <c r="AC76" t="e">
        <f t="shared" ca="1" si="36"/>
        <v>#NAME?</v>
      </c>
      <c r="AD76" t="e">
        <f t="shared" ca="1" si="37"/>
        <v>#NAME?</v>
      </c>
      <c r="AE76" s="4" t="e">
        <f t="shared" ca="1" si="38"/>
        <v>#NAME?</v>
      </c>
      <c r="AG76" t="e">
        <f t="shared" ca="1" si="39"/>
        <v>#NAME?</v>
      </c>
    </row>
    <row r="77" spans="1:33">
      <c r="J77">
        <f t="shared" si="20"/>
        <v>76</v>
      </c>
      <c r="K77">
        <f>EXP($B$59+$B$54*Transformed!B77+$B$55*Transformed!C77+$B$56*Transformed!D77+$B$57*Transformed!E77+$B$58*Transformed!F77)</f>
        <v>7.1536748234026337E-2</v>
      </c>
      <c r="L77">
        <f t="shared" si="21"/>
        <v>6.6760891170484185E-2</v>
      </c>
      <c r="M77">
        <f t="shared" si="22"/>
        <v>0.93323910882951577</v>
      </c>
      <c r="N77">
        <f>$B$26+$B$4*Transformed!B77+$B$5*Transformed!C77+$B$6*Transformed!D77+$B$7*Transformed!E77+$B$8*Transformed!F77+$B$9*Transformed!G77+$B$10*Transformed!H77+$B$11*Transformed!I77+$B$12*Transformed!J77+$B$13*Transformed!K77+$B$14*Transformed!L77+$B$15*Transformed!M77+$B$16*Transformed!N77+$B$17*Transformed!O77+$B$18*Transformed!P77+$B$19*Transformed!Q77+$B$20*Transformed!R77+$B$21*Transformed!S77+$B$22*Transformed!T77+$B$23*Transformed!U77+$B$24*Transformed!V77+$B$25*Transformed!W77</f>
        <v>0.54749130000000001</v>
      </c>
      <c r="O77" s="4">
        <f>$B$51+$B$29*Transformed!B77+$B$30*Transformed!C77+$B$31*Transformed!D77+$B$32*Transformed!E77+$B$33*Transformed!F77+$B$34*Transformed!G77+$B$35*Transformed!H77+$B$36*Transformed!I77+$B$37*Transformed!J77+$B$38*Transformed!K77+$B$39*Transformed!L77+$B$40*Transformed!M77+$B$41*Transformed!N77+$B$42*Transformed!O77+$B$43*Transformed!P77+$B$44*Transformed!Q77+$B$45*Transformed!R77+$B$46*Transformed!S77+$B$47*Transformed!T77+$B$48*Transformed!U77+$B$49*Transformed!V77+$B$50*Transformed!W77</f>
        <v>0.83877699999999999</v>
      </c>
      <c r="P77">
        <f t="shared" si="23"/>
        <v>2.0055384727734635</v>
      </c>
      <c r="Q77">
        <f t="shared" si="24"/>
        <v>-5.9610990197716465</v>
      </c>
      <c r="R77">
        <f t="shared" si="25"/>
        <v>0.69522276548787054</v>
      </c>
      <c r="S77">
        <f t="shared" si="26"/>
        <v>-13.360921770722809</v>
      </c>
      <c r="T77" t="e">
        <f t="shared" ca="1" si="27"/>
        <v>#NAME?</v>
      </c>
      <c r="U77">
        <f t="shared" si="28"/>
        <v>-0.97754724272351667</v>
      </c>
      <c r="V77" s="10" t="e">
        <f t="shared" ca="1" si="29"/>
        <v>#NAME?</v>
      </c>
      <c r="W77">
        <f t="shared" si="30"/>
        <v>-0.75654214622810412</v>
      </c>
      <c r="X77" t="e">
        <f t="shared" ca="1" si="31"/>
        <v>#NAME?</v>
      </c>
      <c r="Y77" t="e">
        <f t="shared" ca="1" si="32"/>
        <v>#NAME?</v>
      </c>
      <c r="Z77" t="e">
        <f t="shared" ca="1" si="33"/>
        <v>#NAME?</v>
      </c>
      <c r="AA77" t="e">
        <f t="shared" ca="1" si="34"/>
        <v>#NAME?</v>
      </c>
      <c r="AB77" t="e">
        <f t="shared" ca="1" si="35"/>
        <v>#NAME?</v>
      </c>
      <c r="AC77" t="e">
        <f t="shared" ca="1" si="36"/>
        <v>#NAME?</v>
      </c>
      <c r="AD77" t="e">
        <f t="shared" ca="1" si="37"/>
        <v>#NAME?</v>
      </c>
      <c r="AE77" s="4" t="e">
        <f t="shared" ca="1" si="38"/>
        <v>#NAME?</v>
      </c>
      <c r="AG77" t="e">
        <f t="shared" ca="1" si="39"/>
        <v>#NAME?</v>
      </c>
    </row>
    <row r="78" spans="1:33">
      <c r="J78">
        <f t="shared" si="20"/>
        <v>77</v>
      </c>
      <c r="K78">
        <f>EXP($B$59+$B$54*Transformed!B78+$B$55*Transformed!C78+$B$56*Transformed!D78+$B$57*Transformed!E78+$B$58*Transformed!F78)</f>
        <v>7.1536748234026337E-2</v>
      </c>
      <c r="L78">
        <f t="shared" si="21"/>
        <v>6.6760891170484185E-2</v>
      </c>
      <c r="M78">
        <f t="shared" si="22"/>
        <v>0.93323910882951577</v>
      </c>
      <c r="N78">
        <f>$B$26+$B$4*Transformed!B78+$B$5*Transformed!C78+$B$6*Transformed!D78+$B$7*Transformed!E78+$B$8*Transformed!F78+$B$9*Transformed!G78+$B$10*Transformed!H78+$B$11*Transformed!I78+$B$12*Transformed!J78+$B$13*Transformed!K78+$B$14*Transformed!L78+$B$15*Transformed!M78+$B$16*Transformed!N78+$B$17*Transformed!O78+$B$18*Transformed!P78+$B$19*Transformed!Q78+$B$20*Transformed!R78+$B$21*Transformed!S78+$B$22*Transformed!T78+$B$23*Transformed!U78+$B$24*Transformed!V78+$B$25*Transformed!W78</f>
        <v>0.54749130000000001</v>
      </c>
      <c r="O78" s="4">
        <f>$B$51+$B$29*Transformed!B78+$B$30*Transformed!C78+$B$31*Transformed!D78+$B$32*Transformed!E78+$B$33*Transformed!F78+$B$34*Transformed!G78+$B$35*Transformed!H78+$B$36*Transformed!I78+$B$37*Transformed!J78+$B$38*Transformed!K78+$B$39*Transformed!L78+$B$40*Transformed!M78+$B$41*Transformed!N78+$B$42*Transformed!O78+$B$43*Transformed!P78+$B$44*Transformed!Q78+$B$45*Transformed!R78+$B$46*Transformed!S78+$B$47*Transformed!T78+$B$48*Transformed!U78+$B$49*Transformed!V78+$B$50*Transformed!W78</f>
        <v>0.83877699999999999</v>
      </c>
      <c r="P78">
        <f t="shared" si="23"/>
        <v>2.0055384727734635</v>
      </c>
      <c r="Q78">
        <f t="shared" si="24"/>
        <v>-5.9610990197716465</v>
      </c>
      <c r="R78">
        <f t="shared" si="25"/>
        <v>0.69522276548787054</v>
      </c>
      <c r="S78">
        <f t="shared" si="26"/>
        <v>-13.360921770722809</v>
      </c>
      <c r="T78" t="e">
        <f t="shared" ca="1" si="27"/>
        <v>#NAME?</v>
      </c>
      <c r="U78">
        <f t="shared" si="28"/>
        <v>-0.97754724272351667</v>
      </c>
      <c r="V78" s="10" t="e">
        <f t="shared" ca="1" si="29"/>
        <v>#NAME?</v>
      </c>
      <c r="W78">
        <f t="shared" si="30"/>
        <v>-0.75654214622810412</v>
      </c>
      <c r="X78" t="e">
        <f t="shared" ca="1" si="31"/>
        <v>#NAME?</v>
      </c>
      <c r="Y78" t="e">
        <f t="shared" ca="1" si="32"/>
        <v>#NAME?</v>
      </c>
      <c r="Z78" t="e">
        <f t="shared" ca="1" si="33"/>
        <v>#NAME?</v>
      </c>
      <c r="AA78" t="e">
        <f t="shared" ca="1" si="34"/>
        <v>#NAME?</v>
      </c>
      <c r="AB78" t="e">
        <f t="shared" ca="1" si="35"/>
        <v>#NAME?</v>
      </c>
      <c r="AC78" t="e">
        <f t="shared" ca="1" si="36"/>
        <v>#NAME?</v>
      </c>
      <c r="AD78" t="e">
        <f t="shared" ca="1" si="37"/>
        <v>#NAME?</v>
      </c>
      <c r="AE78" s="4" t="e">
        <f t="shared" ca="1" si="38"/>
        <v>#NAME?</v>
      </c>
      <c r="AG78" t="e">
        <f t="shared" ca="1" si="39"/>
        <v>#NAME?</v>
      </c>
    </row>
    <row r="79" spans="1:33">
      <c r="J79">
        <f t="shared" si="20"/>
        <v>78</v>
      </c>
      <c r="K79">
        <f>EXP($B$59+$B$54*Transformed!B79+$B$55*Transformed!C79+$B$56*Transformed!D79+$B$57*Transformed!E79+$B$58*Transformed!F79)</f>
        <v>7.1536748234026337E-2</v>
      </c>
      <c r="L79">
        <f t="shared" si="21"/>
        <v>6.6760891170484185E-2</v>
      </c>
      <c r="M79">
        <f t="shared" si="22"/>
        <v>0.93323910882951577</v>
      </c>
      <c r="N79">
        <f>$B$26+$B$4*Transformed!B79+$B$5*Transformed!C79+$B$6*Transformed!D79+$B$7*Transformed!E79+$B$8*Transformed!F79+$B$9*Transformed!G79+$B$10*Transformed!H79+$B$11*Transformed!I79+$B$12*Transformed!J79+$B$13*Transformed!K79+$B$14*Transformed!L79+$B$15*Transformed!M79+$B$16*Transformed!N79+$B$17*Transformed!O79+$B$18*Transformed!P79+$B$19*Transformed!Q79+$B$20*Transformed!R79+$B$21*Transformed!S79+$B$22*Transformed!T79+$B$23*Transformed!U79+$B$24*Transformed!V79+$B$25*Transformed!W79</f>
        <v>0.54749130000000001</v>
      </c>
      <c r="O79" s="4">
        <f>$B$51+$B$29*Transformed!B79+$B$30*Transformed!C79+$B$31*Transformed!D79+$B$32*Transformed!E79+$B$33*Transformed!F79+$B$34*Transformed!G79+$B$35*Transformed!H79+$B$36*Transformed!I79+$B$37*Transformed!J79+$B$38*Transformed!K79+$B$39*Transformed!L79+$B$40*Transformed!M79+$B$41*Transformed!N79+$B$42*Transformed!O79+$B$43*Transformed!P79+$B$44*Transformed!Q79+$B$45*Transformed!R79+$B$46*Transformed!S79+$B$47*Transformed!T79+$B$48*Transformed!U79+$B$49*Transformed!V79+$B$50*Transformed!W79</f>
        <v>0.83877699999999999</v>
      </c>
      <c r="P79">
        <f t="shared" si="23"/>
        <v>2.0055384727734635</v>
      </c>
      <c r="Q79">
        <f t="shared" si="24"/>
        <v>-5.9610990197716465</v>
      </c>
      <c r="R79">
        <f t="shared" si="25"/>
        <v>0.69522276548787054</v>
      </c>
      <c r="S79">
        <f t="shared" si="26"/>
        <v>-13.360921770722809</v>
      </c>
      <c r="T79" t="e">
        <f t="shared" ca="1" si="27"/>
        <v>#NAME?</v>
      </c>
      <c r="U79">
        <f t="shared" si="28"/>
        <v>-0.97754724272351667</v>
      </c>
      <c r="V79" s="10" t="e">
        <f t="shared" ca="1" si="29"/>
        <v>#NAME?</v>
      </c>
      <c r="W79">
        <f t="shared" si="30"/>
        <v>-0.75654214622810412</v>
      </c>
      <c r="X79" t="e">
        <f t="shared" ca="1" si="31"/>
        <v>#NAME?</v>
      </c>
      <c r="Y79" t="e">
        <f t="shared" ca="1" si="32"/>
        <v>#NAME?</v>
      </c>
      <c r="Z79" t="e">
        <f t="shared" ca="1" si="33"/>
        <v>#NAME?</v>
      </c>
      <c r="AA79" t="e">
        <f t="shared" ca="1" si="34"/>
        <v>#NAME?</v>
      </c>
      <c r="AB79" t="e">
        <f t="shared" ca="1" si="35"/>
        <v>#NAME?</v>
      </c>
      <c r="AC79" t="e">
        <f t="shared" ca="1" si="36"/>
        <v>#NAME?</v>
      </c>
      <c r="AD79" t="e">
        <f t="shared" ca="1" si="37"/>
        <v>#NAME?</v>
      </c>
      <c r="AE79" s="4" t="e">
        <f t="shared" ca="1" si="38"/>
        <v>#NAME?</v>
      </c>
      <c r="AG79" t="e">
        <f t="shared" ca="1" si="39"/>
        <v>#NAME?</v>
      </c>
    </row>
    <row r="80" spans="1:33">
      <c r="J80">
        <f t="shared" si="20"/>
        <v>79</v>
      </c>
      <c r="K80">
        <f>EXP($B$59+$B$54*Transformed!B80+$B$55*Transformed!C80+$B$56*Transformed!D80+$B$57*Transformed!E80+$B$58*Transformed!F80)</f>
        <v>7.1536748234026337E-2</v>
      </c>
      <c r="L80">
        <f t="shared" si="21"/>
        <v>6.6760891170484185E-2</v>
      </c>
      <c r="M80">
        <f t="shared" si="22"/>
        <v>0.93323910882951577</v>
      </c>
      <c r="N80">
        <f>$B$26+$B$4*Transformed!B80+$B$5*Transformed!C80+$B$6*Transformed!D80+$B$7*Transformed!E80+$B$8*Transformed!F80+$B$9*Transformed!G80+$B$10*Transformed!H80+$B$11*Transformed!I80+$B$12*Transformed!J80+$B$13*Transformed!K80+$B$14*Transformed!L80+$B$15*Transformed!M80+$B$16*Transformed!N80+$B$17*Transformed!O80+$B$18*Transformed!P80+$B$19*Transformed!Q80+$B$20*Transformed!R80+$B$21*Transformed!S80+$B$22*Transformed!T80+$B$23*Transformed!U80+$B$24*Transformed!V80+$B$25*Transformed!W80</f>
        <v>0.54749130000000001</v>
      </c>
      <c r="O80" s="4">
        <f>$B$51+$B$29*Transformed!B80+$B$30*Transformed!C80+$B$31*Transformed!D80+$B$32*Transformed!E80+$B$33*Transformed!F80+$B$34*Transformed!G80+$B$35*Transformed!H80+$B$36*Transformed!I80+$B$37*Transformed!J80+$B$38*Transformed!K80+$B$39*Transformed!L80+$B$40*Transformed!M80+$B$41*Transformed!N80+$B$42*Transformed!O80+$B$43*Transformed!P80+$B$44*Transformed!Q80+$B$45*Transformed!R80+$B$46*Transformed!S80+$B$47*Transformed!T80+$B$48*Transformed!U80+$B$49*Transformed!V80+$B$50*Transformed!W80</f>
        <v>0.83877699999999999</v>
      </c>
      <c r="P80">
        <f t="shared" si="23"/>
        <v>2.0055384727734635</v>
      </c>
      <c r="Q80">
        <f t="shared" si="24"/>
        <v>-5.9610990197716465</v>
      </c>
      <c r="R80">
        <f t="shared" si="25"/>
        <v>0.69522276548787054</v>
      </c>
      <c r="S80">
        <f t="shared" si="26"/>
        <v>-13.360921770722809</v>
      </c>
      <c r="T80" t="e">
        <f t="shared" ca="1" si="27"/>
        <v>#NAME?</v>
      </c>
      <c r="U80">
        <f t="shared" si="28"/>
        <v>-0.97754724272351667</v>
      </c>
      <c r="V80" s="10" t="e">
        <f t="shared" ca="1" si="29"/>
        <v>#NAME?</v>
      </c>
      <c r="W80">
        <f t="shared" si="30"/>
        <v>-0.75654214622810412</v>
      </c>
      <c r="X80" t="e">
        <f t="shared" ca="1" si="31"/>
        <v>#NAME?</v>
      </c>
      <c r="Y80" t="e">
        <f t="shared" ca="1" si="32"/>
        <v>#NAME?</v>
      </c>
      <c r="Z80" t="e">
        <f t="shared" ca="1" si="33"/>
        <v>#NAME?</v>
      </c>
      <c r="AA80" t="e">
        <f t="shared" ca="1" si="34"/>
        <v>#NAME?</v>
      </c>
      <c r="AB80" t="e">
        <f t="shared" ca="1" si="35"/>
        <v>#NAME?</v>
      </c>
      <c r="AC80" t="e">
        <f t="shared" ca="1" si="36"/>
        <v>#NAME?</v>
      </c>
      <c r="AD80" t="e">
        <f t="shared" ca="1" si="37"/>
        <v>#NAME?</v>
      </c>
      <c r="AE80" s="4" t="e">
        <f t="shared" ca="1" si="38"/>
        <v>#NAME?</v>
      </c>
      <c r="AG80" t="e">
        <f t="shared" ca="1" si="39"/>
        <v>#NAME?</v>
      </c>
    </row>
    <row r="81" spans="10:33">
      <c r="J81">
        <f t="shared" si="20"/>
        <v>80</v>
      </c>
      <c r="K81">
        <f>EXP($B$59+$B$54*Transformed!B81+$B$55*Transformed!C81+$B$56*Transformed!D81+$B$57*Transformed!E81+$B$58*Transformed!F81)</f>
        <v>7.1536748234026337E-2</v>
      </c>
      <c r="L81">
        <f t="shared" si="21"/>
        <v>6.6760891170484185E-2</v>
      </c>
      <c r="M81">
        <f t="shared" si="22"/>
        <v>0.93323910882951577</v>
      </c>
      <c r="N81">
        <f>$B$26+$B$4*Transformed!B81+$B$5*Transformed!C81+$B$6*Transformed!D81+$B$7*Transformed!E81+$B$8*Transformed!F81+$B$9*Transformed!G81+$B$10*Transformed!H81+$B$11*Transformed!I81+$B$12*Transformed!J81+$B$13*Transformed!K81+$B$14*Transformed!L81+$B$15*Transformed!M81+$B$16*Transformed!N81+$B$17*Transformed!O81+$B$18*Transformed!P81+$B$19*Transformed!Q81+$B$20*Transformed!R81+$B$21*Transformed!S81+$B$22*Transformed!T81+$B$23*Transformed!U81+$B$24*Transformed!V81+$B$25*Transformed!W81</f>
        <v>0.54749130000000001</v>
      </c>
      <c r="O81" s="4">
        <f>$B$51+$B$29*Transformed!B81+$B$30*Transformed!C81+$B$31*Transformed!D81+$B$32*Transformed!E81+$B$33*Transformed!F81+$B$34*Transformed!G81+$B$35*Transformed!H81+$B$36*Transformed!I81+$B$37*Transformed!J81+$B$38*Transformed!K81+$B$39*Transformed!L81+$B$40*Transformed!M81+$B$41*Transformed!N81+$B$42*Transformed!O81+$B$43*Transformed!P81+$B$44*Transformed!Q81+$B$45*Transformed!R81+$B$46*Transformed!S81+$B$47*Transformed!T81+$B$48*Transformed!U81+$B$49*Transformed!V81+$B$50*Transformed!W81</f>
        <v>0.83877699999999999</v>
      </c>
      <c r="P81">
        <f t="shared" si="23"/>
        <v>2.0055384727734635</v>
      </c>
      <c r="Q81">
        <f t="shared" si="24"/>
        <v>-5.9610990197716465</v>
      </c>
      <c r="R81">
        <f t="shared" si="25"/>
        <v>0.69522276548787054</v>
      </c>
      <c r="S81">
        <f t="shared" si="26"/>
        <v>-13.360921770722809</v>
      </c>
      <c r="T81" t="e">
        <f t="shared" ca="1" si="27"/>
        <v>#NAME?</v>
      </c>
      <c r="U81">
        <f t="shared" si="28"/>
        <v>-0.97754724272351667</v>
      </c>
      <c r="V81" s="10" t="e">
        <f t="shared" ca="1" si="29"/>
        <v>#NAME?</v>
      </c>
      <c r="W81">
        <f t="shared" si="30"/>
        <v>-0.75654214622810412</v>
      </c>
      <c r="X81" t="e">
        <f t="shared" ca="1" si="31"/>
        <v>#NAME?</v>
      </c>
      <c r="Y81" t="e">
        <f t="shared" ca="1" si="32"/>
        <v>#NAME?</v>
      </c>
      <c r="Z81" t="e">
        <f t="shared" ca="1" si="33"/>
        <v>#NAME?</v>
      </c>
      <c r="AA81" t="e">
        <f t="shared" ca="1" si="34"/>
        <v>#NAME?</v>
      </c>
      <c r="AB81" t="e">
        <f t="shared" ca="1" si="35"/>
        <v>#NAME?</v>
      </c>
      <c r="AC81" t="e">
        <f t="shared" ca="1" si="36"/>
        <v>#NAME?</v>
      </c>
      <c r="AD81" t="e">
        <f t="shared" ca="1" si="37"/>
        <v>#NAME?</v>
      </c>
      <c r="AE81" s="4" t="e">
        <f t="shared" ca="1" si="38"/>
        <v>#NAME?</v>
      </c>
      <c r="AG81" t="e">
        <f t="shared" ca="1" si="39"/>
        <v>#NAME?</v>
      </c>
    </row>
    <row r="82" spans="10:33">
      <c r="J82">
        <f t="shared" si="20"/>
        <v>81</v>
      </c>
      <c r="K82">
        <f>EXP($B$59+$B$54*Transformed!B82+$B$55*Transformed!C82+$B$56*Transformed!D82+$B$57*Transformed!E82+$B$58*Transformed!F82)</f>
        <v>7.1536748234026337E-2</v>
      </c>
      <c r="L82">
        <f t="shared" si="21"/>
        <v>6.6760891170484185E-2</v>
      </c>
      <c r="M82">
        <f t="shared" si="22"/>
        <v>0.93323910882951577</v>
      </c>
      <c r="N82">
        <f>$B$26+$B$4*Transformed!B82+$B$5*Transformed!C82+$B$6*Transformed!D82+$B$7*Transformed!E82+$B$8*Transformed!F82+$B$9*Transformed!G82+$B$10*Transformed!H82+$B$11*Transformed!I82+$B$12*Transformed!J82+$B$13*Transformed!K82+$B$14*Transformed!L82+$B$15*Transformed!M82+$B$16*Transformed!N82+$B$17*Transformed!O82+$B$18*Transformed!P82+$B$19*Transformed!Q82+$B$20*Transformed!R82+$B$21*Transformed!S82+$B$22*Transformed!T82+$B$23*Transformed!U82+$B$24*Transformed!V82+$B$25*Transformed!W82</f>
        <v>0.54749130000000001</v>
      </c>
      <c r="O82" s="4">
        <f>$B$51+$B$29*Transformed!B82+$B$30*Transformed!C82+$B$31*Transformed!D82+$B$32*Transformed!E82+$B$33*Transformed!F82+$B$34*Transformed!G82+$B$35*Transformed!H82+$B$36*Transformed!I82+$B$37*Transformed!J82+$B$38*Transformed!K82+$B$39*Transformed!L82+$B$40*Transformed!M82+$B$41*Transformed!N82+$B$42*Transformed!O82+$B$43*Transformed!P82+$B$44*Transformed!Q82+$B$45*Transformed!R82+$B$46*Transformed!S82+$B$47*Transformed!T82+$B$48*Transformed!U82+$B$49*Transformed!V82+$B$50*Transformed!W82</f>
        <v>0.83877699999999999</v>
      </c>
      <c r="P82">
        <f t="shared" si="23"/>
        <v>2.0055384727734635</v>
      </c>
      <c r="Q82">
        <f t="shared" si="24"/>
        <v>-5.9610990197716465</v>
      </c>
      <c r="R82">
        <f t="shared" si="25"/>
        <v>0.69522276548787054</v>
      </c>
      <c r="S82">
        <f t="shared" si="26"/>
        <v>-13.360921770722809</v>
      </c>
      <c r="T82" t="e">
        <f t="shared" ca="1" si="27"/>
        <v>#NAME?</v>
      </c>
      <c r="U82">
        <f t="shared" si="28"/>
        <v>-0.97754724272351667</v>
      </c>
      <c r="V82" s="10" t="e">
        <f t="shared" ca="1" si="29"/>
        <v>#NAME?</v>
      </c>
      <c r="W82">
        <f t="shared" si="30"/>
        <v>-0.75654214622810412</v>
      </c>
      <c r="X82" t="e">
        <f t="shared" ca="1" si="31"/>
        <v>#NAME?</v>
      </c>
      <c r="Y82" t="e">
        <f t="shared" ca="1" si="32"/>
        <v>#NAME?</v>
      </c>
      <c r="Z82" t="e">
        <f t="shared" ca="1" si="33"/>
        <v>#NAME?</v>
      </c>
      <c r="AA82" t="e">
        <f t="shared" ca="1" si="34"/>
        <v>#NAME?</v>
      </c>
      <c r="AB82" t="e">
        <f t="shared" ca="1" si="35"/>
        <v>#NAME?</v>
      </c>
      <c r="AC82" t="e">
        <f t="shared" ca="1" si="36"/>
        <v>#NAME?</v>
      </c>
      <c r="AD82" t="e">
        <f t="shared" ca="1" si="37"/>
        <v>#NAME?</v>
      </c>
      <c r="AE82" s="4" t="e">
        <f t="shared" ca="1" si="38"/>
        <v>#NAME?</v>
      </c>
      <c r="AG82" t="e">
        <f t="shared" ca="1" si="39"/>
        <v>#NAME?</v>
      </c>
    </row>
    <row r="83" spans="10:33">
      <c r="J83">
        <f t="shared" si="20"/>
        <v>82</v>
      </c>
      <c r="K83">
        <f>EXP($B$59+$B$54*Transformed!B83+$B$55*Transformed!C83+$B$56*Transformed!D83+$B$57*Transformed!E83+$B$58*Transformed!F83)</f>
        <v>7.1536748234026337E-2</v>
      </c>
      <c r="L83">
        <f t="shared" si="21"/>
        <v>6.6760891170484185E-2</v>
      </c>
      <c r="M83">
        <f t="shared" si="22"/>
        <v>0.93323910882951577</v>
      </c>
      <c r="N83">
        <f>$B$26+$B$4*Transformed!B83+$B$5*Transformed!C83+$B$6*Transformed!D83+$B$7*Transformed!E83+$B$8*Transformed!F83+$B$9*Transformed!G83+$B$10*Transformed!H83+$B$11*Transformed!I83+$B$12*Transformed!J83+$B$13*Transformed!K83+$B$14*Transformed!L83+$B$15*Transformed!M83+$B$16*Transformed!N83+$B$17*Transformed!O83+$B$18*Transformed!P83+$B$19*Transformed!Q83+$B$20*Transformed!R83+$B$21*Transformed!S83+$B$22*Transformed!T83+$B$23*Transformed!U83+$B$24*Transformed!V83+$B$25*Transformed!W83</f>
        <v>0.54749130000000001</v>
      </c>
      <c r="O83" s="4">
        <f>$B$51+$B$29*Transformed!B83+$B$30*Transformed!C83+$B$31*Transformed!D83+$B$32*Transformed!E83+$B$33*Transformed!F83+$B$34*Transformed!G83+$B$35*Transformed!H83+$B$36*Transformed!I83+$B$37*Transformed!J83+$B$38*Transformed!K83+$B$39*Transformed!L83+$B$40*Transformed!M83+$B$41*Transformed!N83+$B$42*Transformed!O83+$B$43*Transformed!P83+$B$44*Transformed!Q83+$B$45*Transformed!R83+$B$46*Transformed!S83+$B$47*Transformed!T83+$B$48*Transformed!U83+$B$49*Transformed!V83+$B$50*Transformed!W83</f>
        <v>0.83877699999999999</v>
      </c>
      <c r="P83">
        <f t="shared" si="23"/>
        <v>2.0055384727734635</v>
      </c>
      <c r="Q83">
        <f t="shared" si="24"/>
        <v>-5.9610990197716465</v>
      </c>
      <c r="R83">
        <f t="shared" si="25"/>
        <v>0.69522276548787054</v>
      </c>
      <c r="S83">
        <f t="shared" si="26"/>
        <v>-13.360921770722809</v>
      </c>
      <c r="T83" t="e">
        <f t="shared" ca="1" si="27"/>
        <v>#NAME?</v>
      </c>
      <c r="U83">
        <f t="shared" si="28"/>
        <v>-0.97754724272351667</v>
      </c>
      <c r="V83" s="10" t="e">
        <f t="shared" ca="1" si="29"/>
        <v>#NAME?</v>
      </c>
      <c r="W83">
        <f t="shared" si="30"/>
        <v>-0.75654214622810412</v>
      </c>
      <c r="X83" t="e">
        <f t="shared" ca="1" si="31"/>
        <v>#NAME?</v>
      </c>
      <c r="Y83" t="e">
        <f t="shared" ca="1" si="32"/>
        <v>#NAME?</v>
      </c>
      <c r="Z83" t="e">
        <f t="shared" ca="1" si="33"/>
        <v>#NAME?</v>
      </c>
      <c r="AA83" t="e">
        <f t="shared" ca="1" si="34"/>
        <v>#NAME?</v>
      </c>
      <c r="AB83" t="e">
        <f t="shared" ca="1" si="35"/>
        <v>#NAME?</v>
      </c>
      <c r="AC83" t="e">
        <f t="shared" ca="1" si="36"/>
        <v>#NAME?</v>
      </c>
      <c r="AD83" t="e">
        <f t="shared" ca="1" si="37"/>
        <v>#NAME?</v>
      </c>
      <c r="AE83" s="4" t="e">
        <f t="shared" ca="1" si="38"/>
        <v>#NAME?</v>
      </c>
      <c r="AG83" t="e">
        <f t="shared" ca="1" si="39"/>
        <v>#NAME?</v>
      </c>
    </row>
    <row r="84" spans="10:33">
      <c r="J84">
        <f t="shared" si="20"/>
        <v>83</v>
      </c>
      <c r="K84">
        <f>EXP($B$59+$B$54*Transformed!B84+$B$55*Transformed!C84+$B$56*Transformed!D84+$B$57*Transformed!E84+$B$58*Transformed!F84)</f>
        <v>7.1536748234026337E-2</v>
      </c>
      <c r="L84">
        <f t="shared" si="21"/>
        <v>6.6760891170484185E-2</v>
      </c>
      <c r="M84">
        <f t="shared" si="22"/>
        <v>0.93323910882951577</v>
      </c>
      <c r="N84">
        <f>$B$26+$B$4*Transformed!B84+$B$5*Transformed!C84+$B$6*Transformed!D84+$B$7*Transformed!E84+$B$8*Transformed!F84+$B$9*Transformed!G84+$B$10*Transformed!H84+$B$11*Transformed!I84+$B$12*Transformed!J84+$B$13*Transformed!K84+$B$14*Transformed!L84+$B$15*Transformed!M84+$B$16*Transformed!N84+$B$17*Transformed!O84+$B$18*Transformed!P84+$B$19*Transformed!Q84+$B$20*Transformed!R84+$B$21*Transformed!S84+$B$22*Transformed!T84+$B$23*Transformed!U84+$B$24*Transformed!V84+$B$25*Transformed!W84</f>
        <v>0.54749130000000001</v>
      </c>
      <c r="O84" s="4">
        <f>$B$51+$B$29*Transformed!B84+$B$30*Transformed!C84+$B$31*Transformed!D84+$B$32*Transformed!E84+$B$33*Transformed!F84+$B$34*Transformed!G84+$B$35*Transformed!H84+$B$36*Transformed!I84+$B$37*Transformed!J84+$B$38*Transformed!K84+$B$39*Transformed!L84+$B$40*Transformed!M84+$B$41*Transformed!N84+$B$42*Transformed!O84+$B$43*Transformed!P84+$B$44*Transformed!Q84+$B$45*Transformed!R84+$B$46*Transformed!S84+$B$47*Transformed!T84+$B$48*Transformed!U84+$B$49*Transformed!V84+$B$50*Transformed!W84</f>
        <v>0.83877699999999999</v>
      </c>
      <c r="P84">
        <f t="shared" si="23"/>
        <v>2.0055384727734635</v>
      </c>
      <c r="Q84">
        <f t="shared" si="24"/>
        <v>-5.9610990197716465</v>
      </c>
      <c r="R84">
        <f t="shared" si="25"/>
        <v>0.69522276548787054</v>
      </c>
      <c r="S84">
        <f t="shared" si="26"/>
        <v>-13.360921770722809</v>
      </c>
      <c r="T84" t="e">
        <f t="shared" ca="1" si="27"/>
        <v>#NAME?</v>
      </c>
      <c r="U84">
        <f t="shared" si="28"/>
        <v>-0.97754724272351667</v>
      </c>
      <c r="V84" s="10" t="e">
        <f t="shared" ca="1" si="29"/>
        <v>#NAME?</v>
      </c>
      <c r="W84">
        <f t="shared" si="30"/>
        <v>-0.75654214622810412</v>
      </c>
      <c r="X84" t="e">
        <f t="shared" ca="1" si="31"/>
        <v>#NAME?</v>
      </c>
      <c r="Y84" t="e">
        <f t="shared" ca="1" si="32"/>
        <v>#NAME?</v>
      </c>
      <c r="Z84" t="e">
        <f t="shared" ca="1" si="33"/>
        <v>#NAME?</v>
      </c>
      <c r="AA84" t="e">
        <f t="shared" ca="1" si="34"/>
        <v>#NAME?</v>
      </c>
      <c r="AB84" t="e">
        <f t="shared" ca="1" si="35"/>
        <v>#NAME?</v>
      </c>
      <c r="AC84" t="e">
        <f t="shared" ca="1" si="36"/>
        <v>#NAME?</v>
      </c>
      <c r="AD84" t="e">
        <f t="shared" ca="1" si="37"/>
        <v>#NAME?</v>
      </c>
      <c r="AE84" s="4" t="e">
        <f t="shared" ca="1" si="38"/>
        <v>#NAME?</v>
      </c>
      <c r="AG84" t="e">
        <f t="shared" ca="1" si="39"/>
        <v>#NAME?</v>
      </c>
    </row>
    <row r="85" spans="10:33">
      <c r="J85">
        <f t="shared" si="20"/>
        <v>84</v>
      </c>
      <c r="K85">
        <f>EXP($B$59+$B$54*Transformed!B85+$B$55*Transformed!C85+$B$56*Transformed!D85+$B$57*Transformed!E85+$B$58*Transformed!F85)</f>
        <v>7.1536748234026337E-2</v>
      </c>
      <c r="L85">
        <f t="shared" si="21"/>
        <v>6.6760891170484185E-2</v>
      </c>
      <c r="M85">
        <f t="shared" si="22"/>
        <v>0.93323910882951577</v>
      </c>
      <c r="N85">
        <f>$B$26+$B$4*Transformed!B85+$B$5*Transformed!C85+$B$6*Transformed!D85+$B$7*Transformed!E85+$B$8*Transformed!F85+$B$9*Transformed!G85+$B$10*Transformed!H85+$B$11*Transformed!I85+$B$12*Transformed!J85+$B$13*Transformed!K85+$B$14*Transformed!L85+$B$15*Transformed!M85+$B$16*Transformed!N85+$B$17*Transformed!O85+$B$18*Transformed!P85+$B$19*Transformed!Q85+$B$20*Transformed!R85+$B$21*Transformed!S85+$B$22*Transformed!T85+$B$23*Transformed!U85+$B$24*Transformed!V85+$B$25*Transformed!W85</f>
        <v>0.54749130000000001</v>
      </c>
      <c r="O85" s="4">
        <f>$B$51+$B$29*Transformed!B85+$B$30*Transformed!C85+$B$31*Transformed!D85+$B$32*Transformed!E85+$B$33*Transformed!F85+$B$34*Transformed!G85+$B$35*Transformed!H85+$B$36*Transformed!I85+$B$37*Transformed!J85+$B$38*Transformed!K85+$B$39*Transformed!L85+$B$40*Transformed!M85+$B$41*Transformed!N85+$B$42*Transformed!O85+$B$43*Transformed!P85+$B$44*Transformed!Q85+$B$45*Transformed!R85+$B$46*Transformed!S85+$B$47*Transformed!T85+$B$48*Transformed!U85+$B$49*Transformed!V85+$B$50*Transformed!W85</f>
        <v>0.83877699999999999</v>
      </c>
      <c r="P85">
        <f t="shared" si="23"/>
        <v>2.0055384727734635</v>
      </c>
      <c r="Q85">
        <f t="shared" si="24"/>
        <v>-5.9610990197716465</v>
      </c>
      <c r="R85">
        <f t="shared" si="25"/>
        <v>0.69522276548787054</v>
      </c>
      <c r="S85">
        <f t="shared" si="26"/>
        <v>-13.360921770722809</v>
      </c>
      <c r="T85" t="e">
        <f t="shared" ca="1" si="27"/>
        <v>#NAME?</v>
      </c>
      <c r="U85">
        <f t="shared" si="28"/>
        <v>-0.97754724272351667</v>
      </c>
      <c r="V85" s="10" t="e">
        <f t="shared" ca="1" si="29"/>
        <v>#NAME?</v>
      </c>
      <c r="W85">
        <f t="shared" si="30"/>
        <v>-0.75654214622810412</v>
      </c>
      <c r="X85" t="e">
        <f t="shared" ca="1" si="31"/>
        <v>#NAME?</v>
      </c>
      <c r="Y85" t="e">
        <f t="shared" ca="1" si="32"/>
        <v>#NAME?</v>
      </c>
      <c r="Z85" t="e">
        <f t="shared" ca="1" si="33"/>
        <v>#NAME?</v>
      </c>
      <c r="AA85" t="e">
        <f t="shared" ca="1" si="34"/>
        <v>#NAME?</v>
      </c>
      <c r="AB85" t="e">
        <f t="shared" ca="1" si="35"/>
        <v>#NAME?</v>
      </c>
      <c r="AC85" t="e">
        <f t="shared" ca="1" si="36"/>
        <v>#NAME?</v>
      </c>
      <c r="AD85" t="e">
        <f t="shared" ca="1" si="37"/>
        <v>#NAME?</v>
      </c>
      <c r="AE85" s="4" t="e">
        <f t="shared" ca="1" si="38"/>
        <v>#NAME?</v>
      </c>
      <c r="AG85" t="e">
        <f t="shared" ca="1" si="39"/>
        <v>#NAME?</v>
      </c>
    </row>
    <row r="86" spans="10:33">
      <c r="J86">
        <f t="shared" si="20"/>
        <v>85</v>
      </c>
      <c r="K86">
        <f>EXP($B$59+$B$54*Transformed!B86+$B$55*Transformed!C86+$B$56*Transformed!D86+$B$57*Transformed!E86+$B$58*Transformed!F86)</f>
        <v>7.1536748234026337E-2</v>
      </c>
      <c r="L86">
        <f t="shared" si="21"/>
        <v>6.6760891170484185E-2</v>
      </c>
      <c r="M86">
        <f t="shared" si="22"/>
        <v>0.93323910882951577</v>
      </c>
      <c r="N86">
        <f>$B$26+$B$4*Transformed!B86+$B$5*Transformed!C86+$B$6*Transformed!D86+$B$7*Transformed!E86+$B$8*Transformed!F86+$B$9*Transformed!G86+$B$10*Transformed!H86+$B$11*Transformed!I86+$B$12*Transformed!J86+$B$13*Transformed!K86+$B$14*Transformed!L86+$B$15*Transformed!M86+$B$16*Transformed!N86+$B$17*Transformed!O86+$B$18*Transformed!P86+$B$19*Transformed!Q86+$B$20*Transformed!R86+$B$21*Transformed!S86+$B$22*Transformed!T86+$B$23*Transformed!U86+$B$24*Transformed!V86+$B$25*Transformed!W86</f>
        <v>0.54749130000000001</v>
      </c>
      <c r="O86" s="4">
        <f>$B$51+$B$29*Transformed!B86+$B$30*Transformed!C86+$B$31*Transformed!D86+$B$32*Transformed!E86+$B$33*Transformed!F86+$B$34*Transformed!G86+$B$35*Transformed!H86+$B$36*Transformed!I86+$B$37*Transformed!J86+$B$38*Transformed!K86+$B$39*Transformed!L86+$B$40*Transformed!M86+$B$41*Transformed!N86+$B$42*Transformed!O86+$B$43*Transformed!P86+$B$44*Transformed!Q86+$B$45*Transformed!R86+$B$46*Transformed!S86+$B$47*Transformed!T86+$B$48*Transformed!U86+$B$49*Transformed!V86+$B$50*Transformed!W86</f>
        <v>0.83877699999999999</v>
      </c>
      <c r="P86">
        <f t="shared" si="23"/>
        <v>2.0055384727734635</v>
      </c>
      <c r="Q86">
        <f t="shared" si="24"/>
        <v>-5.9610990197716465</v>
      </c>
      <c r="R86">
        <f t="shared" si="25"/>
        <v>0.69522276548787054</v>
      </c>
      <c r="S86">
        <f t="shared" si="26"/>
        <v>-13.360921770722809</v>
      </c>
      <c r="T86" t="e">
        <f t="shared" ca="1" si="27"/>
        <v>#NAME?</v>
      </c>
      <c r="U86">
        <f t="shared" si="28"/>
        <v>-0.97754724272351667</v>
      </c>
      <c r="V86" s="10" t="e">
        <f t="shared" ca="1" si="29"/>
        <v>#NAME?</v>
      </c>
      <c r="W86">
        <f t="shared" si="30"/>
        <v>-0.75654214622810412</v>
      </c>
      <c r="X86" t="e">
        <f t="shared" ca="1" si="31"/>
        <v>#NAME?</v>
      </c>
      <c r="Y86" t="e">
        <f t="shared" ca="1" si="32"/>
        <v>#NAME?</v>
      </c>
      <c r="Z86" t="e">
        <f t="shared" ca="1" si="33"/>
        <v>#NAME?</v>
      </c>
      <c r="AA86" t="e">
        <f t="shared" ca="1" si="34"/>
        <v>#NAME?</v>
      </c>
      <c r="AB86" t="e">
        <f t="shared" ca="1" si="35"/>
        <v>#NAME?</v>
      </c>
      <c r="AC86" t="e">
        <f t="shared" ca="1" si="36"/>
        <v>#NAME?</v>
      </c>
      <c r="AD86" t="e">
        <f t="shared" ca="1" si="37"/>
        <v>#NAME?</v>
      </c>
      <c r="AE86" s="4" t="e">
        <f t="shared" ca="1" si="38"/>
        <v>#NAME?</v>
      </c>
      <c r="AG86" t="e">
        <f t="shared" ca="1" si="39"/>
        <v>#NAME?</v>
      </c>
    </row>
    <row r="87" spans="10:33">
      <c r="J87">
        <f t="shared" si="20"/>
        <v>86</v>
      </c>
      <c r="K87">
        <f>EXP($B$59+$B$54*Transformed!B87+$B$55*Transformed!C87+$B$56*Transformed!D87+$B$57*Transformed!E87+$B$58*Transformed!F87)</f>
        <v>7.1536748234026337E-2</v>
      </c>
      <c r="L87">
        <f t="shared" si="21"/>
        <v>6.6760891170484185E-2</v>
      </c>
      <c r="M87">
        <f t="shared" si="22"/>
        <v>0.93323910882951577</v>
      </c>
      <c r="N87">
        <f>$B$26+$B$4*Transformed!B87+$B$5*Transformed!C87+$B$6*Transformed!D87+$B$7*Transformed!E87+$B$8*Transformed!F87+$B$9*Transformed!G87+$B$10*Transformed!H87+$B$11*Transformed!I87+$B$12*Transformed!J87+$B$13*Transformed!K87+$B$14*Transformed!L87+$B$15*Transformed!M87+$B$16*Transformed!N87+$B$17*Transformed!O87+$B$18*Transformed!P87+$B$19*Transformed!Q87+$B$20*Transformed!R87+$B$21*Transformed!S87+$B$22*Transformed!T87+$B$23*Transformed!U87+$B$24*Transformed!V87+$B$25*Transformed!W87</f>
        <v>0.54749130000000001</v>
      </c>
      <c r="O87" s="4">
        <f>$B$51+$B$29*Transformed!B87+$B$30*Transformed!C87+$B$31*Transformed!D87+$B$32*Transformed!E87+$B$33*Transformed!F87+$B$34*Transformed!G87+$B$35*Transformed!H87+$B$36*Transformed!I87+$B$37*Transformed!J87+$B$38*Transformed!K87+$B$39*Transformed!L87+$B$40*Transformed!M87+$B$41*Transformed!N87+$B$42*Transformed!O87+$B$43*Transformed!P87+$B$44*Transformed!Q87+$B$45*Transformed!R87+$B$46*Transformed!S87+$B$47*Transformed!T87+$B$48*Transformed!U87+$B$49*Transformed!V87+$B$50*Transformed!W87</f>
        <v>0.83877699999999999</v>
      </c>
      <c r="P87">
        <f t="shared" si="23"/>
        <v>2.0055384727734635</v>
      </c>
      <c r="Q87">
        <f t="shared" si="24"/>
        <v>-5.9610990197716465</v>
      </c>
      <c r="R87">
        <f t="shared" si="25"/>
        <v>0.69522276548787054</v>
      </c>
      <c r="S87">
        <f t="shared" si="26"/>
        <v>-13.360921770722809</v>
      </c>
      <c r="T87" t="e">
        <f t="shared" ca="1" si="27"/>
        <v>#NAME?</v>
      </c>
      <c r="U87">
        <f t="shared" si="28"/>
        <v>-0.97754724272351667</v>
      </c>
      <c r="V87" s="10" t="e">
        <f t="shared" ca="1" si="29"/>
        <v>#NAME?</v>
      </c>
      <c r="W87">
        <f t="shared" si="30"/>
        <v>-0.75654214622810412</v>
      </c>
      <c r="X87" t="e">
        <f t="shared" ca="1" si="31"/>
        <v>#NAME?</v>
      </c>
      <c r="Y87" t="e">
        <f t="shared" ca="1" si="32"/>
        <v>#NAME?</v>
      </c>
      <c r="Z87" t="e">
        <f t="shared" ca="1" si="33"/>
        <v>#NAME?</v>
      </c>
      <c r="AA87" t="e">
        <f t="shared" ca="1" si="34"/>
        <v>#NAME?</v>
      </c>
      <c r="AB87" t="e">
        <f t="shared" ca="1" si="35"/>
        <v>#NAME?</v>
      </c>
      <c r="AC87" t="e">
        <f t="shared" ca="1" si="36"/>
        <v>#NAME?</v>
      </c>
      <c r="AD87" t="e">
        <f t="shared" ca="1" si="37"/>
        <v>#NAME?</v>
      </c>
      <c r="AE87" s="4" t="e">
        <f t="shared" ca="1" si="38"/>
        <v>#NAME?</v>
      </c>
      <c r="AG87" t="e">
        <f t="shared" ca="1" si="39"/>
        <v>#NAME?</v>
      </c>
    </row>
    <row r="88" spans="10:33">
      <c r="J88">
        <f t="shared" si="20"/>
        <v>87</v>
      </c>
      <c r="K88">
        <f>EXP($B$59+$B$54*Transformed!B88+$B$55*Transformed!C88+$B$56*Transformed!D88+$B$57*Transformed!E88+$B$58*Transformed!F88)</f>
        <v>7.1536748234026337E-2</v>
      </c>
      <c r="L88">
        <f t="shared" si="21"/>
        <v>6.6760891170484185E-2</v>
      </c>
      <c r="M88">
        <f t="shared" si="22"/>
        <v>0.93323910882951577</v>
      </c>
      <c r="N88">
        <f>$B$26+$B$4*Transformed!B88+$B$5*Transformed!C88+$B$6*Transformed!D88+$B$7*Transformed!E88+$B$8*Transformed!F88+$B$9*Transformed!G88+$B$10*Transformed!H88+$B$11*Transformed!I88+$B$12*Transformed!J88+$B$13*Transformed!K88+$B$14*Transformed!L88+$B$15*Transformed!M88+$B$16*Transformed!N88+$B$17*Transformed!O88+$B$18*Transformed!P88+$B$19*Transformed!Q88+$B$20*Transformed!R88+$B$21*Transformed!S88+$B$22*Transformed!T88+$B$23*Transformed!U88+$B$24*Transformed!V88+$B$25*Transformed!W88</f>
        <v>0.54749130000000001</v>
      </c>
      <c r="O88" s="4">
        <f>$B$51+$B$29*Transformed!B88+$B$30*Transformed!C88+$B$31*Transformed!D88+$B$32*Transformed!E88+$B$33*Transformed!F88+$B$34*Transformed!G88+$B$35*Transformed!H88+$B$36*Transformed!I88+$B$37*Transformed!J88+$B$38*Transformed!K88+$B$39*Transformed!L88+$B$40*Transformed!M88+$B$41*Transformed!N88+$B$42*Transformed!O88+$B$43*Transformed!P88+$B$44*Transformed!Q88+$B$45*Transformed!R88+$B$46*Transformed!S88+$B$47*Transformed!T88+$B$48*Transformed!U88+$B$49*Transformed!V88+$B$50*Transformed!W88</f>
        <v>0.83877699999999999</v>
      </c>
      <c r="P88">
        <f t="shared" si="23"/>
        <v>2.0055384727734635</v>
      </c>
      <c r="Q88">
        <f t="shared" si="24"/>
        <v>-5.9610990197716465</v>
      </c>
      <c r="R88">
        <f t="shared" si="25"/>
        <v>0.69522276548787054</v>
      </c>
      <c r="S88">
        <f t="shared" si="26"/>
        <v>-13.360921770722809</v>
      </c>
      <c r="T88" t="e">
        <f t="shared" ca="1" si="27"/>
        <v>#NAME?</v>
      </c>
      <c r="U88">
        <f t="shared" si="28"/>
        <v>-0.97754724272351667</v>
      </c>
      <c r="V88" s="10" t="e">
        <f t="shared" ca="1" si="29"/>
        <v>#NAME?</v>
      </c>
      <c r="W88">
        <f t="shared" si="30"/>
        <v>-0.75654214622810412</v>
      </c>
      <c r="X88" t="e">
        <f t="shared" ca="1" si="31"/>
        <v>#NAME?</v>
      </c>
      <c r="Y88" t="e">
        <f t="shared" ca="1" si="32"/>
        <v>#NAME?</v>
      </c>
      <c r="Z88" t="e">
        <f t="shared" ca="1" si="33"/>
        <v>#NAME?</v>
      </c>
      <c r="AA88" t="e">
        <f t="shared" ca="1" si="34"/>
        <v>#NAME?</v>
      </c>
      <c r="AB88" t="e">
        <f t="shared" ca="1" si="35"/>
        <v>#NAME?</v>
      </c>
      <c r="AC88" t="e">
        <f t="shared" ca="1" si="36"/>
        <v>#NAME?</v>
      </c>
      <c r="AD88" t="e">
        <f t="shared" ca="1" si="37"/>
        <v>#NAME?</v>
      </c>
      <c r="AE88" s="4" t="e">
        <f t="shared" ca="1" si="38"/>
        <v>#NAME?</v>
      </c>
      <c r="AG88" t="e">
        <f t="shared" ca="1" si="39"/>
        <v>#NAME?</v>
      </c>
    </row>
    <row r="89" spans="10:33">
      <c r="J89">
        <f t="shared" si="20"/>
        <v>88</v>
      </c>
      <c r="K89">
        <f>EXP($B$59+$B$54*Transformed!B89+$B$55*Transformed!C89+$B$56*Transformed!D89+$B$57*Transformed!E89+$B$58*Transformed!F89)</f>
        <v>7.1536748234026337E-2</v>
      </c>
      <c r="L89">
        <f t="shared" si="21"/>
        <v>6.6760891170484185E-2</v>
      </c>
      <c r="M89">
        <f t="shared" si="22"/>
        <v>0.93323910882951577</v>
      </c>
      <c r="N89">
        <f>$B$26+$B$4*Transformed!B89+$B$5*Transformed!C89+$B$6*Transformed!D89+$B$7*Transformed!E89+$B$8*Transformed!F89+$B$9*Transformed!G89+$B$10*Transformed!H89+$B$11*Transformed!I89+$B$12*Transformed!J89+$B$13*Transformed!K89+$B$14*Transformed!L89+$B$15*Transformed!M89+$B$16*Transformed!N89+$B$17*Transformed!O89+$B$18*Transformed!P89+$B$19*Transformed!Q89+$B$20*Transformed!R89+$B$21*Transformed!S89+$B$22*Transformed!T89+$B$23*Transformed!U89+$B$24*Transformed!V89+$B$25*Transformed!W89</f>
        <v>0.54749130000000001</v>
      </c>
      <c r="O89" s="4">
        <f>$B$51+$B$29*Transformed!B89+$B$30*Transformed!C89+$B$31*Transformed!D89+$B$32*Transformed!E89+$B$33*Transformed!F89+$B$34*Transformed!G89+$B$35*Transformed!H89+$B$36*Transformed!I89+$B$37*Transformed!J89+$B$38*Transformed!K89+$B$39*Transformed!L89+$B$40*Transformed!M89+$B$41*Transformed!N89+$B$42*Transformed!O89+$B$43*Transformed!P89+$B$44*Transformed!Q89+$B$45*Transformed!R89+$B$46*Transformed!S89+$B$47*Transformed!T89+$B$48*Transformed!U89+$B$49*Transformed!V89+$B$50*Transformed!W89</f>
        <v>0.83877699999999999</v>
      </c>
      <c r="P89">
        <f t="shared" si="23"/>
        <v>2.0055384727734635</v>
      </c>
      <c r="Q89">
        <f t="shared" si="24"/>
        <v>-5.9610990197716465</v>
      </c>
      <c r="R89">
        <f t="shared" si="25"/>
        <v>0.69522276548787054</v>
      </c>
      <c r="S89">
        <f t="shared" si="26"/>
        <v>-13.360921770722809</v>
      </c>
      <c r="T89" t="e">
        <f t="shared" ca="1" si="27"/>
        <v>#NAME?</v>
      </c>
      <c r="U89">
        <f t="shared" si="28"/>
        <v>-0.97754724272351667</v>
      </c>
      <c r="V89" s="10" t="e">
        <f t="shared" ca="1" si="29"/>
        <v>#NAME?</v>
      </c>
      <c r="W89">
        <f t="shared" si="30"/>
        <v>-0.75654214622810412</v>
      </c>
      <c r="X89" t="e">
        <f t="shared" ca="1" si="31"/>
        <v>#NAME?</v>
      </c>
      <c r="Y89" t="e">
        <f t="shared" ca="1" si="32"/>
        <v>#NAME?</v>
      </c>
      <c r="Z89" t="e">
        <f t="shared" ca="1" si="33"/>
        <v>#NAME?</v>
      </c>
      <c r="AA89" t="e">
        <f t="shared" ca="1" si="34"/>
        <v>#NAME?</v>
      </c>
      <c r="AB89" t="e">
        <f t="shared" ca="1" si="35"/>
        <v>#NAME?</v>
      </c>
      <c r="AC89" t="e">
        <f t="shared" ca="1" si="36"/>
        <v>#NAME?</v>
      </c>
      <c r="AD89" t="e">
        <f t="shared" ca="1" si="37"/>
        <v>#NAME?</v>
      </c>
      <c r="AE89" s="4" t="e">
        <f t="shared" ca="1" si="38"/>
        <v>#NAME?</v>
      </c>
      <c r="AG89" t="e">
        <f t="shared" ca="1" si="39"/>
        <v>#NAME?</v>
      </c>
    </row>
    <row r="90" spans="10:33">
      <c r="J90">
        <f t="shared" si="20"/>
        <v>89</v>
      </c>
      <c r="K90">
        <f>EXP($B$59+$B$54*Transformed!B90+$B$55*Transformed!C90+$B$56*Transformed!D90+$B$57*Transformed!E90+$B$58*Transformed!F90)</f>
        <v>7.1536748234026337E-2</v>
      </c>
      <c r="L90">
        <f t="shared" si="21"/>
        <v>6.6760891170484185E-2</v>
      </c>
      <c r="M90">
        <f t="shared" si="22"/>
        <v>0.93323910882951577</v>
      </c>
      <c r="N90">
        <f>$B$26+$B$4*Transformed!B90+$B$5*Transformed!C90+$B$6*Transformed!D90+$B$7*Transformed!E90+$B$8*Transformed!F90+$B$9*Transformed!G90+$B$10*Transformed!H90+$B$11*Transformed!I90+$B$12*Transformed!J90+$B$13*Transformed!K90+$B$14*Transformed!L90+$B$15*Transformed!M90+$B$16*Transformed!N90+$B$17*Transformed!O90+$B$18*Transformed!P90+$B$19*Transformed!Q90+$B$20*Transformed!R90+$B$21*Transformed!S90+$B$22*Transformed!T90+$B$23*Transformed!U90+$B$24*Transformed!V90+$B$25*Transformed!W90</f>
        <v>0.54749130000000001</v>
      </c>
      <c r="O90" s="4">
        <f>$B$51+$B$29*Transformed!B90+$B$30*Transformed!C90+$B$31*Transformed!D90+$B$32*Transformed!E90+$B$33*Transformed!F90+$B$34*Transformed!G90+$B$35*Transformed!H90+$B$36*Transformed!I90+$B$37*Transformed!J90+$B$38*Transformed!K90+$B$39*Transformed!L90+$B$40*Transformed!M90+$B$41*Transformed!N90+$B$42*Transformed!O90+$B$43*Transformed!P90+$B$44*Transformed!Q90+$B$45*Transformed!R90+$B$46*Transformed!S90+$B$47*Transformed!T90+$B$48*Transformed!U90+$B$49*Transformed!V90+$B$50*Transformed!W90</f>
        <v>0.83877699999999999</v>
      </c>
      <c r="P90">
        <f t="shared" si="23"/>
        <v>2.0055384727734635</v>
      </c>
      <c r="Q90">
        <f t="shared" si="24"/>
        <v>-5.9610990197716465</v>
      </c>
      <c r="R90">
        <f t="shared" si="25"/>
        <v>0.69522276548787054</v>
      </c>
      <c r="S90">
        <f t="shared" si="26"/>
        <v>-13.360921770722809</v>
      </c>
      <c r="T90" t="e">
        <f t="shared" ca="1" si="27"/>
        <v>#NAME?</v>
      </c>
      <c r="U90">
        <f t="shared" si="28"/>
        <v>-0.97754724272351667</v>
      </c>
      <c r="V90" s="10" t="e">
        <f t="shared" ca="1" si="29"/>
        <v>#NAME?</v>
      </c>
      <c r="W90">
        <f t="shared" si="30"/>
        <v>-0.75654214622810412</v>
      </c>
      <c r="X90" t="e">
        <f t="shared" ca="1" si="31"/>
        <v>#NAME?</v>
      </c>
      <c r="Y90" t="e">
        <f t="shared" ca="1" si="32"/>
        <v>#NAME?</v>
      </c>
      <c r="Z90" t="e">
        <f t="shared" ca="1" si="33"/>
        <v>#NAME?</v>
      </c>
      <c r="AA90" t="e">
        <f t="shared" ca="1" si="34"/>
        <v>#NAME?</v>
      </c>
      <c r="AB90" t="e">
        <f t="shared" ca="1" si="35"/>
        <v>#NAME?</v>
      </c>
      <c r="AC90" t="e">
        <f t="shared" ca="1" si="36"/>
        <v>#NAME?</v>
      </c>
      <c r="AD90" t="e">
        <f t="shared" ca="1" si="37"/>
        <v>#NAME?</v>
      </c>
      <c r="AE90" s="4" t="e">
        <f t="shared" ca="1" si="38"/>
        <v>#NAME?</v>
      </c>
      <c r="AG90" t="e">
        <f t="shared" ca="1" si="39"/>
        <v>#NAME?</v>
      </c>
    </row>
    <row r="91" spans="10:33">
      <c r="J91">
        <f t="shared" si="20"/>
        <v>90</v>
      </c>
      <c r="K91">
        <f>EXP($B$59+$B$54*Transformed!B91+$B$55*Transformed!C91+$B$56*Transformed!D91+$B$57*Transformed!E91+$B$58*Transformed!F91)</f>
        <v>7.1536748234026337E-2</v>
      </c>
      <c r="L91">
        <f t="shared" si="21"/>
        <v>6.6760891170484185E-2</v>
      </c>
      <c r="M91">
        <f t="shared" si="22"/>
        <v>0.93323910882951577</v>
      </c>
      <c r="N91">
        <f>$B$26+$B$4*Transformed!B91+$B$5*Transformed!C91+$B$6*Transformed!D91+$B$7*Transformed!E91+$B$8*Transformed!F91+$B$9*Transformed!G91+$B$10*Transformed!H91+$B$11*Transformed!I91+$B$12*Transformed!J91+$B$13*Transformed!K91+$B$14*Transformed!L91+$B$15*Transformed!M91+$B$16*Transformed!N91+$B$17*Transformed!O91+$B$18*Transformed!P91+$B$19*Transformed!Q91+$B$20*Transformed!R91+$B$21*Transformed!S91+$B$22*Transformed!T91+$B$23*Transformed!U91+$B$24*Transformed!V91+$B$25*Transformed!W91</f>
        <v>0.54749130000000001</v>
      </c>
      <c r="O91" s="4">
        <f>$B$51+$B$29*Transformed!B91+$B$30*Transformed!C91+$B$31*Transformed!D91+$B$32*Transformed!E91+$B$33*Transformed!F91+$B$34*Transformed!G91+$B$35*Transformed!H91+$B$36*Transformed!I91+$B$37*Transformed!J91+$B$38*Transformed!K91+$B$39*Transformed!L91+$B$40*Transformed!M91+$B$41*Transformed!N91+$B$42*Transformed!O91+$B$43*Transformed!P91+$B$44*Transformed!Q91+$B$45*Transformed!R91+$B$46*Transformed!S91+$B$47*Transformed!T91+$B$48*Transformed!U91+$B$49*Transformed!V91+$B$50*Transformed!W91</f>
        <v>0.83877699999999999</v>
      </c>
      <c r="P91">
        <f t="shared" si="23"/>
        <v>2.0055384727734635</v>
      </c>
      <c r="Q91">
        <f t="shared" si="24"/>
        <v>-5.9610990197716465</v>
      </c>
      <c r="R91">
        <f t="shared" si="25"/>
        <v>0.69522276548787054</v>
      </c>
      <c r="S91">
        <f t="shared" si="26"/>
        <v>-13.360921770722809</v>
      </c>
      <c r="T91" t="e">
        <f t="shared" ca="1" si="27"/>
        <v>#NAME?</v>
      </c>
      <c r="U91">
        <f t="shared" si="28"/>
        <v>-0.97754724272351667</v>
      </c>
      <c r="V91" s="10" t="e">
        <f t="shared" ca="1" si="29"/>
        <v>#NAME?</v>
      </c>
      <c r="W91">
        <f t="shared" si="30"/>
        <v>-0.75654214622810412</v>
      </c>
      <c r="X91" t="e">
        <f t="shared" ca="1" si="31"/>
        <v>#NAME?</v>
      </c>
      <c r="Y91" t="e">
        <f t="shared" ca="1" si="32"/>
        <v>#NAME?</v>
      </c>
      <c r="Z91" t="e">
        <f t="shared" ca="1" si="33"/>
        <v>#NAME?</v>
      </c>
      <c r="AA91" t="e">
        <f t="shared" ca="1" si="34"/>
        <v>#NAME?</v>
      </c>
      <c r="AB91" t="e">
        <f t="shared" ca="1" si="35"/>
        <v>#NAME?</v>
      </c>
      <c r="AC91" t="e">
        <f t="shared" ca="1" si="36"/>
        <v>#NAME?</v>
      </c>
      <c r="AD91" t="e">
        <f t="shared" ca="1" si="37"/>
        <v>#NAME?</v>
      </c>
      <c r="AE91" s="4" t="e">
        <f t="shared" ca="1" si="38"/>
        <v>#NAME?</v>
      </c>
      <c r="AG91" t="e">
        <f t="shared" ca="1" si="39"/>
        <v>#NAME?</v>
      </c>
    </row>
    <row r="92" spans="10:33">
      <c r="J92">
        <f t="shared" si="20"/>
        <v>91</v>
      </c>
      <c r="K92">
        <f>EXP($B$59+$B$54*Transformed!B92+$B$55*Transformed!C92+$B$56*Transformed!D92+$B$57*Transformed!E92+$B$58*Transformed!F92)</f>
        <v>7.1536748234026337E-2</v>
      </c>
      <c r="L92">
        <f t="shared" si="21"/>
        <v>6.6760891170484185E-2</v>
      </c>
      <c r="M92">
        <f t="shared" si="22"/>
        <v>0.93323910882951577</v>
      </c>
      <c r="N92">
        <f>$B$26+$B$4*Transformed!B92+$B$5*Transformed!C92+$B$6*Transformed!D92+$B$7*Transformed!E92+$B$8*Transformed!F92+$B$9*Transformed!G92+$B$10*Transformed!H92+$B$11*Transformed!I92+$B$12*Transformed!J92+$B$13*Transformed!K92+$B$14*Transformed!L92+$B$15*Transformed!M92+$B$16*Transformed!N92+$B$17*Transformed!O92+$B$18*Transformed!P92+$B$19*Transformed!Q92+$B$20*Transformed!R92+$B$21*Transformed!S92+$B$22*Transformed!T92+$B$23*Transformed!U92+$B$24*Transformed!V92+$B$25*Transformed!W92</f>
        <v>0.54749130000000001</v>
      </c>
      <c r="O92" s="4">
        <f>$B$51+$B$29*Transformed!B92+$B$30*Transformed!C92+$B$31*Transformed!D92+$B$32*Transformed!E92+$B$33*Transformed!F92+$B$34*Transformed!G92+$B$35*Transformed!H92+$B$36*Transformed!I92+$B$37*Transformed!J92+$B$38*Transformed!K92+$B$39*Transformed!L92+$B$40*Transformed!M92+$B$41*Transformed!N92+$B$42*Transformed!O92+$B$43*Transformed!P92+$B$44*Transformed!Q92+$B$45*Transformed!R92+$B$46*Transformed!S92+$B$47*Transformed!T92+$B$48*Transformed!U92+$B$49*Transformed!V92+$B$50*Transformed!W92</f>
        <v>0.83877699999999999</v>
      </c>
      <c r="P92">
        <f t="shared" si="23"/>
        <v>2.0055384727734635</v>
      </c>
      <c r="Q92">
        <f t="shared" si="24"/>
        <v>-5.9610990197716465</v>
      </c>
      <c r="R92">
        <f t="shared" si="25"/>
        <v>0.69522276548787054</v>
      </c>
      <c r="S92">
        <f t="shared" si="26"/>
        <v>-13.360921770722809</v>
      </c>
      <c r="T92" t="e">
        <f t="shared" ca="1" si="27"/>
        <v>#NAME?</v>
      </c>
      <c r="U92">
        <f t="shared" si="28"/>
        <v>-0.97754724272351667</v>
      </c>
      <c r="V92" s="10" t="e">
        <f t="shared" ca="1" si="29"/>
        <v>#NAME?</v>
      </c>
      <c r="W92">
        <f t="shared" si="30"/>
        <v>-0.75654214622810412</v>
      </c>
      <c r="X92" t="e">
        <f t="shared" ca="1" si="31"/>
        <v>#NAME?</v>
      </c>
      <c r="Y92" t="e">
        <f t="shared" ca="1" si="32"/>
        <v>#NAME?</v>
      </c>
      <c r="Z92" t="e">
        <f t="shared" ca="1" si="33"/>
        <v>#NAME?</v>
      </c>
      <c r="AA92" t="e">
        <f t="shared" ca="1" si="34"/>
        <v>#NAME?</v>
      </c>
      <c r="AB92" t="e">
        <f t="shared" ca="1" si="35"/>
        <v>#NAME?</v>
      </c>
      <c r="AC92" t="e">
        <f t="shared" ca="1" si="36"/>
        <v>#NAME?</v>
      </c>
      <c r="AD92" t="e">
        <f t="shared" ca="1" si="37"/>
        <v>#NAME?</v>
      </c>
      <c r="AE92" s="4" t="e">
        <f t="shared" ca="1" si="38"/>
        <v>#NAME?</v>
      </c>
      <c r="AG92" t="e">
        <f t="shared" ca="1" si="39"/>
        <v>#NAME?</v>
      </c>
    </row>
    <row r="93" spans="10:33">
      <c r="J93">
        <f t="shared" si="20"/>
        <v>92</v>
      </c>
      <c r="K93">
        <f>EXP($B$59+$B$54*Transformed!B93+$B$55*Transformed!C93+$B$56*Transformed!D93+$B$57*Transformed!E93+$B$58*Transformed!F93)</f>
        <v>7.1536748234026337E-2</v>
      </c>
      <c r="L93">
        <f t="shared" si="21"/>
        <v>6.6760891170484185E-2</v>
      </c>
      <c r="M93">
        <f t="shared" si="22"/>
        <v>0.93323910882951577</v>
      </c>
      <c r="N93">
        <f>$B$26+$B$4*Transformed!B93+$B$5*Transformed!C93+$B$6*Transformed!D93+$B$7*Transformed!E93+$B$8*Transformed!F93+$B$9*Transformed!G93+$B$10*Transformed!H93+$B$11*Transformed!I93+$B$12*Transformed!J93+$B$13*Transformed!K93+$B$14*Transformed!L93+$B$15*Transformed!M93+$B$16*Transformed!N93+$B$17*Transformed!O93+$B$18*Transformed!P93+$B$19*Transformed!Q93+$B$20*Transformed!R93+$B$21*Transformed!S93+$B$22*Transformed!T93+$B$23*Transformed!U93+$B$24*Transformed!V93+$B$25*Transformed!W93</f>
        <v>0.54749130000000001</v>
      </c>
      <c r="O93" s="4">
        <f>$B$51+$B$29*Transformed!B93+$B$30*Transformed!C93+$B$31*Transformed!D93+$B$32*Transformed!E93+$B$33*Transformed!F93+$B$34*Transformed!G93+$B$35*Transformed!H93+$B$36*Transformed!I93+$B$37*Transformed!J93+$B$38*Transformed!K93+$B$39*Transformed!L93+$B$40*Transformed!M93+$B$41*Transformed!N93+$B$42*Transformed!O93+$B$43*Transformed!P93+$B$44*Transformed!Q93+$B$45*Transformed!R93+$B$46*Transformed!S93+$B$47*Transformed!T93+$B$48*Transformed!U93+$B$49*Transformed!V93+$B$50*Transformed!W93</f>
        <v>0.83877699999999999</v>
      </c>
      <c r="P93">
        <f t="shared" si="23"/>
        <v>2.0055384727734635</v>
      </c>
      <c r="Q93">
        <f t="shared" si="24"/>
        <v>-5.9610990197716465</v>
      </c>
      <c r="R93">
        <f t="shared" si="25"/>
        <v>0.69522276548787054</v>
      </c>
      <c r="S93">
        <f t="shared" si="26"/>
        <v>-13.360921770722809</v>
      </c>
      <c r="T93" t="e">
        <f t="shared" ca="1" si="27"/>
        <v>#NAME?</v>
      </c>
      <c r="U93">
        <f t="shared" si="28"/>
        <v>-0.97754724272351667</v>
      </c>
      <c r="V93" s="10" t="e">
        <f t="shared" ca="1" si="29"/>
        <v>#NAME?</v>
      </c>
      <c r="W93">
        <f t="shared" si="30"/>
        <v>-0.75654214622810412</v>
      </c>
      <c r="X93" t="e">
        <f t="shared" ca="1" si="31"/>
        <v>#NAME?</v>
      </c>
      <c r="Y93" t="e">
        <f t="shared" ca="1" si="32"/>
        <v>#NAME?</v>
      </c>
      <c r="Z93" t="e">
        <f t="shared" ca="1" si="33"/>
        <v>#NAME?</v>
      </c>
      <c r="AA93" t="e">
        <f t="shared" ca="1" si="34"/>
        <v>#NAME?</v>
      </c>
      <c r="AB93" t="e">
        <f t="shared" ca="1" si="35"/>
        <v>#NAME?</v>
      </c>
      <c r="AC93" t="e">
        <f t="shared" ca="1" si="36"/>
        <v>#NAME?</v>
      </c>
      <c r="AD93" t="e">
        <f t="shared" ca="1" si="37"/>
        <v>#NAME?</v>
      </c>
      <c r="AE93" s="4" t="e">
        <f t="shared" ca="1" si="38"/>
        <v>#NAME?</v>
      </c>
      <c r="AG93" t="e">
        <f t="shared" ca="1" si="39"/>
        <v>#NAME?</v>
      </c>
    </row>
    <row r="94" spans="10:33">
      <c r="J94">
        <f t="shared" si="20"/>
        <v>93</v>
      </c>
      <c r="K94">
        <f>EXP($B$59+$B$54*Transformed!B94+$B$55*Transformed!C94+$B$56*Transformed!D94+$B$57*Transformed!E94+$B$58*Transformed!F94)</f>
        <v>7.1536748234026337E-2</v>
      </c>
      <c r="L94">
        <f t="shared" si="21"/>
        <v>6.6760891170484185E-2</v>
      </c>
      <c r="M94">
        <f t="shared" si="22"/>
        <v>0.93323910882951577</v>
      </c>
      <c r="N94">
        <f>$B$26+$B$4*Transformed!B94+$B$5*Transformed!C94+$B$6*Transformed!D94+$B$7*Transformed!E94+$B$8*Transformed!F94+$B$9*Transformed!G94+$B$10*Transformed!H94+$B$11*Transformed!I94+$B$12*Transformed!J94+$B$13*Transformed!K94+$B$14*Transformed!L94+$B$15*Transformed!M94+$B$16*Transformed!N94+$B$17*Transformed!O94+$B$18*Transformed!P94+$B$19*Transformed!Q94+$B$20*Transformed!R94+$B$21*Transformed!S94+$B$22*Transformed!T94+$B$23*Transformed!U94+$B$24*Transformed!V94+$B$25*Transformed!W94</f>
        <v>0.54749130000000001</v>
      </c>
      <c r="O94" s="4">
        <f>$B$51+$B$29*Transformed!B94+$B$30*Transformed!C94+$B$31*Transformed!D94+$B$32*Transformed!E94+$B$33*Transformed!F94+$B$34*Transformed!G94+$B$35*Transformed!H94+$B$36*Transformed!I94+$B$37*Transformed!J94+$B$38*Transformed!K94+$B$39*Transformed!L94+$B$40*Transformed!M94+$B$41*Transformed!N94+$B$42*Transformed!O94+$B$43*Transformed!P94+$B$44*Transformed!Q94+$B$45*Transformed!R94+$B$46*Transformed!S94+$B$47*Transformed!T94+$B$48*Transformed!U94+$B$49*Transformed!V94+$B$50*Transformed!W94</f>
        <v>0.83877699999999999</v>
      </c>
      <c r="P94">
        <f t="shared" si="23"/>
        <v>2.0055384727734635</v>
      </c>
      <c r="Q94">
        <f t="shared" si="24"/>
        <v>-5.9610990197716465</v>
      </c>
      <c r="R94">
        <f t="shared" si="25"/>
        <v>0.69522276548787054</v>
      </c>
      <c r="S94">
        <f t="shared" si="26"/>
        <v>-13.360921770722809</v>
      </c>
      <c r="T94" t="e">
        <f t="shared" ca="1" si="27"/>
        <v>#NAME?</v>
      </c>
      <c r="U94">
        <f t="shared" si="28"/>
        <v>-0.97754724272351667</v>
      </c>
      <c r="V94" s="10" t="e">
        <f t="shared" ca="1" si="29"/>
        <v>#NAME?</v>
      </c>
      <c r="W94">
        <f t="shared" si="30"/>
        <v>-0.75654214622810412</v>
      </c>
      <c r="X94" t="e">
        <f t="shared" ca="1" si="31"/>
        <v>#NAME?</v>
      </c>
      <c r="Y94" t="e">
        <f t="shared" ca="1" si="32"/>
        <v>#NAME?</v>
      </c>
      <c r="Z94" t="e">
        <f t="shared" ca="1" si="33"/>
        <v>#NAME?</v>
      </c>
      <c r="AA94" t="e">
        <f t="shared" ca="1" si="34"/>
        <v>#NAME?</v>
      </c>
      <c r="AB94" t="e">
        <f t="shared" ca="1" si="35"/>
        <v>#NAME?</v>
      </c>
      <c r="AC94" t="e">
        <f t="shared" ca="1" si="36"/>
        <v>#NAME?</v>
      </c>
      <c r="AD94" t="e">
        <f t="shared" ca="1" si="37"/>
        <v>#NAME?</v>
      </c>
      <c r="AE94" s="4" t="e">
        <f t="shared" ca="1" si="38"/>
        <v>#NAME?</v>
      </c>
      <c r="AG94" t="e">
        <f t="shared" ca="1" si="39"/>
        <v>#NAME?</v>
      </c>
    </row>
    <row r="95" spans="10:33">
      <c r="J95">
        <f t="shared" si="20"/>
        <v>94</v>
      </c>
      <c r="K95">
        <f>EXP($B$59+$B$54*Transformed!B95+$B$55*Transformed!C95+$B$56*Transformed!D95+$B$57*Transformed!E95+$B$58*Transformed!F95)</f>
        <v>7.1536748234026337E-2</v>
      </c>
      <c r="L95">
        <f t="shared" si="21"/>
        <v>6.6760891170484185E-2</v>
      </c>
      <c r="M95">
        <f t="shared" si="22"/>
        <v>0.93323910882951577</v>
      </c>
      <c r="N95">
        <f>$B$26+$B$4*Transformed!B95+$B$5*Transformed!C95+$B$6*Transformed!D95+$B$7*Transformed!E95+$B$8*Transformed!F95+$B$9*Transformed!G95+$B$10*Transformed!H95+$B$11*Transformed!I95+$B$12*Transformed!J95+$B$13*Transformed!K95+$B$14*Transformed!L95+$B$15*Transformed!M95+$B$16*Transformed!N95+$B$17*Transformed!O95+$B$18*Transformed!P95+$B$19*Transformed!Q95+$B$20*Transformed!R95+$B$21*Transformed!S95+$B$22*Transformed!T95+$B$23*Transformed!U95+$B$24*Transformed!V95+$B$25*Transformed!W95</f>
        <v>0.54749130000000001</v>
      </c>
      <c r="O95" s="4">
        <f>$B$51+$B$29*Transformed!B95+$B$30*Transformed!C95+$B$31*Transformed!D95+$B$32*Transformed!E95+$B$33*Transformed!F95+$B$34*Transformed!G95+$B$35*Transformed!H95+$B$36*Transformed!I95+$B$37*Transformed!J95+$B$38*Transformed!K95+$B$39*Transformed!L95+$B$40*Transformed!M95+$B$41*Transformed!N95+$B$42*Transformed!O95+$B$43*Transformed!P95+$B$44*Transformed!Q95+$B$45*Transformed!R95+$B$46*Transformed!S95+$B$47*Transformed!T95+$B$48*Transformed!U95+$B$49*Transformed!V95+$B$50*Transformed!W95</f>
        <v>0.83877699999999999</v>
      </c>
      <c r="P95">
        <f t="shared" si="23"/>
        <v>2.0055384727734635</v>
      </c>
      <c r="Q95">
        <f t="shared" si="24"/>
        <v>-5.9610990197716465</v>
      </c>
      <c r="R95">
        <f t="shared" si="25"/>
        <v>0.69522276548787054</v>
      </c>
      <c r="S95">
        <f t="shared" si="26"/>
        <v>-13.360921770722809</v>
      </c>
      <c r="T95" t="e">
        <f t="shared" ca="1" si="27"/>
        <v>#NAME?</v>
      </c>
      <c r="U95">
        <f t="shared" si="28"/>
        <v>-0.97754724272351667</v>
      </c>
      <c r="V95" s="10" t="e">
        <f t="shared" ca="1" si="29"/>
        <v>#NAME?</v>
      </c>
      <c r="W95">
        <f t="shared" si="30"/>
        <v>-0.75654214622810412</v>
      </c>
      <c r="X95" t="e">
        <f t="shared" ca="1" si="31"/>
        <v>#NAME?</v>
      </c>
      <c r="Y95" t="e">
        <f t="shared" ca="1" si="32"/>
        <v>#NAME?</v>
      </c>
      <c r="Z95" t="e">
        <f t="shared" ca="1" si="33"/>
        <v>#NAME?</v>
      </c>
      <c r="AA95" t="e">
        <f t="shared" ca="1" si="34"/>
        <v>#NAME?</v>
      </c>
      <c r="AB95" t="e">
        <f t="shared" ca="1" si="35"/>
        <v>#NAME?</v>
      </c>
      <c r="AC95" t="e">
        <f t="shared" ca="1" si="36"/>
        <v>#NAME?</v>
      </c>
      <c r="AD95" t="e">
        <f t="shared" ca="1" si="37"/>
        <v>#NAME?</v>
      </c>
      <c r="AE95" s="4" t="e">
        <f t="shared" ca="1" si="38"/>
        <v>#NAME?</v>
      </c>
      <c r="AG95" t="e">
        <f t="shared" ca="1" si="39"/>
        <v>#NAME?</v>
      </c>
    </row>
    <row r="96" spans="10:33">
      <c r="J96">
        <f t="shared" si="20"/>
        <v>95</v>
      </c>
      <c r="K96">
        <f>EXP($B$59+$B$54*Transformed!B96+$B$55*Transformed!C96+$B$56*Transformed!D96+$B$57*Transformed!E96+$B$58*Transformed!F96)</f>
        <v>7.1536748234026337E-2</v>
      </c>
      <c r="L96">
        <f t="shared" si="21"/>
        <v>6.6760891170484185E-2</v>
      </c>
      <c r="M96">
        <f t="shared" si="22"/>
        <v>0.93323910882951577</v>
      </c>
      <c r="N96">
        <f>$B$26+$B$4*Transformed!B96+$B$5*Transformed!C96+$B$6*Transformed!D96+$B$7*Transformed!E96+$B$8*Transformed!F96+$B$9*Transformed!G96+$B$10*Transformed!H96+$B$11*Transformed!I96+$B$12*Transformed!J96+$B$13*Transformed!K96+$B$14*Transformed!L96+$B$15*Transformed!M96+$B$16*Transformed!N96+$B$17*Transformed!O96+$B$18*Transformed!P96+$B$19*Transformed!Q96+$B$20*Transformed!R96+$B$21*Transformed!S96+$B$22*Transformed!T96+$B$23*Transformed!U96+$B$24*Transformed!V96+$B$25*Transformed!W96</f>
        <v>0.54749130000000001</v>
      </c>
      <c r="O96" s="4">
        <f>$B$51+$B$29*Transformed!B96+$B$30*Transformed!C96+$B$31*Transformed!D96+$B$32*Transformed!E96+$B$33*Transformed!F96+$B$34*Transformed!G96+$B$35*Transformed!H96+$B$36*Transformed!I96+$B$37*Transformed!J96+$B$38*Transformed!K96+$B$39*Transformed!L96+$B$40*Transformed!M96+$B$41*Transformed!N96+$B$42*Transformed!O96+$B$43*Transformed!P96+$B$44*Transformed!Q96+$B$45*Transformed!R96+$B$46*Transformed!S96+$B$47*Transformed!T96+$B$48*Transformed!U96+$B$49*Transformed!V96+$B$50*Transformed!W96</f>
        <v>0.83877699999999999</v>
      </c>
      <c r="P96">
        <f t="shared" si="23"/>
        <v>2.0055384727734635</v>
      </c>
      <c r="Q96">
        <f t="shared" si="24"/>
        <v>-5.9610990197716465</v>
      </c>
      <c r="R96">
        <f t="shared" si="25"/>
        <v>0.69522276548787054</v>
      </c>
      <c r="S96">
        <f t="shared" si="26"/>
        <v>-13.360921770722809</v>
      </c>
      <c r="T96" t="e">
        <f t="shared" ca="1" si="27"/>
        <v>#NAME?</v>
      </c>
      <c r="U96">
        <f t="shared" si="28"/>
        <v>-0.97754724272351667</v>
      </c>
      <c r="V96" s="10" t="e">
        <f t="shared" ca="1" si="29"/>
        <v>#NAME?</v>
      </c>
      <c r="W96">
        <f t="shared" si="30"/>
        <v>-0.75654214622810412</v>
      </c>
      <c r="X96" t="e">
        <f t="shared" ca="1" si="31"/>
        <v>#NAME?</v>
      </c>
      <c r="Y96" t="e">
        <f t="shared" ca="1" si="32"/>
        <v>#NAME?</v>
      </c>
      <c r="Z96" t="e">
        <f t="shared" ca="1" si="33"/>
        <v>#NAME?</v>
      </c>
      <c r="AA96" t="e">
        <f t="shared" ca="1" si="34"/>
        <v>#NAME?</v>
      </c>
      <c r="AB96" t="e">
        <f t="shared" ca="1" si="35"/>
        <v>#NAME?</v>
      </c>
      <c r="AC96" t="e">
        <f t="shared" ca="1" si="36"/>
        <v>#NAME?</v>
      </c>
      <c r="AD96" t="e">
        <f t="shared" ca="1" si="37"/>
        <v>#NAME?</v>
      </c>
      <c r="AE96" s="4" t="e">
        <f t="shared" ca="1" si="38"/>
        <v>#NAME?</v>
      </c>
      <c r="AG96" t="e">
        <f t="shared" ca="1" si="39"/>
        <v>#NAME?</v>
      </c>
    </row>
    <row r="97" spans="10:33">
      <c r="J97">
        <f t="shared" si="20"/>
        <v>96</v>
      </c>
      <c r="K97">
        <f>EXP($B$59+$B$54*Transformed!B97+$B$55*Transformed!C97+$B$56*Transformed!D97+$B$57*Transformed!E97+$B$58*Transformed!F97)</f>
        <v>7.1536748234026337E-2</v>
      </c>
      <c r="L97">
        <f t="shared" si="21"/>
        <v>6.6760891170484185E-2</v>
      </c>
      <c r="M97">
        <f t="shared" si="22"/>
        <v>0.93323910882951577</v>
      </c>
      <c r="N97">
        <f>$B$26+$B$4*Transformed!B97+$B$5*Transformed!C97+$B$6*Transformed!D97+$B$7*Transformed!E97+$B$8*Transformed!F97+$B$9*Transformed!G97+$B$10*Transformed!H97+$B$11*Transformed!I97+$B$12*Transformed!J97+$B$13*Transformed!K97+$B$14*Transformed!L97+$B$15*Transformed!M97+$B$16*Transformed!N97+$B$17*Transformed!O97+$B$18*Transformed!P97+$B$19*Transformed!Q97+$B$20*Transformed!R97+$B$21*Transformed!S97+$B$22*Transformed!T97+$B$23*Transformed!U97+$B$24*Transformed!V97+$B$25*Transformed!W97</f>
        <v>0.54749130000000001</v>
      </c>
      <c r="O97" s="4">
        <f>$B$51+$B$29*Transformed!B97+$B$30*Transformed!C97+$B$31*Transformed!D97+$B$32*Transformed!E97+$B$33*Transformed!F97+$B$34*Transformed!G97+$B$35*Transformed!H97+$B$36*Transformed!I97+$B$37*Transformed!J97+$B$38*Transformed!K97+$B$39*Transformed!L97+$B$40*Transformed!M97+$B$41*Transformed!N97+$B$42*Transformed!O97+$B$43*Transformed!P97+$B$44*Transformed!Q97+$B$45*Transformed!R97+$B$46*Transformed!S97+$B$47*Transformed!T97+$B$48*Transformed!U97+$B$49*Transformed!V97+$B$50*Transformed!W97</f>
        <v>0.83877699999999999</v>
      </c>
      <c r="P97">
        <f t="shared" si="23"/>
        <v>2.0055384727734635</v>
      </c>
      <c r="Q97">
        <f t="shared" si="24"/>
        <v>-5.9610990197716465</v>
      </c>
      <c r="R97">
        <f t="shared" si="25"/>
        <v>0.69522276548787054</v>
      </c>
      <c r="S97">
        <f t="shared" si="26"/>
        <v>-13.360921770722809</v>
      </c>
      <c r="T97" t="e">
        <f t="shared" ca="1" si="27"/>
        <v>#NAME?</v>
      </c>
      <c r="U97">
        <f t="shared" si="28"/>
        <v>-0.97754724272351667</v>
      </c>
      <c r="V97" s="10" t="e">
        <f t="shared" ca="1" si="29"/>
        <v>#NAME?</v>
      </c>
      <c r="W97">
        <f t="shared" si="30"/>
        <v>-0.75654214622810412</v>
      </c>
      <c r="X97" t="e">
        <f t="shared" ca="1" si="31"/>
        <v>#NAME?</v>
      </c>
      <c r="Y97" t="e">
        <f t="shared" ca="1" si="32"/>
        <v>#NAME?</v>
      </c>
      <c r="Z97" t="e">
        <f t="shared" ca="1" si="33"/>
        <v>#NAME?</v>
      </c>
      <c r="AA97" t="e">
        <f t="shared" ca="1" si="34"/>
        <v>#NAME?</v>
      </c>
      <c r="AB97" t="e">
        <f t="shared" ca="1" si="35"/>
        <v>#NAME?</v>
      </c>
      <c r="AC97" t="e">
        <f t="shared" ca="1" si="36"/>
        <v>#NAME?</v>
      </c>
      <c r="AD97" t="e">
        <f t="shared" ca="1" si="37"/>
        <v>#NAME?</v>
      </c>
      <c r="AE97" s="4" t="e">
        <f t="shared" ca="1" si="38"/>
        <v>#NAME?</v>
      </c>
      <c r="AG97" t="e">
        <f t="shared" ca="1" si="39"/>
        <v>#NAME?</v>
      </c>
    </row>
    <row r="98" spans="10:33">
      <c r="J98">
        <f t="shared" si="20"/>
        <v>97</v>
      </c>
      <c r="K98">
        <f>EXP($B$59+$B$54*Transformed!B98+$B$55*Transformed!C98+$B$56*Transformed!D98+$B$57*Transformed!E98+$B$58*Transformed!F98)</f>
        <v>7.1536748234026337E-2</v>
      </c>
      <c r="L98">
        <f t="shared" si="21"/>
        <v>6.6760891170484185E-2</v>
      </c>
      <c r="M98">
        <f t="shared" si="22"/>
        <v>0.93323910882951577</v>
      </c>
      <c r="N98">
        <f>$B$26+$B$4*Transformed!B98+$B$5*Transformed!C98+$B$6*Transformed!D98+$B$7*Transformed!E98+$B$8*Transformed!F98+$B$9*Transformed!G98+$B$10*Transformed!H98+$B$11*Transformed!I98+$B$12*Transformed!J98+$B$13*Transformed!K98+$B$14*Transformed!L98+$B$15*Transformed!M98+$B$16*Transformed!N98+$B$17*Transformed!O98+$B$18*Transformed!P98+$B$19*Transformed!Q98+$B$20*Transformed!R98+$B$21*Transformed!S98+$B$22*Transformed!T98+$B$23*Transformed!U98+$B$24*Transformed!V98+$B$25*Transformed!W98</f>
        <v>0.54749130000000001</v>
      </c>
      <c r="O98" s="4">
        <f>$B$51+$B$29*Transformed!B98+$B$30*Transformed!C98+$B$31*Transformed!D98+$B$32*Transformed!E98+$B$33*Transformed!F98+$B$34*Transformed!G98+$B$35*Transformed!H98+$B$36*Transformed!I98+$B$37*Transformed!J98+$B$38*Transformed!K98+$B$39*Transformed!L98+$B$40*Transformed!M98+$B$41*Transformed!N98+$B$42*Transformed!O98+$B$43*Transformed!P98+$B$44*Transformed!Q98+$B$45*Transformed!R98+$B$46*Transformed!S98+$B$47*Transformed!T98+$B$48*Transformed!U98+$B$49*Transformed!V98+$B$50*Transformed!W98</f>
        <v>0.83877699999999999</v>
      </c>
      <c r="P98">
        <f t="shared" si="23"/>
        <v>2.0055384727734635</v>
      </c>
      <c r="Q98">
        <f t="shared" si="24"/>
        <v>-5.9610990197716465</v>
      </c>
      <c r="R98">
        <f t="shared" si="25"/>
        <v>0.69522276548787054</v>
      </c>
      <c r="S98">
        <f t="shared" si="26"/>
        <v>-13.360921770722809</v>
      </c>
      <c r="T98" t="e">
        <f t="shared" ca="1" si="27"/>
        <v>#NAME?</v>
      </c>
      <c r="U98">
        <f t="shared" si="28"/>
        <v>-0.97754724272351667</v>
      </c>
      <c r="V98" s="10" t="e">
        <f t="shared" ca="1" si="29"/>
        <v>#NAME?</v>
      </c>
      <c r="W98">
        <f t="shared" si="30"/>
        <v>-0.75654214622810412</v>
      </c>
      <c r="X98" t="e">
        <f t="shared" ca="1" si="31"/>
        <v>#NAME?</v>
      </c>
      <c r="Y98" t="e">
        <f t="shared" ca="1" si="32"/>
        <v>#NAME?</v>
      </c>
      <c r="Z98" t="e">
        <f t="shared" ca="1" si="33"/>
        <v>#NAME?</v>
      </c>
      <c r="AA98" t="e">
        <f t="shared" ca="1" si="34"/>
        <v>#NAME?</v>
      </c>
      <c r="AB98" t="e">
        <f t="shared" ca="1" si="35"/>
        <v>#NAME?</v>
      </c>
      <c r="AC98" t="e">
        <f t="shared" ca="1" si="36"/>
        <v>#NAME?</v>
      </c>
      <c r="AD98" t="e">
        <f t="shared" ca="1" si="37"/>
        <v>#NAME?</v>
      </c>
      <c r="AE98" s="4" t="e">
        <f t="shared" ca="1" si="38"/>
        <v>#NAME?</v>
      </c>
      <c r="AG98" t="e">
        <f t="shared" ca="1" si="39"/>
        <v>#NAME?</v>
      </c>
    </row>
    <row r="99" spans="10:33">
      <c r="J99">
        <f t="shared" si="20"/>
        <v>98</v>
      </c>
      <c r="K99">
        <f>EXP($B$59+$B$54*Transformed!B99+$B$55*Transformed!C99+$B$56*Transformed!D99+$B$57*Transformed!E99+$B$58*Transformed!F99)</f>
        <v>7.1536748234026337E-2</v>
      </c>
      <c r="L99">
        <f t="shared" si="21"/>
        <v>6.6760891170484185E-2</v>
      </c>
      <c r="M99">
        <f t="shared" si="22"/>
        <v>0.93323910882951577</v>
      </c>
      <c r="N99">
        <f>$B$26+$B$4*Transformed!B99+$B$5*Transformed!C99+$B$6*Transformed!D99+$B$7*Transformed!E99+$B$8*Transformed!F99+$B$9*Transformed!G99+$B$10*Transformed!H99+$B$11*Transformed!I99+$B$12*Transformed!J99+$B$13*Transformed!K99+$B$14*Transformed!L99+$B$15*Transformed!M99+$B$16*Transformed!N99+$B$17*Transformed!O99+$B$18*Transformed!P99+$B$19*Transformed!Q99+$B$20*Transformed!R99+$B$21*Transformed!S99+$B$22*Transformed!T99+$B$23*Transformed!U99+$B$24*Transformed!V99+$B$25*Transformed!W99</f>
        <v>0.54749130000000001</v>
      </c>
      <c r="O99" s="4">
        <f>$B$51+$B$29*Transformed!B99+$B$30*Transformed!C99+$B$31*Transformed!D99+$B$32*Transformed!E99+$B$33*Transformed!F99+$B$34*Transformed!G99+$B$35*Transformed!H99+$B$36*Transformed!I99+$B$37*Transformed!J99+$B$38*Transformed!K99+$B$39*Transformed!L99+$B$40*Transformed!M99+$B$41*Transformed!N99+$B$42*Transformed!O99+$B$43*Transformed!P99+$B$44*Transformed!Q99+$B$45*Transformed!R99+$B$46*Transformed!S99+$B$47*Transformed!T99+$B$48*Transformed!U99+$B$49*Transformed!V99+$B$50*Transformed!W99</f>
        <v>0.83877699999999999</v>
      </c>
      <c r="P99">
        <f t="shared" si="23"/>
        <v>2.0055384727734635</v>
      </c>
      <c r="Q99">
        <f t="shared" si="24"/>
        <v>-5.9610990197716465</v>
      </c>
      <c r="R99">
        <f t="shared" si="25"/>
        <v>0.69522276548787054</v>
      </c>
      <c r="S99">
        <f t="shared" si="26"/>
        <v>-13.360921770722809</v>
      </c>
      <c r="T99" t="e">
        <f t="shared" ca="1" si="27"/>
        <v>#NAME?</v>
      </c>
      <c r="U99">
        <f t="shared" si="28"/>
        <v>-0.97754724272351667</v>
      </c>
      <c r="V99" s="10" t="e">
        <f t="shared" ca="1" si="29"/>
        <v>#NAME?</v>
      </c>
      <c r="W99">
        <f t="shared" si="30"/>
        <v>-0.75654214622810412</v>
      </c>
      <c r="X99" t="e">
        <f t="shared" ca="1" si="31"/>
        <v>#NAME?</v>
      </c>
      <c r="Y99" t="e">
        <f t="shared" ca="1" si="32"/>
        <v>#NAME?</v>
      </c>
      <c r="Z99" t="e">
        <f t="shared" ca="1" si="33"/>
        <v>#NAME?</v>
      </c>
      <c r="AA99" t="e">
        <f t="shared" ca="1" si="34"/>
        <v>#NAME?</v>
      </c>
      <c r="AB99" t="e">
        <f t="shared" ca="1" si="35"/>
        <v>#NAME?</v>
      </c>
      <c r="AC99" t="e">
        <f t="shared" ca="1" si="36"/>
        <v>#NAME?</v>
      </c>
      <c r="AD99" t="e">
        <f t="shared" ca="1" si="37"/>
        <v>#NAME?</v>
      </c>
      <c r="AE99" s="4" t="e">
        <f t="shared" ca="1" si="38"/>
        <v>#NAME?</v>
      </c>
      <c r="AG99" t="e">
        <f t="shared" ca="1" si="39"/>
        <v>#NAME?</v>
      </c>
    </row>
    <row r="100" spans="10:33">
      <c r="J100">
        <f t="shared" si="20"/>
        <v>99</v>
      </c>
      <c r="K100">
        <f>EXP($B$59+$B$54*Transformed!B100+$B$55*Transformed!C100+$B$56*Transformed!D100+$B$57*Transformed!E100+$B$58*Transformed!F100)</f>
        <v>7.1536748234026337E-2</v>
      </c>
      <c r="L100">
        <f t="shared" si="21"/>
        <v>6.6760891170484185E-2</v>
      </c>
      <c r="M100">
        <f t="shared" si="22"/>
        <v>0.93323910882951577</v>
      </c>
      <c r="N100">
        <f>$B$26+$B$4*Transformed!B100+$B$5*Transformed!C100+$B$6*Transformed!D100+$B$7*Transformed!E100+$B$8*Transformed!F100+$B$9*Transformed!G100+$B$10*Transformed!H100+$B$11*Transformed!I100+$B$12*Transformed!J100+$B$13*Transformed!K100+$B$14*Transformed!L100+$B$15*Transformed!M100+$B$16*Transformed!N100+$B$17*Transformed!O100+$B$18*Transformed!P100+$B$19*Transformed!Q100+$B$20*Transformed!R100+$B$21*Transformed!S100+$B$22*Transformed!T100+$B$23*Transformed!U100+$B$24*Transformed!V100+$B$25*Transformed!W100</f>
        <v>0.54749130000000001</v>
      </c>
      <c r="O100" s="4">
        <f>$B$51+$B$29*Transformed!B100+$B$30*Transformed!C100+$B$31*Transformed!D100+$B$32*Transformed!E100+$B$33*Transformed!F100+$B$34*Transformed!G100+$B$35*Transformed!H100+$B$36*Transformed!I100+$B$37*Transformed!J100+$B$38*Transformed!K100+$B$39*Transformed!L100+$B$40*Transformed!M100+$B$41*Transformed!N100+$B$42*Transformed!O100+$B$43*Transformed!P100+$B$44*Transformed!Q100+$B$45*Transformed!R100+$B$46*Transformed!S100+$B$47*Transformed!T100+$B$48*Transformed!U100+$B$49*Transformed!V100+$B$50*Transformed!W100</f>
        <v>0.83877699999999999</v>
      </c>
      <c r="P100">
        <f t="shared" si="23"/>
        <v>2.0055384727734635</v>
      </c>
      <c r="Q100">
        <f t="shared" si="24"/>
        <v>-5.9610990197716465</v>
      </c>
      <c r="R100">
        <f t="shared" si="25"/>
        <v>0.69522276548787054</v>
      </c>
      <c r="S100">
        <f t="shared" si="26"/>
        <v>-13.360921770722809</v>
      </c>
      <c r="T100" t="e">
        <f t="shared" ca="1" si="27"/>
        <v>#NAME?</v>
      </c>
      <c r="U100">
        <f t="shared" si="28"/>
        <v>-0.97754724272351667</v>
      </c>
      <c r="V100" s="10" t="e">
        <f t="shared" ca="1" si="29"/>
        <v>#NAME?</v>
      </c>
      <c r="W100">
        <f t="shared" si="30"/>
        <v>-0.75654214622810412</v>
      </c>
      <c r="X100" t="e">
        <f t="shared" ca="1" si="31"/>
        <v>#NAME?</v>
      </c>
      <c r="Y100" t="e">
        <f t="shared" ca="1" si="32"/>
        <v>#NAME?</v>
      </c>
      <c r="Z100" t="e">
        <f t="shared" ca="1" si="33"/>
        <v>#NAME?</v>
      </c>
      <c r="AA100" t="e">
        <f t="shared" ca="1" si="34"/>
        <v>#NAME?</v>
      </c>
      <c r="AB100" t="e">
        <f t="shared" ca="1" si="35"/>
        <v>#NAME?</v>
      </c>
      <c r="AC100" t="e">
        <f t="shared" ca="1" si="36"/>
        <v>#NAME?</v>
      </c>
      <c r="AD100" t="e">
        <f t="shared" ca="1" si="37"/>
        <v>#NAME?</v>
      </c>
      <c r="AE100" s="4" t="e">
        <f t="shared" ca="1" si="38"/>
        <v>#NAME?</v>
      </c>
      <c r="AG100" t="e">
        <f t="shared" ca="1" si="39"/>
        <v>#NAME?</v>
      </c>
    </row>
    <row r="101" spans="10:33">
      <c r="J101">
        <f t="shared" si="20"/>
        <v>100</v>
      </c>
      <c r="K101">
        <f>EXP($B$59+$B$54*Transformed!B101+$B$55*Transformed!C101+$B$56*Transformed!D101+$B$57*Transformed!E101+$B$58*Transformed!F101)</f>
        <v>7.1536748234026337E-2</v>
      </c>
      <c r="L101">
        <f t="shared" si="21"/>
        <v>6.6760891170484185E-2</v>
      </c>
      <c r="M101">
        <f t="shared" si="22"/>
        <v>0.93323910882951577</v>
      </c>
      <c r="N101">
        <f>$B$26+$B$4*Transformed!B101+$B$5*Transformed!C101+$B$6*Transformed!D101+$B$7*Transformed!E101+$B$8*Transformed!F101+$B$9*Transformed!G101+$B$10*Transformed!H101+$B$11*Transformed!I101+$B$12*Transformed!J101+$B$13*Transformed!K101+$B$14*Transformed!L101+$B$15*Transformed!M101+$B$16*Transformed!N101+$B$17*Transformed!O101+$B$18*Transformed!P101+$B$19*Transformed!Q101+$B$20*Transformed!R101+$B$21*Transformed!S101+$B$22*Transformed!T101+$B$23*Transformed!U101+$B$24*Transformed!V101+$B$25*Transformed!W101</f>
        <v>0.54749130000000001</v>
      </c>
      <c r="O101" s="4">
        <f>$B$51+$B$29*Transformed!B101+$B$30*Transformed!C101+$B$31*Transformed!D101+$B$32*Transformed!E101+$B$33*Transformed!F101+$B$34*Transformed!G101+$B$35*Transformed!H101+$B$36*Transformed!I101+$B$37*Transformed!J101+$B$38*Transformed!K101+$B$39*Transformed!L101+$B$40*Transformed!M101+$B$41*Transformed!N101+$B$42*Transformed!O101+$B$43*Transformed!P101+$B$44*Transformed!Q101+$B$45*Transformed!R101+$B$46*Transformed!S101+$B$47*Transformed!T101+$B$48*Transformed!U101+$B$49*Transformed!V101+$B$50*Transformed!W101</f>
        <v>0.83877699999999999</v>
      </c>
      <c r="P101">
        <f t="shared" si="23"/>
        <v>2.0055384727734635</v>
      </c>
      <c r="Q101">
        <f t="shared" si="24"/>
        <v>-5.9610990197716465</v>
      </c>
      <c r="R101">
        <f t="shared" si="25"/>
        <v>0.69522276548787054</v>
      </c>
      <c r="S101">
        <f t="shared" si="26"/>
        <v>-13.360921770722809</v>
      </c>
      <c r="T101" t="e">
        <f t="shared" ca="1" si="27"/>
        <v>#NAME?</v>
      </c>
      <c r="U101">
        <f t="shared" si="28"/>
        <v>-0.97754724272351667</v>
      </c>
      <c r="V101" s="10" t="e">
        <f t="shared" ca="1" si="29"/>
        <v>#NAME?</v>
      </c>
      <c r="W101">
        <f t="shared" si="30"/>
        <v>-0.75654214622810412</v>
      </c>
      <c r="X101" t="e">
        <f t="shared" ca="1" si="31"/>
        <v>#NAME?</v>
      </c>
      <c r="Y101" t="e">
        <f t="shared" ca="1" si="32"/>
        <v>#NAME?</v>
      </c>
      <c r="Z101" t="e">
        <f t="shared" ca="1" si="33"/>
        <v>#NAME?</v>
      </c>
      <c r="AA101" t="e">
        <f t="shared" ca="1" si="34"/>
        <v>#NAME?</v>
      </c>
      <c r="AB101" t="e">
        <f t="shared" ca="1" si="35"/>
        <v>#NAME?</v>
      </c>
      <c r="AC101" t="e">
        <f t="shared" ca="1" si="36"/>
        <v>#NAME?</v>
      </c>
      <c r="AD101" t="e">
        <f t="shared" ca="1" si="37"/>
        <v>#NAME?</v>
      </c>
      <c r="AE101" s="4" t="e">
        <f t="shared" ca="1" si="38"/>
        <v>#NAME?</v>
      </c>
      <c r="AG101" t="e">
        <f t="shared" ca="1" si="39"/>
        <v>#NAME?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KDQOL raw data</vt:lpstr>
      <vt:lpstr>Transformed</vt:lpstr>
      <vt:lpstr>France-ALDVMM</vt:lpstr>
      <vt:lpstr>Germany-ALDVMM</vt:lpstr>
      <vt:lpstr>Italy-BETA</vt:lpstr>
      <vt:lpstr>Spain-ALDVMM</vt:lpstr>
      <vt:lpstr>Singapore-ALDVMM</vt:lpstr>
      <vt:lpstr>UK value set-ALDVMM</vt:lpstr>
      <vt:lpstr>age</vt:lpstr>
      <vt:lpstr>BUR</vt:lpstr>
      <vt:lpstr>EFF</vt:lpstr>
      <vt:lpstr>id</vt:lpstr>
      <vt:lpstr>MCS</vt:lpstr>
      <vt:lpstr>PCS</vt:lpstr>
      <vt:lpstr>sex</vt:lpstr>
      <vt:lpstr>SYM</vt:lpstr>
    </vt:vector>
  </TitlesOfParts>
  <Company>University of York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</dc:creator>
  <cp:lastModifiedBy>0015579</cp:lastModifiedBy>
  <dcterms:created xsi:type="dcterms:W3CDTF">2019-01-29T16:20:19Z</dcterms:created>
  <dcterms:modified xsi:type="dcterms:W3CDTF">2019-07-18T07:49:55Z</dcterms:modified>
</cp:coreProperties>
</file>