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tta JIRCAS果樹個人フォルダ\プログラム\2021-2026\C4熱帯作物資源プロ(拠点)\マンゴー耐暑性　志水\葉の細胞膜の高温耐性\論文\20251126Journal of Plant Researchへ移行\"/>
    </mc:Choice>
  </mc:AlternateContent>
  <xr:revisionPtr revIDLastSave="0" documentId="13_ncr:1_{A4F90937-24FF-4ECE-9237-B98D424A735C}" xr6:coauthVersionLast="47" xr6:coauthVersionMax="47" xr10:uidLastSave="{00000000-0000-0000-0000-000000000000}"/>
  <bookViews>
    <workbookView xWindow="-120" yWindow="-120" windowWidth="38640" windowHeight="15720" activeTab="1" xr2:uid="{5D91D83B-5B62-4F17-8044-C67B6A5149A2}"/>
  </bookViews>
  <sheets>
    <sheet name="Sheet1" sheetId="4" r:id="rId1"/>
    <sheet name="Calculation of Cmax" sheetId="3" r:id="rId2"/>
  </sheets>
  <externalReferences>
    <externalReference r:id="rId3"/>
  </externalReferences>
  <definedNames>
    <definedName name="solver_cvg" localSheetId="1" hidden="1">0.0001</definedName>
    <definedName name="solver_drv" localSheetId="1" hidden="1">2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'Calculation of Cmax'!#REF!</definedName>
    <definedName name="solver_lhs2" localSheetId="1" hidden="1">'Calculation of Cmax'!#REF!</definedName>
    <definedName name="solver_lin" localSheetId="1" hidden="1">2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'Calculation of Cmax'!$B$6</definedName>
    <definedName name="solver_pre" localSheetId="1" hidden="1">0.000001</definedName>
    <definedName name="solver_rbv" localSheetId="1" hidden="1">2</definedName>
    <definedName name="solver_rel1" localSheetId="1" hidden="1">3</definedName>
    <definedName name="solver_rel2" localSheetId="1" hidden="1">2</definedName>
    <definedName name="solver_rhs1" localSheetId="1" hidden="1">0</definedName>
    <definedName name="solver_rhs2" localSheetId="1" hidden="1">0.03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7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  <definedName name="変数化" localSheetId="1">'Calculation of Cmax'!#REF!</definedName>
    <definedName name="変数化">[1]ベルタランフィの成長曲線!#REF!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B13" i="3"/>
  <c r="G519" i="3"/>
  <c r="G518" i="3"/>
  <c r="G517" i="3"/>
  <c r="G516" i="3"/>
  <c r="G515" i="3"/>
  <c r="G514" i="3"/>
  <c r="G513" i="3"/>
  <c r="G512" i="3"/>
  <c r="G511" i="3"/>
  <c r="G510" i="3"/>
  <c r="H511" i="3" s="1"/>
  <c r="G509" i="3"/>
  <c r="G508" i="3"/>
  <c r="G507" i="3"/>
  <c r="G506" i="3"/>
  <c r="G505" i="3"/>
  <c r="G504" i="3"/>
  <c r="G503" i="3"/>
  <c r="G502" i="3"/>
  <c r="G501" i="3"/>
  <c r="G500" i="3"/>
  <c r="G499" i="3"/>
  <c r="G498" i="3"/>
  <c r="G497" i="3"/>
  <c r="G496" i="3"/>
  <c r="G495" i="3"/>
  <c r="G494" i="3"/>
  <c r="G493" i="3"/>
  <c r="G492" i="3"/>
  <c r="H493" i="3" s="1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70" i="3"/>
  <c r="G469" i="3"/>
  <c r="G468" i="3"/>
  <c r="G467" i="3"/>
  <c r="G466" i="3"/>
  <c r="H466" i="3" s="1"/>
  <c r="G465" i="3"/>
  <c r="G464" i="3"/>
  <c r="G463" i="3"/>
  <c r="G462" i="3"/>
  <c r="G461" i="3"/>
  <c r="G460" i="3"/>
  <c r="G459" i="3"/>
  <c r="G458" i="3"/>
  <c r="G457" i="3"/>
  <c r="G456" i="3"/>
  <c r="G455" i="3"/>
  <c r="G454" i="3"/>
  <c r="G453" i="3"/>
  <c r="G452" i="3"/>
  <c r="G451" i="3"/>
  <c r="G450" i="3"/>
  <c r="G449" i="3"/>
  <c r="G448" i="3"/>
  <c r="G447" i="3"/>
  <c r="G446" i="3"/>
  <c r="G445" i="3"/>
  <c r="G444" i="3"/>
  <c r="G443" i="3"/>
  <c r="G442" i="3"/>
  <c r="G441" i="3"/>
  <c r="G440" i="3"/>
  <c r="G439" i="3"/>
  <c r="G438" i="3"/>
  <c r="G437" i="3"/>
  <c r="G436" i="3"/>
  <c r="G435" i="3"/>
  <c r="G434" i="3"/>
  <c r="G433" i="3"/>
  <c r="G432" i="3"/>
  <c r="G431" i="3"/>
  <c r="G430" i="3"/>
  <c r="G429" i="3"/>
  <c r="G428" i="3"/>
  <c r="G427" i="3"/>
  <c r="G426" i="3"/>
  <c r="G425" i="3"/>
  <c r="G424" i="3"/>
  <c r="G423" i="3"/>
  <c r="G422" i="3"/>
  <c r="H422" i="3" s="1"/>
  <c r="G421" i="3"/>
  <c r="G420" i="3"/>
  <c r="G419" i="3"/>
  <c r="G418" i="3"/>
  <c r="H418" i="3" s="1"/>
  <c r="G417" i="3"/>
  <c r="G416" i="3"/>
  <c r="G415" i="3"/>
  <c r="G414" i="3"/>
  <c r="H414" i="3" s="1"/>
  <c r="G413" i="3"/>
  <c r="G412" i="3"/>
  <c r="G411" i="3"/>
  <c r="G410" i="3"/>
  <c r="G409" i="3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5" i="3"/>
  <c r="G374" i="3"/>
  <c r="G373" i="3"/>
  <c r="G372" i="3"/>
  <c r="G371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H357" i="3" s="1"/>
  <c r="G355" i="3"/>
  <c r="G354" i="3"/>
  <c r="G353" i="3"/>
  <c r="G352" i="3"/>
  <c r="H353" i="3" s="1"/>
  <c r="G351" i="3"/>
  <c r="G350" i="3"/>
  <c r="G349" i="3"/>
  <c r="G348" i="3"/>
  <c r="H348" i="3" s="1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J308" i="3" s="1"/>
  <c r="K308" i="3" s="1"/>
  <c r="L308" i="3" s="1"/>
  <c r="M308" i="3" s="1"/>
  <c r="G305" i="3"/>
  <c r="G304" i="3"/>
  <c r="G303" i="3"/>
  <c r="G302" i="3"/>
  <c r="J304" i="3" s="1"/>
  <c r="K304" i="3" s="1"/>
  <c r="L304" i="3" s="1"/>
  <c r="M304" i="3" s="1"/>
  <c r="G301" i="3"/>
  <c r="G300" i="3"/>
  <c r="G299" i="3"/>
  <c r="G298" i="3"/>
  <c r="J300" i="3" s="1"/>
  <c r="K300" i="3" s="1"/>
  <c r="L300" i="3" s="1"/>
  <c r="M300" i="3" s="1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H145" i="3" s="1"/>
  <c r="G144" i="3"/>
  <c r="G143" i="3"/>
  <c r="G142" i="3"/>
  <c r="G141" i="3"/>
  <c r="G140" i="3"/>
  <c r="G139" i="3"/>
  <c r="G138" i="3"/>
  <c r="G137" i="3"/>
  <c r="G136" i="3"/>
  <c r="H137" i="3" s="1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H121" i="3" s="1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H106" i="3" s="1"/>
  <c r="G105" i="3"/>
  <c r="G104" i="3"/>
  <c r="G103" i="3"/>
  <c r="G102" i="3"/>
  <c r="G101" i="3"/>
  <c r="G100" i="3"/>
  <c r="H100" i="3" s="1"/>
  <c r="G99" i="3"/>
  <c r="G98" i="3"/>
  <c r="G97" i="3"/>
  <c r="G96" i="3"/>
  <c r="H96" i="3" s="1"/>
  <c r="G95" i="3"/>
  <c r="G94" i="3"/>
  <c r="G93" i="3"/>
  <c r="G92" i="3"/>
  <c r="H92" i="3" s="1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H68" i="3" s="1"/>
  <c r="G67" i="3"/>
  <c r="G66" i="3"/>
  <c r="G65" i="3"/>
  <c r="G64" i="3"/>
  <c r="G63" i="3"/>
  <c r="G62" i="3"/>
  <c r="G61" i="3"/>
  <c r="G60" i="3"/>
  <c r="H60" i="3" s="1"/>
  <c r="G59" i="3"/>
  <c r="G58" i="3"/>
  <c r="G57" i="3"/>
  <c r="G56" i="3"/>
  <c r="G55" i="3"/>
  <c r="G54" i="3"/>
  <c r="G53" i="3"/>
  <c r="G52" i="3"/>
  <c r="G51" i="3"/>
  <c r="G50" i="3"/>
  <c r="J51" i="3" s="1"/>
  <c r="K51" i="3" s="1"/>
  <c r="L51" i="3" s="1"/>
  <c r="M51" i="3" s="1"/>
  <c r="G49" i="3"/>
  <c r="G48" i="3"/>
  <c r="G47" i="3"/>
  <c r="J49" i="3" s="1"/>
  <c r="K49" i="3" s="1"/>
  <c r="L49" i="3" s="1"/>
  <c r="M49" i="3" s="1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H21" i="3" s="1"/>
  <c r="G20" i="3"/>
  <c r="G19" i="3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G3" i="3"/>
  <c r="H3" i="3" s="1"/>
  <c r="H260" i="3" l="1"/>
  <c r="H307" i="3"/>
  <c r="H315" i="3"/>
  <c r="H483" i="3"/>
  <c r="H503" i="3"/>
  <c r="J106" i="3"/>
  <c r="K106" i="3" s="1"/>
  <c r="L106" i="3" s="1"/>
  <c r="M106" i="3" s="1"/>
  <c r="J110" i="3"/>
  <c r="K110" i="3" s="1"/>
  <c r="L110" i="3" s="1"/>
  <c r="M110" i="3" s="1"/>
  <c r="J114" i="3"/>
  <c r="K114" i="3" s="1"/>
  <c r="L114" i="3" s="1"/>
  <c r="M114" i="3" s="1"/>
  <c r="J118" i="3"/>
  <c r="K118" i="3" s="1"/>
  <c r="L118" i="3" s="1"/>
  <c r="M118" i="3" s="1"/>
  <c r="H141" i="3"/>
  <c r="J310" i="3"/>
  <c r="K310" i="3" s="1"/>
  <c r="L310" i="3" s="1"/>
  <c r="M310" i="3" s="1"/>
  <c r="J338" i="3"/>
  <c r="K338" i="3" s="1"/>
  <c r="L338" i="3" s="1"/>
  <c r="M338" i="3" s="1"/>
  <c r="J450" i="3"/>
  <c r="K450" i="3" s="1"/>
  <c r="L450" i="3" s="1"/>
  <c r="M450" i="3" s="1"/>
  <c r="J486" i="3"/>
  <c r="K486" i="3" s="1"/>
  <c r="L486" i="3" s="1"/>
  <c r="M486" i="3" s="1"/>
  <c r="J490" i="3"/>
  <c r="K490" i="3" s="1"/>
  <c r="L490" i="3" s="1"/>
  <c r="M490" i="3" s="1"/>
  <c r="J498" i="3"/>
  <c r="K498" i="3" s="1"/>
  <c r="L498" i="3" s="1"/>
  <c r="M498" i="3" s="1"/>
  <c r="H81" i="3"/>
  <c r="J87" i="3"/>
  <c r="K87" i="3" s="1"/>
  <c r="L87" i="3" s="1"/>
  <c r="M87" i="3" s="1"/>
  <c r="J91" i="3"/>
  <c r="K91" i="3" s="1"/>
  <c r="L91" i="3" s="1"/>
  <c r="M91" i="3" s="1"/>
  <c r="J95" i="3"/>
  <c r="K95" i="3" s="1"/>
  <c r="L95" i="3" s="1"/>
  <c r="M95" i="3" s="1"/>
  <c r="J99" i="3"/>
  <c r="K99" i="3" s="1"/>
  <c r="L99" i="3" s="1"/>
  <c r="M99" i="3" s="1"/>
  <c r="H102" i="3"/>
  <c r="H129" i="3"/>
  <c r="H257" i="3"/>
  <c r="H261" i="3"/>
  <c r="H265" i="3"/>
  <c r="J339" i="3"/>
  <c r="K339" i="3" s="1"/>
  <c r="L339" i="3" s="1"/>
  <c r="M339" i="3" s="1"/>
  <c r="H342" i="3"/>
  <c r="J399" i="3"/>
  <c r="K399" i="3" s="1"/>
  <c r="L399" i="3" s="1"/>
  <c r="M399" i="3" s="1"/>
  <c r="J403" i="3"/>
  <c r="K403" i="3" s="1"/>
  <c r="L403" i="3" s="1"/>
  <c r="M403" i="3" s="1"/>
  <c r="J407" i="3"/>
  <c r="K407" i="3" s="1"/>
  <c r="L407" i="3" s="1"/>
  <c r="M407" i="3" s="1"/>
  <c r="J107" i="3"/>
  <c r="K107" i="3" s="1"/>
  <c r="L107" i="3" s="1"/>
  <c r="M107" i="3" s="1"/>
  <c r="H295" i="3"/>
  <c r="J455" i="3"/>
  <c r="K455" i="3" s="1"/>
  <c r="L455" i="3" s="1"/>
  <c r="M455" i="3" s="1"/>
  <c r="H458" i="3"/>
  <c r="H462" i="3"/>
  <c r="H481" i="3"/>
  <c r="H44" i="3"/>
  <c r="H52" i="3"/>
  <c r="J65" i="3"/>
  <c r="K65" i="3" s="1"/>
  <c r="L65" i="3" s="1"/>
  <c r="M65" i="3" s="1"/>
  <c r="J69" i="3"/>
  <c r="K69" i="3" s="1"/>
  <c r="L69" i="3" s="1"/>
  <c r="M69" i="3" s="1"/>
  <c r="J92" i="3"/>
  <c r="K92" i="3" s="1"/>
  <c r="L92" i="3" s="1"/>
  <c r="M92" i="3" s="1"/>
  <c r="J96" i="3"/>
  <c r="K96" i="3" s="1"/>
  <c r="L96" i="3" s="1"/>
  <c r="M96" i="3" s="1"/>
  <c r="J100" i="3"/>
  <c r="K100" i="3" s="1"/>
  <c r="L100" i="3" s="1"/>
  <c r="M100" i="3" s="1"/>
  <c r="J290" i="3"/>
  <c r="K290" i="3" s="1"/>
  <c r="L290" i="3" s="1"/>
  <c r="M290" i="3" s="1"/>
  <c r="H346" i="3"/>
  <c r="J392" i="3"/>
  <c r="K392" i="3" s="1"/>
  <c r="L392" i="3" s="1"/>
  <c r="M392" i="3" s="1"/>
  <c r="J396" i="3"/>
  <c r="K396" i="3" s="1"/>
  <c r="L396" i="3" s="1"/>
  <c r="M396" i="3" s="1"/>
  <c r="H430" i="3"/>
  <c r="J476" i="3"/>
  <c r="K476" i="3" s="1"/>
  <c r="L476" i="3" s="1"/>
  <c r="M476" i="3" s="1"/>
  <c r="J480" i="3"/>
  <c r="K480" i="3" s="1"/>
  <c r="L480" i="3" s="1"/>
  <c r="M480" i="3" s="1"/>
  <c r="J41" i="3"/>
  <c r="K41" i="3" s="1"/>
  <c r="L41" i="3" s="1"/>
  <c r="M41" i="3" s="1"/>
  <c r="J66" i="3"/>
  <c r="K66" i="3" s="1"/>
  <c r="L66" i="3" s="1"/>
  <c r="M66" i="3" s="1"/>
  <c r="H118" i="3"/>
  <c r="J295" i="3"/>
  <c r="K295" i="3" s="1"/>
  <c r="L295" i="3" s="1"/>
  <c r="M295" i="3" s="1"/>
  <c r="J309" i="3"/>
  <c r="K309" i="3" s="1"/>
  <c r="L309" i="3" s="1"/>
  <c r="M309" i="3" s="1"/>
  <c r="H311" i="3"/>
  <c r="J385" i="3"/>
  <c r="K385" i="3" s="1"/>
  <c r="L385" i="3" s="1"/>
  <c r="M385" i="3" s="1"/>
  <c r="J397" i="3"/>
  <c r="K397" i="3" s="1"/>
  <c r="L397" i="3" s="1"/>
  <c r="M397" i="3" s="1"/>
  <c r="J401" i="3"/>
  <c r="K401" i="3" s="1"/>
  <c r="L401" i="3" s="1"/>
  <c r="M401" i="3" s="1"/>
  <c r="J405" i="3"/>
  <c r="K405" i="3" s="1"/>
  <c r="L405" i="3" s="1"/>
  <c r="M405" i="3" s="1"/>
  <c r="J413" i="3"/>
  <c r="K413" i="3" s="1"/>
  <c r="L413" i="3" s="1"/>
  <c r="M413" i="3" s="1"/>
  <c r="H424" i="3"/>
  <c r="H467" i="3"/>
  <c r="B9" i="3"/>
  <c r="B8" i="3" s="1"/>
  <c r="H109" i="3"/>
  <c r="H113" i="3"/>
  <c r="H117" i="3"/>
  <c r="J27" i="3"/>
  <c r="K27" i="3" s="1"/>
  <c r="L27" i="3" s="1"/>
  <c r="M27" i="3" s="1"/>
  <c r="J31" i="3"/>
  <c r="K31" i="3" s="1"/>
  <c r="L31" i="3" s="1"/>
  <c r="M31" i="3" s="1"/>
  <c r="J35" i="3"/>
  <c r="K35" i="3" s="1"/>
  <c r="L35" i="3" s="1"/>
  <c r="M35" i="3" s="1"/>
  <c r="J50" i="3"/>
  <c r="K50" i="3" s="1"/>
  <c r="L50" i="3" s="1"/>
  <c r="M50" i="3" s="1"/>
  <c r="J53" i="3"/>
  <c r="K53" i="3" s="1"/>
  <c r="L53" i="3" s="1"/>
  <c r="M53" i="3" s="1"/>
  <c r="J59" i="3"/>
  <c r="K59" i="3" s="1"/>
  <c r="L59" i="3" s="1"/>
  <c r="M59" i="3" s="1"/>
  <c r="H75" i="3"/>
  <c r="H79" i="3"/>
  <c r="J109" i="3"/>
  <c r="K109" i="3" s="1"/>
  <c r="L109" i="3" s="1"/>
  <c r="M109" i="3" s="1"/>
  <c r="H108" i="3"/>
  <c r="J113" i="3"/>
  <c r="K113" i="3" s="1"/>
  <c r="L113" i="3" s="1"/>
  <c r="M113" i="3" s="1"/>
  <c r="H112" i="3"/>
  <c r="J117" i="3"/>
  <c r="K117" i="3" s="1"/>
  <c r="L117" i="3" s="1"/>
  <c r="M117" i="3" s="1"/>
  <c r="H116" i="3"/>
  <c r="H250" i="3"/>
  <c r="H254" i="3"/>
  <c r="H298" i="3"/>
  <c r="J313" i="3"/>
  <c r="K313" i="3" s="1"/>
  <c r="L313" i="3" s="1"/>
  <c r="M313" i="3" s="1"/>
  <c r="J467" i="3"/>
  <c r="K467" i="3" s="1"/>
  <c r="L467" i="3" s="1"/>
  <c r="M467" i="3" s="1"/>
  <c r="H497" i="3"/>
  <c r="J37" i="3"/>
  <c r="K37" i="3" s="1"/>
  <c r="L37" i="3" s="1"/>
  <c r="M37" i="3" s="1"/>
  <c r="J43" i="3"/>
  <c r="K43" i="3" s="1"/>
  <c r="L43" i="3" s="1"/>
  <c r="M43" i="3" s="1"/>
  <c r="J57" i="3"/>
  <c r="K57" i="3" s="1"/>
  <c r="L57" i="3" s="1"/>
  <c r="M57" i="3" s="1"/>
  <c r="J61" i="3"/>
  <c r="K61" i="3" s="1"/>
  <c r="L61" i="3" s="1"/>
  <c r="M61" i="3" s="1"/>
  <c r="H72" i="3"/>
  <c r="H76" i="3"/>
  <c r="H80" i="3"/>
  <c r="H83" i="3"/>
  <c r="H87" i="3"/>
  <c r="H91" i="3"/>
  <c r="H95" i="3"/>
  <c r="H99" i="3"/>
  <c r="H105" i="3"/>
  <c r="H107" i="3"/>
  <c r="J112" i="3"/>
  <c r="K112" i="3" s="1"/>
  <c r="L112" i="3" s="1"/>
  <c r="M112" i="3" s="1"/>
  <c r="H111" i="3"/>
  <c r="J116" i="3"/>
  <c r="K116" i="3" s="1"/>
  <c r="L116" i="3" s="1"/>
  <c r="M116" i="3" s="1"/>
  <c r="H115" i="3"/>
  <c r="J126" i="3"/>
  <c r="K126" i="3" s="1"/>
  <c r="L126" i="3" s="1"/>
  <c r="M126" i="3" s="1"/>
  <c r="J253" i="3"/>
  <c r="K253" i="3" s="1"/>
  <c r="L253" i="3" s="1"/>
  <c r="M253" i="3" s="1"/>
  <c r="J296" i="3"/>
  <c r="K296" i="3" s="1"/>
  <c r="L296" i="3" s="1"/>
  <c r="M296" i="3" s="1"/>
  <c r="H296" i="3"/>
  <c r="H299" i="3"/>
  <c r="H303" i="3"/>
  <c r="H306" i="3"/>
  <c r="J311" i="3"/>
  <c r="K311" i="3" s="1"/>
  <c r="L311" i="3" s="1"/>
  <c r="M311" i="3" s="1"/>
  <c r="H313" i="3"/>
  <c r="H314" i="3"/>
  <c r="J398" i="3"/>
  <c r="K398" i="3" s="1"/>
  <c r="L398" i="3" s="1"/>
  <c r="M398" i="3" s="1"/>
  <c r="J400" i="3"/>
  <c r="K400" i="3" s="1"/>
  <c r="L400" i="3" s="1"/>
  <c r="M400" i="3" s="1"/>
  <c r="J402" i="3"/>
  <c r="K402" i="3" s="1"/>
  <c r="L402" i="3" s="1"/>
  <c r="M402" i="3" s="1"/>
  <c r="J404" i="3"/>
  <c r="K404" i="3" s="1"/>
  <c r="L404" i="3" s="1"/>
  <c r="M404" i="3" s="1"/>
  <c r="J406" i="3"/>
  <c r="K406" i="3" s="1"/>
  <c r="L406" i="3" s="1"/>
  <c r="M406" i="3" s="1"/>
  <c r="J408" i="3"/>
  <c r="K408" i="3" s="1"/>
  <c r="L408" i="3" s="1"/>
  <c r="M408" i="3" s="1"/>
  <c r="J422" i="3"/>
  <c r="K422" i="3" s="1"/>
  <c r="L422" i="3" s="1"/>
  <c r="M422" i="3" s="1"/>
  <c r="J448" i="3"/>
  <c r="K448" i="3" s="1"/>
  <c r="L448" i="3" s="1"/>
  <c r="M448" i="3" s="1"/>
  <c r="J468" i="3"/>
  <c r="K468" i="3" s="1"/>
  <c r="L468" i="3" s="1"/>
  <c r="M468" i="3" s="1"/>
  <c r="J481" i="3"/>
  <c r="K481" i="3" s="1"/>
  <c r="L481" i="3" s="1"/>
  <c r="M481" i="3" s="1"/>
  <c r="J516" i="3"/>
  <c r="K516" i="3" s="1"/>
  <c r="L516" i="3" s="1"/>
  <c r="M516" i="3" s="1"/>
  <c r="J38" i="3"/>
  <c r="K38" i="3" s="1"/>
  <c r="L38" i="3" s="1"/>
  <c r="M38" i="3" s="1"/>
  <c r="J42" i="3"/>
  <c r="K42" i="3" s="1"/>
  <c r="L42" i="3" s="1"/>
  <c r="M42" i="3" s="1"/>
  <c r="J45" i="3"/>
  <c r="K45" i="3" s="1"/>
  <c r="L45" i="3" s="1"/>
  <c r="M45" i="3" s="1"/>
  <c r="J58" i="3"/>
  <c r="K58" i="3" s="1"/>
  <c r="L58" i="3" s="1"/>
  <c r="M58" i="3" s="1"/>
  <c r="J67" i="3"/>
  <c r="K67" i="3" s="1"/>
  <c r="L67" i="3" s="1"/>
  <c r="M67" i="3" s="1"/>
  <c r="J75" i="3"/>
  <c r="K75" i="3" s="1"/>
  <c r="L75" i="3" s="1"/>
  <c r="M75" i="3" s="1"/>
  <c r="J79" i="3"/>
  <c r="K79" i="3" s="1"/>
  <c r="L79" i="3" s="1"/>
  <c r="M79" i="3" s="1"/>
  <c r="J83" i="3"/>
  <c r="K83" i="3" s="1"/>
  <c r="L83" i="3" s="1"/>
  <c r="M83" i="3" s="1"/>
  <c r="H84" i="3"/>
  <c r="J103" i="3"/>
  <c r="K103" i="3" s="1"/>
  <c r="L103" i="3" s="1"/>
  <c r="M103" i="3" s="1"/>
  <c r="J108" i="3"/>
  <c r="K108" i="3" s="1"/>
  <c r="L108" i="3" s="1"/>
  <c r="M108" i="3" s="1"/>
  <c r="J111" i="3"/>
  <c r="K111" i="3" s="1"/>
  <c r="L111" i="3" s="1"/>
  <c r="M111" i="3" s="1"/>
  <c r="H110" i="3"/>
  <c r="J115" i="3"/>
  <c r="K115" i="3" s="1"/>
  <c r="L115" i="3" s="1"/>
  <c r="M115" i="3" s="1"/>
  <c r="H114" i="3"/>
  <c r="H133" i="3"/>
  <c r="H153" i="3"/>
  <c r="H161" i="3"/>
  <c r="H169" i="3"/>
  <c r="H177" i="3"/>
  <c r="J266" i="3"/>
  <c r="K266" i="3" s="1"/>
  <c r="L266" i="3" s="1"/>
  <c r="M266" i="3" s="1"/>
  <c r="H284" i="3"/>
  <c r="H294" i="3"/>
  <c r="H297" i="3"/>
  <c r="H300" i="3"/>
  <c r="H304" i="3"/>
  <c r="H310" i="3"/>
  <c r="H312" i="3"/>
  <c r="J333" i="3"/>
  <c r="K333" i="3" s="1"/>
  <c r="L333" i="3" s="1"/>
  <c r="M333" i="3" s="1"/>
  <c r="H385" i="3"/>
  <c r="H396" i="3"/>
  <c r="H398" i="3"/>
  <c r="H400" i="3"/>
  <c r="H402" i="3"/>
  <c r="H404" i="3"/>
  <c r="H406" i="3"/>
  <c r="H431" i="3"/>
  <c r="H444" i="3"/>
  <c r="H464" i="3"/>
  <c r="J493" i="3"/>
  <c r="K493" i="3" s="1"/>
  <c r="L493" i="3" s="1"/>
  <c r="M493" i="3" s="1"/>
  <c r="J497" i="3"/>
  <c r="K497" i="3" s="1"/>
  <c r="L497" i="3" s="1"/>
  <c r="M497" i="3" s="1"/>
  <c r="J509" i="3"/>
  <c r="K509" i="3" s="1"/>
  <c r="L509" i="3" s="1"/>
  <c r="M509" i="3" s="1"/>
  <c r="H512" i="3"/>
  <c r="J23" i="3"/>
  <c r="K23" i="3" s="1"/>
  <c r="L23" i="3" s="1"/>
  <c r="M23" i="3" s="1"/>
  <c r="J73" i="3"/>
  <c r="K73" i="3" s="1"/>
  <c r="L73" i="3" s="1"/>
  <c r="M73" i="3" s="1"/>
  <c r="H73" i="3"/>
  <c r="J74" i="3"/>
  <c r="K74" i="3" s="1"/>
  <c r="L74" i="3" s="1"/>
  <c r="M74" i="3" s="1"/>
  <c r="H77" i="3"/>
  <c r="J82" i="3"/>
  <c r="K82" i="3" s="1"/>
  <c r="L82" i="3" s="1"/>
  <c r="M82" i="3" s="1"/>
  <c r="H85" i="3"/>
  <c r="H88" i="3"/>
  <c r="J90" i="3"/>
  <c r="K90" i="3" s="1"/>
  <c r="L90" i="3" s="1"/>
  <c r="M90" i="3" s="1"/>
  <c r="H89" i="3"/>
  <c r="J80" i="3"/>
  <c r="K80" i="3" s="1"/>
  <c r="L80" i="3" s="1"/>
  <c r="M80" i="3" s="1"/>
  <c r="J88" i="3"/>
  <c r="K88" i="3" s="1"/>
  <c r="L88" i="3" s="1"/>
  <c r="M88" i="3" s="1"/>
  <c r="J78" i="3"/>
  <c r="K78" i="3" s="1"/>
  <c r="L78" i="3" s="1"/>
  <c r="M78" i="3" s="1"/>
  <c r="J86" i="3"/>
  <c r="K86" i="3" s="1"/>
  <c r="L86" i="3" s="1"/>
  <c r="M86" i="3" s="1"/>
  <c r="J76" i="3"/>
  <c r="K76" i="3" s="1"/>
  <c r="L76" i="3" s="1"/>
  <c r="M76" i="3" s="1"/>
  <c r="J84" i="3"/>
  <c r="K84" i="3" s="1"/>
  <c r="L84" i="3" s="1"/>
  <c r="M84" i="3" s="1"/>
  <c r="H93" i="3"/>
  <c r="J94" i="3"/>
  <c r="K94" i="3" s="1"/>
  <c r="L94" i="3" s="1"/>
  <c r="M94" i="3" s="1"/>
  <c r="H97" i="3"/>
  <c r="J98" i="3"/>
  <c r="K98" i="3" s="1"/>
  <c r="L98" i="3" s="1"/>
  <c r="M98" i="3" s="1"/>
  <c r="H101" i="3"/>
  <c r="J102" i="3"/>
  <c r="K102" i="3" s="1"/>
  <c r="L102" i="3" s="1"/>
  <c r="M102" i="3" s="1"/>
  <c r="J121" i="3"/>
  <c r="K121" i="3" s="1"/>
  <c r="L121" i="3" s="1"/>
  <c r="M121" i="3" s="1"/>
  <c r="H119" i="3"/>
  <c r="H125" i="3"/>
  <c r="H163" i="3"/>
  <c r="J283" i="3"/>
  <c r="K283" i="3" s="1"/>
  <c r="L283" i="3" s="1"/>
  <c r="M283" i="3" s="1"/>
  <c r="H281" i="3"/>
  <c r="J77" i="3"/>
  <c r="K77" i="3" s="1"/>
  <c r="L77" i="3" s="1"/>
  <c r="M77" i="3" s="1"/>
  <c r="J81" i="3"/>
  <c r="K81" i="3" s="1"/>
  <c r="L81" i="3" s="1"/>
  <c r="M81" i="3" s="1"/>
  <c r="J85" i="3"/>
  <c r="K85" i="3" s="1"/>
  <c r="L85" i="3" s="1"/>
  <c r="M85" i="3" s="1"/>
  <c r="J89" i="3"/>
  <c r="K89" i="3" s="1"/>
  <c r="L89" i="3" s="1"/>
  <c r="M89" i="3" s="1"/>
  <c r="J93" i="3"/>
  <c r="K93" i="3" s="1"/>
  <c r="L93" i="3" s="1"/>
  <c r="M93" i="3" s="1"/>
  <c r="J97" i="3"/>
  <c r="K97" i="3" s="1"/>
  <c r="L97" i="3" s="1"/>
  <c r="M97" i="3" s="1"/>
  <c r="J101" i="3"/>
  <c r="K101" i="3" s="1"/>
  <c r="L101" i="3" s="1"/>
  <c r="M101" i="3" s="1"/>
  <c r="J125" i="3"/>
  <c r="K125" i="3" s="1"/>
  <c r="L125" i="3" s="1"/>
  <c r="M125" i="3" s="1"/>
  <c r="H171" i="3"/>
  <c r="J270" i="3"/>
  <c r="K270" i="3" s="1"/>
  <c r="L270" i="3" s="1"/>
  <c r="M270" i="3" s="1"/>
  <c r="H269" i="3"/>
  <c r="H301" i="3"/>
  <c r="H302" i="3"/>
  <c r="J346" i="3"/>
  <c r="K346" i="3" s="1"/>
  <c r="L346" i="3" s="1"/>
  <c r="M346" i="3" s="1"/>
  <c r="H344" i="3"/>
  <c r="J21" i="3"/>
  <c r="K21" i="3" s="1"/>
  <c r="L21" i="3" s="1"/>
  <c r="M21" i="3" s="1"/>
  <c r="J25" i="3"/>
  <c r="K25" i="3" s="1"/>
  <c r="L25" i="3" s="1"/>
  <c r="M25" i="3" s="1"/>
  <c r="J29" i="3"/>
  <c r="K29" i="3" s="1"/>
  <c r="L29" i="3" s="1"/>
  <c r="M29" i="3" s="1"/>
  <c r="J33" i="3"/>
  <c r="K33" i="3" s="1"/>
  <c r="L33" i="3" s="1"/>
  <c r="M33" i="3" s="1"/>
  <c r="H36" i="3"/>
  <c r="H40" i="3"/>
  <c r="H48" i="3"/>
  <c r="H56" i="3"/>
  <c r="H64" i="3"/>
  <c r="J104" i="3"/>
  <c r="K104" i="3" s="1"/>
  <c r="L104" i="3" s="1"/>
  <c r="M104" i="3" s="1"/>
  <c r="H104" i="3"/>
  <c r="H123" i="3"/>
  <c r="H179" i="3"/>
  <c r="J274" i="3"/>
  <c r="K274" i="3" s="1"/>
  <c r="L274" i="3" s="1"/>
  <c r="M274" i="3" s="1"/>
  <c r="H273" i="3"/>
  <c r="J303" i="3"/>
  <c r="K303" i="3" s="1"/>
  <c r="L303" i="3" s="1"/>
  <c r="M303" i="3" s="1"/>
  <c r="J39" i="3"/>
  <c r="K39" i="3" s="1"/>
  <c r="L39" i="3" s="1"/>
  <c r="M39" i="3" s="1"/>
  <c r="J46" i="3"/>
  <c r="K46" i="3" s="1"/>
  <c r="L46" i="3" s="1"/>
  <c r="M46" i="3" s="1"/>
  <c r="J47" i="3"/>
  <c r="K47" i="3" s="1"/>
  <c r="L47" i="3" s="1"/>
  <c r="M47" i="3" s="1"/>
  <c r="J54" i="3"/>
  <c r="K54" i="3" s="1"/>
  <c r="L54" i="3" s="1"/>
  <c r="M54" i="3" s="1"/>
  <c r="J55" i="3"/>
  <c r="K55" i="3" s="1"/>
  <c r="L55" i="3" s="1"/>
  <c r="M55" i="3" s="1"/>
  <c r="J62" i="3"/>
  <c r="K62" i="3" s="1"/>
  <c r="L62" i="3" s="1"/>
  <c r="M62" i="3" s="1"/>
  <c r="J63" i="3"/>
  <c r="K63" i="3" s="1"/>
  <c r="L63" i="3" s="1"/>
  <c r="M63" i="3" s="1"/>
  <c r="J70" i="3"/>
  <c r="K70" i="3" s="1"/>
  <c r="L70" i="3" s="1"/>
  <c r="M70" i="3" s="1"/>
  <c r="H70" i="3"/>
  <c r="H74" i="3"/>
  <c r="H78" i="3"/>
  <c r="H82" i="3"/>
  <c r="H86" i="3"/>
  <c r="H90" i="3"/>
  <c r="H94" i="3"/>
  <c r="H98" i="3"/>
  <c r="J105" i="3"/>
  <c r="K105" i="3" s="1"/>
  <c r="L105" i="3" s="1"/>
  <c r="M105" i="3" s="1"/>
  <c r="H103" i="3"/>
  <c r="J120" i="3"/>
  <c r="K120" i="3" s="1"/>
  <c r="L120" i="3" s="1"/>
  <c r="M120" i="3" s="1"/>
  <c r="H155" i="3"/>
  <c r="J213" i="3"/>
  <c r="K213" i="3" s="1"/>
  <c r="L213" i="3" s="1"/>
  <c r="M213" i="3" s="1"/>
  <c r="J197" i="3"/>
  <c r="K197" i="3" s="1"/>
  <c r="L197" i="3" s="1"/>
  <c r="M197" i="3" s="1"/>
  <c r="J257" i="3"/>
  <c r="K257" i="3" s="1"/>
  <c r="L257" i="3" s="1"/>
  <c r="M257" i="3" s="1"/>
  <c r="J262" i="3"/>
  <c r="K262" i="3" s="1"/>
  <c r="L262" i="3" s="1"/>
  <c r="M262" i="3" s="1"/>
  <c r="J286" i="3"/>
  <c r="K286" i="3" s="1"/>
  <c r="L286" i="3" s="1"/>
  <c r="M286" i="3" s="1"/>
  <c r="J218" i="3"/>
  <c r="K218" i="3" s="1"/>
  <c r="L218" i="3" s="1"/>
  <c r="M218" i="3" s="1"/>
  <c r="J278" i="3"/>
  <c r="K278" i="3" s="1"/>
  <c r="L278" i="3" s="1"/>
  <c r="M278" i="3" s="1"/>
  <c r="J287" i="3"/>
  <c r="K287" i="3" s="1"/>
  <c r="L287" i="3" s="1"/>
  <c r="M287" i="3" s="1"/>
  <c r="H285" i="3"/>
  <c r="J299" i="3"/>
  <c r="K299" i="3" s="1"/>
  <c r="L299" i="3" s="1"/>
  <c r="M299" i="3" s="1"/>
  <c r="J307" i="3"/>
  <c r="K307" i="3" s="1"/>
  <c r="L307" i="3" s="1"/>
  <c r="M307" i="3" s="1"/>
  <c r="H305" i="3"/>
  <c r="J388" i="3"/>
  <c r="K388" i="3" s="1"/>
  <c r="L388" i="3" s="1"/>
  <c r="M388" i="3" s="1"/>
  <c r="J387" i="3"/>
  <c r="K387" i="3" s="1"/>
  <c r="L387" i="3" s="1"/>
  <c r="M387" i="3" s="1"/>
  <c r="H252" i="3"/>
  <c r="H277" i="3"/>
  <c r="J282" i="3"/>
  <c r="K282" i="3" s="1"/>
  <c r="L282" i="3" s="1"/>
  <c r="M282" i="3" s="1"/>
  <c r="J294" i="3"/>
  <c r="K294" i="3" s="1"/>
  <c r="L294" i="3" s="1"/>
  <c r="M294" i="3" s="1"/>
  <c r="H293" i="3"/>
  <c r="H341" i="3"/>
  <c r="I342" i="3" s="1"/>
  <c r="J343" i="3"/>
  <c r="K343" i="3" s="1"/>
  <c r="L343" i="3" s="1"/>
  <c r="M343" i="3" s="1"/>
  <c r="J298" i="3"/>
  <c r="K298" i="3" s="1"/>
  <c r="L298" i="3" s="1"/>
  <c r="M298" i="3" s="1"/>
  <c r="J302" i="3"/>
  <c r="K302" i="3" s="1"/>
  <c r="L302" i="3" s="1"/>
  <c r="M302" i="3" s="1"/>
  <c r="J306" i="3"/>
  <c r="K306" i="3" s="1"/>
  <c r="L306" i="3" s="1"/>
  <c r="M306" i="3" s="1"/>
  <c r="H309" i="3"/>
  <c r="J312" i="3"/>
  <c r="K312" i="3" s="1"/>
  <c r="L312" i="3" s="1"/>
  <c r="M312" i="3" s="1"/>
  <c r="J315" i="3"/>
  <c r="K315" i="3" s="1"/>
  <c r="L315" i="3" s="1"/>
  <c r="M315" i="3" s="1"/>
  <c r="J336" i="3"/>
  <c r="K336" i="3" s="1"/>
  <c r="L336" i="3" s="1"/>
  <c r="M336" i="3" s="1"/>
  <c r="J341" i="3"/>
  <c r="K341" i="3" s="1"/>
  <c r="L341" i="3" s="1"/>
  <c r="M341" i="3" s="1"/>
  <c r="H340" i="3"/>
  <c r="J258" i="3"/>
  <c r="K258" i="3" s="1"/>
  <c r="L258" i="3" s="1"/>
  <c r="M258" i="3" s="1"/>
  <c r="J265" i="3"/>
  <c r="K265" i="3" s="1"/>
  <c r="L265" i="3" s="1"/>
  <c r="M265" i="3" s="1"/>
  <c r="J269" i="3"/>
  <c r="K269" i="3" s="1"/>
  <c r="L269" i="3" s="1"/>
  <c r="M269" i="3" s="1"/>
  <c r="J273" i="3"/>
  <c r="K273" i="3" s="1"/>
  <c r="L273" i="3" s="1"/>
  <c r="M273" i="3" s="1"/>
  <c r="J277" i="3"/>
  <c r="K277" i="3" s="1"/>
  <c r="L277" i="3" s="1"/>
  <c r="M277" i="3" s="1"/>
  <c r="J281" i="3"/>
  <c r="K281" i="3" s="1"/>
  <c r="L281" i="3" s="1"/>
  <c r="M281" i="3" s="1"/>
  <c r="J285" i="3"/>
  <c r="K285" i="3" s="1"/>
  <c r="L285" i="3" s="1"/>
  <c r="M285" i="3" s="1"/>
  <c r="J291" i="3"/>
  <c r="K291" i="3" s="1"/>
  <c r="L291" i="3" s="1"/>
  <c r="M291" i="3" s="1"/>
  <c r="J297" i="3"/>
  <c r="K297" i="3" s="1"/>
  <c r="L297" i="3" s="1"/>
  <c r="M297" i="3" s="1"/>
  <c r="J301" i="3"/>
  <c r="K301" i="3" s="1"/>
  <c r="L301" i="3" s="1"/>
  <c r="M301" i="3" s="1"/>
  <c r="J305" i="3"/>
  <c r="K305" i="3" s="1"/>
  <c r="L305" i="3" s="1"/>
  <c r="M305" i="3" s="1"/>
  <c r="H308" i="3"/>
  <c r="J314" i="3"/>
  <c r="K314" i="3" s="1"/>
  <c r="L314" i="3" s="1"/>
  <c r="M314" i="3" s="1"/>
  <c r="J383" i="3"/>
  <c r="K383" i="3" s="1"/>
  <c r="L383" i="3" s="1"/>
  <c r="M383" i="3" s="1"/>
  <c r="H382" i="3"/>
  <c r="H389" i="3"/>
  <c r="J391" i="3"/>
  <c r="K391" i="3" s="1"/>
  <c r="L391" i="3" s="1"/>
  <c r="M391" i="3" s="1"/>
  <c r="J251" i="3"/>
  <c r="K251" i="3" s="1"/>
  <c r="L251" i="3" s="1"/>
  <c r="M251" i="3" s="1"/>
  <c r="J255" i="3"/>
  <c r="K255" i="3" s="1"/>
  <c r="L255" i="3" s="1"/>
  <c r="M255" i="3" s="1"/>
  <c r="J289" i="3"/>
  <c r="K289" i="3" s="1"/>
  <c r="L289" i="3" s="1"/>
  <c r="M289" i="3" s="1"/>
  <c r="H289" i="3"/>
  <c r="J293" i="3"/>
  <c r="K293" i="3" s="1"/>
  <c r="L293" i="3" s="1"/>
  <c r="M293" i="3" s="1"/>
  <c r="J320" i="3"/>
  <c r="K320" i="3" s="1"/>
  <c r="L320" i="3" s="1"/>
  <c r="M320" i="3" s="1"/>
  <c r="J324" i="3"/>
  <c r="K324" i="3" s="1"/>
  <c r="L324" i="3" s="1"/>
  <c r="M324" i="3" s="1"/>
  <c r="J328" i="3"/>
  <c r="K328" i="3" s="1"/>
  <c r="L328" i="3" s="1"/>
  <c r="M328" i="3" s="1"/>
  <c r="J332" i="3"/>
  <c r="K332" i="3" s="1"/>
  <c r="L332" i="3" s="1"/>
  <c r="M332" i="3" s="1"/>
  <c r="J340" i="3"/>
  <c r="K340" i="3" s="1"/>
  <c r="L340" i="3" s="1"/>
  <c r="M340" i="3" s="1"/>
  <c r="H343" i="3"/>
  <c r="J345" i="3"/>
  <c r="K345" i="3" s="1"/>
  <c r="L345" i="3" s="1"/>
  <c r="M345" i="3" s="1"/>
  <c r="H350" i="3"/>
  <c r="J317" i="3"/>
  <c r="K317" i="3" s="1"/>
  <c r="L317" i="3" s="1"/>
  <c r="M317" i="3" s="1"/>
  <c r="J322" i="3"/>
  <c r="K322" i="3" s="1"/>
  <c r="L322" i="3" s="1"/>
  <c r="M322" i="3" s="1"/>
  <c r="J326" i="3"/>
  <c r="K326" i="3" s="1"/>
  <c r="L326" i="3" s="1"/>
  <c r="M326" i="3" s="1"/>
  <c r="J330" i="3"/>
  <c r="K330" i="3" s="1"/>
  <c r="L330" i="3" s="1"/>
  <c r="M330" i="3" s="1"/>
  <c r="J334" i="3"/>
  <c r="K334" i="3" s="1"/>
  <c r="L334" i="3" s="1"/>
  <c r="M334" i="3" s="1"/>
  <c r="H345" i="3"/>
  <c r="I346" i="3" s="1"/>
  <c r="J347" i="3"/>
  <c r="K347" i="3" s="1"/>
  <c r="L347" i="3" s="1"/>
  <c r="M347" i="3" s="1"/>
  <c r="J348" i="3"/>
  <c r="K348" i="3" s="1"/>
  <c r="L348" i="3" s="1"/>
  <c r="M348" i="3" s="1"/>
  <c r="H393" i="3"/>
  <c r="J395" i="3"/>
  <c r="K395" i="3" s="1"/>
  <c r="L395" i="3" s="1"/>
  <c r="M395" i="3" s="1"/>
  <c r="J342" i="3"/>
  <c r="K342" i="3" s="1"/>
  <c r="L342" i="3" s="1"/>
  <c r="M342" i="3" s="1"/>
  <c r="J344" i="3"/>
  <c r="K344" i="3" s="1"/>
  <c r="L344" i="3" s="1"/>
  <c r="M344" i="3" s="1"/>
  <c r="H347" i="3"/>
  <c r="I348" i="3" s="1"/>
  <c r="J349" i="3"/>
  <c r="K349" i="3" s="1"/>
  <c r="L349" i="3" s="1"/>
  <c r="M349" i="3" s="1"/>
  <c r="J350" i="3"/>
  <c r="K350" i="3" s="1"/>
  <c r="L350" i="3" s="1"/>
  <c r="M350" i="3" s="1"/>
  <c r="J384" i="3"/>
  <c r="K384" i="3" s="1"/>
  <c r="L384" i="3" s="1"/>
  <c r="M384" i="3" s="1"/>
  <c r="J390" i="3"/>
  <c r="K390" i="3" s="1"/>
  <c r="L390" i="3" s="1"/>
  <c r="M390" i="3" s="1"/>
  <c r="H387" i="3"/>
  <c r="J389" i="3"/>
  <c r="K389" i="3" s="1"/>
  <c r="L389" i="3" s="1"/>
  <c r="M389" i="3" s="1"/>
  <c r="H395" i="3"/>
  <c r="I396" i="3" s="1"/>
  <c r="J410" i="3"/>
  <c r="K410" i="3" s="1"/>
  <c r="L410" i="3" s="1"/>
  <c r="M410" i="3" s="1"/>
  <c r="H426" i="3"/>
  <c r="J470" i="3"/>
  <c r="K470" i="3" s="1"/>
  <c r="L470" i="3" s="1"/>
  <c r="M470" i="3" s="1"/>
  <c r="J471" i="3"/>
  <c r="K471" i="3" s="1"/>
  <c r="L471" i="3" s="1"/>
  <c r="M471" i="3" s="1"/>
  <c r="H469" i="3"/>
  <c r="J355" i="3"/>
  <c r="K355" i="3" s="1"/>
  <c r="L355" i="3" s="1"/>
  <c r="M355" i="3" s="1"/>
  <c r="J359" i="3"/>
  <c r="K359" i="3" s="1"/>
  <c r="L359" i="3" s="1"/>
  <c r="M359" i="3" s="1"/>
  <c r="J361" i="3"/>
  <c r="K361" i="3" s="1"/>
  <c r="L361" i="3" s="1"/>
  <c r="M361" i="3" s="1"/>
  <c r="J382" i="3"/>
  <c r="K382" i="3" s="1"/>
  <c r="L382" i="3" s="1"/>
  <c r="M382" i="3" s="1"/>
  <c r="J386" i="3"/>
  <c r="K386" i="3" s="1"/>
  <c r="L386" i="3" s="1"/>
  <c r="M386" i="3" s="1"/>
  <c r="H391" i="3"/>
  <c r="J394" i="3"/>
  <c r="K394" i="3" s="1"/>
  <c r="L394" i="3" s="1"/>
  <c r="M394" i="3" s="1"/>
  <c r="J393" i="3"/>
  <c r="K393" i="3" s="1"/>
  <c r="L393" i="3" s="1"/>
  <c r="M393" i="3" s="1"/>
  <c r="H397" i="3"/>
  <c r="I398" i="3" s="1"/>
  <c r="H399" i="3"/>
  <c r="I400" i="3" s="1"/>
  <c r="H401" i="3"/>
  <c r="I402" i="3" s="1"/>
  <c r="H403" i="3"/>
  <c r="I404" i="3" s="1"/>
  <c r="H405" i="3"/>
  <c r="I406" i="3" s="1"/>
  <c r="H407" i="3"/>
  <c r="J418" i="3"/>
  <c r="K418" i="3" s="1"/>
  <c r="L418" i="3" s="1"/>
  <c r="M418" i="3" s="1"/>
  <c r="J430" i="3"/>
  <c r="K430" i="3" s="1"/>
  <c r="L430" i="3" s="1"/>
  <c r="M430" i="3" s="1"/>
  <c r="H428" i="3"/>
  <c r="J415" i="3"/>
  <c r="K415" i="3" s="1"/>
  <c r="L415" i="3" s="1"/>
  <c r="M415" i="3" s="1"/>
  <c r="J426" i="3"/>
  <c r="K426" i="3" s="1"/>
  <c r="L426" i="3" s="1"/>
  <c r="M426" i="3" s="1"/>
  <c r="J438" i="3"/>
  <c r="K438" i="3" s="1"/>
  <c r="L438" i="3" s="1"/>
  <c r="M438" i="3" s="1"/>
  <c r="J452" i="3"/>
  <c r="K452" i="3" s="1"/>
  <c r="L452" i="3" s="1"/>
  <c r="M452" i="3" s="1"/>
  <c r="H413" i="3"/>
  <c r="J436" i="3"/>
  <c r="K436" i="3" s="1"/>
  <c r="L436" i="3" s="1"/>
  <c r="M436" i="3" s="1"/>
  <c r="J472" i="3"/>
  <c r="K472" i="3" s="1"/>
  <c r="L472" i="3" s="1"/>
  <c r="M472" i="3" s="1"/>
  <c r="J444" i="3"/>
  <c r="K444" i="3" s="1"/>
  <c r="L444" i="3" s="1"/>
  <c r="M444" i="3" s="1"/>
  <c r="J458" i="3"/>
  <c r="K458" i="3" s="1"/>
  <c r="L458" i="3" s="1"/>
  <c r="M458" i="3" s="1"/>
  <c r="J462" i="3"/>
  <c r="K462" i="3" s="1"/>
  <c r="L462" i="3" s="1"/>
  <c r="M462" i="3" s="1"/>
  <c r="H460" i="3"/>
  <c r="J473" i="3"/>
  <c r="K473" i="3" s="1"/>
  <c r="L473" i="3" s="1"/>
  <c r="M473" i="3" s="1"/>
  <c r="H471" i="3"/>
  <c r="J466" i="3"/>
  <c r="K466" i="3" s="1"/>
  <c r="L466" i="3" s="1"/>
  <c r="M466" i="3" s="1"/>
  <c r="J469" i="3"/>
  <c r="K469" i="3" s="1"/>
  <c r="L469" i="3" s="1"/>
  <c r="M469" i="3" s="1"/>
  <c r="H475" i="3"/>
  <c r="J487" i="3"/>
  <c r="K487" i="3" s="1"/>
  <c r="L487" i="3" s="1"/>
  <c r="M487" i="3" s="1"/>
  <c r="H485" i="3"/>
  <c r="J489" i="3"/>
  <c r="K489" i="3" s="1"/>
  <c r="L489" i="3" s="1"/>
  <c r="M489" i="3" s="1"/>
  <c r="H487" i="3"/>
  <c r="I512" i="3"/>
  <c r="H448" i="3"/>
  <c r="H479" i="3"/>
  <c r="J484" i="3"/>
  <c r="K484" i="3" s="1"/>
  <c r="L484" i="3" s="1"/>
  <c r="M484" i="3" s="1"/>
  <c r="H488" i="3"/>
  <c r="J511" i="3"/>
  <c r="K511" i="3" s="1"/>
  <c r="L511" i="3" s="1"/>
  <c r="M511" i="3" s="1"/>
  <c r="J491" i="3"/>
  <c r="K491" i="3" s="1"/>
  <c r="L491" i="3" s="1"/>
  <c r="M491" i="3" s="1"/>
  <c r="J494" i="3"/>
  <c r="K494" i="3" s="1"/>
  <c r="L494" i="3" s="1"/>
  <c r="M494" i="3" s="1"/>
  <c r="J477" i="3"/>
  <c r="K477" i="3" s="1"/>
  <c r="L477" i="3" s="1"/>
  <c r="M477" i="3" s="1"/>
  <c r="H477" i="3"/>
  <c r="J485" i="3"/>
  <c r="K485" i="3" s="1"/>
  <c r="L485" i="3" s="1"/>
  <c r="M485" i="3" s="1"/>
  <c r="H489" i="3"/>
  <c r="J495" i="3"/>
  <c r="K495" i="3" s="1"/>
  <c r="L495" i="3" s="1"/>
  <c r="M495" i="3" s="1"/>
  <c r="H505" i="3"/>
  <c r="J513" i="3"/>
  <c r="K513" i="3" s="1"/>
  <c r="L513" i="3" s="1"/>
  <c r="M513" i="3" s="1"/>
  <c r="J510" i="3"/>
  <c r="K510" i="3" s="1"/>
  <c r="L510" i="3" s="1"/>
  <c r="M510" i="3" s="1"/>
  <c r="B6" i="3"/>
  <c r="B7" i="3" s="1"/>
  <c r="H20" i="3"/>
  <c r="I21" i="3" s="1"/>
  <c r="J22" i="3"/>
  <c r="K22" i="3" s="1"/>
  <c r="L22" i="3" s="1"/>
  <c r="M22" i="3" s="1"/>
  <c r="H23" i="3"/>
  <c r="J24" i="3"/>
  <c r="K24" i="3" s="1"/>
  <c r="L24" i="3" s="1"/>
  <c r="M24" i="3" s="1"/>
  <c r="H25" i="3"/>
  <c r="J26" i="3"/>
  <c r="K26" i="3" s="1"/>
  <c r="L26" i="3" s="1"/>
  <c r="M26" i="3" s="1"/>
  <c r="H27" i="3"/>
  <c r="J28" i="3"/>
  <c r="K28" i="3" s="1"/>
  <c r="L28" i="3" s="1"/>
  <c r="M28" i="3" s="1"/>
  <c r="H29" i="3"/>
  <c r="J30" i="3"/>
  <c r="K30" i="3" s="1"/>
  <c r="L30" i="3" s="1"/>
  <c r="M30" i="3" s="1"/>
  <c r="H31" i="3"/>
  <c r="J32" i="3"/>
  <c r="K32" i="3" s="1"/>
  <c r="L32" i="3" s="1"/>
  <c r="M32" i="3" s="1"/>
  <c r="H33" i="3"/>
  <c r="J34" i="3"/>
  <c r="K34" i="3" s="1"/>
  <c r="L34" i="3" s="1"/>
  <c r="M34" i="3" s="1"/>
  <c r="H35" i="3"/>
  <c r="I36" i="3" s="1"/>
  <c r="H71" i="3"/>
  <c r="I71" i="3" s="1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H150" i="3"/>
  <c r="J152" i="3"/>
  <c r="K152" i="3" s="1"/>
  <c r="L152" i="3" s="1"/>
  <c r="M152" i="3" s="1"/>
  <c r="H158" i="3"/>
  <c r="J160" i="3"/>
  <c r="K160" i="3" s="1"/>
  <c r="L160" i="3" s="1"/>
  <c r="M160" i="3" s="1"/>
  <c r="H166" i="3"/>
  <c r="J168" i="3"/>
  <c r="K168" i="3" s="1"/>
  <c r="L168" i="3" s="1"/>
  <c r="M168" i="3" s="1"/>
  <c r="H174" i="3"/>
  <c r="J176" i="3"/>
  <c r="K176" i="3" s="1"/>
  <c r="L176" i="3" s="1"/>
  <c r="M176" i="3" s="1"/>
  <c r="J184" i="3"/>
  <c r="K184" i="3" s="1"/>
  <c r="L184" i="3" s="1"/>
  <c r="M184" i="3" s="1"/>
  <c r="H182" i="3"/>
  <c r="J36" i="3"/>
  <c r="K36" i="3" s="1"/>
  <c r="L36" i="3" s="1"/>
  <c r="M36" i="3" s="1"/>
  <c r="H39" i="3"/>
  <c r="I40" i="3" s="1"/>
  <c r="J40" i="3"/>
  <c r="K40" i="3" s="1"/>
  <c r="L40" i="3" s="1"/>
  <c r="M40" i="3" s="1"/>
  <c r="H43" i="3"/>
  <c r="I44" i="3" s="1"/>
  <c r="J44" i="3"/>
  <c r="K44" i="3" s="1"/>
  <c r="L44" i="3" s="1"/>
  <c r="M44" i="3" s="1"/>
  <c r="H47" i="3"/>
  <c r="J48" i="3"/>
  <c r="K48" i="3" s="1"/>
  <c r="L48" i="3" s="1"/>
  <c r="M48" i="3" s="1"/>
  <c r="H51" i="3"/>
  <c r="J52" i="3"/>
  <c r="K52" i="3" s="1"/>
  <c r="L52" i="3" s="1"/>
  <c r="M52" i="3" s="1"/>
  <c r="H55" i="3"/>
  <c r="I56" i="3" s="1"/>
  <c r="J56" i="3"/>
  <c r="K56" i="3" s="1"/>
  <c r="L56" i="3" s="1"/>
  <c r="M56" i="3" s="1"/>
  <c r="H59" i="3"/>
  <c r="I60" i="3" s="1"/>
  <c r="J60" i="3"/>
  <c r="K60" i="3" s="1"/>
  <c r="L60" i="3" s="1"/>
  <c r="M60" i="3" s="1"/>
  <c r="H63" i="3"/>
  <c r="J64" i="3"/>
  <c r="K64" i="3" s="1"/>
  <c r="L64" i="3" s="1"/>
  <c r="M64" i="3" s="1"/>
  <c r="H67" i="3"/>
  <c r="J68" i="3"/>
  <c r="K68" i="3" s="1"/>
  <c r="L68" i="3" s="1"/>
  <c r="M68" i="3" s="1"/>
  <c r="J71" i="3"/>
  <c r="K71" i="3" s="1"/>
  <c r="L71" i="3" s="1"/>
  <c r="M71" i="3" s="1"/>
  <c r="J72" i="3"/>
  <c r="K72" i="3" s="1"/>
  <c r="L72" i="3" s="1"/>
  <c r="M72" i="3" s="1"/>
  <c r="H126" i="3"/>
  <c r="I126" i="3" s="1"/>
  <c r="J128" i="3"/>
  <c r="K128" i="3" s="1"/>
  <c r="L128" i="3" s="1"/>
  <c r="M128" i="3" s="1"/>
  <c r="H130" i="3"/>
  <c r="I130" i="3" s="1"/>
  <c r="J132" i="3"/>
  <c r="K132" i="3" s="1"/>
  <c r="L132" i="3" s="1"/>
  <c r="M132" i="3" s="1"/>
  <c r="H134" i="3"/>
  <c r="I134" i="3" s="1"/>
  <c r="J136" i="3"/>
  <c r="K136" i="3" s="1"/>
  <c r="L136" i="3" s="1"/>
  <c r="M136" i="3" s="1"/>
  <c r="H138" i="3"/>
  <c r="I138" i="3" s="1"/>
  <c r="J140" i="3"/>
  <c r="K140" i="3" s="1"/>
  <c r="L140" i="3" s="1"/>
  <c r="M140" i="3" s="1"/>
  <c r="H142" i="3"/>
  <c r="I142" i="3" s="1"/>
  <c r="J144" i="3"/>
  <c r="K144" i="3" s="1"/>
  <c r="L144" i="3" s="1"/>
  <c r="M144" i="3" s="1"/>
  <c r="H146" i="3"/>
  <c r="I146" i="3" s="1"/>
  <c r="J148" i="3"/>
  <c r="K148" i="3" s="1"/>
  <c r="L148" i="3" s="1"/>
  <c r="M148" i="3" s="1"/>
  <c r="H148" i="3"/>
  <c r="J150" i="3"/>
  <c r="K150" i="3" s="1"/>
  <c r="L150" i="3" s="1"/>
  <c r="M150" i="3" s="1"/>
  <c r="H156" i="3"/>
  <c r="I156" i="3" s="1"/>
  <c r="J158" i="3"/>
  <c r="K158" i="3" s="1"/>
  <c r="L158" i="3" s="1"/>
  <c r="M158" i="3" s="1"/>
  <c r="H164" i="3"/>
  <c r="I164" i="3" s="1"/>
  <c r="J166" i="3"/>
  <c r="K166" i="3" s="1"/>
  <c r="L166" i="3" s="1"/>
  <c r="M166" i="3" s="1"/>
  <c r="H172" i="3"/>
  <c r="I172" i="3" s="1"/>
  <c r="J174" i="3"/>
  <c r="K174" i="3" s="1"/>
  <c r="L174" i="3" s="1"/>
  <c r="M174" i="3" s="1"/>
  <c r="H180" i="3"/>
  <c r="I180" i="3" s="1"/>
  <c r="J182" i="3"/>
  <c r="K182" i="3" s="1"/>
  <c r="L182" i="3" s="1"/>
  <c r="M182" i="3" s="1"/>
  <c r="H211" i="3"/>
  <c r="H212" i="3"/>
  <c r="H22" i="3"/>
  <c r="I22" i="3" s="1"/>
  <c r="H24" i="3"/>
  <c r="I24" i="3" s="1"/>
  <c r="H26" i="3"/>
  <c r="I26" i="3" s="1"/>
  <c r="H28" i="3"/>
  <c r="I28" i="3" s="1"/>
  <c r="H30" i="3"/>
  <c r="I30" i="3" s="1"/>
  <c r="H32" i="3"/>
  <c r="I32" i="3" s="1"/>
  <c r="H34" i="3"/>
  <c r="I34" i="3" s="1"/>
  <c r="H38" i="3"/>
  <c r="H42" i="3"/>
  <c r="H46" i="3"/>
  <c r="H50" i="3"/>
  <c r="H54" i="3"/>
  <c r="H58" i="3"/>
  <c r="H62" i="3"/>
  <c r="H66" i="3"/>
  <c r="H151" i="3"/>
  <c r="I151" i="3" s="1"/>
  <c r="H154" i="3"/>
  <c r="I154" i="3" s="1"/>
  <c r="J156" i="3"/>
  <c r="K156" i="3" s="1"/>
  <c r="L156" i="3" s="1"/>
  <c r="M156" i="3" s="1"/>
  <c r="H159" i="3"/>
  <c r="I159" i="3" s="1"/>
  <c r="H162" i="3"/>
  <c r="I162" i="3" s="1"/>
  <c r="J164" i="3"/>
  <c r="K164" i="3" s="1"/>
  <c r="L164" i="3" s="1"/>
  <c r="M164" i="3" s="1"/>
  <c r="H167" i="3"/>
  <c r="I167" i="3" s="1"/>
  <c r="H170" i="3"/>
  <c r="I170" i="3" s="1"/>
  <c r="J172" i="3"/>
  <c r="K172" i="3" s="1"/>
  <c r="L172" i="3" s="1"/>
  <c r="M172" i="3" s="1"/>
  <c r="H175" i="3"/>
  <c r="H178" i="3"/>
  <c r="I178" i="3" s="1"/>
  <c r="J180" i="3"/>
  <c r="K180" i="3" s="1"/>
  <c r="L180" i="3" s="1"/>
  <c r="M180" i="3" s="1"/>
  <c r="H195" i="3"/>
  <c r="H196" i="3"/>
  <c r="J216" i="3"/>
  <c r="K216" i="3" s="1"/>
  <c r="L216" i="3" s="1"/>
  <c r="M216" i="3" s="1"/>
  <c r="H214" i="3"/>
  <c r="H37" i="3"/>
  <c r="I37" i="3" s="1"/>
  <c r="H41" i="3"/>
  <c r="I41" i="3" s="1"/>
  <c r="H45" i="3"/>
  <c r="I45" i="3" s="1"/>
  <c r="H49" i="3"/>
  <c r="I49" i="3" s="1"/>
  <c r="H53" i="3"/>
  <c r="I53" i="3" s="1"/>
  <c r="H57" i="3"/>
  <c r="I57" i="3" s="1"/>
  <c r="H61" i="3"/>
  <c r="I61" i="3" s="1"/>
  <c r="H65" i="3"/>
  <c r="I65" i="3" s="1"/>
  <c r="H69" i="3"/>
  <c r="I69" i="3" s="1"/>
  <c r="I119" i="3"/>
  <c r="H127" i="3"/>
  <c r="I127" i="3" s="1"/>
  <c r="H128" i="3"/>
  <c r="J130" i="3"/>
  <c r="K130" i="3" s="1"/>
  <c r="L130" i="3" s="1"/>
  <c r="M130" i="3" s="1"/>
  <c r="H131" i="3"/>
  <c r="H132" i="3"/>
  <c r="I132" i="3" s="1"/>
  <c r="J134" i="3"/>
  <c r="K134" i="3" s="1"/>
  <c r="L134" i="3" s="1"/>
  <c r="M134" i="3" s="1"/>
  <c r="H135" i="3"/>
  <c r="I135" i="3" s="1"/>
  <c r="H136" i="3"/>
  <c r="J138" i="3"/>
  <c r="K138" i="3" s="1"/>
  <c r="L138" i="3" s="1"/>
  <c r="M138" i="3" s="1"/>
  <c r="H139" i="3"/>
  <c r="I139" i="3" s="1"/>
  <c r="H140" i="3"/>
  <c r="J142" i="3"/>
  <c r="K142" i="3" s="1"/>
  <c r="L142" i="3" s="1"/>
  <c r="M142" i="3" s="1"/>
  <c r="H143" i="3"/>
  <c r="I143" i="3" s="1"/>
  <c r="H144" i="3"/>
  <c r="J146" i="3"/>
  <c r="K146" i="3" s="1"/>
  <c r="L146" i="3" s="1"/>
  <c r="M146" i="3" s="1"/>
  <c r="H147" i="3"/>
  <c r="H149" i="3"/>
  <c r="I149" i="3" s="1"/>
  <c r="H152" i="3"/>
  <c r="J154" i="3"/>
  <c r="K154" i="3" s="1"/>
  <c r="L154" i="3" s="1"/>
  <c r="M154" i="3" s="1"/>
  <c r="H157" i="3"/>
  <c r="H160" i="3"/>
  <c r="I160" i="3" s="1"/>
  <c r="J162" i="3"/>
  <c r="K162" i="3" s="1"/>
  <c r="L162" i="3" s="1"/>
  <c r="M162" i="3" s="1"/>
  <c r="H165" i="3"/>
  <c r="I165" i="3" s="1"/>
  <c r="H168" i="3"/>
  <c r="J170" i="3"/>
  <c r="K170" i="3" s="1"/>
  <c r="L170" i="3" s="1"/>
  <c r="M170" i="3" s="1"/>
  <c r="H173" i="3"/>
  <c r="I173" i="3" s="1"/>
  <c r="H176" i="3"/>
  <c r="I176" i="3" s="1"/>
  <c r="J178" i="3"/>
  <c r="K178" i="3" s="1"/>
  <c r="L178" i="3" s="1"/>
  <c r="M178" i="3" s="1"/>
  <c r="H181" i="3"/>
  <c r="I181" i="3" s="1"/>
  <c r="H183" i="3"/>
  <c r="I183" i="3" s="1"/>
  <c r="J185" i="3"/>
  <c r="K185" i="3" s="1"/>
  <c r="L185" i="3" s="1"/>
  <c r="M185" i="3" s="1"/>
  <c r="H184" i="3"/>
  <c r="J200" i="3"/>
  <c r="K200" i="3" s="1"/>
  <c r="L200" i="3" s="1"/>
  <c r="M200" i="3" s="1"/>
  <c r="H198" i="3"/>
  <c r="J119" i="3"/>
  <c r="K119" i="3" s="1"/>
  <c r="L119" i="3" s="1"/>
  <c r="M119" i="3" s="1"/>
  <c r="J123" i="3"/>
  <c r="K123" i="3" s="1"/>
  <c r="L123" i="3" s="1"/>
  <c r="M123" i="3" s="1"/>
  <c r="H122" i="3"/>
  <c r="I122" i="3" s="1"/>
  <c r="J124" i="3"/>
  <c r="K124" i="3" s="1"/>
  <c r="L124" i="3" s="1"/>
  <c r="M124" i="3" s="1"/>
  <c r="J188" i="3"/>
  <c r="K188" i="3" s="1"/>
  <c r="L188" i="3" s="1"/>
  <c r="M188" i="3" s="1"/>
  <c r="H186" i="3"/>
  <c r="H199" i="3"/>
  <c r="I199" i="3" s="1"/>
  <c r="H200" i="3"/>
  <c r="J201" i="3"/>
  <c r="K201" i="3" s="1"/>
  <c r="L201" i="3" s="1"/>
  <c r="M201" i="3" s="1"/>
  <c r="J204" i="3"/>
  <c r="K204" i="3" s="1"/>
  <c r="L204" i="3" s="1"/>
  <c r="M204" i="3" s="1"/>
  <c r="H202" i="3"/>
  <c r="J217" i="3"/>
  <c r="K217" i="3" s="1"/>
  <c r="L217" i="3" s="1"/>
  <c r="M217" i="3" s="1"/>
  <c r="H215" i="3"/>
  <c r="I215" i="3" s="1"/>
  <c r="H216" i="3"/>
  <c r="H187" i="3"/>
  <c r="H188" i="3"/>
  <c r="J189" i="3"/>
  <c r="K189" i="3" s="1"/>
  <c r="L189" i="3" s="1"/>
  <c r="M189" i="3" s="1"/>
  <c r="J192" i="3"/>
  <c r="K192" i="3" s="1"/>
  <c r="L192" i="3" s="1"/>
  <c r="M192" i="3" s="1"/>
  <c r="H190" i="3"/>
  <c r="H203" i="3"/>
  <c r="H204" i="3"/>
  <c r="J205" i="3"/>
  <c r="K205" i="3" s="1"/>
  <c r="L205" i="3" s="1"/>
  <c r="M205" i="3" s="1"/>
  <c r="J208" i="3"/>
  <c r="K208" i="3" s="1"/>
  <c r="L208" i="3" s="1"/>
  <c r="M208" i="3" s="1"/>
  <c r="H206" i="3"/>
  <c r="H120" i="3"/>
  <c r="I120" i="3" s="1"/>
  <c r="J122" i="3"/>
  <c r="K122" i="3" s="1"/>
  <c r="L122" i="3" s="1"/>
  <c r="M122" i="3" s="1"/>
  <c r="H124" i="3"/>
  <c r="I124" i="3" s="1"/>
  <c r="J127" i="3"/>
  <c r="K127" i="3" s="1"/>
  <c r="L127" i="3" s="1"/>
  <c r="M127" i="3" s="1"/>
  <c r="J129" i="3"/>
  <c r="K129" i="3" s="1"/>
  <c r="L129" i="3" s="1"/>
  <c r="M129" i="3" s="1"/>
  <c r="J131" i="3"/>
  <c r="K131" i="3" s="1"/>
  <c r="L131" i="3" s="1"/>
  <c r="M131" i="3" s="1"/>
  <c r="J133" i="3"/>
  <c r="K133" i="3" s="1"/>
  <c r="L133" i="3" s="1"/>
  <c r="M133" i="3" s="1"/>
  <c r="J135" i="3"/>
  <c r="K135" i="3" s="1"/>
  <c r="L135" i="3" s="1"/>
  <c r="M135" i="3" s="1"/>
  <c r="J137" i="3"/>
  <c r="K137" i="3" s="1"/>
  <c r="L137" i="3" s="1"/>
  <c r="M137" i="3" s="1"/>
  <c r="J139" i="3"/>
  <c r="K139" i="3" s="1"/>
  <c r="L139" i="3" s="1"/>
  <c r="M139" i="3" s="1"/>
  <c r="J141" i="3"/>
  <c r="K141" i="3" s="1"/>
  <c r="L141" i="3" s="1"/>
  <c r="M141" i="3" s="1"/>
  <c r="J143" i="3"/>
  <c r="K143" i="3" s="1"/>
  <c r="L143" i="3" s="1"/>
  <c r="M143" i="3" s="1"/>
  <c r="J145" i="3"/>
  <c r="K145" i="3" s="1"/>
  <c r="L145" i="3" s="1"/>
  <c r="M145" i="3" s="1"/>
  <c r="J147" i="3"/>
  <c r="K147" i="3" s="1"/>
  <c r="L147" i="3" s="1"/>
  <c r="M147" i="3" s="1"/>
  <c r="J149" i="3"/>
  <c r="K149" i="3" s="1"/>
  <c r="L149" i="3" s="1"/>
  <c r="M149" i="3" s="1"/>
  <c r="J151" i="3"/>
  <c r="K151" i="3" s="1"/>
  <c r="L151" i="3" s="1"/>
  <c r="M151" i="3" s="1"/>
  <c r="J153" i="3"/>
  <c r="K153" i="3" s="1"/>
  <c r="L153" i="3" s="1"/>
  <c r="M153" i="3" s="1"/>
  <c r="J155" i="3"/>
  <c r="K155" i="3" s="1"/>
  <c r="L155" i="3" s="1"/>
  <c r="M155" i="3" s="1"/>
  <c r="J157" i="3"/>
  <c r="K157" i="3" s="1"/>
  <c r="L157" i="3" s="1"/>
  <c r="M157" i="3" s="1"/>
  <c r="J159" i="3"/>
  <c r="K159" i="3" s="1"/>
  <c r="L159" i="3" s="1"/>
  <c r="M159" i="3" s="1"/>
  <c r="J161" i="3"/>
  <c r="K161" i="3" s="1"/>
  <c r="L161" i="3" s="1"/>
  <c r="M161" i="3" s="1"/>
  <c r="J163" i="3"/>
  <c r="K163" i="3" s="1"/>
  <c r="L163" i="3" s="1"/>
  <c r="M163" i="3" s="1"/>
  <c r="J165" i="3"/>
  <c r="K165" i="3" s="1"/>
  <c r="L165" i="3" s="1"/>
  <c r="M165" i="3" s="1"/>
  <c r="J167" i="3"/>
  <c r="K167" i="3" s="1"/>
  <c r="L167" i="3" s="1"/>
  <c r="M167" i="3" s="1"/>
  <c r="J169" i="3"/>
  <c r="K169" i="3" s="1"/>
  <c r="L169" i="3" s="1"/>
  <c r="M169" i="3" s="1"/>
  <c r="J171" i="3"/>
  <c r="K171" i="3" s="1"/>
  <c r="L171" i="3" s="1"/>
  <c r="M171" i="3" s="1"/>
  <c r="J173" i="3"/>
  <c r="K173" i="3" s="1"/>
  <c r="L173" i="3" s="1"/>
  <c r="M173" i="3" s="1"/>
  <c r="J175" i="3"/>
  <c r="K175" i="3" s="1"/>
  <c r="L175" i="3" s="1"/>
  <c r="M175" i="3" s="1"/>
  <c r="J177" i="3"/>
  <c r="K177" i="3" s="1"/>
  <c r="L177" i="3" s="1"/>
  <c r="M177" i="3" s="1"/>
  <c r="J179" i="3"/>
  <c r="K179" i="3" s="1"/>
  <c r="L179" i="3" s="1"/>
  <c r="M179" i="3" s="1"/>
  <c r="J181" i="3"/>
  <c r="K181" i="3" s="1"/>
  <c r="L181" i="3" s="1"/>
  <c r="M181" i="3" s="1"/>
  <c r="J183" i="3"/>
  <c r="K183" i="3" s="1"/>
  <c r="L183" i="3" s="1"/>
  <c r="M183" i="3" s="1"/>
  <c r="H191" i="3"/>
  <c r="I191" i="3" s="1"/>
  <c r="H192" i="3"/>
  <c r="J193" i="3"/>
  <c r="K193" i="3" s="1"/>
  <c r="L193" i="3" s="1"/>
  <c r="M193" i="3" s="1"/>
  <c r="J196" i="3"/>
  <c r="K196" i="3" s="1"/>
  <c r="L196" i="3" s="1"/>
  <c r="M196" i="3" s="1"/>
  <c r="H194" i="3"/>
  <c r="H207" i="3"/>
  <c r="H208" i="3"/>
  <c r="J209" i="3"/>
  <c r="K209" i="3" s="1"/>
  <c r="L209" i="3" s="1"/>
  <c r="M209" i="3" s="1"/>
  <c r="J212" i="3"/>
  <c r="K212" i="3" s="1"/>
  <c r="L212" i="3" s="1"/>
  <c r="M212" i="3" s="1"/>
  <c r="H210" i="3"/>
  <c r="J186" i="3"/>
  <c r="K186" i="3" s="1"/>
  <c r="L186" i="3" s="1"/>
  <c r="M186" i="3" s="1"/>
  <c r="H185" i="3"/>
  <c r="I185" i="3" s="1"/>
  <c r="J187" i="3"/>
  <c r="K187" i="3" s="1"/>
  <c r="L187" i="3" s="1"/>
  <c r="M187" i="3" s="1"/>
  <c r="J190" i="3"/>
  <c r="K190" i="3" s="1"/>
  <c r="L190" i="3" s="1"/>
  <c r="M190" i="3" s="1"/>
  <c r="H189" i="3"/>
  <c r="I189" i="3" s="1"/>
  <c r="J191" i="3"/>
  <c r="K191" i="3" s="1"/>
  <c r="L191" i="3" s="1"/>
  <c r="M191" i="3" s="1"/>
  <c r="J194" i="3"/>
  <c r="K194" i="3" s="1"/>
  <c r="L194" i="3" s="1"/>
  <c r="M194" i="3" s="1"/>
  <c r="H193" i="3"/>
  <c r="I193" i="3" s="1"/>
  <c r="J195" i="3"/>
  <c r="K195" i="3" s="1"/>
  <c r="L195" i="3" s="1"/>
  <c r="M195" i="3" s="1"/>
  <c r="J198" i="3"/>
  <c r="K198" i="3" s="1"/>
  <c r="L198" i="3" s="1"/>
  <c r="M198" i="3" s="1"/>
  <c r="H197" i="3"/>
  <c r="I197" i="3" s="1"/>
  <c r="J199" i="3"/>
  <c r="K199" i="3" s="1"/>
  <c r="L199" i="3" s="1"/>
  <c r="M199" i="3" s="1"/>
  <c r="J202" i="3"/>
  <c r="K202" i="3" s="1"/>
  <c r="L202" i="3" s="1"/>
  <c r="M202" i="3" s="1"/>
  <c r="H201" i="3"/>
  <c r="I201" i="3" s="1"/>
  <c r="J203" i="3"/>
  <c r="K203" i="3" s="1"/>
  <c r="L203" i="3" s="1"/>
  <c r="M203" i="3" s="1"/>
  <c r="J206" i="3"/>
  <c r="K206" i="3" s="1"/>
  <c r="L206" i="3" s="1"/>
  <c r="M206" i="3" s="1"/>
  <c r="H205" i="3"/>
  <c r="I205" i="3" s="1"/>
  <c r="J207" i="3"/>
  <c r="K207" i="3" s="1"/>
  <c r="L207" i="3" s="1"/>
  <c r="M207" i="3" s="1"/>
  <c r="J210" i="3"/>
  <c r="K210" i="3" s="1"/>
  <c r="L210" i="3" s="1"/>
  <c r="M210" i="3" s="1"/>
  <c r="H209" i="3"/>
  <c r="J211" i="3"/>
  <c r="K211" i="3" s="1"/>
  <c r="L211" i="3" s="1"/>
  <c r="M211" i="3" s="1"/>
  <c r="J214" i="3"/>
  <c r="K214" i="3" s="1"/>
  <c r="L214" i="3" s="1"/>
  <c r="M214" i="3" s="1"/>
  <c r="H213" i="3"/>
  <c r="I213" i="3" s="1"/>
  <c r="J215" i="3"/>
  <c r="K215" i="3" s="1"/>
  <c r="L215" i="3" s="1"/>
  <c r="M215" i="3" s="1"/>
  <c r="J219" i="3"/>
  <c r="K219" i="3" s="1"/>
  <c r="L219" i="3" s="1"/>
  <c r="M219" i="3" s="1"/>
  <c r="H217" i="3"/>
  <c r="I217" i="3" s="1"/>
  <c r="H218" i="3"/>
  <c r="J220" i="3"/>
  <c r="K220" i="3" s="1"/>
  <c r="L220" i="3" s="1"/>
  <c r="M220" i="3" s="1"/>
  <c r="J221" i="3"/>
  <c r="K221" i="3" s="1"/>
  <c r="L221" i="3" s="1"/>
  <c r="M221" i="3" s="1"/>
  <c r="H219" i="3"/>
  <c r="H220" i="3"/>
  <c r="J222" i="3"/>
  <c r="K222" i="3" s="1"/>
  <c r="L222" i="3" s="1"/>
  <c r="M222" i="3" s="1"/>
  <c r="J223" i="3"/>
  <c r="K223" i="3" s="1"/>
  <c r="L223" i="3" s="1"/>
  <c r="M223" i="3" s="1"/>
  <c r="H221" i="3"/>
  <c r="H222" i="3"/>
  <c r="J224" i="3"/>
  <c r="K224" i="3" s="1"/>
  <c r="L224" i="3" s="1"/>
  <c r="M224" i="3" s="1"/>
  <c r="J225" i="3"/>
  <c r="K225" i="3" s="1"/>
  <c r="L225" i="3" s="1"/>
  <c r="M225" i="3" s="1"/>
  <c r="H223" i="3"/>
  <c r="H224" i="3"/>
  <c r="J226" i="3"/>
  <c r="K226" i="3" s="1"/>
  <c r="L226" i="3" s="1"/>
  <c r="M226" i="3" s="1"/>
  <c r="J227" i="3"/>
  <c r="K227" i="3" s="1"/>
  <c r="L227" i="3" s="1"/>
  <c r="M227" i="3" s="1"/>
  <c r="H225" i="3"/>
  <c r="H226" i="3"/>
  <c r="J228" i="3"/>
  <c r="K228" i="3" s="1"/>
  <c r="L228" i="3" s="1"/>
  <c r="M228" i="3" s="1"/>
  <c r="J229" i="3"/>
  <c r="K229" i="3" s="1"/>
  <c r="L229" i="3" s="1"/>
  <c r="M229" i="3" s="1"/>
  <c r="H227" i="3"/>
  <c r="H228" i="3"/>
  <c r="J230" i="3"/>
  <c r="K230" i="3" s="1"/>
  <c r="L230" i="3" s="1"/>
  <c r="M230" i="3" s="1"/>
  <c r="J231" i="3"/>
  <c r="K231" i="3" s="1"/>
  <c r="L231" i="3" s="1"/>
  <c r="M231" i="3" s="1"/>
  <c r="H229" i="3"/>
  <c r="H230" i="3"/>
  <c r="J232" i="3"/>
  <c r="K232" i="3" s="1"/>
  <c r="L232" i="3" s="1"/>
  <c r="M232" i="3" s="1"/>
  <c r="J233" i="3"/>
  <c r="K233" i="3" s="1"/>
  <c r="L233" i="3" s="1"/>
  <c r="M233" i="3" s="1"/>
  <c r="H231" i="3"/>
  <c r="H232" i="3"/>
  <c r="J234" i="3"/>
  <c r="K234" i="3" s="1"/>
  <c r="L234" i="3" s="1"/>
  <c r="M234" i="3" s="1"/>
  <c r="J235" i="3"/>
  <c r="K235" i="3" s="1"/>
  <c r="L235" i="3" s="1"/>
  <c r="M235" i="3" s="1"/>
  <c r="H233" i="3"/>
  <c r="H234" i="3"/>
  <c r="J236" i="3"/>
  <c r="K236" i="3" s="1"/>
  <c r="L236" i="3" s="1"/>
  <c r="M236" i="3" s="1"/>
  <c r="J237" i="3"/>
  <c r="K237" i="3" s="1"/>
  <c r="L237" i="3" s="1"/>
  <c r="M237" i="3" s="1"/>
  <c r="H235" i="3"/>
  <c r="H236" i="3"/>
  <c r="J238" i="3"/>
  <c r="K238" i="3" s="1"/>
  <c r="L238" i="3" s="1"/>
  <c r="M238" i="3" s="1"/>
  <c r="J239" i="3"/>
  <c r="K239" i="3" s="1"/>
  <c r="L239" i="3" s="1"/>
  <c r="M239" i="3" s="1"/>
  <c r="H237" i="3"/>
  <c r="H238" i="3"/>
  <c r="J240" i="3"/>
  <c r="K240" i="3" s="1"/>
  <c r="L240" i="3" s="1"/>
  <c r="M240" i="3" s="1"/>
  <c r="J241" i="3"/>
  <c r="K241" i="3" s="1"/>
  <c r="L241" i="3" s="1"/>
  <c r="M241" i="3" s="1"/>
  <c r="H239" i="3"/>
  <c r="H240" i="3"/>
  <c r="J242" i="3"/>
  <c r="K242" i="3" s="1"/>
  <c r="L242" i="3" s="1"/>
  <c r="M242" i="3" s="1"/>
  <c r="J243" i="3"/>
  <c r="K243" i="3" s="1"/>
  <c r="L243" i="3" s="1"/>
  <c r="M243" i="3" s="1"/>
  <c r="H241" i="3"/>
  <c r="H242" i="3"/>
  <c r="J244" i="3"/>
  <c r="K244" i="3" s="1"/>
  <c r="L244" i="3" s="1"/>
  <c r="M244" i="3" s="1"/>
  <c r="J245" i="3"/>
  <c r="K245" i="3" s="1"/>
  <c r="L245" i="3" s="1"/>
  <c r="M245" i="3" s="1"/>
  <c r="H243" i="3"/>
  <c r="H244" i="3"/>
  <c r="J246" i="3"/>
  <c r="K246" i="3" s="1"/>
  <c r="L246" i="3" s="1"/>
  <c r="M246" i="3" s="1"/>
  <c r="J247" i="3"/>
  <c r="K247" i="3" s="1"/>
  <c r="L247" i="3" s="1"/>
  <c r="M247" i="3" s="1"/>
  <c r="H245" i="3"/>
  <c r="H246" i="3"/>
  <c r="J248" i="3"/>
  <c r="K248" i="3" s="1"/>
  <c r="L248" i="3" s="1"/>
  <c r="M248" i="3" s="1"/>
  <c r="J249" i="3"/>
  <c r="K249" i="3" s="1"/>
  <c r="L249" i="3" s="1"/>
  <c r="M249" i="3" s="1"/>
  <c r="H248" i="3"/>
  <c r="J250" i="3"/>
  <c r="K250" i="3" s="1"/>
  <c r="L250" i="3" s="1"/>
  <c r="M250" i="3" s="1"/>
  <c r="H247" i="3"/>
  <c r="H249" i="3"/>
  <c r="I249" i="3" s="1"/>
  <c r="H251" i="3"/>
  <c r="I251" i="3" s="1"/>
  <c r="J252" i="3"/>
  <c r="K252" i="3" s="1"/>
  <c r="L252" i="3" s="1"/>
  <c r="M252" i="3" s="1"/>
  <c r="H253" i="3"/>
  <c r="I253" i="3" s="1"/>
  <c r="J254" i="3"/>
  <c r="K254" i="3" s="1"/>
  <c r="L254" i="3" s="1"/>
  <c r="M254" i="3" s="1"/>
  <c r="H255" i="3"/>
  <c r="I255" i="3" s="1"/>
  <c r="J256" i="3"/>
  <c r="K256" i="3" s="1"/>
  <c r="L256" i="3" s="1"/>
  <c r="M256" i="3" s="1"/>
  <c r="H259" i="3"/>
  <c r="J260" i="3"/>
  <c r="K260" i="3" s="1"/>
  <c r="L260" i="3" s="1"/>
  <c r="M260" i="3" s="1"/>
  <c r="J263" i="3"/>
  <c r="K263" i="3" s="1"/>
  <c r="L263" i="3" s="1"/>
  <c r="M263" i="3" s="1"/>
  <c r="H268" i="3"/>
  <c r="I269" i="3" s="1"/>
  <c r="J271" i="3"/>
  <c r="K271" i="3" s="1"/>
  <c r="L271" i="3" s="1"/>
  <c r="M271" i="3" s="1"/>
  <c r="H276" i="3"/>
  <c r="I277" i="3" s="1"/>
  <c r="J279" i="3"/>
  <c r="K279" i="3" s="1"/>
  <c r="L279" i="3" s="1"/>
  <c r="M279" i="3" s="1"/>
  <c r="H258" i="3"/>
  <c r="I258" i="3" s="1"/>
  <c r="J259" i="3"/>
  <c r="K259" i="3" s="1"/>
  <c r="L259" i="3" s="1"/>
  <c r="M259" i="3" s="1"/>
  <c r="I261" i="3"/>
  <c r="H263" i="3"/>
  <c r="J264" i="3"/>
  <c r="K264" i="3" s="1"/>
  <c r="L264" i="3" s="1"/>
  <c r="M264" i="3" s="1"/>
  <c r="H271" i="3"/>
  <c r="J272" i="3"/>
  <c r="K272" i="3" s="1"/>
  <c r="L272" i="3" s="1"/>
  <c r="M272" i="3" s="1"/>
  <c r="H279" i="3"/>
  <c r="J280" i="3"/>
  <c r="K280" i="3" s="1"/>
  <c r="L280" i="3" s="1"/>
  <c r="M280" i="3" s="1"/>
  <c r="H256" i="3"/>
  <c r="I257" i="3" s="1"/>
  <c r="J261" i="3"/>
  <c r="K261" i="3" s="1"/>
  <c r="L261" i="3" s="1"/>
  <c r="M261" i="3" s="1"/>
  <c r="H264" i="3"/>
  <c r="I265" i="3" s="1"/>
  <c r="J267" i="3"/>
  <c r="K267" i="3" s="1"/>
  <c r="L267" i="3" s="1"/>
  <c r="M267" i="3" s="1"/>
  <c r="H272" i="3"/>
  <c r="J275" i="3"/>
  <c r="K275" i="3" s="1"/>
  <c r="L275" i="3" s="1"/>
  <c r="M275" i="3" s="1"/>
  <c r="H280" i="3"/>
  <c r="I281" i="3" s="1"/>
  <c r="H291" i="3"/>
  <c r="H292" i="3"/>
  <c r="H267" i="3"/>
  <c r="J268" i="3"/>
  <c r="K268" i="3" s="1"/>
  <c r="L268" i="3" s="1"/>
  <c r="M268" i="3" s="1"/>
  <c r="H275" i="3"/>
  <c r="J276" i="3"/>
  <c r="K276" i="3" s="1"/>
  <c r="L276" i="3" s="1"/>
  <c r="M276" i="3" s="1"/>
  <c r="H283" i="3"/>
  <c r="I284" i="3" s="1"/>
  <c r="J284" i="3"/>
  <c r="K284" i="3" s="1"/>
  <c r="L284" i="3" s="1"/>
  <c r="M284" i="3" s="1"/>
  <c r="H287" i="3"/>
  <c r="J288" i="3"/>
  <c r="K288" i="3" s="1"/>
  <c r="L288" i="3" s="1"/>
  <c r="M288" i="3" s="1"/>
  <c r="H288" i="3"/>
  <c r="I289" i="3" s="1"/>
  <c r="J292" i="3"/>
  <c r="K292" i="3" s="1"/>
  <c r="L292" i="3" s="1"/>
  <c r="M292" i="3" s="1"/>
  <c r="H262" i="3"/>
  <c r="I262" i="3" s="1"/>
  <c r="H266" i="3"/>
  <c r="I266" i="3" s="1"/>
  <c r="H270" i="3"/>
  <c r="I270" i="3" s="1"/>
  <c r="H274" i="3"/>
  <c r="I274" i="3" s="1"/>
  <c r="H278" i="3"/>
  <c r="I278" i="3" s="1"/>
  <c r="H282" i="3"/>
  <c r="I282" i="3" s="1"/>
  <c r="H286" i="3"/>
  <c r="I286" i="3" s="1"/>
  <c r="H290" i="3"/>
  <c r="I290" i="3" s="1"/>
  <c r="I285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J318" i="3"/>
  <c r="K318" i="3" s="1"/>
  <c r="L318" i="3" s="1"/>
  <c r="M318" i="3" s="1"/>
  <c r="H316" i="3"/>
  <c r="I316" i="3" s="1"/>
  <c r="J316" i="3"/>
  <c r="K316" i="3" s="1"/>
  <c r="L316" i="3" s="1"/>
  <c r="M316" i="3" s="1"/>
  <c r="H318" i="3"/>
  <c r="H322" i="3"/>
  <c r="H326" i="3"/>
  <c r="H330" i="3"/>
  <c r="J335" i="3"/>
  <c r="K335" i="3" s="1"/>
  <c r="L335" i="3" s="1"/>
  <c r="M335" i="3" s="1"/>
  <c r="J337" i="3"/>
  <c r="K337" i="3" s="1"/>
  <c r="L337" i="3" s="1"/>
  <c r="M337" i="3" s="1"/>
  <c r="I341" i="3"/>
  <c r="I345" i="3"/>
  <c r="H317" i="3"/>
  <c r="J319" i="3"/>
  <c r="K319" i="3" s="1"/>
  <c r="L319" i="3" s="1"/>
  <c r="M319" i="3" s="1"/>
  <c r="H321" i="3"/>
  <c r="J323" i="3"/>
  <c r="K323" i="3" s="1"/>
  <c r="L323" i="3" s="1"/>
  <c r="M323" i="3" s="1"/>
  <c r="H325" i="3"/>
  <c r="J327" i="3"/>
  <c r="K327" i="3" s="1"/>
  <c r="L327" i="3" s="1"/>
  <c r="M327" i="3" s="1"/>
  <c r="H329" i="3"/>
  <c r="J331" i="3"/>
  <c r="K331" i="3" s="1"/>
  <c r="L331" i="3" s="1"/>
  <c r="M331" i="3" s="1"/>
  <c r="H320" i="3"/>
  <c r="H324" i="3"/>
  <c r="H328" i="3"/>
  <c r="H332" i="3"/>
  <c r="H333" i="3"/>
  <c r="H334" i="3"/>
  <c r="H335" i="3"/>
  <c r="H336" i="3"/>
  <c r="H337" i="3"/>
  <c r="H338" i="3"/>
  <c r="H339" i="3"/>
  <c r="I343" i="3"/>
  <c r="I347" i="3"/>
  <c r="H319" i="3"/>
  <c r="J321" i="3"/>
  <c r="K321" i="3" s="1"/>
  <c r="L321" i="3" s="1"/>
  <c r="M321" i="3" s="1"/>
  <c r="H323" i="3"/>
  <c r="J325" i="3"/>
  <c r="K325" i="3" s="1"/>
  <c r="L325" i="3" s="1"/>
  <c r="M325" i="3" s="1"/>
  <c r="H327" i="3"/>
  <c r="J329" i="3"/>
  <c r="K329" i="3" s="1"/>
  <c r="L329" i="3" s="1"/>
  <c r="M329" i="3" s="1"/>
  <c r="H331" i="3"/>
  <c r="I331" i="3" s="1"/>
  <c r="J351" i="3"/>
  <c r="K351" i="3" s="1"/>
  <c r="L351" i="3" s="1"/>
  <c r="M351" i="3" s="1"/>
  <c r="J353" i="3"/>
  <c r="K353" i="3" s="1"/>
  <c r="L353" i="3" s="1"/>
  <c r="M353" i="3" s="1"/>
  <c r="H352" i="3"/>
  <c r="J354" i="3"/>
  <c r="K354" i="3" s="1"/>
  <c r="L354" i="3" s="1"/>
  <c r="M354" i="3" s="1"/>
  <c r="J357" i="3"/>
  <c r="K357" i="3" s="1"/>
  <c r="L357" i="3" s="1"/>
  <c r="M357" i="3" s="1"/>
  <c r="H356" i="3"/>
  <c r="J358" i="3"/>
  <c r="K358" i="3" s="1"/>
  <c r="L358" i="3" s="1"/>
  <c r="M358" i="3" s="1"/>
  <c r="J362" i="3"/>
  <c r="K362" i="3" s="1"/>
  <c r="L362" i="3" s="1"/>
  <c r="M362" i="3" s="1"/>
  <c r="H360" i="3"/>
  <c r="H349" i="3"/>
  <c r="H351" i="3"/>
  <c r="I351" i="3" s="1"/>
  <c r="H355" i="3"/>
  <c r="H359" i="3"/>
  <c r="H361" i="3"/>
  <c r="J363" i="3"/>
  <c r="K363" i="3" s="1"/>
  <c r="L363" i="3" s="1"/>
  <c r="M363" i="3" s="1"/>
  <c r="J364" i="3"/>
  <c r="K364" i="3" s="1"/>
  <c r="L364" i="3" s="1"/>
  <c r="M364" i="3" s="1"/>
  <c r="H362" i="3"/>
  <c r="H363" i="3"/>
  <c r="J365" i="3"/>
  <c r="K365" i="3" s="1"/>
  <c r="L365" i="3" s="1"/>
  <c r="M365" i="3" s="1"/>
  <c r="J366" i="3"/>
  <c r="K366" i="3" s="1"/>
  <c r="L366" i="3" s="1"/>
  <c r="M366" i="3" s="1"/>
  <c r="H364" i="3"/>
  <c r="H365" i="3"/>
  <c r="J367" i="3"/>
  <c r="K367" i="3" s="1"/>
  <c r="L367" i="3" s="1"/>
  <c r="M367" i="3" s="1"/>
  <c r="J368" i="3"/>
  <c r="K368" i="3" s="1"/>
  <c r="L368" i="3" s="1"/>
  <c r="M368" i="3" s="1"/>
  <c r="H366" i="3"/>
  <c r="H367" i="3"/>
  <c r="J369" i="3"/>
  <c r="K369" i="3" s="1"/>
  <c r="L369" i="3" s="1"/>
  <c r="M369" i="3" s="1"/>
  <c r="J370" i="3"/>
  <c r="K370" i="3" s="1"/>
  <c r="L370" i="3" s="1"/>
  <c r="M370" i="3" s="1"/>
  <c r="H368" i="3"/>
  <c r="H369" i="3"/>
  <c r="J371" i="3"/>
  <c r="K371" i="3" s="1"/>
  <c r="L371" i="3" s="1"/>
  <c r="M371" i="3" s="1"/>
  <c r="J372" i="3"/>
  <c r="K372" i="3" s="1"/>
  <c r="L372" i="3" s="1"/>
  <c r="M372" i="3" s="1"/>
  <c r="H370" i="3"/>
  <c r="H371" i="3"/>
  <c r="J373" i="3"/>
  <c r="K373" i="3" s="1"/>
  <c r="L373" i="3" s="1"/>
  <c r="M373" i="3" s="1"/>
  <c r="J374" i="3"/>
  <c r="K374" i="3" s="1"/>
  <c r="L374" i="3" s="1"/>
  <c r="M374" i="3" s="1"/>
  <c r="H372" i="3"/>
  <c r="H373" i="3"/>
  <c r="J375" i="3"/>
  <c r="K375" i="3" s="1"/>
  <c r="L375" i="3" s="1"/>
  <c r="M375" i="3" s="1"/>
  <c r="J376" i="3"/>
  <c r="K376" i="3" s="1"/>
  <c r="L376" i="3" s="1"/>
  <c r="M376" i="3" s="1"/>
  <c r="H374" i="3"/>
  <c r="H375" i="3"/>
  <c r="J377" i="3"/>
  <c r="K377" i="3" s="1"/>
  <c r="L377" i="3" s="1"/>
  <c r="M377" i="3" s="1"/>
  <c r="J378" i="3"/>
  <c r="K378" i="3" s="1"/>
  <c r="L378" i="3" s="1"/>
  <c r="M378" i="3" s="1"/>
  <c r="H376" i="3"/>
  <c r="H377" i="3"/>
  <c r="J379" i="3"/>
  <c r="K379" i="3" s="1"/>
  <c r="L379" i="3" s="1"/>
  <c r="M379" i="3" s="1"/>
  <c r="J380" i="3"/>
  <c r="K380" i="3" s="1"/>
  <c r="L380" i="3" s="1"/>
  <c r="M380" i="3" s="1"/>
  <c r="H378" i="3"/>
  <c r="J381" i="3"/>
  <c r="K381" i="3" s="1"/>
  <c r="L381" i="3" s="1"/>
  <c r="M381" i="3" s="1"/>
  <c r="H379" i="3"/>
  <c r="J352" i="3"/>
  <c r="K352" i="3" s="1"/>
  <c r="L352" i="3" s="1"/>
  <c r="M352" i="3" s="1"/>
  <c r="H354" i="3"/>
  <c r="I354" i="3" s="1"/>
  <c r="J356" i="3"/>
  <c r="K356" i="3" s="1"/>
  <c r="L356" i="3" s="1"/>
  <c r="M356" i="3" s="1"/>
  <c r="H358" i="3"/>
  <c r="I358" i="3" s="1"/>
  <c r="J360" i="3"/>
  <c r="K360" i="3" s="1"/>
  <c r="L360" i="3" s="1"/>
  <c r="M360" i="3" s="1"/>
  <c r="H380" i="3"/>
  <c r="H381" i="3"/>
  <c r="I381" i="3" s="1"/>
  <c r="I399" i="3"/>
  <c r="I403" i="3"/>
  <c r="I407" i="3"/>
  <c r="H383" i="3"/>
  <c r="I383" i="3" s="1"/>
  <c r="H384" i="3"/>
  <c r="H386" i="3"/>
  <c r="I386" i="3" s="1"/>
  <c r="H388" i="3"/>
  <c r="I388" i="3" s="1"/>
  <c r="H390" i="3"/>
  <c r="I390" i="3" s="1"/>
  <c r="H392" i="3"/>
  <c r="I392" i="3" s="1"/>
  <c r="H394" i="3"/>
  <c r="I394" i="3" s="1"/>
  <c r="I397" i="3"/>
  <c r="I401" i="3"/>
  <c r="I405" i="3"/>
  <c r="I414" i="3"/>
  <c r="H408" i="3"/>
  <c r="I408" i="3" s="1"/>
  <c r="H409" i="3"/>
  <c r="J411" i="3"/>
  <c r="K411" i="3" s="1"/>
  <c r="L411" i="3" s="1"/>
  <c r="M411" i="3" s="1"/>
  <c r="H410" i="3"/>
  <c r="J412" i="3"/>
  <c r="K412" i="3" s="1"/>
  <c r="L412" i="3" s="1"/>
  <c r="M412" i="3" s="1"/>
  <c r="H417" i="3"/>
  <c r="J419" i="3"/>
  <c r="K419" i="3" s="1"/>
  <c r="L419" i="3" s="1"/>
  <c r="M419" i="3" s="1"/>
  <c r="J414" i="3"/>
  <c r="K414" i="3" s="1"/>
  <c r="L414" i="3" s="1"/>
  <c r="M414" i="3" s="1"/>
  <c r="H412" i="3"/>
  <c r="J409" i="3"/>
  <c r="K409" i="3" s="1"/>
  <c r="L409" i="3" s="1"/>
  <c r="M409" i="3" s="1"/>
  <c r="H411" i="3"/>
  <c r="H416" i="3"/>
  <c r="H420" i="3"/>
  <c r="H421" i="3"/>
  <c r="J423" i="3"/>
  <c r="K423" i="3" s="1"/>
  <c r="L423" i="3" s="1"/>
  <c r="M423" i="3" s="1"/>
  <c r="H425" i="3"/>
  <c r="I425" i="3" s="1"/>
  <c r="J427" i="3"/>
  <c r="K427" i="3" s="1"/>
  <c r="L427" i="3" s="1"/>
  <c r="M427" i="3" s="1"/>
  <c r="H429" i="3"/>
  <c r="I429" i="3" s="1"/>
  <c r="J431" i="3"/>
  <c r="K431" i="3" s="1"/>
  <c r="L431" i="3" s="1"/>
  <c r="M431" i="3" s="1"/>
  <c r="J433" i="3"/>
  <c r="K433" i="3" s="1"/>
  <c r="L433" i="3" s="1"/>
  <c r="M433" i="3" s="1"/>
  <c r="J439" i="3"/>
  <c r="K439" i="3" s="1"/>
  <c r="L439" i="3" s="1"/>
  <c r="M439" i="3" s="1"/>
  <c r="H438" i="3"/>
  <c r="H437" i="3"/>
  <c r="J416" i="3"/>
  <c r="K416" i="3" s="1"/>
  <c r="L416" i="3" s="1"/>
  <c r="M416" i="3" s="1"/>
  <c r="H415" i="3"/>
  <c r="I415" i="3" s="1"/>
  <c r="J417" i="3"/>
  <c r="K417" i="3" s="1"/>
  <c r="L417" i="3" s="1"/>
  <c r="M417" i="3" s="1"/>
  <c r="J420" i="3"/>
  <c r="K420" i="3" s="1"/>
  <c r="L420" i="3" s="1"/>
  <c r="M420" i="3" s="1"/>
  <c r="H419" i="3"/>
  <c r="I419" i="3" s="1"/>
  <c r="J421" i="3"/>
  <c r="K421" i="3" s="1"/>
  <c r="L421" i="3" s="1"/>
  <c r="M421" i="3" s="1"/>
  <c r="J424" i="3"/>
  <c r="K424" i="3" s="1"/>
  <c r="L424" i="3" s="1"/>
  <c r="M424" i="3" s="1"/>
  <c r="H423" i="3"/>
  <c r="I423" i="3" s="1"/>
  <c r="J425" i="3"/>
  <c r="K425" i="3" s="1"/>
  <c r="L425" i="3" s="1"/>
  <c r="M425" i="3" s="1"/>
  <c r="J428" i="3"/>
  <c r="K428" i="3" s="1"/>
  <c r="L428" i="3" s="1"/>
  <c r="M428" i="3" s="1"/>
  <c r="H427" i="3"/>
  <c r="I427" i="3" s="1"/>
  <c r="J429" i="3"/>
  <c r="K429" i="3" s="1"/>
  <c r="L429" i="3" s="1"/>
  <c r="M429" i="3" s="1"/>
  <c r="J432" i="3"/>
  <c r="K432" i="3" s="1"/>
  <c r="L432" i="3" s="1"/>
  <c r="M432" i="3" s="1"/>
  <c r="J434" i="3"/>
  <c r="K434" i="3" s="1"/>
  <c r="L434" i="3" s="1"/>
  <c r="M434" i="3" s="1"/>
  <c r="J437" i="3"/>
  <c r="K437" i="3" s="1"/>
  <c r="L437" i="3" s="1"/>
  <c r="M437" i="3" s="1"/>
  <c r="H436" i="3"/>
  <c r="H435" i="3"/>
  <c r="J441" i="3"/>
  <c r="K441" i="3" s="1"/>
  <c r="L441" i="3" s="1"/>
  <c r="M441" i="3" s="1"/>
  <c r="H440" i="3"/>
  <c r="H439" i="3"/>
  <c r="I431" i="3"/>
  <c r="H432" i="3"/>
  <c r="I432" i="3" s="1"/>
  <c r="J435" i="3"/>
  <c r="K435" i="3" s="1"/>
  <c r="L435" i="3" s="1"/>
  <c r="M435" i="3" s="1"/>
  <c r="H434" i="3"/>
  <c r="H433" i="3"/>
  <c r="H442" i="3"/>
  <c r="H446" i="3"/>
  <c r="H450" i="3"/>
  <c r="H453" i="3"/>
  <c r="H454" i="3"/>
  <c r="J440" i="3"/>
  <c r="K440" i="3" s="1"/>
  <c r="L440" i="3" s="1"/>
  <c r="M440" i="3" s="1"/>
  <c r="J442" i="3"/>
  <c r="K442" i="3" s="1"/>
  <c r="L442" i="3" s="1"/>
  <c r="M442" i="3" s="1"/>
  <c r="H441" i="3"/>
  <c r="J443" i="3"/>
  <c r="K443" i="3" s="1"/>
  <c r="L443" i="3" s="1"/>
  <c r="M443" i="3" s="1"/>
  <c r="J446" i="3"/>
  <c r="K446" i="3" s="1"/>
  <c r="L446" i="3" s="1"/>
  <c r="M446" i="3" s="1"/>
  <c r="H445" i="3"/>
  <c r="I445" i="3" s="1"/>
  <c r="J447" i="3"/>
  <c r="K447" i="3" s="1"/>
  <c r="L447" i="3" s="1"/>
  <c r="M447" i="3" s="1"/>
  <c r="H449" i="3"/>
  <c r="I449" i="3" s="1"/>
  <c r="J453" i="3"/>
  <c r="K453" i="3" s="1"/>
  <c r="L453" i="3" s="1"/>
  <c r="M453" i="3" s="1"/>
  <c r="H451" i="3"/>
  <c r="H452" i="3"/>
  <c r="J451" i="3"/>
  <c r="K451" i="3" s="1"/>
  <c r="L451" i="3" s="1"/>
  <c r="M451" i="3" s="1"/>
  <c r="H456" i="3"/>
  <c r="H443" i="3"/>
  <c r="I444" i="3" s="1"/>
  <c r="J445" i="3"/>
  <c r="K445" i="3" s="1"/>
  <c r="L445" i="3" s="1"/>
  <c r="M445" i="3" s="1"/>
  <c r="H447" i="3"/>
  <c r="J449" i="3"/>
  <c r="K449" i="3" s="1"/>
  <c r="L449" i="3" s="1"/>
  <c r="M449" i="3" s="1"/>
  <c r="J456" i="3"/>
  <c r="K456" i="3" s="1"/>
  <c r="L456" i="3" s="1"/>
  <c r="M456" i="3" s="1"/>
  <c r="H455" i="3"/>
  <c r="J457" i="3"/>
  <c r="K457" i="3" s="1"/>
  <c r="L457" i="3" s="1"/>
  <c r="M457" i="3" s="1"/>
  <c r="J460" i="3"/>
  <c r="K460" i="3" s="1"/>
  <c r="L460" i="3" s="1"/>
  <c r="M460" i="3" s="1"/>
  <c r="H459" i="3"/>
  <c r="I459" i="3" s="1"/>
  <c r="J461" i="3"/>
  <c r="K461" i="3" s="1"/>
  <c r="L461" i="3" s="1"/>
  <c r="M461" i="3" s="1"/>
  <c r="J464" i="3"/>
  <c r="K464" i="3" s="1"/>
  <c r="L464" i="3" s="1"/>
  <c r="M464" i="3" s="1"/>
  <c r="H463" i="3"/>
  <c r="I463" i="3" s="1"/>
  <c r="J465" i="3"/>
  <c r="K465" i="3" s="1"/>
  <c r="L465" i="3" s="1"/>
  <c r="M465" i="3" s="1"/>
  <c r="J454" i="3"/>
  <c r="K454" i="3" s="1"/>
  <c r="L454" i="3" s="1"/>
  <c r="M454" i="3" s="1"/>
  <c r="H473" i="3"/>
  <c r="J475" i="3"/>
  <c r="K475" i="3" s="1"/>
  <c r="L475" i="3" s="1"/>
  <c r="M475" i="3" s="1"/>
  <c r="J474" i="3"/>
  <c r="K474" i="3" s="1"/>
  <c r="L474" i="3" s="1"/>
  <c r="M474" i="3" s="1"/>
  <c r="H474" i="3"/>
  <c r="H457" i="3"/>
  <c r="J459" i="3"/>
  <c r="K459" i="3" s="1"/>
  <c r="L459" i="3" s="1"/>
  <c r="M459" i="3" s="1"/>
  <c r="H461" i="3"/>
  <c r="I461" i="3" s="1"/>
  <c r="J463" i="3"/>
  <c r="K463" i="3" s="1"/>
  <c r="L463" i="3" s="1"/>
  <c r="M463" i="3" s="1"/>
  <c r="H465" i="3"/>
  <c r="I465" i="3" s="1"/>
  <c r="I467" i="3"/>
  <c r="H470" i="3"/>
  <c r="I470" i="3" s="1"/>
  <c r="H468" i="3"/>
  <c r="I468" i="3" s="1"/>
  <c r="H472" i="3"/>
  <c r="I472" i="3" s="1"/>
  <c r="H476" i="3"/>
  <c r="I476" i="3" s="1"/>
  <c r="J478" i="3"/>
  <c r="K478" i="3" s="1"/>
  <c r="L478" i="3" s="1"/>
  <c r="M478" i="3" s="1"/>
  <c r="H480" i="3"/>
  <c r="I480" i="3" s="1"/>
  <c r="J482" i="3"/>
  <c r="K482" i="3" s="1"/>
  <c r="L482" i="3" s="1"/>
  <c r="M482" i="3" s="1"/>
  <c r="H484" i="3"/>
  <c r="I484" i="3" s="1"/>
  <c r="H478" i="3"/>
  <c r="I478" i="3" s="1"/>
  <c r="J479" i="3"/>
  <c r="K479" i="3" s="1"/>
  <c r="L479" i="3" s="1"/>
  <c r="M479" i="3" s="1"/>
  <c r="H482" i="3"/>
  <c r="I482" i="3" s="1"/>
  <c r="J483" i="3"/>
  <c r="K483" i="3" s="1"/>
  <c r="L483" i="3" s="1"/>
  <c r="M483" i="3" s="1"/>
  <c r="H496" i="3"/>
  <c r="J499" i="3"/>
  <c r="K499" i="3" s="1"/>
  <c r="L499" i="3" s="1"/>
  <c r="M499" i="3" s="1"/>
  <c r="H491" i="3"/>
  <c r="J492" i="3"/>
  <c r="K492" i="3" s="1"/>
  <c r="L492" i="3" s="1"/>
  <c r="M492" i="3" s="1"/>
  <c r="I497" i="3"/>
  <c r="J501" i="3"/>
  <c r="K501" i="3" s="1"/>
  <c r="L501" i="3" s="1"/>
  <c r="M501" i="3" s="1"/>
  <c r="H499" i="3"/>
  <c r="H500" i="3"/>
  <c r="J500" i="3"/>
  <c r="K500" i="3" s="1"/>
  <c r="L500" i="3" s="1"/>
  <c r="M500" i="3" s="1"/>
  <c r="J488" i="3"/>
  <c r="K488" i="3" s="1"/>
  <c r="L488" i="3" s="1"/>
  <c r="M488" i="3" s="1"/>
  <c r="H486" i="3"/>
  <c r="I486" i="3" s="1"/>
  <c r="I489" i="3"/>
  <c r="H492" i="3"/>
  <c r="I493" i="3" s="1"/>
  <c r="H495" i="3"/>
  <c r="J496" i="3"/>
  <c r="K496" i="3" s="1"/>
  <c r="L496" i="3" s="1"/>
  <c r="M496" i="3" s="1"/>
  <c r="H490" i="3"/>
  <c r="I490" i="3" s="1"/>
  <c r="H494" i="3"/>
  <c r="I494" i="3" s="1"/>
  <c r="H498" i="3"/>
  <c r="I498" i="3" s="1"/>
  <c r="H504" i="3"/>
  <c r="I504" i="3" s="1"/>
  <c r="J506" i="3"/>
  <c r="K506" i="3" s="1"/>
  <c r="L506" i="3" s="1"/>
  <c r="M506" i="3" s="1"/>
  <c r="J503" i="3"/>
  <c r="K503" i="3" s="1"/>
  <c r="L503" i="3" s="1"/>
  <c r="M503" i="3" s="1"/>
  <c r="J502" i="3"/>
  <c r="K502" i="3" s="1"/>
  <c r="L502" i="3" s="1"/>
  <c r="M502" i="3" s="1"/>
  <c r="H501" i="3"/>
  <c r="H502" i="3"/>
  <c r="I503" i="3" s="1"/>
  <c r="J505" i="3"/>
  <c r="K505" i="3" s="1"/>
  <c r="L505" i="3" s="1"/>
  <c r="M505" i="3" s="1"/>
  <c r="J504" i="3"/>
  <c r="K504" i="3" s="1"/>
  <c r="L504" i="3" s="1"/>
  <c r="M504" i="3" s="1"/>
  <c r="H509" i="3"/>
  <c r="H508" i="3"/>
  <c r="H507" i="3"/>
  <c r="J507" i="3"/>
  <c r="K507" i="3" s="1"/>
  <c r="L507" i="3" s="1"/>
  <c r="M507" i="3" s="1"/>
  <c r="H506" i="3"/>
  <c r="I506" i="3" s="1"/>
  <c r="J508" i="3"/>
  <c r="K508" i="3" s="1"/>
  <c r="L508" i="3" s="1"/>
  <c r="M508" i="3" s="1"/>
  <c r="J512" i="3"/>
  <c r="K512" i="3" s="1"/>
  <c r="L512" i="3" s="1"/>
  <c r="M512" i="3" s="1"/>
  <c r="H510" i="3"/>
  <c r="H514" i="3"/>
  <c r="J518" i="3"/>
  <c r="K518" i="3" s="1"/>
  <c r="L518" i="3" s="1"/>
  <c r="M518" i="3" s="1"/>
  <c r="H516" i="3"/>
  <c r="J514" i="3"/>
  <c r="K514" i="3" s="1"/>
  <c r="L514" i="3" s="1"/>
  <c r="M514" i="3" s="1"/>
  <c r="J515" i="3"/>
  <c r="K515" i="3" s="1"/>
  <c r="L515" i="3" s="1"/>
  <c r="M515" i="3" s="1"/>
  <c r="H513" i="3"/>
  <c r="I513" i="3" s="1"/>
  <c r="H515" i="3"/>
  <c r="J517" i="3"/>
  <c r="K517" i="3" s="1"/>
  <c r="L517" i="3" s="1"/>
  <c r="M517" i="3" s="1"/>
  <c r="H517" i="3"/>
  <c r="J519" i="3"/>
  <c r="K519" i="3" s="1"/>
  <c r="L519" i="3" s="1"/>
  <c r="M519" i="3" s="1"/>
  <c r="H518" i="3"/>
  <c r="H519" i="3"/>
  <c r="I517" i="3" l="1"/>
  <c r="I501" i="3"/>
  <c r="I140" i="3"/>
  <c r="I474" i="3"/>
  <c r="I455" i="3"/>
  <c r="I395" i="3"/>
  <c r="I410" i="3"/>
  <c r="I485" i="3"/>
  <c r="I450" i="3"/>
  <c r="I439" i="3"/>
  <c r="I387" i="3"/>
  <c r="I247" i="3"/>
  <c r="I207" i="3"/>
  <c r="I157" i="3"/>
  <c r="I147" i="3"/>
  <c r="I131" i="3"/>
  <c r="I175" i="3"/>
  <c r="I72" i="3"/>
  <c r="I457" i="3"/>
  <c r="I384" i="3"/>
  <c r="I326" i="3"/>
  <c r="I272" i="3"/>
  <c r="I152" i="3"/>
  <c r="I168" i="3"/>
  <c r="I136" i="3"/>
  <c r="I380" i="3"/>
  <c r="I378" i="3"/>
  <c r="I376" i="3"/>
  <c r="I374" i="3"/>
  <c r="I372" i="3"/>
  <c r="I370" i="3"/>
  <c r="I368" i="3"/>
  <c r="I366" i="3"/>
  <c r="I364" i="3"/>
  <c r="I362" i="3"/>
  <c r="I333" i="3"/>
  <c r="I420" i="3"/>
  <c r="I385" i="3"/>
  <c r="I323" i="3"/>
  <c r="I245" i="3"/>
  <c r="I243" i="3"/>
  <c r="I241" i="3"/>
  <c r="I239" i="3"/>
  <c r="I237" i="3"/>
  <c r="I235" i="3"/>
  <c r="I233" i="3"/>
  <c r="I231" i="3"/>
  <c r="I229" i="3"/>
  <c r="I227" i="3"/>
  <c r="I225" i="3"/>
  <c r="I223" i="3"/>
  <c r="I221" i="3"/>
  <c r="I203" i="3"/>
  <c r="I144" i="3"/>
  <c r="I128" i="3"/>
  <c r="I488" i="3"/>
  <c r="I352" i="3"/>
  <c r="I515" i="3"/>
  <c r="I507" i="3"/>
  <c r="I505" i="3"/>
  <c r="I518" i="3"/>
  <c r="I509" i="3"/>
  <c r="I491" i="3"/>
  <c r="I447" i="3"/>
  <c r="I434" i="3"/>
  <c r="I411" i="3"/>
  <c r="I391" i="3"/>
  <c r="I360" i="3"/>
  <c r="I337" i="3"/>
  <c r="I335" i="3"/>
  <c r="I328" i="3"/>
  <c r="I330" i="3"/>
  <c r="I264" i="3"/>
  <c r="I271" i="3"/>
  <c r="I219" i="3"/>
  <c r="I186" i="3"/>
  <c r="I428" i="3"/>
  <c r="I291" i="3"/>
  <c r="I259" i="3"/>
  <c r="I464" i="3"/>
  <c r="I442" i="3"/>
  <c r="I321" i="3"/>
  <c r="I279" i="3"/>
  <c r="I208" i="3"/>
  <c r="I190" i="3"/>
  <c r="I344" i="3"/>
  <c r="I475" i="3"/>
  <c r="I453" i="3"/>
  <c r="I437" i="3"/>
  <c r="I393" i="3"/>
  <c r="I327" i="3"/>
  <c r="I339" i="3"/>
  <c r="I318" i="3"/>
  <c r="I267" i="3"/>
  <c r="I123" i="3"/>
  <c r="I516" i="3"/>
  <c r="I495" i="3"/>
  <c r="I492" i="3"/>
  <c r="I500" i="3"/>
  <c r="I487" i="3"/>
  <c r="I483" i="3"/>
  <c r="I471" i="3"/>
  <c r="I469" i="3"/>
  <c r="I477" i="3"/>
  <c r="I466" i="3"/>
  <c r="I462" i="3"/>
  <c r="I451" i="3"/>
  <c r="I448" i="3"/>
  <c r="I430" i="3"/>
  <c r="I416" i="3"/>
  <c r="I418" i="3"/>
  <c r="I417" i="3"/>
  <c r="I379" i="3"/>
  <c r="I349" i="3"/>
  <c r="I350" i="3"/>
  <c r="I340" i="3"/>
  <c r="I353" i="3"/>
  <c r="I338" i="3"/>
  <c r="I336" i="3"/>
  <c r="I332" i="3"/>
  <c r="I329" i="3"/>
  <c r="I317" i="3"/>
  <c r="I283" i="3"/>
  <c r="I256" i="3"/>
  <c r="I263" i="3"/>
  <c r="I276" i="3"/>
  <c r="I252" i="3"/>
  <c r="I248" i="3"/>
  <c r="I246" i="3"/>
  <c r="I244" i="3"/>
  <c r="I242" i="3"/>
  <c r="I240" i="3"/>
  <c r="I238" i="3"/>
  <c r="I236" i="3"/>
  <c r="I234" i="3"/>
  <c r="I232" i="3"/>
  <c r="I230" i="3"/>
  <c r="I228" i="3"/>
  <c r="I226" i="3"/>
  <c r="I224" i="3"/>
  <c r="I222" i="3"/>
  <c r="I220" i="3"/>
  <c r="I218" i="3"/>
  <c r="I260" i="3"/>
  <c r="I194" i="3"/>
  <c r="I204" i="3"/>
  <c r="I187" i="3"/>
  <c r="I216" i="3"/>
  <c r="I200" i="3"/>
  <c r="I184" i="3"/>
  <c r="I148" i="3"/>
  <c r="I137" i="3"/>
  <c r="I499" i="3"/>
  <c r="I460" i="3"/>
  <c r="I456" i="3"/>
  <c r="I433" i="3"/>
  <c r="I440" i="3"/>
  <c r="I438" i="3"/>
  <c r="I412" i="3"/>
  <c r="I377" i="3"/>
  <c r="I375" i="3"/>
  <c r="I373" i="3"/>
  <c r="I371" i="3"/>
  <c r="I369" i="3"/>
  <c r="I367" i="3"/>
  <c r="I365" i="3"/>
  <c r="I363" i="3"/>
  <c r="I361" i="3"/>
  <c r="I355" i="3"/>
  <c r="I356" i="3"/>
  <c r="I319" i="3"/>
  <c r="I334" i="3"/>
  <c r="I320" i="3"/>
  <c r="I357" i="3"/>
  <c r="I287" i="3"/>
  <c r="I292" i="3"/>
  <c r="I268" i="3"/>
  <c r="I250" i="3"/>
  <c r="I209" i="3"/>
  <c r="I210" i="3"/>
  <c r="I192" i="3"/>
  <c r="I196" i="3"/>
  <c r="I212" i="3"/>
  <c r="I177" i="3"/>
  <c r="I169" i="3"/>
  <c r="I141" i="3"/>
  <c r="I125" i="3"/>
  <c r="I63" i="3"/>
  <c r="I55" i="3"/>
  <c r="I47" i="3"/>
  <c r="I39" i="3"/>
  <c r="I163" i="3"/>
  <c r="I155" i="3"/>
  <c r="I33" i="3"/>
  <c r="I29" i="3"/>
  <c r="I25" i="3"/>
  <c r="B10" i="3"/>
  <c r="I70" i="3"/>
  <c r="I481" i="3"/>
  <c r="I458" i="3"/>
  <c r="I435" i="3"/>
  <c r="I195" i="3"/>
  <c r="I211" i="3"/>
  <c r="I161" i="3"/>
  <c r="I153" i="3"/>
  <c r="I145" i="3"/>
  <c r="I129" i="3"/>
  <c r="I121" i="3"/>
  <c r="I182" i="3"/>
  <c r="I174" i="3"/>
  <c r="I171" i="3"/>
  <c r="I64" i="3"/>
  <c r="I48" i="3"/>
  <c r="I519" i="3"/>
  <c r="I514" i="3"/>
  <c r="I510" i="3"/>
  <c r="I511" i="3"/>
  <c r="I508" i="3"/>
  <c r="I502" i="3"/>
  <c r="I496" i="3"/>
  <c r="I479" i="3"/>
  <c r="I473" i="3"/>
  <c r="I443" i="3"/>
  <c r="I452" i="3"/>
  <c r="I441" i="3"/>
  <c r="I454" i="3"/>
  <c r="I446" i="3"/>
  <c r="I436" i="3"/>
  <c r="I421" i="3"/>
  <c r="I426" i="3"/>
  <c r="I422" i="3"/>
  <c r="I424" i="3"/>
  <c r="I409" i="3"/>
  <c r="I413" i="3"/>
  <c r="I389" i="3"/>
  <c r="I382" i="3"/>
  <c r="I359" i="3"/>
  <c r="I324" i="3"/>
  <c r="I325" i="3"/>
  <c r="I322" i="3"/>
  <c r="I288" i="3"/>
  <c r="I275" i="3"/>
  <c r="I273" i="3"/>
  <c r="I280" i="3"/>
  <c r="I254" i="3"/>
  <c r="I206" i="3"/>
  <c r="I188" i="3"/>
  <c r="I202" i="3"/>
  <c r="I198" i="3"/>
  <c r="I214" i="3"/>
  <c r="I66" i="3"/>
  <c r="I62" i="3"/>
  <c r="I58" i="3"/>
  <c r="I54" i="3"/>
  <c r="I50" i="3"/>
  <c r="I46" i="3"/>
  <c r="I42" i="3"/>
  <c r="I38" i="3"/>
  <c r="I133" i="3"/>
  <c r="I67" i="3"/>
  <c r="I59" i="3"/>
  <c r="I51" i="3"/>
  <c r="I43" i="3"/>
  <c r="I179" i="3"/>
  <c r="I166" i="3"/>
  <c r="I158" i="3"/>
  <c r="I150" i="3"/>
  <c r="I68" i="3"/>
  <c r="I52" i="3"/>
  <c r="I35" i="3"/>
  <c r="I31" i="3"/>
  <c r="I27" i="3"/>
  <c r="I23" i="3"/>
</calcChain>
</file>

<file path=xl/sharedStrings.xml><?xml version="1.0" encoding="utf-8"?>
<sst xmlns="http://schemas.openxmlformats.org/spreadsheetml/2006/main" count="56" uniqueCount="44">
  <si>
    <t>a</t>
  </si>
  <si>
    <t>c</t>
  </si>
  <si>
    <t>***</t>
  </si>
  <si>
    <t>RMSE</t>
  </si>
  <si>
    <t>℃</t>
    <phoneticPr fontId="7"/>
  </si>
  <si>
    <t>x0</t>
    <phoneticPr fontId="7"/>
  </si>
  <si>
    <t>y0</t>
    <phoneticPr fontId="7"/>
  </si>
  <si>
    <t>Δy/Δx</t>
  </si>
  <si>
    <t>1st rep</t>
  </si>
  <si>
    <t>1st rep</t>
    <phoneticPr fontId="5"/>
  </si>
  <si>
    <t>2nd rep</t>
  </si>
  <si>
    <t>2nd rep</t>
    <phoneticPr fontId="5"/>
  </si>
  <si>
    <t>Residual</t>
    <phoneticPr fontId="4"/>
  </si>
  <si>
    <t>Measured</t>
    <phoneticPr fontId="4"/>
  </si>
  <si>
    <t>Injury Index</t>
    <phoneticPr fontId="4"/>
  </si>
  <si>
    <t>Residual sum of squares</t>
    <phoneticPr fontId="4"/>
  </si>
  <si>
    <t>Residual standard deviation</t>
    <phoneticPr fontId="4"/>
  </si>
  <si>
    <t>b</t>
    <phoneticPr fontId="4"/>
  </si>
  <si>
    <r>
      <rPr>
        <i/>
        <sz val="11"/>
        <color theme="1"/>
        <rFont val="ＭＳ Ｐゴシック"/>
        <family val="3"/>
        <charset val="128"/>
      </rPr>
      <t>P</t>
    </r>
    <r>
      <rPr>
        <sz val="11"/>
        <color theme="1"/>
        <rFont val="ＭＳ Ｐゴシック"/>
        <family val="2"/>
        <charset val="128"/>
      </rPr>
      <t xml:space="preserve"> &lt; 0.05</t>
    </r>
    <phoneticPr fontId="5"/>
  </si>
  <si>
    <r>
      <rPr>
        <i/>
        <sz val="11"/>
        <color theme="1"/>
        <rFont val="ＭＳ Ｐゴシック"/>
        <family val="3"/>
        <charset val="128"/>
      </rPr>
      <t>P</t>
    </r>
    <r>
      <rPr>
        <sz val="11"/>
        <color theme="1"/>
        <rFont val="ＭＳ Ｐゴシック"/>
        <family val="2"/>
        <charset val="128"/>
      </rPr>
      <t xml:space="preserve"> &lt; 0.01</t>
    </r>
    <phoneticPr fontId="5"/>
  </si>
  <si>
    <r>
      <rPr>
        <i/>
        <sz val="11"/>
        <color theme="1"/>
        <rFont val="ＭＳ Ｐゴシック"/>
        <family val="3"/>
        <charset val="128"/>
      </rPr>
      <t>r</t>
    </r>
    <r>
      <rPr>
        <sz val="11"/>
        <color theme="1"/>
        <rFont val="ＭＳ Ｐゴシック"/>
        <family val="2"/>
        <charset val="128"/>
      </rPr>
      <t xml:space="preserve"> =</t>
    </r>
    <phoneticPr fontId="4"/>
  </si>
  <si>
    <r>
      <rPr>
        <i/>
        <sz val="11"/>
        <color theme="1"/>
        <rFont val="ＭＳ Ｐゴシック"/>
        <family val="3"/>
        <charset val="128"/>
      </rPr>
      <t>C</t>
    </r>
    <r>
      <rPr>
        <i/>
        <vertAlign val="subscript"/>
        <sz val="11"/>
        <color theme="1"/>
        <rFont val="ＭＳ Ｐゴシック"/>
        <family val="3"/>
        <charset val="128"/>
      </rPr>
      <t>max</t>
    </r>
    <r>
      <rPr>
        <sz val="11"/>
        <color theme="1"/>
        <rFont val="ＭＳ Ｐゴシック"/>
        <family val="2"/>
        <charset val="128"/>
      </rPr>
      <t xml:space="preserve"> =</t>
    </r>
    <phoneticPr fontId="7"/>
  </si>
  <si>
    <t>Genotype: Carabao</t>
    <phoneticPr fontId="4"/>
  </si>
  <si>
    <t>Regression</t>
    <phoneticPr fontId="4"/>
  </si>
  <si>
    <t>Radius of curvature (r)</t>
    <phoneticPr fontId="7"/>
  </si>
  <si>
    <t>ΔΔy/ΔΔx</t>
    <phoneticPr fontId="4"/>
  </si>
  <si>
    <t>Year</t>
    <phoneticPr fontId="4"/>
  </si>
  <si>
    <r>
      <t>Eqation:</t>
    </r>
    <r>
      <rPr>
        <i/>
        <sz val="11"/>
        <color theme="1"/>
        <rFont val="ＭＳ Ｐゴシック"/>
        <family val="3"/>
        <charset val="128"/>
      </rPr>
      <t xml:space="preserve"> Injury index</t>
    </r>
    <r>
      <rPr>
        <sz val="11"/>
        <color theme="1"/>
        <rFont val="ＭＳ Ｐゴシック"/>
        <family val="2"/>
        <charset val="128"/>
      </rPr>
      <t xml:space="preserve"> = </t>
    </r>
    <r>
      <rPr>
        <i/>
        <sz val="11"/>
        <color theme="1"/>
        <rFont val="ＭＳ Ｐゴシック"/>
        <family val="3"/>
        <charset val="128"/>
      </rPr>
      <t>a</t>
    </r>
    <r>
      <rPr>
        <sz val="11"/>
        <color theme="1"/>
        <rFont val="ＭＳ Ｐゴシック"/>
        <family val="2"/>
        <charset val="128"/>
      </rPr>
      <t>/(1 + exp(-</t>
    </r>
    <r>
      <rPr>
        <i/>
        <sz val="11"/>
        <color theme="1"/>
        <rFont val="ＭＳ Ｐゴシック"/>
        <family val="3"/>
        <charset val="128"/>
      </rPr>
      <t>c</t>
    </r>
    <r>
      <rPr>
        <sz val="11"/>
        <color theme="1"/>
        <rFont val="ＭＳ Ｐゴシック"/>
        <family val="2"/>
        <charset val="128"/>
      </rPr>
      <t xml:space="preserve"> * (Temperature - </t>
    </r>
    <r>
      <rPr>
        <i/>
        <sz val="11"/>
        <color theme="1"/>
        <rFont val="ＭＳ Ｐゴシック"/>
        <family val="3"/>
        <charset val="128"/>
      </rPr>
      <t>b</t>
    </r>
    <r>
      <rPr>
        <sz val="11"/>
        <color theme="1"/>
        <rFont val="ＭＳ Ｐゴシック"/>
        <family val="2"/>
        <charset val="128"/>
      </rPr>
      <t>)))</t>
    </r>
    <phoneticPr fontId="4"/>
  </si>
  <si>
    <r>
      <rPr>
        <i/>
        <sz val="11"/>
        <color theme="1"/>
        <rFont val="ＭＳ Ｐゴシック"/>
        <family val="3"/>
        <charset val="128"/>
      </rPr>
      <t>Injury Index</t>
    </r>
    <r>
      <rPr>
        <sz val="11"/>
        <color theme="1"/>
        <rFont val="ＭＳ Ｐゴシック"/>
        <family val="2"/>
        <charset val="128"/>
      </rPr>
      <t xml:space="preserve"> at </t>
    </r>
    <r>
      <rPr>
        <i/>
        <sz val="11"/>
        <color theme="1"/>
        <rFont val="ＭＳ Ｐゴシック"/>
        <family val="3"/>
        <charset val="128"/>
      </rPr>
      <t>C</t>
    </r>
    <r>
      <rPr>
        <i/>
        <vertAlign val="subscript"/>
        <sz val="11"/>
        <color theme="1"/>
        <rFont val="ＭＳ Ｐゴシック"/>
        <family val="3"/>
        <charset val="128"/>
      </rPr>
      <t>max</t>
    </r>
    <r>
      <rPr>
        <sz val="11"/>
        <color theme="1"/>
        <rFont val="ＭＳ Ｐゴシック"/>
        <family val="2"/>
        <charset val="128"/>
      </rPr>
      <t xml:space="preserve"> =</t>
    </r>
    <phoneticPr fontId="4"/>
  </si>
  <si>
    <r>
      <t xml:space="preserve">Curvature (1/r, </t>
    </r>
    <r>
      <rPr>
        <i/>
        <sz val="11"/>
        <color theme="1"/>
        <rFont val="ＭＳ Ｐゴシック"/>
        <family val="3"/>
        <charset val="128"/>
      </rPr>
      <t>C</t>
    </r>
    <r>
      <rPr>
        <sz val="11"/>
        <color theme="1"/>
        <rFont val="ＭＳ Ｐゴシック"/>
        <family val="2"/>
        <charset val="128"/>
      </rPr>
      <t>)</t>
    </r>
    <phoneticPr fontId="7"/>
  </si>
  <si>
    <r>
      <rPr>
        <i/>
        <sz val="11"/>
        <color theme="1"/>
        <rFont val="ＭＳ Ｐゴシック"/>
        <family val="3"/>
        <charset val="128"/>
      </rPr>
      <t>R</t>
    </r>
    <r>
      <rPr>
        <vertAlign val="superscript"/>
        <sz val="11"/>
        <color theme="1"/>
        <rFont val="ＭＳ Ｐゴシック"/>
        <family val="3"/>
        <charset val="128"/>
      </rPr>
      <t>2</t>
    </r>
    <phoneticPr fontId="4"/>
  </si>
  <si>
    <t>Temperature (℃)</t>
    <phoneticPr fontId="4"/>
  </si>
  <si>
    <t>Heat susceptibility evaluation among 100 mango (Mangifera indica) genotypes: A comparative study on leaf cell membrane stability at high temperatures using electrolyte leakage</t>
    <phoneticPr fontId="4"/>
  </si>
  <si>
    <t>Journal of Plant Research</t>
    <phoneticPr fontId="4"/>
  </si>
  <si>
    <r>
      <t>Hiroshi Matsuda</t>
    </r>
    <r>
      <rPr>
        <vertAlign val="superscript"/>
        <sz val="12"/>
        <color theme="1"/>
        <rFont val="Times New Roman"/>
        <family val="1"/>
      </rPr>
      <t>1,*</t>
    </r>
    <r>
      <rPr>
        <sz val="12"/>
        <color theme="1"/>
        <rFont val="Times New Roman"/>
        <family val="1"/>
      </rPr>
      <t>, Sayo Shimizu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Hiroo Takaragawa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and Hirokazu Higuchi</t>
    </r>
    <r>
      <rPr>
        <vertAlign val="superscript"/>
        <sz val="12"/>
        <color theme="1"/>
        <rFont val="Times New Roman"/>
        <family val="1"/>
      </rPr>
      <t>2</t>
    </r>
    <phoneticPr fontId="4"/>
  </si>
  <si>
    <t xml:space="preserve">Affiliation: </t>
    <phoneticPr fontId="4"/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</si>
  <si>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Tropical Agriculture Research Front, Japan International Research Center for Agricultural Sciences, 1091-1 Maezato Kawarabaru, Ishigaki, Okinawa 907-0002, Japan
</t>
    </r>
    <phoneticPr fontId="4"/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</si>
  <si>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Graduate School of Agriculture, Kyoto University, Kitashirakawa, Sakyo, Kyoto 606-8502, Japan</t>
    </r>
    <phoneticPr fontId="4"/>
  </si>
  <si>
    <r>
      <rPr>
        <sz val="12"/>
        <color theme="1"/>
        <rFont val="Times New Roman"/>
        <family val="1"/>
      </rPr>
      <t>*</t>
    </r>
    <r>
      <rPr>
        <b/>
        <sz val="12"/>
        <color theme="1"/>
        <rFont val="Times New Roman"/>
        <family val="1"/>
      </rPr>
      <t>Corresponding author:</t>
    </r>
    <phoneticPr fontId="4"/>
  </si>
  <si>
    <t>Hiroshi Matsuda</t>
    <phoneticPr fontId="4"/>
  </si>
  <si>
    <t>Address: Tropical Agriculture Research Front, Japan International Research Center for Agricultural Sciences, 1091-1 Maezato Kawarabaru, Ishigaki, Okinawa 907-0002, Japan</t>
    <phoneticPr fontId="4"/>
  </si>
  <si>
    <t>Tel: +81-980-83-6110</t>
    <phoneticPr fontId="4"/>
  </si>
  <si>
    <t>E-mail: matsudah0196@jircas.go.jp</t>
    <phoneticPr fontId="4"/>
  </si>
  <si>
    <t>ORCID: 0000-0003-1205-9395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</si>
</sst>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i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  <font>
      <i/>
      <vertAlign val="subscript"/>
      <sz val="11"/>
      <color theme="1"/>
      <name val="ＭＳ Ｐゴシック"/>
      <family val="3"/>
      <charset val="12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/>
    <xf numFmtId="0" fontId="2" fillId="0" borderId="0" xfId="2">
      <alignment vertical="center"/>
    </xf>
    <xf numFmtId="176" fontId="2" fillId="0" borderId="0" xfId="2" applyNumberFormat="1">
      <alignment vertical="center"/>
    </xf>
    <xf numFmtId="0" fontId="9" fillId="0" borderId="0" xfId="2" applyFont="1">
      <alignment vertical="center"/>
    </xf>
    <xf numFmtId="0" fontId="2" fillId="2" borderId="0" xfId="2" applyFill="1">
      <alignment vertical="center"/>
    </xf>
    <xf numFmtId="2" fontId="2" fillId="0" borderId="0" xfId="2" applyNumberFormat="1">
      <alignment vertical="center"/>
    </xf>
    <xf numFmtId="0" fontId="2" fillId="0" borderId="0" xfId="2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2" fillId="0" borderId="1" xfId="2" applyBorder="1">
      <alignment vertical="center"/>
    </xf>
    <xf numFmtId="0" fontId="1" fillId="0" borderId="0" xfId="2" applyFont="1">
      <alignment vertical="center"/>
    </xf>
    <xf numFmtId="0" fontId="1" fillId="0" borderId="1" xfId="2" applyFont="1" applyBorder="1">
      <alignment vertical="center"/>
    </xf>
    <xf numFmtId="0" fontId="8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vertical="top"/>
    </xf>
  </cellXfs>
  <cellStyles count="3">
    <cellStyle name="標準" xfId="0" builtinId="0"/>
    <cellStyle name="標準 2" xfId="1" xr:uid="{A3E21E6F-0276-4146-B10F-31F729C5FD48}"/>
    <cellStyle name="標準 2 2" xfId="2" xr:uid="{1126C30A-18EC-4E1D-A40A-7F4DA28293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r>
              <a:rPr lang="en-US" altLang="ja-JP"/>
              <a:t>Carabao</a:t>
            </a:r>
            <a:endParaRPr lang="ja-JP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'Calculation of Cmax'!$G$2</c:f>
              <c:strCache>
                <c:ptCount val="1"/>
                <c:pt idx="0">
                  <c:v>Regression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'Calculation of Cmax'!$E$19:$E$519</c:f>
              <c:numCache>
                <c:formatCode>General</c:formatCode>
                <c:ptCount val="501"/>
                <c:pt idx="0">
                  <c:v>40</c:v>
                </c:pt>
                <c:pt idx="1">
                  <c:v>40.1</c:v>
                </c:pt>
                <c:pt idx="2">
                  <c:v>40.200000000000003</c:v>
                </c:pt>
                <c:pt idx="3">
                  <c:v>40.299999999999997</c:v>
                </c:pt>
                <c:pt idx="4">
                  <c:v>40.4</c:v>
                </c:pt>
                <c:pt idx="5">
                  <c:v>40.5</c:v>
                </c:pt>
                <c:pt idx="6">
                  <c:v>40.6</c:v>
                </c:pt>
                <c:pt idx="7">
                  <c:v>40.700000000000003</c:v>
                </c:pt>
                <c:pt idx="8">
                  <c:v>40.799999999999997</c:v>
                </c:pt>
                <c:pt idx="9">
                  <c:v>40.9</c:v>
                </c:pt>
                <c:pt idx="10">
                  <c:v>41</c:v>
                </c:pt>
                <c:pt idx="11">
                  <c:v>41.1</c:v>
                </c:pt>
                <c:pt idx="12">
                  <c:v>41.2</c:v>
                </c:pt>
                <c:pt idx="13">
                  <c:v>41.3</c:v>
                </c:pt>
                <c:pt idx="14">
                  <c:v>41.4</c:v>
                </c:pt>
                <c:pt idx="15">
                  <c:v>41.5</c:v>
                </c:pt>
                <c:pt idx="16">
                  <c:v>41.6</c:v>
                </c:pt>
                <c:pt idx="17">
                  <c:v>41.7</c:v>
                </c:pt>
                <c:pt idx="18">
                  <c:v>41.8</c:v>
                </c:pt>
                <c:pt idx="19">
                  <c:v>41.9</c:v>
                </c:pt>
                <c:pt idx="20">
                  <c:v>42</c:v>
                </c:pt>
                <c:pt idx="21">
                  <c:v>42.1</c:v>
                </c:pt>
                <c:pt idx="22">
                  <c:v>42.2</c:v>
                </c:pt>
                <c:pt idx="23">
                  <c:v>42.3</c:v>
                </c:pt>
                <c:pt idx="24">
                  <c:v>42.4</c:v>
                </c:pt>
                <c:pt idx="25">
                  <c:v>42.5</c:v>
                </c:pt>
                <c:pt idx="26">
                  <c:v>42.6</c:v>
                </c:pt>
                <c:pt idx="27">
                  <c:v>42.7</c:v>
                </c:pt>
                <c:pt idx="28">
                  <c:v>42.8</c:v>
                </c:pt>
                <c:pt idx="29">
                  <c:v>42.9</c:v>
                </c:pt>
                <c:pt idx="30">
                  <c:v>43</c:v>
                </c:pt>
                <c:pt idx="31">
                  <c:v>43.1</c:v>
                </c:pt>
                <c:pt idx="32">
                  <c:v>43.200000000000102</c:v>
                </c:pt>
                <c:pt idx="33">
                  <c:v>43.3</c:v>
                </c:pt>
                <c:pt idx="34">
                  <c:v>43.4</c:v>
                </c:pt>
                <c:pt idx="35">
                  <c:v>43.5</c:v>
                </c:pt>
                <c:pt idx="36">
                  <c:v>43.600000000000101</c:v>
                </c:pt>
                <c:pt idx="37">
                  <c:v>43.700000000000102</c:v>
                </c:pt>
                <c:pt idx="38">
                  <c:v>43.8</c:v>
                </c:pt>
                <c:pt idx="39">
                  <c:v>43.900000000000098</c:v>
                </c:pt>
                <c:pt idx="40">
                  <c:v>44.000000000000099</c:v>
                </c:pt>
                <c:pt idx="41">
                  <c:v>44.100000000000101</c:v>
                </c:pt>
                <c:pt idx="42">
                  <c:v>44.200000000000102</c:v>
                </c:pt>
                <c:pt idx="43">
                  <c:v>44.300000000000097</c:v>
                </c:pt>
                <c:pt idx="44">
                  <c:v>44.400000000000098</c:v>
                </c:pt>
                <c:pt idx="45">
                  <c:v>44.500000000000099</c:v>
                </c:pt>
                <c:pt idx="46">
                  <c:v>44.600000000000101</c:v>
                </c:pt>
                <c:pt idx="47">
                  <c:v>44.700000000000102</c:v>
                </c:pt>
                <c:pt idx="48">
                  <c:v>44.800000000000097</c:v>
                </c:pt>
                <c:pt idx="49">
                  <c:v>44.900000000000098</c:v>
                </c:pt>
                <c:pt idx="50">
                  <c:v>45.000000000000099</c:v>
                </c:pt>
                <c:pt idx="51">
                  <c:v>45.100000000000101</c:v>
                </c:pt>
                <c:pt idx="52">
                  <c:v>45.200000000000102</c:v>
                </c:pt>
                <c:pt idx="53">
                  <c:v>45.300000000000097</c:v>
                </c:pt>
                <c:pt idx="54">
                  <c:v>45.400000000000098</c:v>
                </c:pt>
                <c:pt idx="55">
                  <c:v>45.500000000000099</c:v>
                </c:pt>
                <c:pt idx="56">
                  <c:v>45.600000000000101</c:v>
                </c:pt>
                <c:pt idx="57">
                  <c:v>45.700000000000102</c:v>
                </c:pt>
                <c:pt idx="58">
                  <c:v>45.800000000000097</c:v>
                </c:pt>
                <c:pt idx="59">
                  <c:v>45.900000000000098</c:v>
                </c:pt>
                <c:pt idx="60">
                  <c:v>46.000000000000099</c:v>
                </c:pt>
                <c:pt idx="61">
                  <c:v>46.100000000000101</c:v>
                </c:pt>
                <c:pt idx="62">
                  <c:v>46.200000000000102</c:v>
                </c:pt>
                <c:pt idx="63">
                  <c:v>46.300000000000097</c:v>
                </c:pt>
                <c:pt idx="64">
                  <c:v>46.400000000000098</c:v>
                </c:pt>
                <c:pt idx="65">
                  <c:v>46.500000000000099</c:v>
                </c:pt>
                <c:pt idx="66">
                  <c:v>46.600000000000101</c:v>
                </c:pt>
                <c:pt idx="67">
                  <c:v>46.700000000000102</c:v>
                </c:pt>
                <c:pt idx="68">
                  <c:v>46.800000000000097</c:v>
                </c:pt>
                <c:pt idx="69">
                  <c:v>46.900000000000098</c:v>
                </c:pt>
                <c:pt idx="70">
                  <c:v>47.000000000000099</c:v>
                </c:pt>
                <c:pt idx="71">
                  <c:v>47.100000000000101</c:v>
                </c:pt>
                <c:pt idx="72">
                  <c:v>47.200000000000102</c:v>
                </c:pt>
                <c:pt idx="73">
                  <c:v>47.300000000000097</c:v>
                </c:pt>
                <c:pt idx="74">
                  <c:v>47.400000000000098</c:v>
                </c:pt>
                <c:pt idx="75">
                  <c:v>47.500000000000099</c:v>
                </c:pt>
                <c:pt idx="76">
                  <c:v>47.600000000000101</c:v>
                </c:pt>
                <c:pt idx="77">
                  <c:v>47.700000000000102</c:v>
                </c:pt>
                <c:pt idx="78">
                  <c:v>47.800000000000097</c:v>
                </c:pt>
                <c:pt idx="79">
                  <c:v>47.900000000000098</c:v>
                </c:pt>
                <c:pt idx="80">
                  <c:v>48.000000000000099</c:v>
                </c:pt>
                <c:pt idx="81">
                  <c:v>48.100000000000101</c:v>
                </c:pt>
                <c:pt idx="82">
                  <c:v>48.200000000000102</c:v>
                </c:pt>
                <c:pt idx="83">
                  <c:v>48.300000000000097</c:v>
                </c:pt>
                <c:pt idx="84">
                  <c:v>48.400000000000098</c:v>
                </c:pt>
                <c:pt idx="85">
                  <c:v>48.500000000000099</c:v>
                </c:pt>
                <c:pt idx="86">
                  <c:v>48.600000000000101</c:v>
                </c:pt>
                <c:pt idx="87">
                  <c:v>48.700000000000102</c:v>
                </c:pt>
                <c:pt idx="88">
                  <c:v>48.800000000000097</c:v>
                </c:pt>
                <c:pt idx="89">
                  <c:v>48.900000000000098</c:v>
                </c:pt>
                <c:pt idx="90">
                  <c:v>49.000000000000099</c:v>
                </c:pt>
                <c:pt idx="91">
                  <c:v>49.100000000000101</c:v>
                </c:pt>
                <c:pt idx="92">
                  <c:v>49.200000000000102</c:v>
                </c:pt>
                <c:pt idx="93">
                  <c:v>49.300000000000097</c:v>
                </c:pt>
                <c:pt idx="94">
                  <c:v>49.400000000000098</c:v>
                </c:pt>
                <c:pt idx="95">
                  <c:v>49.500000000000099</c:v>
                </c:pt>
                <c:pt idx="96">
                  <c:v>49.600000000000101</c:v>
                </c:pt>
                <c:pt idx="97">
                  <c:v>49.700000000000102</c:v>
                </c:pt>
                <c:pt idx="98">
                  <c:v>49.800000000000097</c:v>
                </c:pt>
                <c:pt idx="99">
                  <c:v>49.900000000000098</c:v>
                </c:pt>
                <c:pt idx="100">
                  <c:v>50.000000000000099</c:v>
                </c:pt>
                <c:pt idx="101">
                  <c:v>50.100000000000101</c:v>
                </c:pt>
                <c:pt idx="102">
                  <c:v>50.200000000000102</c:v>
                </c:pt>
                <c:pt idx="103">
                  <c:v>50.300000000000097</c:v>
                </c:pt>
                <c:pt idx="104">
                  <c:v>50.400000000000098</c:v>
                </c:pt>
                <c:pt idx="105">
                  <c:v>50.500000000000099</c:v>
                </c:pt>
                <c:pt idx="106">
                  <c:v>50.6000000000002</c:v>
                </c:pt>
                <c:pt idx="107">
                  <c:v>50.700000000000202</c:v>
                </c:pt>
                <c:pt idx="108">
                  <c:v>50.800000000000203</c:v>
                </c:pt>
                <c:pt idx="109">
                  <c:v>50.900000000000198</c:v>
                </c:pt>
                <c:pt idx="110">
                  <c:v>51.000000000000199</c:v>
                </c:pt>
                <c:pt idx="111">
                  <c:v>51.1000000000002</c:v>
                </c:pt>
                <c:pt idx="112">
                  <c:v>51.200000000000202</c:v>
                </c:pt>
                <c:pt idx="113">
                  <c:v>51.300000000000203</c:v>
                </c:pt>
                <c:pt idx="114">
                  <c:v>51.400000000000198</c:v>
                </c:pt>
                <c:pt idx="115">
                  <c:v>51.500000000000199</c:v>
                </c:pt>
                <c:pt idx="116">
                  <c:v>51.6000000000002</c:v>
                </c:pt>
                <c:pt idx="117">
                  <c:v>51.700000000000202</c:v>
                </c:pt>
                <c:pt idx="118">
                  <c:v>51.800000000000203</c:v>
                </c:pt>
                <c:pt idx="119">
                  <c:v>51.900000000000198</c:v>
                </c:pt>
                <c:pt idx="120">
                  <c:v>52.000000000000199</c:v>
                </c:pt>
                <c:pt idx="121">
                  <c:v>52.1000000000002</c:v>
                </c:pt>
                <c:pt idx="122">
                  <c:v>52.200000000000202</c:v>
                </c:pt>
                <c:pt idx="123">
                  <c:v>52.300000000000203</c:v>
                </c:pt>
                <c:pt idx="124">
                  <c:v>52.400000000000198</c:v>
                </c:pt>
                <c:pt idx="125">
                  <c:v>52.500000000000199</c:v>
                </c:pt>
                <c:pt idx="126">
                  <c:v>52.6000000000002</c:v>
                </c:pt>
                <c:pt idx="127">
                  <c:v>52.700000000000202</c:v>
                </c:pt>
                <c:pt idx="128">
                  <c:v>52.800000000000203</c:v>
                </c:pt>
                <c:pt idx="129">
                  <c:v>52.900000000000198</c:v>
                </c:pt>
                <c:pt idx="130">
                  <c:v>53.000000000000199</c:v>
                </c:pt>
                <c:pt idx="131">
                  <c:v>53.1000000000002</c:v>
                </c:pt>
                <c:pt idx="132">
                  <c:v>53.200000000000202</c:v>
                </c:pt>
                <c:pt idx="133">
                  <c:v>53.300000000000203</c:v>
                </c:pt>
                <c:pt idx="134">
                  <c:v>53.400000000000198</c:v>
                </c:pt>
                <c:pt idx="135">
                  <c:v>53.500000000000199</c:v>
                </c:pt>
                <c:pt idx="136">
                  <c:v>53.6000000000002</c:v>
                </c:pt>
                <c:pt idx="137">
                  <c:v>53.700000000000202</c:v>
                </c:pt>
                <c:pt idx="138">
                  <c:v>53.800000000000203</c:v>
                </c:pt>
                <c:pt idx="139">
                  <c:v>53.900000000000198</c:v>
                </c:pt>
                <c:pt idx="140">
                  <c:v>54.000000000000199</c:v>
                </c:pt>
                <c:pt idx="141">
                  <c:v>54.1000000000002</c:v>
                </c:pt>
                <c:pt idx="142">
                  <c:v>54.200000000000202</c:v>
                </c:pt>
                <c:pt idx="143">
                  <c:v>54.300000000000203</c:v>
                </c:pt>
                <c:pt idx="144">
                  <c:v>54.400000000000198</c:v>
                </c:pt>
                <c:pt idx="145">
                  <c:v>54.500000000000199</c:v>
                </c:pt>
                <c:pt idx="146">
                  <c:v>54.6000000000002</c:v>
                </c:pt>
                <c:pt idx="147">
                  <c:v>54.700000000000202</c:v>
                </c:pt>
                <c:pt idx="148">
                  <c:v>54.800000000000203</c:v>
                </c:pt>
                <c:pt idx="149">
                  <c:v>54.900000000000198</c:v>
                </c:pt>
                <c:pt idx="150">
                  <c:v>55.000000000000199</c:v>
                </c:pt>
                <c:pt idx="151">
                  <c:v>55.1000000000002</c:v>
                </c:pt>
                <c:pt idx="152">
                  <c:v>55.200000000000202</c:v>
                </c:pt>
                <c:pt idx="153">
                  <c:v>55.300000000000203</c:v>
                </c:pt>
                <c:pt idx="154">
                  <c:v>55.400000000000198</c:v>
                </c:pt>
                <c:pt idx="155">
                  <c:v>55.500000000000199</c:v>
                </c:pt>
                <c:pt idx="156">
                  <c:v>55.6000000000002</c:v>
                </c:pt>
                <c:pt idx="157">
                  <c:v>55.700000000000202</c:v>
                </c:pt>
                <c:pt idx="158">
                  <c:v>55.800000000000203</c:v>
                </c:pt>
                <c:pt idx="159">
                  <c:v>55.900000000000198</c:v>
                </c:pt>
                <c:pt idx="160">
                  <c:v>56.000000000000199</c:v>
                </c:pt>
                <c:pt idx="161">
                  <c:v>56.1000000000002</c:v>
                </c:pt>
                <c:pt idx="162">
                  <c:v>56.200000000000202</c:v>
                </c:pt>
                <c:pt idx="163">
                  <c:v>56.300000000000203</c:v>
                </c:pt>
                <c:pt idx="164">
                  <c:v>56.400000000000198</c:v>
                </c:pt>
                <c:pt idx="165">
                  <c:v>56.500000000000199</c:v>
                </c:pt>
                <c:pt idx="166">
                  <c:v>56.6000000000002</c:v>
                </c:pt>
                <c:pt idx="167">
                  <c:v>56.700000000000202</c:v>
                </c:pt>
                <c:pt idx="168">
                  <c:v>56.800000000000203</c:v>
                </c:pt>
                <c:pt idx="169">
                  <c:v>56.900000000000198</c:v>
                </c:pt>
                <c:pt idx="170">
                  <c:v>57.000000000000199</c:v>
                </c:pt>
                <c:pt idx="171">
                  <c:v>57.1000000000002</c:v>
                </c:pt>
                <c:pt idx="172">
                  <c:v>57.200000000000202</c:v>
                </c:pt>
                <c:pt idx="173">
                  <c:v>57.300000000000203</c:v>
                </c:pt>
                <c:pt idx="174">
                  <c:v>57.400000000000198</c:v>
                </c:pt>
                <c:pt idx="175">
                  <c:v>57.500000000000199</c:v>
                </c:pt>
                <c:pt idx="176">
                  <c:v>57.6000000000003</c:v>
                </c:pt>
                <c:pt idx="177">
                  <c:v>57.700000000000301</c:v>
                </c:pt>
                <c:pt idx="178">
                  <c:v>57.800000000000303</c:v>
                </c:pt>
                <c:pt idx="179">
                  <c:v>57.900000000000297</c:v>
                </c:pt>
                <c:pt idx="180">
                  <c:v>58.000000000000298</c:v>
                </c:pt>
                <c:pt idx="181">
                  <c:v>58.1000000000003</c:v>
                </c:pt>
                <c:pt idx="182">
                  <c:v>58.200000000000301</c:v>
                </c:pt>
                <c:pt idx="183">
                  <c:v>58.300000000000303</c:v>
                </c:pt>
                <c:pt idx="184">
                  <c:v>58.400000000000297</c:v>
                </c:pt>
                <c:pt idx="185">
                  <c:v>58.500000000000298</c:v>
                </c:pt>
                <c:pt idx="186">
                  <c:v>58.6000000000003</c:v>
                </c:pt>
                <c:pt idx="187">
                  <c:v>58.700000000000301</c:v>
                </c:pt>
                <c:pt idx="188">
                  <c:v>58.800000000000303</c:v>
                </c:pt>
                <c:pt idx="189">
                  <c:v>58.900000000000297</c:v>
                </c:pt>
                <c:pt idx="190">
                  <c:v>59.000000000000298</c:v>
                </c:pt>
                <c:pt idx="191">
                  <c:v>59.1000000000003</c:v>
                </c:pt>
                <c:pt idx="192">
                  <c:v>59.200000000000301</c:v>
                </c:pt>
                <c:pt idx="193">
                  <c:v>59.300000000000303</c:v>
                </c:pt>
                <c:pt idx="194">
                  <c:v>59.400000000000297</c:v>
                </c:pt>
                <c:pt idx="195">
                  <c:v>59.500000000000298</c:v>
                </c:pt>
                <c:pt idx="196">
                  <c:v>59.6000000000003</c:v>
                </c:pt>
                <c:pt idx="197">
                  <c:v>59.700000000000301</c:v>
                </c:pt>
                <c:pt idx="198">
                  <c:v>59.800000000000303</c:v>
                </c:pt>
                <c:pt idx="199">
                  <c:v>59.900000000000297</c:v>
                </c:pt>
                <c:pt idx="200">
                  <c:v>60.000000000000298</c:v>
                </c:pt>
                <c:pt idx="201">
                  <c:v>60.1000000000003</c:v>
                </c:pt>
                <c:pt idx="202">
                  <c:v>60.200000000000301</c:v>
                </c:pt>
                <c:pt idx="203">
                  <c:v>60.300000000000303</c:v>
                </c:pt>
                <c:pt idx="204">
                  <c:v>60.400000000000297</c:v>
                </c:pt>
                <c:pt idx="205">
                  <c:v>60.500000000000298</c:v>
                </c:pt>
                <c:pt idx="206">
                  <c:v>60.6000000000003</c:v>
                </c:pt>
                <c:pt idx="207">
                  <c:v>60.700000000000301</c:v>
                </c:pt>
                <c:pt idx="208">
                  <c:v>60.800000000000303</c:v>
                </c:pt>
                <c:pt idx="209">
                  <c:v>60.900000000000297</c:v>
                </c:pt>
                <c:pt idx="210">
                  <c:v>61.000000000000298</c:v>
                </c:pt>
                <c:pt idx="211">
                  <c:v>61.1000000000003</c:v>
                </c:pt>
                <c:pt idx="212">
                  <c:v>61.200000000000301</c:v>
                </c:pt>
                <c:pt idx="213">
                  <c:v>61.300000000000303</c:v>
                </c:pt>
                <c:pt idx="214">
                  <c:v>61.400000000000297</c:v>
                </c:pt>
                <c:pt idx="215">
                  <c:v>61.500000000000298</c:v>
                </c:pt>
                <c:pt idx="216">
                  <c:v>61.6000000000003</c:v>
                </c:pt>
                <c:pt idx="217">
                  <c:v>61.700000000000301</c:v>
                </c:pt>
                <c:pt idx="218">
                  <c:v>61.800000000000303</c:v>
                </c:pt>
                <c:pt idx="219">
                  <c:v>61.900000000000297</c:v>
                </c:pt>
                <c:pt idx="220">
                  <c:v>62.000000000000298</c:v>
                </c:pt>
                <c:pt idx="221">
                  <c:v>62.1000000000003</c:v>
                </c:pt>
                <c:pt idx="222">
                  <c:v>62.200000000000301</c:v>
                </c:pt>
                <c:pt idx="223">
                  <c:v>62.300000000000303</c:v>
                </c:pt>
                <c:pt idx="224">
                  <c:v>62.400000000000297</c:v>
                </c:pt>
                <c:pt idx="225">
                  <c:v>62.500000000000298</c:v>
                </c:pt>
                <c:pt idx="226">
                  <c:v>62.6000000000003</c:v>
                </c:pt>
                <c:pt idx="227">
                  <c:v>62.700000000000301</c:v>
                </c:pt>
                <c:pt idx="228">
                  <c:v>62.800000000000303</c:v>
                </c:pt>
                <c:pt idx="229">
                  <c:v>62.900000000000297</c:v>
                </c:pt>
                <c:pt idx="230">
                  <c:v>63.000000000000298</c:v>
                </c:pt>
                <c:pt idx="231">
                  <c:v>63.1000000000003</c:v>
                </c:pt>
                <c:pt idx="232">
                  <c:v>63.200000000000301</c:v>
                </c:pt>
                <c:pt idx="233">
                  <c:v>63.300000000000303</c:v>
                </c:pt>
                <c:pt idx="234">
                  <c:v>63.400000000000297</c:v>
                </c:pt>
                <c:pt idx="235">
                  <c:v>63.500000000000298</c:v>
                </c:pt>
                <c:pt idx="236">
                  <c:v>63.6000000000003</c:v>
                </c:pt>
                <c:pt idx="237">
                  <c:v>63.700000000000301</c:v>
                </c:pt>
                <c:pt idx="238">
                  <c:v>63.800000000000303</c:v>
                </c:pt>
                <c:pt idx="239">
                  <c:v>63.900000000000297</c:v>
                </c:pt>
                <c:pt idx="240">
                  <c:v>64.000000000000298</c:v>
                </c:pt>
                <c:pt idx="241">
                  <c:v>64.100000000000307</c:v>
                </c:pt>
                <c:pt idx="242">
                  <c:v>64.200000000000301</c:v>
                </c:pt>
                <c:pt idx="243">
                  <c:v>64.300000000000296</c:v>
                </c:pt>
                <c:pt idx="244">
                  <c:v>64.400000000000304</c:v>
                </c:pt>
                <c:pt idx="245">
                  <c:v>64.500000000000298</c:v>
                </c:pt>
                <c:pt idx="246">
                  <c:v>64.600000000000307</c:v>
                </c:pt>
                <c:pt idx="247">
                  <c:v>64.700000000000401</c:v>
                </c:pt>
                <c:pt idx="248">
                  <c:v>64.800000000000395</c:v>
                </c:pt>
                <c:pt idx="249">
                  <c:v>64.900000000000404</c:v>
                </c:pt>
                <c:pt idx="250">
                  <c:v>65.000000000000398</c:v>
                </c:pt>
                <c:pt idx="251">
                  <c:v>65.100000000000406</c:v>
                </c:pt>
                <c:pt idx="252">
                  <c:v>65.200000000000401</c:v>
                </c:pt>
                <c:pt idx="253">
                  <c:v>65.300000000000395</c:v>
                </c:pt>
                <c:pt idx="254">
                  <c:v>65.400000000000404</c:v>
                </c:pt>
                <c:pt idx="255">
                  <c:v>65.500000000000398</c:v>
                </c:pt>
                <c:pt idx="256">
                  <c:v>65.600000000000406</c:v>
                </c:pt>
                <c:pt idx="257">
                  <c:v>65.700000000000401</c:v>
                </c:pt>
                <c:pt idx="258">
                  <c:v>65.800000000000395</c:v>
                </c:pt>
                <c:pt idx="259">
                  <c:v>65.900000000000404</c:v>
                </c:pt>
                <c:pt idx="260">
                  <c:v>66.000000000000398</c:v>
                </c:pt>
                <c:pt idx="261">
                  <c:v>66.100000000000406</c:v>
                </c:pt>
                <c:pt idx="262">
                  <c:v>66.200000000000401</c:v>
                </c:pt>
                <c:pt idx="263">
                  <c:v>66.300000000000395</c:v>
                </c:pt>
                <c:pt idx="264">
                  <c:v>66.400000000000404</c:v>
                </c:pt>
                <c:pt idx="265">
                  <c:v>66.500000000000398</c:v>
                </c:pt>
                <c:pt idx="266">
                  <c:v>66.600000000000406</c:v>
                </c:pt>
                <c:pt idx="267">
                  <c:v>66.700000000000401</c:v>
                </c:pt>
                <c:pt idx="268">
                  <c:v>66.800000000000395</c:v>
                </c:pt>
                <c:pt idx="269">
                  <c:v>66.900000000000404</c:v>
                </c:pt>
                <c:pt idx="270">
                  <c:v>67.000000000000398</c:v>
                </c:pt>
                <c:pt idx="271">
                  <c:v>67.100000000000406</c:v>
                </c:pt>
                <c:pt idx="272">
                  <c:v>67.200000000000401</c:v>
                </c:pt>
                <c:pt idx="273">
                  <c:v>67.300000000000395</c:v>
                </c:pt>
                <c:pt idx="274">
                  <c:v>67.400000000000404</c:v>
                </c:pt>
                <c:pt idx="275">
                  <c:v>67.500000000000398</c:v>
                </c:pt>
                <c:pt idx="276">
                  <c:v>67.600000000000406</c:v>
                </c:pt>
                <c:pt idx="277">
                  <c:v>67.700000000000401</c:v>
                </c:pt>
                <c:pt idx="278">
                  <c:v>67.800000000000395</c:v>
                </c:pt>
                <c:pt idx="279">
                  <c:v>67.900000000000404</c:v>
                </c:pt>
                <c:pt idx="280">
                  <c:v>68.000000000000398</c:v>
                </c:pt>
                <c:pt idx="281">
                  <c:v>68.100000000000406</c:v>
                </c:pt>
                <c:pt idx="282">
                  <c:v>68.200000000000401</c:v>
                </c:pt>
                <c:pt idx="283">
                  <c:v>68.300000000000395</c:v>
                </c:pt>
                <c:pt idx="284">
                  <c:v>68.400000000000404</c:v>
                </c:pt>
                <c:pt idx="285">
                  <c:v>68.500000000000398</c:v>
                </c:pt>
                <c:pt idx="286">
                  <c:v>68.600000000000406</c:v>
                </c:pt>
                <c:pt idx="287">
                  <c:v>68.700000000000401</c:v>
                </c:pt>
                <c:pt idx="288">
                  <c:v>68.800000000000395</c:v>
                </c:pt>
                <c:pt idx="289">
                  <c:v>68.900000000000404</c:v>
                </c:pt>
                <c:pt idx="290">
                  <c:v>69.000000000000398</c:v>
                </c:pt>
                <c:pt idx="291">
                  <c:v>69.100000000000406</c:v>
                </c:pt>
                <c:pt idx="292">
                  <c:v>69.200000000000401</c:v>
                </c:pt>
                <c:pt idx="293">
                  <c:v>69.300000000000395</c:v>
                </c:pt>
                <c:pt idx="294">
                  <c:v>69.400000000000404</c:v>
                </c:pt>
                <c:pt idx="295">
                  <c:v>69.500000000000398</c:v>
                </c:pt>
                <c:pt idx="296">
                  <c:v>69.600000000000406</c:v>
                </c:pt>
                <c:pt idx="297">
                  <c:v>69.700000000000401</c:v>
                </c:pt>
                <c:pt idx="298">
                  <c:v>69.800000000000395</c:v>
                </c:pt>
                <c:pt idx="299">
                  <c:v>69.900000000000404</c:v>
                </c:pt>
                <c:pt idx="300">
                  <c:v>70.000000000000398</c:v>
                </c:pt>
                <c:pt idx="301">
                  <c:v>70.100000000000406</c:v>
                </c:pt>
                <c:pt idx="302">
                  <c:v>70.200000000000401</c:v>
                </c:pt>
                <c:pt idx="303">
                  <c:v>70.300000000000395</c:v>
                </c:pt>
                <c:pt idx="304">
                  <c:v>70.400000000000404</c:v>
                </c:pt>
                <c:pt idx="305">
                  <c:v>70.500000000000398</c:v>
                </c:pt>
                <c:pt idx="306">
                  <c:v>70.600000000000406</c:v>
                </c:pt>
                <c:pt idx="307">
                  <c:v>70.700000000000401</c:v>
                </c:pt>
                <c:pt idx="308">
                  <c:v>70.800000000000395</c:v>
                </c:pt>
                <c:pt idx="309">
                  <c:v>70.900000000000404</c:v>
                </c:pt>
                <c:pt idx="310">
                  <c:v>71.000000000000398</c:v>
                </c:pt>
                <c:pt idx="311">
                  <c:v>71.100000000000406</c:v>
                </c:pt>
                <c:pt idx="312">
                  <c:v>71.200000000000401</c:v>
                </c:pt>
                <c:pt idx="313">
                  <c:v>71.300000000000395</c:v>
                </c:pt>
                <c:pt idx="314">
                  <c:v>71.400000000000404</c:v>
                </c:pt>
                <c:pt idx="315">
                  <c:v>71.500000000000398</c:v>
                </c:pt>
                <c:pt idx="316">
                  <c:v>71.600000000000406</c:v>
                </c:pt>
                <c:pt idx="317">
                  <c:v>71.7000000000005</c:v>
                </c:pt>
                <c:pt idx="318">
                  <c:v>71.800000000000495</c:v>
                </c:pt>
                <c:pt idx="319">
                  <c:v>71.900000000000503</c:v>
                </c:pt>
                <c:pt idx="320">
                  <c:v>72.000000000000497</c:v>
                </c:pt>
                <c:pt idx="321">
                  <c:v>72.100000000000506</c:v>
                </c:pt>
                <c:pt idx="322">
                  <c:v>72.2000000000005</c:v>
                </c:pt>
                <c:pt idx="323">
                  <c:v>72.300000000000495</c:v>
                </c:pt>
                <c:pt idx="324">
                  <c:v>72.400000000000503</c:v>
                </c:pt>
                <c:pt idx="325">
                  <c:v>72.500000000000497</c:v>
                </c:pt>
                <c:pt idx="326">
                  <c:v>72.600000000000506</c:v>
                </c:pt>
                <c:pt idx="327">
                  <c:v>72.7000000000005</c:v>
                </c:pt>
                <c:pt idx="328">
                  <c:v>72.800000000000495</c:v>
                </c:pt>
                <c:pt idx="329">
                  <c:v>72.900000000000503</c:v>
                </c:pt>
                <c:pt idx="330">
                  <c:v>73.000000000000497</c:v>
                </c:pt>
                <c:pt idx="331">
                  <c:v>73.100000000000506</c:v>
                </c:pt>
                <c:pt idx="332">
                  <c:v>73.2000000000005</c:v>
                </c:pt>
                <c:pt idx="333">
                  <c:v>73.300000000000495</c:v>
                </c:pt>
                <c:pt idx="334">
                  <c:v>73.400000000000503</c:v>
                </c:pt>
                <c:pt idx="335">
                  <c:v>73.500000000000497</c:v>
                </c:pt>
                <c:pt idx="336">
                  <c:v>73.600000000000506</c:v>
                </c:pt>
                <c:pt idx="337">
                  <c:v>73.7000000000005</c:v>
                </c:pt>
                <c:pt idx="338">
                  <c:v>73.800000000000495</c:v>
                </c:pt>
                <c:pt idx="339">
                  <c:v>73.900000000000503</c:v>
                </c:pt>
                <c:pt idx="340">
                  <c:v>74.000000000000497</c:v>
                </c:pt>
                <c:pt idx="341">
                  <c:v>74.100000000000506</c:v>
                </c:pt>
                <c:pt idx="342">
                  <c:v>74.2000000000005</c:v>
                </c:pt>
                <c:pt idx="343">
                  <c:v>74.300000000000495</c:v>
                </c:pt>
                <c:pt idx="344">
                  <c:v>74.400000000000503</c:v>
                </c:pt>
                <c:pt idx="345">
                  <c:v>74.500000000000497</c:v>
                </c:pt>
                <c:pt idx="346">
                  <c:v>74.600000000000506</c:v>
                </c:pt>
                <c:pt idx="347">
                  <c:v>74.7000000000005</c:v>
                </c:pt>
                <c:pt idx="348">
                  <c:v>74.800000000000495</c:v>
                </c:pt>
                <c:pt idx="349">
                  <c:v>74.900000000000503</c:v>
                </c:pt>
                <c:pt idx="350">
                  <c:v>75.000000000000497</c:v>
                </c:pt>
                <c:pt idx="351">
                  <c:v>75.100000000000506</c:v>
                </c:pt>
                <c:pt idx="352">
                  <c:v>75.2000000000005</c:v>
                </c:pt>
                <c:pt idx="353">
                  <c:v>75.300000000000495</c:v>
                </c:pt>
                <c:pt idx="354">
                  <c:v>75.400000000000503</c:v>
                </c:pt>
                <c:pt idx="355">
                  <c:v>75.500000000000497</c:v>
                </c:pt>
                <c:pt idx="356">
                  <c:v>75.600000000000506</c:v>
                </c:pt>
                <c:pt idx="357">
                  <c:v>75.7000000000005</c:v>
                </c:pt>
                <c:pt idx="358">
                  <c:v>75.800000000000495</c:v>
                </c:pt>
                <c:pt idx="359">
                  <c:v>75.900000000000503</c:v>
                </c:pt>
                <c:pt idx="360">
                  <c:v>76.000000000000497</c:v>
                </c:pt>
                <c:pt idx="361">
                  <c:v>76.100000000000506</c:v>
                </c:pt>
                <c:pt idx="362">
                  <c:v>76.2000000000005</c:v>
                </c:pt>
                <c:pt idx="363">
                  <c:v>76.300000000000495</c:v>
                </c:pt>
                <c:pt idx="364">
                  <c:v>76.400000000000503</c:v>
                </c:pt>
                <c:pt idx="365">
                  <c:v>76.500000000000497</c:v>
                </c:pt>
                <c:pt idx="366">
                  <c:v>76.600000000000506</c:v>
                </c:pt>
                <c:pt idx="367">
                  <c:v>76.7000000000005</c:v>
                </c:pt>
                <c:pt idx="368">
                  <c:v>76.800000000000495</c:v>
                </c:pt>
                <c:pt idx="369">
                  <c:v>76.900000000000503</c:v>
                </c:pt>
                <c:pt idx="370">
                  <c:v>77.000000000000497</c:v>
                </c:pt>
                <c:pt idx="371">
                  <c:v>77.100000000000506</c:v>
                </c:pt>
                <c:pt idx="372">
                  <c:v>77.2000000000005</c:v>
                </c:pt>
                <c:pt idx="373">
                  <c:v>77.300000000000495</c:v>
                </c:pt>
                <c:pt idx="374">
                  <c:v>77.400000000000503</c:v>
                </c:pt>
                <c:pt idx="375">
                  <c:v>77.500000000000497</c:v>
                </c:pt>
                <c:pt idx="376">
                  <c:v>77.600000000000506</c:v>
                </c:pt>
                <c:pt idx="377">
                  <c:v>77.7000000000005</c:v>
                </c:pt>
                <c:pt idx="378">
                  <c:v>77.800000000000495</c:v>
                </c:pt>
                <c:pt idx="379">
                  <c:v>77.900000000000503</c:v>
                </c:pt>
                <c:pt idx="380">
                  <c:v>78.000000000000497</c:v>
                </c:pt>
                <c:pt idx="381">
                  <c:v>78.100000000000506</c:v>
                </c:pt>
                <c:pt idx="382">
                  <c:v>78.2000000000005</c:v>
                </c:pt>
                <c:pt idx="383">
                  <c:v>78.300000000000495</c:v>
                </c:pt>
                <c:pt idx="384">
                  <c:v>78.400000000000503</c:v>
                </c:pt>
                <c:pt idx="385">
                  <c:v>78.500000000000497</c:v>
                </c:pt>
                <c:pt idx="386">
                  <c:v>78.600000000000506</c:v>
                </c:pt>
                <c:pt idx="387">
                  <c:v>78.7000000000005</c:v>
                </c:pt>
                <c:pt idx="388">
                  <c:v>78.800000000000594</c:v>
                </c:pt>
                <c:pt idx="389">
                  <c:v>78.900000000000603</c:v>
                </c:pt>
                <c:pt idx="390">
                  <c:v>79.000000000000597</c:v>
                </c:pt>
                <c:pt idx="391">
                  <c:v>79.100000000000605</c:v>
                </c:pt>
                <c:pt idx="392">
                  <c:v>79.2000000000006</c:v>
                </c:pt>
                <c:pt idx="393">
                  <c:v>79.300000000000594</c:v>
                </c:pt>
                <c:pt idx="394">
                  <c:v>79.400000000000603</c:v>
                </c:pt>
                <c:pt idx="395">
                  <c:v>79.500000000000597</c:v>
                </c:pt>
                <c:pt idx="396">
                  <c:v>79.600000000000605</c:v>
                </c:pt>
                <c:pt idx="397">
                  <c:v>79.7000000000006</c:v>
                </c:pt>
                <c:pt idx="398">
                  <c:v>79.800000000000594</c:v>
                </c:pt>
                <c:pt idx="399">
                  <c:v>79.900000000000603</c:v>
                </c:pt>
                <c:pt idx="400">
                  <c:v>80.000000000000597</c:v>
                </c:pt>
                <c:pt idx="401">
                  <c:v>80.100000000000605</c:v>
                </c:pt>
                <c:pt idx="402">
                  <c:v>80.2000000000006</c:v>
                </c:pt>
                <c:pt idx="403">
                  <c:v>80.300000000000594</c:v>
                </c:pt>
                <c:pt idx="404">
                  <c:v>80.400000000000603</c:v>
                </c:pt>
                <c:pt idx="405">
                  <c:v>80.500000000000597</c:v>
                </c:pt>
                <c:pt idx="406">
                  <c:v>80.600000000000605</c:v>
                </c:pt>
                <c:pt idx="407">
                  <c:v>80.7000000000006</c:v>
                </c:pt>
                <c:pt idx="408">
                  <c:v>80.800000000000594</c:v>
                </c:pt>
                <c:pt idx="409">
                  <c:v>80.900000000000603</c:v>
                </c:pt>
                <c:pt idx="410">
                  <c:v>81.000000000000597</c:v>
                </c:pt>
                <c:pt idx="411">
                  <c:v>81.100000000000605</c:v>
                </c:pt>
                <c:pt idx="412">
                  <c:v>81.2000000000006</c:v>
                </c:pt>
                <c:pt idx="413">
                  <c:v>81.300000000000594</c:v>
                </c:pt>
                <c:pt idx="414">
                  <c:v>81.400000000000603</c:v>
                </c:pt>
                <c:pt idx="415">
                  <c:v>81.500000000000597</c:v>
                </c:pt>
                <c:pt idx="416">
                  <c:v>81.600000000000605</c:v>
                </c:pt>
                <c:pt idx="417">
                  <c:v>81.7000000000006</c:v>
                </c:pt>
                <c:pt idx="418">
                  <c:v>81.800000000000594</c:v>
                </c:pt>
                <c:pt idx="419">
                  <c:v>81.900000000000603</c:v>
                </c:pt>
                <c:pt idx="420">
                  <c:v>82.000000000000597</c:v>
                </c:pt>
                <c:pt idx="421">
                  <c:v>82.100000000000605</c:v>
                </c:pt>
                <c:pt idx="422">
                  <c:v>82.2000000000006</c:v>
                </c:pt>
                <c:pt idx="423">
                  <c:v>82.300000000000594</c:v>
                </c:pt>
                <c:pt idx="424">
                  <c:v>82.400000000000603</c:v>
                </c:pt>
                <c:pt idx="425">
                  <c:v>82.500000000000597</c:v>
                </c:pt>
                <c:pt idx="426">
                  <c:v>82.600000000000605</c:v>
                </c:pt>
                <c:pt idx="427">
                  <c:v>82.7000000000006</c:v>
                </c:pt>
                <c:pt idx="428">
                  <c:v>82.800000000000594</c:v>
                </c:pt>
                <c:pt idx="429">
                  <c:v>82.900000000000603</c:v>
                </c:pt>
                <c:pt idx="430">
                  <c:v>83.000000000000597</c:v>
                </c:pt>
                <c:pt idx="431">
                  <c:v>83.100000000000605</c:v>
                </c:pt>
                <c:pt idx="432">
                  <c:v>83.2000000000006</c:v>
                </c:pt>
                <c:pt idx="433">
                  <c:v>83.300000000000594</c:v>
                </c:pt>
                <c:pt idx="434">
                  <c:v>83.400000000000603</c:v>
                </c:pt>
                <c:pt idx="435">
                  <c:v>83.500000000000597</c:v>
                </c:pt>
                <c:pt idx="436">
                  <c:v>83.600000000000605</c:v>
                </c:pt>
                <c:pt idx="437">
                  <c:v>83.7000000000006</c:v>
                </c:pt>
                <c:pt idx="438">
                  <c:v>83.800000000000594</c:v>
                </c:pt>
                <c:pt idx="439">
                  <c:v>83.900000000000603</c:v>
                </c:pt>
                <c:pt idx="440">
                  <c:v>84.000000000000597</c:v>
                </c:pt>
                <c:pt idx="441">
                  <c:v>84.100000000000605</c:v>
                </c:pt>
                <c:pt idx="442">
                  <c:v>84.2000000000006</c:v>
                </c:pt>
                <c:pt idx="443">
                  <c:v>84.300000000000594</c:v>
                </c:pt>
                <c:pt idx="444">
                  <c:v>84.400000000000603</c:v>
                </c:pt>
                <c:pt idx="445">
                  <c:v>84.500000000000597</c:v>
                </c:pt>
                <c:pt idx="446">
                  <c:v>84.600000000000605</c:v>
                </c:pt>
                <c:pt idx="447">
                  <c:v>84.7000000000006</c:v>
                </c:pt>
                <c:pt idx="448">
                  <c:v>84.800000000000594</c:v>
                </c:pt>
                <c:pt idx="449">
                  <c:v>84.900000000000603</c:v>
                </c:pt>
                <c:pt idx="450">
                  <c:v>85.000000000000597</c:v>
                </c:pt>
                <c:pt idx="451">
                  <c:v>85.100000000000605</c:v>
                </c:pt>
                <c:pt idx="452">
                  <c:v>85.2000000000006</c:v>
                </c:pt>
                <c:pt idx="453">
                  <c:v>85.300000000000594</c:v>
                </c:pt>
                <c:pt idx="454">
                  <c:v>85.400000000000603</c:v>
                </c:pt>
                <c:pt idx="455">
                  <c:v>85.500000000000597</c:v>
                </c:pt>
                <c:pt idx="456">
                  <c:v>85.600000000000605</c:v>
                </c:pt>
                <c:pt idx="457">
                  <c:v>85.7000000000006</c:v>
                </c:pt>
                <c:pt idx="458">
                  <c:v>85.800000000000693</c:v>
                </c:pt>
                <c:pt idx="459">
                  <c:v>85.900000000000702</c:v>
                </c:pt>
                <c:pt idx="460">
                  <c:v>86.000000000000696</c:v>
                </c:pt>
                <c:pt idx="461">
                  <c:v>86.100000000000705</c:v>
                </c:pt>
                <c:pt idx="462">
                  <c:v>86.200000000000699</c:v>
                </c:pt>
                <c:pt idx="463">
                  <c:v>86.300000000000693</c:v>
                </c:pt>
                <c:pt idx="464">
                  <c:v>86.400000000000702</c:v>
                </c:pt>
                <c:pt idx="465">
                  <c:v>86.500000000000696</c:v>
                </c:pt>
                <c:pt idx="466">
                  <c:v>86.600000000000705</c:v>
                </c:pt>
                <c:pt idx="467">
                  <c:v>86.700000000000699</c:v>
                </c:pt>
                <c:pt idx="468">
                  <c:v>86.800000000000693</c:v>
                </c:pt>
                <c:pt idx="469">
                  <c:v>86.900000000000702</c:v>
                </c:pt>
                <c:pt idx="470">
                  <c:v>87.000000000000696</c:v>
                </c:pt>
                <c:pt idx="471">
                  <c:v>87.100000000000705</c:v>
                </c:pt>
                <c:pt idx="472">
                  <c:v>87.200000000000699</c:v>
                </c:pt>
                <c:pt idx="473">
                  <c:v>87.300000000000693</c:v>
                </c:pt>
                <c:pt idx="474">
                  <c:v>87.400000000000702</c:v>
                </c:pt>
                <c:pt idx="475">
                  <c:v>87.500000000000696</c:v>
                </c:pt>
                <c:pt idx="476">
                  <c:v>87.600000000000705</c:v>
                </c:pt>
                <c:pt idx="477">
                  <c:v>87.700000000000699</c:v>
                </c:pt>
                <c:pt idx="478">
                  <c:v>87.800000000000693</c:v>
                </c:pt>
                <c:pt idx="479">
                  <c:v>87.900000000000702</c:v>
                </c:pt>
                <c:pt idx="480">
                  <c:v>88.000000000000696</c:v>
                </c:pt>
                <c:pt idx="481">
                  <c:v>88.100000000000705</c:v>
                </c:pt>
                <c:pt idx="482">
                  <c:v>88.200000000000699</c:v>
                </c:pt>
                <c:pt idx="483">
                  <c:v>88.300000000000693</c:v>
                </c:pt>
                <c:pt idx="484">
                  <c:v>88.400000000000702</c:v>
                </c:pt>
                <c:pt idx="485">
                  <c:v>88.500000000000696</c:v>
                </c:pt>
                <c:pt idx="486">
                  <c:v>88.600000000000705</c:v>
                </c:pt>
                <c:pt idx="487">
                  <c:v>88.700000000000699</c:v>
                </c:pt>
                <c:pt idx="488">
                  <c:v>88.800000000000693</c:v>
                </c:pt>
                <c:pt idx="489">
                  <c:v>88.900000000000702</c:v>
                </c:pt>
                <c:pt idx="490">
                  <c:v>89.000000000000696</c:v>
                </c:pt>
                <c:pt idx="491">
                  <c:v>89.100000000000705</c:v>
                </c:pt>
                <c:pt idx="492">
                  <c:v>89.200000000000699</c:v>
                </c:pt>
                <c:pt idx="493">
                  <c:v>89.300000000000693</c:v>
                </c:pt>
                <c:pt idx="494">
                  <c:v>89.400000000000702</c:v>
                </c:pt>
                <c:pt idx="495">
                  <c:v>89.500000000000696</c:v>
                </c:pt>
                <c:pt idx="496">
                  <c:v>89.600000000000705</c:v>
                </c:pt>
                <c:pt idx="497">
                  <c:v>89.700000000000699</c:v>
                </c:pt>
                <c:pt idx="498">
                  <c:v>89.800000000000693</c:v>
                </c:pt>
                <c:pt idx="499">
                  <c:v>89.900000000000702</c:v>
                </c:pt>
                <c:pt idx="500">
                  <c:v>90.000000000000696</c:v>
                </c:pt>
              </c:numCache>
            </c:numRef>
          </c:xVal>
          <c:yVal>
            <c:numRef>
              <c:f>'Calculation of Cmax'!$G$19:$G$519</c:f>
              <c:numCache>
                <c:formatCode>General</c:formatCode>
                <c:ptCount val="501"/>
                <c:pt idx="0">
                  <c:v>1.9297946724136913E-2</c:v>
                </c:pt>
                <c:pt idx="1">
                  <c:v>2.0620653071709783E-2</c:v>
                </c:pt>
                <c:pt idx="2">
                  <c:v>2.2033999463803237E-2</c:v>
                </c:pt>
                <c:pt idx="3">
                  <c:v>2.3544194287666898E-2</c:v>
                </c:pt>
                <c:pt idx="4">
                  <c:v>2.5157870772518326E-2</c:v>
                </c:pt>
                <c:pt idx="5">
                  <c:v>2.6882116004714966E-2</c:v>
                </c:pt>
                <c:pt idx="6">
                  <c:v>2.8724501916488565E-2</c:v>
                </c:pt>
                <c:pt idx="7">
                  <c:v>3.0693118381332627E-2</c:v>
                </c:pt>
                <c:pt idx="8">
                  <c:v>3.2796608557948241E-2</c:v>
                </c:pt>
                <c:pt idx="9">
                  <c:v>3.5044206634026409E-2</c:v>
                </c:pt>
                <c:pt idx="10">
                  <c:v>3.7445778131106354E-2</c:v>
                </c:pt>
                <c:pt idx="11">
                  <c:v>4.001186294234594E-2</c:v>
                </c:pt>
                <c:pt idx="12">
                  <c:v>4.2753721286285483E-2</c:v>
                </c:pt>
                <c:pt idx="13">
                  <c:v>4.5683382771638463E-2</c:v>
                </c:pt>
                <c:pt idx="14">
                  <c:v>4.8813698780824755E-2</c:v>
                </c:pt>
                <c:pt idx="15">
                  <c:v>5.2158398393412513E-2</c:v>
                </c:pt>
                <c:pt idx="16">
                  <c:v>5.5732148084909956E-2</c:v>
                </c:pt>
                <c:pt idx="17">
                  <c:v>5.9550615451458969E-2</c:v>
                </c:pt>
                <c:pt idx="18">
                  <c:v>6.3630537226998879E-2</c:v>
                </c:pt>
                <c:pt idx="19">
                  <c:v>6.7989791876415503E-2</c:v>
                </c:pt>
                <c:pt idx="20">
                  <c:v>7.2647477066104763E-2</c:v>
                </c:pt>
                <c:pt idx="21">
                  <c:v>7.7623992332328667E-2</c:v>
                </c:pt>
                <c:pt idx="22">
                  <c:v>8.2941127287723876E-2</c:v>
                </c:pt>
                <c:pt idx="23">
                  <c:v>8.8622155727415275E-2</c:v>
                </c:pt>
                <c:pt idx="24">
                  <c:v>9.4691936018409237E-2</c:v>
                </c:pt>
                <c:pt idx="25">
                  <c:v>0.10117701817931547</c:v>
                </c:pt>
                <c:pt idx="26">
                  <c:v>0.10810575808203941</c:v>
                </c:pt>
                <c:pt idx="27">
                  <c:v>0.11550843923287632</c:v>
                </c:pt>
                <c:pt idx="28">
                  <c:v>0.12341740261748366</c:v>
                </c:pt>
                <c:pt idx="29">
                  <c:v>0.1318671851225055</c:v>
                </c:pt>
                <c:pt idx="30">
                  <c:v>0.14089466707615719</c:v>
                </c:pt>
                <c:pt idx="31">
                  <c:v>0.15053922948089785</c:v>
                </c:pt>
                <c:pt idx="32">
                  <c:v>0.16084292154332866</c:v>
                </c:pt>
                <c:pt idx="33">
                  <c:v>0.17185063913959495</c:v>
                </c:pt>
                <c:pt idx="34">
                  <c:v>0.18361031488921215</c:v>
                </c:pt>
                <c:pt idx="35">
                  <c:v>0.19617312054502747</c:v>
                </c:pt>
                <c:pt idx="36">
                  <c:v>0.2095936824441656</c:v>
                </c:pt>
                <c:pt idx="37">
                  <c:v>0.22393031080125375</c:v>
                </c:pt>
                <c:pt idx="38">
                  <c:v>0.23924524366362926</c:v>
                </c:pt>
                <c:pt idx="39">
                  <c:v>0.25560490638604377</c:v>
                </c:pt>
                <c:pt idx="40">
                  <c:v>0.27308018752083668</c:v>
                </c:pt>
                <c:pt idx="41">
                  <c:v>0.29174673205847684</c:v>
                </c:pt>
                <c:pt idx="42">
                  <c:v>0.3116852529901053</c:v>
                </c:pt>
                <c:pt idx="43">
                  <c:v>0.33298186220142789</c:v>
                </c:pt>
                <c:pt idx="44">
                  <c:v>0.35572842174218605</c:v>
                </c:pt>
                <c:pt idx="45">
                  <c:v>0.38002291654873388</c:v>
                </c:pt>
                <c:pt idx="46">
                  <c:v>0.40596984972764161</c:v>
                </c:pt>
                <c:pt idx="47">
                  <c:v>0.43368066153482404</c:v>
                </c:pt>
                <c:pt idx="48">
                  <c:v>0.46327417320665343</c:v>
                </c:pt>
                <c:pt idx="49">
                  <c:v>0.49487705681559896</c:v>
                </c:pt>
                <c:pt idx="50">
                  <c:v>0.52862433233177364</c:v>
                </c:pt>
                <c:pt idx="51">
                  <c:v>0.56465989307203845</c:v>
                </c:pt>
                <c:pt idx="52">
                  <c:v>0.60313706070796846</c:v>
                </c:pt>
                <c:pt idx="53">
                  <c:v>0.64421917098131376</c:v>
                </c:pt>
                <c:pt idx="54">
                  <c:v>0.68808019123820685</c:v>
                </c:pt>
                <c:pt idx="55">
                  <c:v>0.73490537083861951</c:v>
                </c:pt>
                <c:pt idx="56">
                  <c:v>0.78489192542283548</c:v>
                </c:pt>
                <c:pt idx="57">
                  <c:v>0.83824975591835427</c:v>
                </c:pt>
                <c:pt idx="58">
                  <c:v>0.89520220304532827</c:v>
                </c:pt>
                <c:pt idx="59">
                  <c:v>0.95598683792210781</c:v>
                </c:pt>
                <c:pt idx="60">
                  <c:v>1.0208562891800868</c:v>
                </c:pt>
                <c:pt idx="61">
                  <c:v>1.0900791067640854</c:v>
                </c:pt>
                <c:pt idx="62">
                  <c:v>1.1639406623148336</c:v>
                </c:pt>
                <c:pt idx="63">
                  <c:v>1.2427440856981116</c:v>
                </c:pt>
                <c:pt idx="64">
                  <c:v>1.3268112368537066</c:v>
                </c:pt>
                <c:pt idx="65">
                  <c:v>1.4164837116792182</c:v>
                </c:pt>
                <c:pt idx="66">
                  <c:v>1.5121238801313097</c:v>
                </c:pt>
                <c:pt idx="67">
                  <c:v>1.6141159541111221</c:v>
                </c:pt>
                <c:pt idx="68">
                  <c:v>1.7228670819928491</c:v>
                </c:pt>
                <c:pt idx="69">
                  <c:v>1.8388084658448829</c:v>
                </c:pt>
                <c:pt idx="70">
                  <c:v>1.9623964964715193</c:v>
                </c:pt>
                <c:pt idx="71">
                  <c:v>2.0941139003601488</c:v>
                </c:pt>
                <c:pt idx="72">
                  <c:v>2.2344708914429012</c:v>
                </c:pt>
                <c:pt idx="73">
                  <c:v>2.3840063192633902</c:v>
                </c:pt>
                <c:pt idx="74">
                  <c:v>2.543288803668009</c:v>
                </c:pt>
                <c:pt idx="75">
                  <c:v>2.7129178445079551</c:v>
                </c:pt>
                <c:pt idx="76">
                  <c:v>2.8935248930353978</c:v>
                </c:pt>
                <c:pt idx="77">
                  <c:v>3.0857743696974032</c:v>
                </c:pt>
                <c:pt idx="78">
                  <c:v>3.2903646108717757</c:v>
                </c:pt>
                <c:pt idx="79">
                  <c:v>3.5080287247482147</c:v>
                </c:pt>
                <c:pt idx="80">
                  <c:v>3.7395353340393465</c:v>
                </c:pt>
                <c:pt idx="81">
                  <c:v>3.9856891805188197</c:v>
                </c:pt>
                <c:pt idx="82">
                  <c:v>4.2473315635407527</c:v>
                </c:pt>
                <c:pt idx="83">
                  <c:v>4.5253405817206502</c:v>
                </c:pt>
                <c:pt idx="84">
                  <c:v>4.8206311438834639</c:v>
                </c:pt>
                <c:pt idx="85">
                  <c:v>5.1341547122520215</c:v>
                </c:pt>
                <c:pt idx="86">
                  <c:v>5.4668987377157885</c:v>
                </c:pt>
                <c:pt idx="87">
                  <c:v>5.8198857439531748</c:v>
                </c:pt>
                <c:pt idx="88">
                  <c:v>6.1941720142690775</c:v>
                </c:pt>
                <c:pt idx="89">
                  <c:v>6.5908458323558303</c:v>
                </c:pt>
                <c:pt idx="90">
                  <c:v>7.0110252259140209</c:v>
                </c:pt>
                <c:pt idx="91">
                  <c:v>7.4558551603260117</c:v>
                </c:pt>
                <c:pt idx="92">
                  <c:v>7.926504128522228</c:v>
                </c:pt>
                <c:pt idx="93">
                  <c:v>8.4241600830088785</c:v>
                </c:pt>
                <c:pt idx="94">
                  <c:v>8.9500256569407952</c:v>
                </c:pt>
                <c:pt idx="95">
                  <c:v>9.5053126233498126</c:v>
                </c:pt>
                <c:pt idx="96">
                  <c:v>10.091235545418725</c:v>
                </c:pt>
                <c:pt idx="97">
                  <c:v>10.709004576266356</c:v>
                </c:pt>
                <c:pt idx="98">
                  <c:v>11.359817374332341</c:v>
                </c:pt>
                <c:pt idx="99">
                  <c:v>12.04485011035494</c:v>
                </c:pt>
                <c:pt idx="100">
                  <c:v>12.76524755433581</c:v>
                </c:pt>
                <c:pt idx="101">
                  <c:v>13.522112245960631</c:v>
                </c:pt>
                <c:pt idx="102">
                  <c:v>14.316492769807002</c:v>
                </c:pt>
                <c:pt idx="103">
                  <c:v>15.14937117736851</c:v>
                </c:pt>
                <c:pt idx="104">
                  <c:v>16.021649621395866</c:v>
                </c:pt>
                <c:pt idx="105">
                  <c:v>16.934136294123853</c:v>
                </c:pt>
                <c:pt idx="106">
                  <c:v>17.887530789299813</c:v>
                </c:pt>
                <c:pt idx="107">
                  <c:v>18.88240903805524</c:v>
                </c:pt>
                <c:pt idx="108">
                  <c:v>19.919207999944536</c:v>
                </c:pt>
                <c:pt idx="109">
                  <c:v>20.998210321978799</c:v>
                </c:pt>
                <c:pt idx="110">
                  <c:v>22.119529209290562</c:v>
                </c:pt>
                <c:pt idx="111">
                  <c:v>23.28309377984122</c:v>
                </c:pt>
                <c:pt idx="112">
                  <c:v>24.488635201044765</c:v>
                </c:pt>
                <c:pt idx="113">
                  <c:v>25.735673926808666</c:v>
                </c:pt>
                <c:pt idx="114">
                  <c:v>27.023508367770443</c:v>
                </c:pt>
                <c:pt idx="115">
                  <c:v>28.351205333914145</c:v>
                </c:pt>
                <c:pt idx="116">
                  <c:v>29.717592585871685</c:v>
                </c:pt>
                <c:pt idx="117">
                  <c:v>31.121253817844092</c:v>
                </c:pt>
                <c:pt idx="118">
                  <c:v>32.560526370294774</c:v>
                </c:pt>
                <c:pt idx="119">
                  <c:v>34.033501933874888</c:v>
                </c:pt>
                <c:pt idx="120">
                  <c:v>35.538030457418543</c:v>
                </c:pt>
                <c:pt idx="121">
                  <c:v>37.071727412844915</c:v>
                </c:pt>
                <c:pt idx="122">
                  <c:v>38.631984499598275</c:v>
                </c:pt>
                <c:pt idx="123">
                  <c:v>40.215983792616896</c:v>
                </c:pt>
                <c:pt idx="124">
                  <c:v>41.820715253138559</c:v>
                </c:pt>
                <c:pt idx="125">
                  <c:v>43.442997433803995</c:v>
                </c:pt>
                <c:pt idx="126">
                  <c:v>45.079501121795225</c:v>
                </c:pt>
                <c:pt idx="127">
                  <c:v>46.726775579669443</c:v>
                </c:pt>
                <c:pt idx="128">
                  <c:v>48.381276966670335</c:v>
                </c:pt>
                <c:pt idx="129">
                  <c:v>50.039398457035681</c:v>
                </c:pt>
                <c:pt idx="130">
                  <c:v>51.697501519195946</c:v>
                </c:pt>
                <c:pt idx="131">
                  <c:v>53.35194778324297</c:v>
                </c:pt>
                <c:pt idx="132">
                  <c:v>54.999130905393898</c:v>
                </c:pt>
                <c:pt idx="133">
                  <c:v>56.635507838266449</c:v>
                </c:pt>
                <c:pt idx="134">
                  <c:v>58.257628934629693</c:v>
                </c:pt>
                <c:pt idx="135">
                  <c:v>59.862166348979869</c:v>
                </c:pt>
                <c:pt idx="136">
                  <c:v>61.445940254064695</c:v>
                </c:pt>
                <c:pt idx="137">
                  <c:v>63.005942455871903</c:v>
                </c:pt>
                <c:pt idx="138">
                  <c:v>64.53935706755918</c:v>
                </c:pt>
                <c:pt idx="139">
                  <c:v>66.043577986939496</c:v>
                </c:pt>
                <c:pt idx="140">
                  <c:v>67.516223009877265</c:v>
                </c:pt>
                <c:pt idx="141">
                  <c:v>68.955144499778257</c:v>
                </c:pt>
                <c:pt idx="142">
                  <c:v>70.358436617998308</c:v>
                </c:pt>
                <c:pt idx="143">
                  <c:v>71.724439198553895</c:v>
                </c:pt>
                <c:pt idx="144">
                  <c:v>73.051738420634152</c:v>
                </c:pt>
                <c:pt idx="145">
                  <c:v>74.339164492302558</c:v>
                </c:pt>
                <c:pt idx="146">
                  <c:v>75.585786607277257</c:v>
                </c:pt>
                <c:pt idx="147">
                  <c:v>76.790905473255776</c:v>
                </c:pt>
                <c:pt idx="148">
                  <c:v>77.954043734906719</c:v>
                </c:pt>
                <c:pt idx="149">
                  <c:v>79.074934627915042</c:v>
                </c:pt>
                <c:pt idx="150">
                  <c:v>80.153509203244852</c:v>
                </c:pt>
                <c:pt idx="151">
                  <c:v>81.189882454288764</c:v>
                </c:pt>
                <c:pt idx="152">
                  <c:v>82.184338665228239</c:v>
                </c:pt>
                <c:pt idx="153">
                  <c:v>83.137316278238785</c:v>
                </c:pt>
                <c:pt idx="154">
                  <c:v>84.049392551682274</c:v>
                </c:pt>
                <c:pt idx="155">
                  <c:v>84.921268252604037</c:v>
                </c:pt>
                <c:pt idx="156">
                  <c:v>85.753752596064032</c:v>
                </c:pt>
                <c:pt idx="157">
                  <c:v>86.547748612293447</c:v>
                </c:pt>
                <c:pt idx="158">
                  <c:v>87.304239091412043</c:v>
                </c:pt>
                <c:pt idx="159">
                  <c:v>88.02427322532408</c:v>
                </c:pt>
                <c:pt idx="160">
                  <c:v>88.70895403808629</c:v>
                </c:pt>
                <c:pt idx="161">
                  <c:v>89.359426669997291</c:v>
                </c:pt>
                <c:pt idx="162">
                  <c:v>89.976867557214774</c:v>
                </c:pt>
                <c:pt idx="163">
                  <c:v>90.562474528036617</c:v>
                </c:pt>
                <c:pt idx="164">
                  <c:v>91.117457819148072</c:v>
                </c:pt>
                <c:pt idx="165">
                  <c:v>91.643032000091324</c:v>
                </c:pt>
                <c:pt idx="166">
                  <c:v>92.140408781837323</c:v>
                </c:pt>
                <c:pt idx="167">
                  <c:v>92.610790675461274</c:v>
                </c:pt>
                <c:pt idx="168">
                  <c:v>93.055365459320768</c:v>
                </c:pt>
                <c:pt idx="169">
                  <c:v>93.475301407579408</c:v>
                </c:pt>
                <c:pt idx="170">
                  <c:v>93.871743229157119</c:v>
                </c:pt>
                <c:pt idx="171">
                  <c:v>94.245808663974771</c:v>
                </c:pt>
                <c:pt idx="172">
                  <c:v>94.598585682458861</c:v>
                </c:pt>
                <c:pt idx="173">
                  <c:v>94.931130234453022</c:v>
                </c:pt>
                <c:pt idx="174">
                  <c:v>95.244464494742942</c:v>
                </c:pt>
                <c:pt idx="175">
                  <c:v>95.539575554152663</c:v>
                </c:pt>
                <c:pt idx="176">
                  <c:v>95.817414507444994</c:v>
                </c:pt>
                <c:pt idx="177">
                  <c:v>96.078895891915238</c:v>
                </c:pt>
                <c:pt idx="178">
                  <c:v>96.324897433485376</c:v>
                </c:pt>
                <c:pt idx="179">
                  <c:v>96.556260060164988</c:v>
                </c:pt>
                <c:pt idx="180">
                  <c:v>96.77378814588775</c:v>
                </c:pt>
                <c:pt idx="181">
                  <c:v>96.978249950859492</c:v>
                </c:pt>
                <c:pt idx="182">
                  <c:v>97.170378227628234</c:v>
                </c:pt>
                <c:pt idx="183">
                  <c:v>97.350870965060437</c:v>
                </c:pt>
                <c:pt idx="184">
                  <c:v>97.52039224524863</c:v>
                </c:pt>
                <c:pt idx="185">
                  <c:v>97.67957319106084</c:v>
                </c:pt>
                <c:pt idx="186">
                  <c:v>97.829012984560393</c:v>
                </c:pt>
                <c:pt idx="187">
                  <c:v>97.969279938862485</c:v>
                </c:pt>
                <c:pt idx="188">
                  <c:v>98.100912608152669</c:v>
                </c:pt>
                <c:pt idx="189">
                  <c:v>98.22442092256901</c:v>
                </c:pt>
                <c:pt idx="190">
                  <c:v>98.340287336452192</c:v>
                </c:pt>
                <c:pt idx="191">
                  <c:v>98.448967980098104</c:v>
                </c:pt>
                <c:pt idx="192">
                  <c:v>98.550893806618035</c:v>
                </c:pt>
                <c:pt idx="193">
                  <c:v>98.646471726827912</c:v>
                </c:pt>
                <c:pt idx="194">
                  <c:v>98.736085726262615</c:v>
                </c:pt>
                <c:pt idx="195">
                  <c:v>98.820097959453463</c:v>
                </c:pt>
                <c:pt idx="196">
                  <c:v>98.898849817526681</c:v>
                </c:pt>
                <c:pt idx="197">
                  <c:v>98.972662965989912</c:v>
                </c:pt>
                <c:pt idx="198">
                  <c:v>99.041840350279955</c:v>
                </c:pt>
                <c:pt idx="199">
                  <c:v>99.106667167259957</c:v>
                </c:pt>
                <c:pt idx="200">
                  <c:v>99.16741180138645</c:v>
                </c:pt>
                <c:pt idx="201">
                  <c:v>99.224326724723326</c:v>
                </c:pt>
                <c:pt idx="202">
                  <c:v>99.2776493603712</c:v>
                </c:pt>
                <c:pt idx="203">
                  <c:v>99.327602909211649</c:v>
                </c:pt>
                <c:pt idx="204">
                  <c:v>99.37439714014512</c:v>
                </c:pt>
                <c:pt idx="205">
                  <c:v>99.418229144234147</c:v>
                </c:pt>
                <c:pt idx="206">
                  <c:v>99.459284053354708</c:v>
                </c:pt>
                <c:pt idx="207">
                  <c:v>99.497735724115728</c:v>
                </c:pt>
                <c:pt idx="208">
                  <c:v>99.533747387930774</c:v>
                </c:pt>
                <c:pt idx="209">
                  <c:v>99.567472268225245</c:v>
                </c:pt>
                <c:pt idx="210">
                  <c:v>99.59905416583544</c:v>
                </c:pt>
                <c:pt idx="211">
                  <c:v>99.628628013711818</c:v>
                </c:pt>
                <c:pt idx="212">
                  <c:v>99.656320402075011</c:v>
                </c:pt>
                <c:pt idx="213">
                  <c:v>99.682250075196265</c:v>
                </c:pt>
                <c:pt idx="214">
                  <c:v>99.706528400984027</c:v>
                </c:pt>
                <c:pt idx="215">
                  <c:v>99.729259814557736</c:v>
                </c:pt>
                <c:pt idx="216">
                  <c:v>99.750542236981573</c:v>
                </c:pt>
                <c:pt idx="217">
                  <c:v>99.770467470314188</c:v>
                </c:pt>
                <c:pt idx="218">
                  <c:v>99.789121570108804</c:v>
                </c:pt>
                <c:pt idx="219">
                  <c:v>99.806585196471261</c:v>
                </c:pt>
                <c:pt idx="220">
                  <c:v>99.822933944753174</c:v>
                </c:pt>
                <c:pt idx="221">
                  <c:v>99.838238656924204</c:v>
                </c:pt>
                <c:pt idx="222">
                  <c:v>99.852565714632235</c:v>
                </c:pt>
                <c:pt idx="223">
                  <c:v>99.865977314922915</c:v>
                </c:pt>
                <c:pt idx="224">
                  <c:v>99.878531729553089</c:v>
                </c:pt>
                <c:pt idx="225">
                  <c:v>99.890283548793235</c:v>
                </c:pt>
                <c:pt idx="226">
                  <c:v>99.901283910576851</c:v>
                </c:pt>
                <c:pt idx="227">
                  <c:v>99.911580715815248</c:v>
                </c:pt>
                <c:pt idx="228">
                  <c:v>99.92121883065947</c:v>
                </c:pt>
                <c:pt idx="229">
                  <c:v>99.930240276453077</c:v>
                </c:pt>
                <c:pt idx="230">
                  <c:v>99.938684408083745</c:v>
                </c:pt>
                <c:pt idx="231">
                  <c:v>99.946588081405721</c:v>
                </c:pt>
                <c:pt idx="232">
                  <c:v>99.953985810371563</c:v>
                </c:pt>
                <c:pt idx="233">
                  <c:v>99.96090991447771</c:v>
                </c:pt>
                <c:pt idx="234">
                  <c:v>99.967390657096658</c:v>
                </c:pt>
                <c:pt idx="235">
                  <c:v>99.973456375237831</c:v>
                </c:pt>
                <c:pt idx="236">
                  <c:v>99.9791336012496</c:v>
                </c:pt>
                <c:pt idx="237">
                  <c:v>99.98444717694683</c:v>
                </c:pt>
                <c:pt idx="238">
                  <c:v>99.989420360620628</c:v>
                </c:pt>
                <c:pt idx="239">
                  <c:v>99.994074927362348</c:v>
                </c:pt>
                <c:pt idx="240">
                  <c:v>99.998431263108017</c:v>
                </c:pt>
                <c:pt idx="241">
                  <c:v>100.00250845278714</c:v>
                </c:pt>
                <c:pt idx="242">
                  <c:v>100.00632436293677</c:v>
                </c:pt>
                <c:pt idx="243">
                  <c:v>100.00989571912122</c:v>
                </c:pt>
                <c:pt idx="244">
                  <c:v>100.01323817847734</c:v>
                </c:pt>
                <c:pt idx="245">
                  <c:v>100.01636639768695</c:v>
                </c:pt>
                <c:pt idx="246">
                  <c:v>100.01929409665958</c:v>
                </c:pt>
                <c:pt idx="247">
                  <c:v>100.02203411819167</c:v>
                </c:pt>
                <c:pt idx="248">
                  <c:v>100.02459848385315</c:v>
                </c:pt>
                <c:pt idx="249">
                  <c:v>100.02699844633636</c:v>
                </c:pt>
                <c:pt idx="250">
                  <c:v>100.0292445384883</c:v>
                </c:pt>
                <c:pt idx="251">
                  <c:v>100.03134661923391</c:v>
                </c:pt>
                <c:pt idx="252">
                  <c:v>100.03331391658543</c:v>
                </c:pt>
                <c:pt idx="253">
                  <c:v>100.03515506792029</c:v>
                </c:pt>
                <c:pt idx="254">
                  <c:v>100.03687815770012</c:v>
                </c:pt>
                <c:pt idx="255">
                  <c:v>100.03849075279091</c:v>
                </c:pt>
                <c:pt idx="256">
                  <c:v>100.03999993553666</c:v>
                </c:pt>
                <c:pt idx="257">
                  <c:v>100.04141233472728</c:v>
                </c:pt>
                <c:pt idx="258">
                  <c:v>100.04273415459463</c:v>
                </c:pt>
                <c:pt idx="259">
                  <c:v>100.04397120196069</c:v>
                </c:pt>
                <c:pt idx="260">
                  <c:v>100.04512891165548</c:v>
                </c:pt>
                <c:pt idx="261">
                  <c:v>100.04621237031371</c:v>
                </c:pt>
                <c:pt idx="262">
                  <c:v>100.04722633865356</c:v>
                </c:pt>
                <c:pt idx="263">
                  <c:v>100.04817527233341</c:v>
                </c:pt>
                <c:pt idx="264">
                  <c:v>100.04906334147726</c:v>
                </c:pt>
                <c:pt idx="265">
                  <c:v>100.04989444895304</c:v>
                </c:pt>
                <c:pt idx="266">
                  <c:v>100.05067224748336</c:v>
                </c:pt>
                <c:pt idx="267">
                  <c:v>100.05140015566282</c:v>
                </c:pt>
                <c:pt idx="268">
                  <c:v>100.05208137295185</c:v>
                </c:pt>
                <c:pt idx="269">
                  <c:v>100.05271889371159</c:v>
                </c:pt>
                <c:pt idx="270">
                  <c:v>100.05331552034156</c:v>
                </c:pt>
                <c:pt idx="271">
                  <c:v>100.05387387557703</c:v>
                </c:pt>
                <c:pt idx="272">
                  <c:v>100.05439641399961</c:v>
                </c:pt>
                <c:pt idx="273">
                  <c:v>100.05488543281149</c:v>
                </c:pt>
                <c:pt idx="274">
                  <c:v>100.05534308192</c:v>
                </c:pt>
                <c:pt idx="275">
                  <c:v>100.05577137337691</c:v>
                </c:pt>
                <c:pt idx="276">
                  <c:v>100.05617219021333</c:v>
                </c:pt>
                <c:pt idx="277">
                  <c:v>100.05654729470903</c:v>
                </c:pt>
                <c:pt idx="278">
                  <c:v>100.05689833613219</c:v>
                </c:pt>
                <c:pt idx="279">
                  <c:v>100.05722685798364</c:v>
                </c:pt>
                <c:pt idx="280">
                  <c:v>100.05753430477688</c:v>
                </c:pt>
                <c:pt idx="281">
                  <c:v>100.05782202838405</c:v>
                </c:pt>
                <c:pt idx="282">
                  <c:v>100.0580912939752</c:v>
                </c:pt>
                <c:pt idx="283">
                  <c:v>100.05834328557714</c:v>
                </c:pt>
                <c:pt idx="284">
                  <c:v>100.05857911127605</c:v>
                </c:pt>
                <c:pt idx="285">
                  <c:v>100.05879980808673</c:v>
                </c:pt>
                <c:pt idx="286">
                  <c:v>100.05900634650989</c:v>
                </c:pt>
                <c:pt idx="287">
                  <c:v>100.05919963479722</c:v>
                </c:pt>
                <c:pt idx="288">
                  <c:v>100.0593805229432</c:v>
                </c:pt>
                <c:pt idx="289">
                  <c:v>100.05954980642106</c:v>
                </c:pt>
                <c:pt idx="290">
                  <c:v>100.05970822967917</c:v>
                </c:pt>
                <c:pt idx="291">
                  <c:v>100.05985648941341</c:v>
                </c:pt>
                <c:pt idx="292">
                  <c:v>100.05999523762964</c:v>
                </c:pt>
                <c:pt idx="293">
                  <c:v>100.06012508450996</c:v>
                </c:pt>
                <c:pt idx="294">
                  <c:v>100.06024660109503</c:v>
                </c:pt>
                <c:pt idx="295">
                  <c:v>100.0603603217946</c:v>
                </c:pt>
                <c:pt idx="296">
                  <c:v>100.06046674673699</c:v>
                </c:pt>
                <c:pt idx="297">
                  <c:v>100.06056634396778</c:v>
                </c:pt>
                <c:pt idx="298">
                  <c:v>100.06065955150774</c:v>
                </c:pt>
                <c:pt idx="299">
                  <c:v>100.06074677927867</c:v>
                </c:pt>
                <c:pt idx="300">
                  <c:v>100.06082841090571</c:v>
                </c:pt>
                <c:pt idx="301">
                  <c:v>100.06090480540419</c:v>
                </c:pt>
                <c:pt idx="302">
                  <c:v>100.06097629875812</c:v>
                </c:pt>
                <c:pt idx="303">
                  <c:v>100.06104320539768</c:v>
                </c:pt>
                <c:pt idx="304">
                  <c:v>100.06110581958171</c:v>
                </c:pt>
                <c:pt idx="305">
                  <c:v>100.06116441669167</c:v>
                </c:pt>
                <c:pt idx="306">
                  <c:v>100.06121925444261</c:v>
                </c:pt>
                <c:pt idx="307">
                  <c:v>100.06127057401638</c:v>
                </c:pt>
                <c:pt idx="308">
                  <c:v>100.06131860112237</c:v>
                </c:pt>
                <c:pt idx="309">
                  <c:v>100.06136354698981</c:v>
                </c:pt>
                <c:pt idx="310">
                  <c:v>100.0614056092969</c:v>
                </c:pt>
                <c:pt idx="311">
                  <c:v>100.06144497303998</c:v>
                </c:pt>
                <c:pt idx="312">
                  <c:v>100.06148181134716</c:v>
                </c:pt>
                <c:pt idx="313">
                  <c:v>100.06151628623959</c:v>
                </c:pt>
                <c:pt idx="314">
                  <c:v>100.06154854934411</c:v>
                </c:pt>
                <c:pt idx="315">
                  <c:v>100.06157874255994</c:v>
                </c:pt>
                <c:pt idx="316">
                  <c:v>100.06160699868283</c:v>
                </c:pt>
                <c:pt idx="317">
                  <c:v>100.06163344198903</c:v>
                </c:pt>
                <c:pt idx="318">
                  <c:v>100.06165818878179</c:v>
                </c:pt>
                <c:pt idx="319">
                  <c:v>100.06168134790293</c:v>
                </c:pt>
                <c:pt idx="320">
                  <c:v>100.06170302121154</c:v>
                </c:pt>
                <c:pt idx="321">
                  <c:v>100.0617233040318</c:v>
                </c:pt>
                <c:pt idx="322">
                  <c:v>100.06174228557241</c:v>
                </c:pt>
                <c:pt idx="323">
                  <c:v>100.06176004931878</c:v>
                </c:pt>
                <c:pt idx="324">
                  <c:v>100.06177667340022</c:v>
                </c:pt>
                <c:pt idx="325">
                  <c:v>100.06179223093363</c:v>
                </c:pt>
                <c:pt idx="326">
                  <c:v>100.06180679034509</c:v>
                </c:pt>
                <c:pt idx="327">
                  <c:v>100.06182041567062</c:v>
                </c:pt>
                <c:pt idx="328">
                  <c:v>100.06183316683803</c:v>
                </c:pt>
                <c:pt idx="329">
                  <c:v>100.06184509993032</c:v>
                </c:pt>
                <c:pt idx="330">
                  <c:v>100.06185626743249</c:v>
                </c:pt>
                <c:pt idx="331">
                  <c:v>100.06186671846227</c:v>
                </c:pt>
                <c:pt idx="332">
                  <c:v>100.06187649898614</c:v>
                </c:pt>
                <c:pt idx="333">
                  <c:v>100.06188565202163</c:v>
                </c:pt>
                <c:pt idx="334">
                  <c:v>100.06189421782632</c:v>
                </c:pt>
                <c:pt idx="335">
                  <c:v>100.06190223407509</c:v>
                </c:pt>
                <c:pt idx="336">
                  <c:v>100.06190973602565</c:v>
                </c:pt>
                <c:pt idx="337">
                  <c:v>100.06191675667378</c:v>
                </c:pt>
                <c:pt idx="338">
                  <c:v>100.06192332689832</c:v>
                </c:pt>
                <c:pt idx="339">
                  <c:v>100.06192947559701</c:v>
                </c:pt>
                <c:pt idx="340">
                  <c:v>100.06193522981367</c:v>
                </c:pt>
                <c:pt idx="341">
                  <c:v>100.06194061485701</c:v>
                </c:pt>
                <c:pt idx="342">
                  <c:v>100.06194565441206</c:v>
                </c:pt>
                <c:pt idx="343">
                  <c:v>100.0619503706443</c:v>
                </c:pt>
                <c:pt idx="344">
                  <c:v>100.06195478429709</c:v>
                </c:pt>
                <c:pt idx="345">
                  <c:v>100.06195891478305</c:v>
                </c:pt>
                <c:pt idx="346">
                  <c:v>100.06196278026927</c:v>
                </c:pt>
                <c:pt idx="347">
                  <c:v>100.06196639775732</c:v>
                </c:pt>
                <c:pt idx="348">
                  <c:v>100.06196978315806</c:v>
                </c:pt>
                <c:pt idx="349">
                  <c:v>100.06197295136147</c:v>
                </c:pt>
                <c:pt idx="350">
                  <c:v>100.0619759163023</c:v>
                </c:pt>
                <c:pt idx="351">
                  <c:v>100.06197869102124</c:v>
                </c:pt>
                <c:pt idx="352">
                  <c:v>100.06198128772238</c:v>
                </c:pt>
                <c:pt idx="353">
                  <c:v>100.06198371782681</c:v>
                </c:pt>
                <c:pt idx="354">
                  <c:v>100.06198599202285</c:v>
                </c:pt>
                <c:pt idx="355">
                  <c:v>100.06198812031316</c:v>
                </c:pt>
                <c:pt idx="356">
                  <c:v>100.0619901120586</c:v>
                </c:pt>
                <c:pt idx="357">
                  <c:v>100.06199197601946</c:v>
                </c:pt>
                <c:pt idx="358">
                  <c:v>100.06199372039406</c:v>
                </c:pt>
                <c:pt idx="359">
                  <c:v>100.06199535285468</c:v>
                </c:pt>
                <c:pt idx="360">
                  <c:v>100.06199688058139</c:v>
                </c:pt>
                <c:pt idx="361">
                  <c:v>100.0619983102936</c:v>
                </c:pt>
                <c:pt idx="362">
                  <c:v>100.06199964827968</c:v>
                </c:pt>
                <c:pt idx="363">
                  <c:v>100.06200090042445</c:v>
                </c:pt>
                <c:pt idx="364">
                  <c:v>100.06200207223526</c:v>
                </c:pt>
                <c:pt idx="365">
                  <c:v>100.0620031688661</c:v>
                </c:pt>
                <c:pt idx="366">
                  <c:v>100.06200419514029</c:v>
                </c:pt>
                <c:pt idx="367">
                  <c:v>100.06200515557174</c:v>
                </c:pt>
                <c:pt idx="368">
                  <c:v>100.06200605438467</c:v>
                </c:pt>
                <c:pt idx="369">
                  <c:v>100.06200689553241</c:v>
                </c:pt>
                <c:pt idx="370">
                  <c:v>100.06200768271454</c:v>
                </c:pt>
                <c:pt idx="371">
                  <c:v>100.06200841939334</c:v>
                </c:pt>
                <c:pt idx="372">
                  <c:v>100.06200910880897</c:v>
                </c:pt>
                <c:pt idx="373">
                  <c:v>100.06200975399369</c:v>
                </c:pt>
                <c:pt idx="374">
                  <c:v>100.06201035778524</c:v>
                </c:pt>
                <c:pt idx="375">
                  <c:v>100.06201092283928</c:v>
                </c:pt>
                <c:pt idx="376">
                  <c:v>100.06201145164108</c:v>
                </c:pt>
                <c:pt idx="377">
                  <c:v>100.06201194651649</c:v>
                </c:pt>
                <c:pt idx="378">
                  <c:v>100.06201240964216</c:v>
                </c:pt>
                <c:pt idx="379">
                  <c:v>100.06201284305499</c:v>
                </c:pt>
                <c:pt idx="380">
                  <c:v>100.06201324866133</c:v>
                </c:pt>
                <c:pt idx="381">
                  <c:v>100.06201362824513</c:v>
                </c:pt>
                <c:pt idx="382">
                  <c:v>100.06201398347595</c:v>
                </c:pt>
                <c:pt idx="383">
                  <c:v>100.06201431591619</c:v>
                </c:pt>
                <c:pt idx="384">
                  <c:v>100.06201462702802</c:v>
                </c:pt>
                <c:pt idx="385">
                  <c:v>100.0620149181798</c:v>
                </c:pt>
                <c:pt idx="386">
                  <c:v>100.06201519065215</c:v>
                </c:pt>
                <c:pt idx="387">
                  <c:v>100.06201544564344</c:v>
                </c:pt>
                <c:pt idx="388">
                  <c:v>100.06201568427525</c:v>
                </c:pt>
                <c:pt idx="389">
                  <c:v>100.06201590759713</c:v>
                </c:pt>
                <c:pt idx="390">
                  <c:v>100.06201611659131</c:v>
                </c:pt>
                <c:pt idx="391">
                  <c:v>100.06201631217704</c:v>
                </c:pt>
                <c:pt idx="392">
                  <c:v>100.06201649521455</c:v>
                </c:pt>
                <c:pt idx="393">
                  <c:v>100.06201666650891</c:v>
                </c:pt>
                <c:pt idx="394">
                  <c:v>100.0620168268135</c:v>
                </c:pt>
                <c:pt idx="395">
                  <c:v>100.06201697683342</c:v>
                </c:pt>
                <c:pt idx="396">
                  <c:v>100.06201711722851</c:v>
                </c:pt>
                <c:pt idx="397">
                  <c:v>100.06201724861626</c:v>
                </c:pt>
                <c:pt idx="398">
                  <c:v>100.06201737157453</c:v>
                </c:pt>
                <c:pt idx="399">
                  <c:v>100.06201748664417</c:v>
                </c:pt>
                <c:pt idx="400">
                  <c:v>100.06201759433127</c:v>
                </c:pt>
                <c:pt idx="401">
                  <c:v>100.06201769510947</c:v>
                </c:pt>
                <c:pt idx="402">
                  <c:v>100.06201778942204</c:v>
                </c:pt>
                <c:pt idx="403">
                  <c:v>100.06201787768379</c:v>
                </c:pt>
                <c:pt idx="404">
                  <c:v>100.06201796028293</c:v>
                </c:pt>
                <c:pt idx="405">
                  <c:v>100.06201803758273</c:v>
                </c:pt>
                <c:pt idx="406">
                  <c:v>100.0620181099232</c:v>
                </c:pt>
                <c:pt idx="407">
                  <c:v>100.06201817762252</c:v>
                </c:pt>
                <c:pt idx="408">
                  <c:v>100.06201824097843</c:v>
                </c:pt>
                <c:pt idx="409">
                  <c:v>100.06201830026963</c:v>
                </c:pt>
                <c:pt idx="410">
                  <c:v>100.06201835575688</c:v>
                </c:pt>
                <c:pt idx="411">
                  <c:v>100.06201840768422</c:v>
                </c:pt>
                <c:pt idx="412">
                  <c:v>100.06201845628004</c:v>
                </c:pt>
                <c:pt idx="413">
                  <c:v>100.06201850175812</c:v>
                </c:pt>
                <c:pt idx="414">
                  <c:v>100.06201854431843</c:v>
                </c:pt>
                <c:pt idx="415">
                  <c:v>100.06201858414821</c:v>
                </c:pt>
                <c:pt idx="416">
                  <c:v>100.06201862142262</c:v>
                </c:pt>
                <c:pt idx="417">
                  <c:v>100.06201865630563</c:v>
                </c:pt>
                <c:pt idx="418">
                  <c:v>100.06201868895063</c:v>
                </c:pt>
                <c:pt idx="419">
                  <c:v>100.06201871950121</c:v>
                </c:pt>
                <c:pt idx="420">
                  <c:v>100.06201874809179</c:v>
                </c:pt>
                <c:pt idx="421">
                  <c:v>100.06201877484804</c:v>
                </c:pt>
                <c:pt idx="422">
                  <c:v>100.06201879988771</c:v>
                </c:pt>
                <c:pt idx="423">
                  <c:v>100.0620188233209</c:v>
                </c:pt>
                <c:pt idx="424">
                  <c:v>100.06201884525069</c:v>
                </c:pt>
                <c:pt idx="425">
                  <c:v>100.06201886577351</c:v>
                </c:pt>
                <c:pt idx="426">
                  <c:v>100.06201888497966</c:v>
                </c:pt>
                <c:pt idx="427">
                  <c:v>100.0620189029536</c:v>
                </c:pt>
                <c:pt idx="428">
                  <c:v>100.06201891977439</c:v>
                </c:pt>
                <c:pt idx="429">
                  <c:v>100.06201893551599</c:v>
                </c:pt>
                <c:pt idx="430">
                  <c:v>100.06201895024768</c:v>
                </c:pt>
                <c:pt idx="431">
                  <c:v>100.06201896403419</c:v>
                </c:pt>
                <c:pt idx="432">
                  <c:v>100.06201897693622</c:v>
                </c:pt>
                <c:pt idx="433">
                  <c:v>100.0620189890105</c:v>
                </c:pt>
                <c:pt idx="434">
                  <c:v>100.0620190003101</c:v>
                </c:pt>
                <c:pt idx="435">
                  <c:v>100.06201901088478</c:v>
                </c:pt>
                <c:pt idx="436">
                  <c:v>100.06201902078101</c:v>
                </c:pt>
                <c:pt idx="437">
                  <c:v>100.06201903004232</c:v>
                </c:pt>
                <c:pt idx="438">
                  <c:v>100.06201903870945</c:v>
                </c:pt>
                <c:pt idx="439">
                  <c:v>100.06201904682055</c:v>
                </c:pt>
                <c:pt idx="440">
                  <c:v>100.06201905441124</c:v>
                </c:pt>
                <c:pt idx="441">
                  <c:v>100.06201906151493</c:v>
                </c:pt>
                <c:pt idx="442">
                  <c:v>100.06201906816287</c:v>
                </c:pt>
                <c:pt idx="443">
                  <c:v>100.06201907438431</c:v>
                </c:pt>
                <c:pt idx="444">
                  <c:v>100.0620190802066</c:v>
                </c:pt>
                <c:pt idx="445">
                  <c:v>100.06201908565534</c:v>
                </c:pt>
                <c:pt idx="446">
                  <c:v>100.0620190907545</c:v>
                </c:pt>
                <c:pt idx="447">
                  <c:v>100.06201909552651</c:v>
                </c:pt>
                <c:pt idx="448">
                  <c:v>100.06201909999238</c:v>
                </c:pt>
                <c:pt idx="449">
                  <c:v>100.06201910417171</c:v>
                </c:pt>
                <c:pt idx="450">
                  <c:v>100.06201910808292</c:v>
                </c:pt>
                <c:pt idx="451">
                  <c:v>100.0620191117432</c:v>
                </c:pt>
                <c:pt idx="452">
                  <c:v>100.06201911516865</c:v>
                </c:pt>
                <c:pt idx="453">
                  <c:v>100.06201911837432</c:v>
                </c:pt>
                <c:pt idx="454">
                  <c:v>100.06201912137433</c:v>
                </c:pt>
                <c:pt idx="455">
                  <c:v>100.06201912418187</c:v>
                </c:pt>
                <c:pt idx="456">
                  <c:v>100.06201912680929</c:v>
                </c:pt>
                <c:pt idx="457">
                  <c:v>100.06201912926814</c:v>
                </c:pt>
                <c:pt idx="458">
                  <c:v>100.06201913156924</c:v>
                </c:pt>
                <c:pt idx="459">
                  <c:v>100.0620191337227</c:v>
                </c:pt>
                <c:pt idx="460">
                  <c:v>100.062019135738</c:v>
                </c:pt>
                <c:pt idx="461">
                  <c:v>100.06201913762399</c:v>
                </c:pt>
                <c:pt idx="462">
                  <c:v>100.06201913938901</c:v>
                </c:pt>
                <c:pt idx="463">
                  <c:v>100.06201914104078</c:v>
                </c:pt>
                <c:pt idx="464">
                  <c:v>100.06201914258658</c:v>
                </c:pt>
                <c:pt idx="465">
                  <c:v>100.0620191440332</c:v>
                </c:pt>
                <c:pt idx="466">
                  <c:v>100.062019145387</c:v>
                </c:pt>
                <c:pt idx="467">
                  <c:v>100.06201914665398</c:v>
                </c:pt>
                <c:pt idx="468">
                  <c:v>100.06201914783964</c:v>
                </c:pt>
                <c:pt idx="469">
                  <c:v>100.06201914894923</c:v>
                </c:pt>
                <c:pt idx="470">
                  <c:v>100.06201914998765</c:v>
                </c:pt>
                <c:pt idx="471">
                  <c:v>100.06201915095944</c:v>
                </c:pt>
                <c:pt idx="472">
                  <c:v>100.06201915186888</c:v>
                </c:pt>
                <c:pt idx="473">
                  <c:v>100.06201915271997</c:v>
                </c:pt>
                <c:pt idx="474">
                  <c:v>100.06201915351647</c:v>
                </c:pt>
                <c:pt idx="475">
                  <c:v>100.06201915426188</c:v>
                </c:pt>
                <c:pt idx="476">
                  <c:v>100.06201915495944</c:v>
                </c:pt>
                <c:pt idx="477">
                  <c:v>100.06201915561225</c:v>
                </c:pt>
                <c:pt idx="478">
                  <c:v>100.06201915622319</c:v>
                </c:pt>
                <c:pt idx="479">
                  <c:v>100.06201915679493</c:v>
                </c:pt>
                <c:pt idx="480">
                  <c:v>100.06201915732997</c:v>
                </c:pt>
                <c:pt idx="481">
                  <c:v>100.0620191578307</c:v>
                </c:pt>
                <c:pt idx="482">
                  <c:v>100.06201915829931</c:v>
                </c:pt>
                <c:pt idx="483">
                  <c:v>100.06201915873785</c:v>
                </c:pt>
                <c:pt idx="484">
                  <c:v>100.06201915914824</c:v>
                </c:pt>
                <c:pt idx="485">
                  <c:v>100.06201915953233</c:v>
                </c:pt>
                <c:pt idx="486">
                  <c:v>100.06201915989175</c:v>
                </c:pt>
                <c:pt idx="487">
                  <c:v>100.06201916022813</c:v>
                </c:pt>
                <c:pt idx="488">
                  <c:v>100.06201916054293</c:v>
                </c:pt>
                <c:pt idx="489">
                  <c:v>100.06201916083752</c:v>
                </c:pt>
                <c:pt idx="490">
                  <c:v>100.0620191611132</c:v>
                </c:pt>
                <c:pt idx="491">
                  <c:v>100.06201916137123</c:v>
                </c:pt>
                <c:pt idx="492">
                  <c:v>100.06201916161267</c:v>
                </c:pt>
                <c:pt idx="493">
                  <c:v>100.06201916183862</c:v>
                </c:pt>
                <c:pt idx="494">
                  <c:v>100.06201916205009</c:v>
                </c:pt>
                <c:pt idx="495">
                  <c:v>100.06201916224799</c:v>
                </c:pt>
                <c:pt idx="496">
                  <c:v>100.0620191624332</c:v>
                </c:pt>
                <c:pt idx="497">
                  <c:v>100.06201916260653</c:v>
                </c:pt>
                <c:pt idx="498">
                  <c:v>100.06201916276872</c:v>
                </c:pt>
                <c:pt idx="499">
                  <c:v>100.06201916292052</c:v>
                </c:pt>
                <c:pt idx="500">
                  <c:v>100.06201916306259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D25-4F69-A709-1C37C27CAA19}"/>
            </c:ext>
          </c:extLst>
        </c:ser>
        <c:ser>
          <c:idx val="1"/>
          <c:order val="1"/>
          <c:tx>
            <c:strRef>
              <c:f>'Calculation of Cmax'!$F$2</c:f>
              <c:strCache>
                <c:ptCount val="1"/>
                <c:pt idx="0">
                  <c:v>Measured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/>
              </a:solidFill>
              <a:ln w="19050">
                <a:solidFill>
                  <a:schemeClr val="tx1"/>
                </a:solidFill>
              </a:ln>
              <a:effectLst/>
            </c:spPr>
          </c:marker>
          <c:xVal>
            <c:numRef>
              <c:f>'Calculation of Cmax'!$E$3:$E$16</c:f>
              <c:numCache>
                <c:formatCode>0.0</c:formatCode>
                <c:ptCount val="14"/>
                <c:pt idx="0">
                  <c:v>40</c:v>
                </c:pt>
                <c:pt idx="1">
                  <c:v>42</c:v>
                </c:pt>
                <c:pt idx="2">
                  <c:v>45</c:v>
                </c:pt>
                <c:pt idx="3">
                  <c:v>48</c:v>
                </c:pt>
                <c:pt idx="4">
                  <c:v>50</c:v>
                </c:pt>
                <c:pt idx="5" formatCode="General">
                  <c:v>55</c:v>
                </c:pt>
                <c:pt idx="6" formatCode="General">
                  <c:v>90</c:v>
                </c:pt>
                <c:pt idx="7">
                  <c:v>40</c:v>
                </c:pt>
                <c:pt idx="8">
                  <c:v>42</c:v>
                </c:pt>
                <c:pt idx="9">
                  <c:v>45</c:v>
                </c:pt>
                <c:pt idx="10">
                  <c:v>48</c:v>
                </c:pt>
                <c:pt idx="11">
                  <c:v>50</c:v>
                </c:pt>
                <c:pt idx="12" formatCode="General">
                  <c:v>55</c:v>
                </c:pt>
                <c:pt idx="13" formatCode="General">
                  <c:v>90</c:v>
                </c:pt>
              </c:numCache>
            </c:numRef>
          </c:xVal>
          <c:yVal>
            <c:numRef>
              <c:f>'Calculation of Cmax'!$F$3:$F$16</c:f>
              <c:numCache>
                <c:formatCode>0.00</c:formatCode>
                <c:ptCount val="14"/>
                <c:pt idx="0">
                  <c:v>0</c:v>
                </c:pt>
                <c:pt idx="1">
                  <c:v>-2.2309775917261687</c:v>
                </c:pt>
                <c:pt idx="2">
                  <c:v>-1.5485278080697773</c:v>
                </c:pt>
                <c:pt idx="3">
                  <c:v>0.96848698375415765</c:v>
                </c:pt>
                <c:pt idx="4">
                  <c:v>8.4937818472892062</c:v>
                </c:pt>
                <c:pt idx="5">
                  <c:v>82.26823719731054</c:v>
                </c:pt>
                <c:pt idx="6">
                  <c:v>100</c:v>
                </c:pt>
                <c:pt idx="7">
                  <c:v>0</c:v>
                </c:pt>
                <c:pt idx="8">
                  <c:v>1.2076436008799596</c:v>
                </c:pt>
                <c:pt idx="9">
                  <c:v>2.191855367778206</c:v>
                </c:pt>
                <c:pt idx="10">
                  <c:v>9.1538934405578924</c:v>
                </c:pt>
                <c:pt idx="11">
                  <c:v>15.899634219357683</c:v>
                </c:pt>
                <c:pt idx="12">
                  <c:v>78.25519496707777</c:v>
                </c:pt>
                <c:pt idx="13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D25-4F69-A709-1C37C27CAA19}"/>
            </c:ext>
          </c:extLst>
        </c:ser>
        <c:ser>
          <c:idx val="2"/>
          <c:order val="2"/>
          <c:tx>
            <c:v>Cmax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19050">
                <a:solidFill>
                  <a:schemeClr val="tx1"/>
                </a:solidFill>
              </a:ln>
              <a:effectLst/>
            </c:spPr>
          </c:marker>
          <c:xVal>
            <c:numRef>
              <c:f>'Calculation of Cmax'!$B$13</c:f>
              <c:numCache>
                <c:formatCode>General</c:formatCode>
                <c:ptCount val="1"/>
                <c:pt idx="0">
                  <c:v>46.200000000000102</c:v>
                </c:pt>
              </c:numCache>
            </c:numRef>
          </c:xVal>
          <c:yVal>
            <c:numRef>
              <c:f>'Calculation of Cmax'!$B$14</c:f>
              <c:numCache>
                <c:formatCode>General</c:formatCode>
                <c:ptCount val="1"/>
                <c:pt idx="0">
                  <c:v>1.1639406623148336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D25-4F69-A709-1C37C27CA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447368"/>
        <c:axId val="721447760"/>
      </c:scatterChart>
      <c:valAx>
        <c:axId val="721447368"/>
        <c:scaling>
          <c:orientation val="minMax"/>
          <c:min val="3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en-US" altLang="ja-JP"/>
                  <a:t>Temperature</a:t>
                </a:r>
                <a:r>
                  <a:rPr lang="en-US" altLang="ja-JP" baseline="0"/>
                  <a:t> (</a:t>
                </a:r>
                <a:r>
                  <a:rPr lang="ja-JP" altLang="en-US" baseline="0"/>
                  <a:t>℃</a:t>
                </a:r>
                <a:r>
                  <a:rPr lang="en-US" altLang="ja-JP" baseline="0"/>
                  <a:t>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721447760"/>
        <c:crossesAt val="-20"/>
        <c:crossBetween val="midCat"/>
        <c:majorUnit val="5"/>
      </c:valAx>
      <c:valAx>
        <c:axId val="721447760"/>
        <c:scaling>
          <c:orientation val="minMax"/>
          <c:max val="120"/>
          <c:min val="-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en-US" altLang="ja-JP" i="1"/>
                  <a:t>Injury Index</a:t>
                </a:r>
                <a:endParaRPr lang="ja-JP" altLang="en-US" i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721447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r>
              <a:rPr lang="en-US" altLang="ja-JP"/>
              <a:t>Carabao</a:t>
            </a:r>
            <a:endParaRPr lang="ja-JP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/>
              </a:solidFill>
              <a:ln w="19050">
                <a:solidFill>
                  <a:schemeClr val="tx1"/>
                </a:solidFill>
              </a:ln>
              <a:effectLst/>
            </c:spPr>
          </c:marker>
          <c:trendline>
            <c:spPr>
              <a:ln w="1270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7546707099249357E-2"/>
                  <c:y val="0.3531364829396325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ＭＳ Ｐゴシック" panose="020B0600070205080204" pitchFamily="50" charset="-128"/>
                      <a:ea typeface="ＭＳ Ｐゴシック" panose="020B0600070205080204" pitchFamily="50" charset="-128"/>
                      <a:cs typeface="+mn-cs"/>
                    </a:defRPr>
                  </a:pPr>
                  <a:endParaRPr lang="ja-JP"/>
                </a:p>
              </c:txPr>
            </c:trendlineLbl>
          </c:trendline>
          <c:xVal>
            <c:numRef>
              <c:f>'Calculation of Cmax'!$F$3:$F$16</c:f>
              <c:numCache>
                <c:formatCode>0.00</c:formatCode>
                <c:ptCount val="14"/>
                <c:pt idx="0">
                  <c:v>0</c:v>
                </c:pt>
                <c:pt idx="1">
                  <c:v>-2.2309775917261687</c:v>
                </c:pt>
                <c:pt idx="2">
                  <c:v>-1.5485278080697773</c:v>
                </c:pt>
                <c:pt idx="3">
                  <c:v>0.96848698375415765</c:v>
                </c:pt>
                <c:pt idx="4">
                  <c:v>8.4937818472892062</c:v>
                </c:pt>
                <c:pt idx="5">
                  <c:v>82.26823719731054</c:v>
                </c:pt>
                <c:pt idx="6">
                  <c:v>100</c:v>
                </c:pt>
                <c:pt idx="7">
                  <c:v>0</c:v>
                </c:pt>
                <c:pt idx="8">
                  <c:v>1.2076436008799596</c:v>
                </c:pt>
                <c:pt idx="9">
                  <c:v>2.191855367778206</c:v>
                </c:pt>
                <c:pt idx="10">
                  <c:v>9.1538934405578924</c:v>
                </c:pt>
                <c:pt idx="11">
                  <c:v>15.899634219357683</c:v>
                </c:pt>
                <c:pt idx="12">
                  <c:v>78.25519496707777</c:v>
                </c:pt>
                <c:pt idx="13">
                  <c:v>100</c:v>
                </c:pt>
              </c:numCache>
            </c:numRef>
          </c:xVal>
          <c:yVal>
            <c:numRef>
              <c:f>'Calculation of Cmax'!$G$3:$G$16</c:f>
              <c:numCache>
                <c:formatCode>0.00</c:formatCode>
                <c:ptCount val="14"/>
                <c:pt idx="0">
                  <c:v>1.9297946724136913E-2</c:v>
                </c:pt>
                <c:pt idx="1">
                  <c:v>7.2647477066104763E-2</c:v>
                </c:pt>
                <c:pt idx="2">
                  <c:v>0.52862433233173856</c:v>
                </c:pt>
                <c:pt idx="3">
                  <c:v>3.739535334039108</c:v>
                </c:pt>
                <c:pt idx="4">
                  <c:v>12.765247554335076</c:v>
                </c:pt>
                <c:pt idx="5">
                  <c:v>80.153509203242734</c:v>
                </c:pt>
                <c:pt idx="6">
                  <c:v>100.06201916306259</c:v>
                </c:pt>
                <c:pt idx="7">
                  <c:v>1.9297946724136913E-2</c:v>
                </c:pt>
                <c:pt idx="8">
                  <c:v>7.2647477066104763E-2</c:v>
                </c:pt>
                <c:pt idx="9">
                  <c:v>0.52862433233173856</c:v>
                </c:pt>
                <c:pt idx="10">
                  <c:v>3.739535334039108</c:v>
                </c:pt>
                <c:pt idx="11">
                  <c:v>12.765247554335076</c:v>
                </c:pt>
                <c:pt idx="12">
                  <c:v>80.153509203242734</c:v>
                </c:pt>
                <c:pt idx="13">
                  <c:v>100.06201916306259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B58-41C1-AE56-95F365BB72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448544"/>
        <c:axId val="721448936"/>
      </c:scatterChart>
      <c:valAx>
        <c:axId val="721448544"/>
        <c:scaling>
          <c:orientation val="minMax"/>
          <c:max val="120"/>
          <c:min val="-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en-US" altLang="ja-JP"/>
                  <a:t>Measured</a:t>
                </a:r>
                <a:r>
                  <a:rPr lang="en-US" altLang="ja-JP" baseline="0"/>
                  <a:t> </a:t>
                </a:r>
                <a:r>
                  <a:rPr lang="en-US" altLang="ja-JP" i="1" baseline="0"/>
                  <a:t>Injury Index</a:t>
                </a:r>
                <a:endParaRPr lang="ja-JP" altLang="en-US" i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 altLang="en-US"/>
            </a:p>
          </c:txPr>
        </c:title>
        <c:numFmt formatCode="0.00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721448936"/>
        <c:crossesAt val="-20"/>
        <c:crossBetween val="midCat"/>
        <c:majorUnit val="20"/>
      </c:valAx>
      <c:valAx>
        <c:axId val="721448936"/>
        <c:scaling>
          <c:orientation val="minMax"/>
          <c:max val="120"/>
          <c:min val="-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en-US" altLang="ja-JP"/>
                  <a:t>Regression </a:t>
                </a:r>
                <a:r>
                  <a:rPr lang="en-US" altLang="ja-JP" i="1"/>
                  <a:t>Injury Index</a:t>
                </a:r>
                <a:endParaRPr lang="ja-JP" altLang="en-US" i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 altLang="en-US"/>
            </a:p>
          </c:txPr>
        </c:title>
        <c:numFmt formatCode="0.00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721448544"/>
        <c:crossesAt val="-20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4</xdr:col>
      <xdr:colOff>0</xdr:colOff>
      <xdr:row>32</xdr:row>
      <xdr:rowOff>0</xdr:rowOff>
    </xdr:to>
    <xdr:graphicFrame macro="">
      <xdr:nvGraphicFramePr>
        <xdr:cNvPr id="27" name="グラフ 26">
          <a:extLst>
            <a:ext uri="{FF2B5EF4-FFF2-40B4-BE49-F238E27FC236}">
              <a16:creationId xmlns:a16="http://schemas.microsoft.com/office/drawing/2014/main" id="{79E7CF24-4627-45D7-9BC4-A989EA7D0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4</xdr:col>
      <xdr:colOff>0</xdr:colOff>
      <xdr:row>48</xdr:row>
      <xdr:rowOff>0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D0A924F4-4BCC-4217-8382-653E3B12E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imizusayo\Documents\&#21330;&#26989;&#30740;&#31350;\&#12510;&#12531;&#12467;&#12441;&#12540;&#38651;&#35299;&#36074;&#28431;&#20986;&#12486;&#12441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タランフィの成長曲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AC85-91EC-4E88-A0F2-E20C7948F1C1}">
  <dimension ref="A1:O16"/>
  <sheetViews>
    <sheetView workbookViewId="0">
      <selection activeCell="E25" sqref="E25"/>
    </sheetView>
  </sheetViews>
  <sheetFormatPr defaultRowHeight="15.75" x14ac:dyDescent="0.25"/>
  <cols>
    <col min="1" max="16384" width="8.88671875" style="15"/>
  </cols>
  <sheetData>
    <row r="1" spans="1:15" x14ac:dyDescent="0.25">
      <c r="A1" s="14" t="s">
        <v>32</v>
      </c>
    </row>
    <row r="3" spans="1:15" x14ac:dyDescent="0.25">
      <c r="A3" s="14" t="s">
        <v>33</v>
      </c>
    </row>
    <row r="5" spans="1:15" ht="18.75" x14ac:dyDescent="0.25">
      <c r="A5" s="15" t="s">
        <v>34</v>
      </c>
    </row>
    <row r="7" spans="1:15" x14ac:dyDescent="0.25">
      <c r="A7" s="14" t="s">
        <v>35</v>
      </c>
    </row>
    <row r="8" spans="1:15" ht="18.75" x14ac:dyDescent="0.25">
      <c r="A8" s="16" t="s">
        <v>36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ht="18.75" x14ac:dyDescent="0.25">
      <c r="A9" s="15" t="s">
        <v>37</v>
      </c>
    </row>
    <row r="11" spans="1:15" x14ac:dyDescent="0.25">
      <c r="A11" s="14" t="s">
        <v>38</v>
      </c>
    </row>
    <row r="12" spans="1:15" x14ac:dyDescent="0.25">
      <c r="A12" s="15" t="s">
        <v>39</v>
      </c>
    </row>
    <row r="13" spans="1:15" x14ac:dyDescent="0.25">
      <c r="A13" s="15" t="s">
        <v>40</v>
      </c>
    </row>
    <row r="14" spans="1:15" x14ac:dyDescent="0.25">
      <c r="A14" s="15" t="s">
        <v>41</v>
      </c>
    </row>
    <row r="15" spans="1:15" x14ac:dyDescent="0.25">
      <c r="A15" s="15" t="s">
        <v>42</v>
      </c>
    </row>
    <row r="16" spans="1:15" x14ac:dyDescent="0.25">
      <c r="A16" s="15" t="s">
        <v>43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1D34-C350-48BB-ABF3-9370AF24B9F8}">
  <dimension ref="A1:M519"/>
  <sheetViews>
    <sheetView tabSelected="1" zoomScaleNormal="120" workbookViewId="0">
      <selection activeCell="L12" sqref="L12"/>
    </sheetView>
  </sheetViews>
  <sheetFormatPr defaultColWidth="7.33203125" defaultRowHeight="13.5" x14ac:dyDescent="0.4"/>
  <cols>
    <col min="1" max="1" width="28.77734375" style="1" customWidth="1"/>
    <col min="2" max="4" width="7.33203125" style="1"/>
    <col min="5" max="5" width="13.44140625" style="1" bestFit="1" customWidth="1"/>
    <col min="6" max="8" width="8.77734375" style="1" customWidth="1"/>
    <col min="9" max="9" width="10.21875" style="1" customWidth="1"/>
    <col min="10" max="10" width="7.33203125" style="1"/>
    <col min="11" max="11" width="7.33203125" style="1" customWidth="1"/>
    <col min="12" max="12" width="17.33203125" style="1" customWidth="1"/>
    <col min="13" max="13" width="15" style="1" bestFit="1" customWidth="1"/>
    <col min="14" max="16384" width="7.33203125" style="1"/>
  </cols>
  <sheetData>
    <row r="1" spans="1:8" x14ac:dyDescent="0.4">
      <c r="A1" s="1" t="s">
        <v>22</v>
      </c>
      <c r="D1" s="6" t="s">
        <v>26</v>
      </c>
      <c r="F1" s="12" t="s">
        <v>14</v>
      </c>
      <c r="G1" s="13"/>
    </row>
    <row r="2" spans="1:8" x14ac:dyDescent="0.4">
      <c r="A2" s="10" t="s">
        <v>27</v>
      </c>
      <c r="D2" s="6">
        <v>2023</v>
      </c>
      <c r="E2" s="11" t="s">
        <v>31</v>
      </c>
      <c r="F2" s="9" t="s">
        <v>13</v>
      </c>
      <c r="G2" s="9" t="s">
        <v>23</v>
      </c>
      <c r="H2" s="9" t="s">
        <v>12</v>
      </c>
    </row>
    <row r="3" spans="1:8" x14ac:dyDescent="0.4">
      <c r="A3" s="8" t="s">
        <v>0</v>
      </c>
      <c r="B3" s="1">
        <v>100.0620191651347</v>
      </c>
      <c r="D3" s="6" t="s">
        <v>9</v>
      </c>
      <c r="E3" s="2">
        <v>40</v>
      </c>
      <c r="F3" s="5">
        <v>0</v>
      </c>
      <c r="G3" s="5">
        <f>$B$3/(1+EXP(-$B$5*(E3-$B$4)))</f>
        <v>1.9297946724136913E-2</v>
      </c>
      <c r="H3" s="1">
        <f t="shared" ref="H3:H16" si="0">F3-G3</f>
        <v>-1.9297946724136913E-2</v>
      </c>
    </row>
    <row r="4" spans="1:8" x14ac:dyDescent="0.4">
      <c r="A4" s="8" t="s">
        <v>17</v>
      </c>
      <c r="B4" s="1">
        <v>52.899494256079009</v>
      </c>
      <c r="D4" s="6" t="s">
        <v>9</v>
      </c>
      <c r="E4" s="2">
        <v>42</v>
      </c>
      <c r="F4" s="5">
        <v>-2.2309775917261687</v>
      </c>
      <c r="G4" s="5">
        <f t="shared" ref="G4:G68" si="1">$B$3/(1+EXP(-$B$5*(E4-$B$4)))</f>
        <v>7.2647477066104763E-2</v>
      </c>
      <c r="H4" s="1">
        <f t="shared" si="0"/>
        <v>-2.3036250687922735</v>
      </c>
    </row>
    <row r="5" spans="1:8" x14ac:dyDescent="0.4">
      <c r="A5" s="8" t="s">
        <v>1</v>
      </c>
      <c r="B5" s="1">
        <v>0.66307668449818924</v>
      </c>
      <c r="D5" s="6" t="s">
        <v>8</v>
      </c>
      <c r="E5" s="2">
        <v>45</v>
      </c>
      <c r="F5" s="5">
        <v>-1.5485278080697773</v>
      </c>
      <c r="G5" s="5">
        <f t="shared" si="1"/>
        <v>0.52862433233173856</v>
      </c>
      <c r="H5" s="1">
        <f t="shared" si="0"/>
        <v>-2.0771521404015161</v>
      </c>
    </row>
    <row r="6" spans="1:8" x14ac:dyDescent="0.4">
      <c r="A6" s="6" t="s">
        <v>15</v>
      </c>
      <c r="B6" s="1">
        <f>SUMSQ(H3:H16)</f>
        <v>86.823693870660762</v>
      </c>
      <c r="D6" s="6" t="s">
        <v>8</v>
      </c>
      <c r="E6" s="2">
        <v>48</v>
      </c>
      <c r="F6" s="5">
        <v>0.96848698375415765</v>
      </c>
      <c r="G6" s="5">
        <f t="shared" si="1"/>
        <v>3.739535334039108</v>
      </c>
      <c r="H6" s="1">
        <f t="shared" si="0"/>
        <v>-2.7710483502849503</v>
      </c>
    </row>
    <row r="7" spans="1:8" x14ac:dyDescent="0.4">
      <c r="A7" s="6" t="s">
        <v>16</v>
      </c>
      <c r="B7" s="1">
        <f>SQRT(B6/(7-3))</f>
        <v>4.6589616297695766</v>
      </c>
      <c r="D7" s="6" t="s">
        <v>8</v>
      </c>
      <c r="E7" s="2">
        <v>50</v>
      </c>
      <c r="F7" s="5">
        <v>8.4937818472892062</v>
      </c>
      <c r="G7" s="5">
        <f t="shared" si="1"/>
        <v>12.765247554335076</v>
      </c>
      <c r="H7" s="1">
        <f t="shared" si="0"/>
        <v>-4.2714657070458699</v>
      </c>
    </row>
    <row r="8" spans="1:8" ht="15.75" x14ac:dyDescent="0.4">
      <c r="A8" s="7" t="s">
        <v>30</v>
      </c>
      <c r="B8" s="1">
        <f>B9^2</f>
        <v>0.99608723262793009</v>
      </c>
      <c r="D8" s="6" t="s">
        <v>8</v>
      </c>
      <c r="E8" s="1">
        <v>55</v>
      </c>
      <c r="F8" s="5">
        <v>82.26823719731054</v>
      </c>
      <c r="G8" s="5">
        <f t="shared" si="1"/>
        <v>80.153509203242734</v>
      </c>
      <c r="H8" s="1">
        <f t="shared" si="0"/>
        <v>2.1147279940678061</v>
      </c>
    </row>
    <row r="9" spans="1:8" x14ac:dyDescent="0.4">
      <c r="A9" s="7" t="s">
        <v>20</v>
      </c>
      <c r="B9" s="1">
        <f>CORREL(F3:F16,G3:G16)</f>
        <v>0.9980416988422528</v>
      </c>
      <c r="C9" s="1" t="s">
        <v>2</v>
      </c>
      <c r="D9" s="6" t="s">
        <v>8</v>
      </c>
      <c r="E9" s="1">
        <v>90</v>
      </c>
      <c r="F9" s="5">
        <v>100</v>
      </c>
      <c r="G9" s="5">
        <f t="shared" si="1"/>
        <v>100.06201916306259</v>
      </c>
      <c r="H9" s="1">
        <f t="shared" si="0"/>
        <v>-6.2019163062586813E-2</v>
      </c>
    </row>
    <row r="10" spans="1:8" x14ac:dyDescent="0.4">
      <c r="A10" s="6" t="s">
        <v>3</v>
      </c>
      <c r="B10" s="1">
        <f>SQRT(B6/14)</f>
        <v>2.4903197423890999</v>
      </c>
      <c r="D10" s="6" t="s">
        <v>11</v>
      </c>
      <c r="E10" s="2">
        <v>40</v>
      </c>
      <c r="F10" s="5">
        <v>0</v>
      </c>
      <c r="G10" s="5">
        <f t="shared" si="1"/>
        <v>1.9297946724136913E-2</v>
      </c>
      <c r="H10" s="1">
        <f t="shared" si="0"/>
        <v>-1.9297946724136913E-2</v>
      </c>
    </row>
    <row r="11" spans="1:8" x14ac:dyDescent="0.4">
      <c r="A11" s="7" t="s">
        <v>18</v>
      </c>
      <c r="B11" s="1">
        <v>0.52088294466303031</v>
      </c>
      <c r="D11" s="6" t="s">
        <v>11</v>
      </c>
      <c r="E11" s="2">
        <v>42</v>
      </c>
      <c r="F11" s="5">
        <v>1.2076436008799596</v>
      </c>
      <c r="G11" s="5">
        <f t="shared" si="1"/>
        <v>7.2647477066104763E-2</v>
      </c>
      <c r="H11" s="1">
        <f t="shared" si="0"/>
        <v>1.1349961238138548</v>
      </c>
    </row>
    <row r="12" spans="1:8" x14ac:dyDescent="0.4">
      <c r="A12" s="7" t="s">
        <v>19</v>
      </c>
      <c r="B12" s="1">
        <v>0.61402539158953207</v>
      </c>
      <c r="D12" s="6" t="s">
        <v>10</v>
      </c>
      <c r="E12" s="2">
        <v>45</v>
      </c>
      <c r="F12" s="5">
        <v>2.191855367778206</v>
      </c>
      <c r="G12" s="5">
        <f t="shared" si="1"/>
        <v>0.52862433233173856</v>
      </c>
      <c r="H12" s="1">
        <f t="shared" si="0"/>
        <v>1.6632310354464674</v>
      </c>
    </row>
    <row r="13" spans="1:8" ht="16.5" x14ac:dyDescent="0.4">
      <c r="A13" s="7" t="s">
        <v>21</v>
      </c>
      <c r="B13" s="3">
        <f>INDEX(E19:G169,MATCH(MAX(M19:M169),M19:M169,0),1)</f>
        <v>46.200000000000102</v>
      </c>
      <c r="C13" s="1" t="s">
        <v>4</v>
      </c>
      <c r="D13" s="6" t="s">
        <v>10</v>
      </c>
      <c r="E13" s="2">
        <v>48</v>
      </c>
      <c r="F13" s="5">
        <v>9.1538934405578924</v>
      </c>
      <c r="G13" s="5">
        <f t="shared" si="1"/>
        <v>3.739535334039108</v>
      </c>
      <c r="H13" s="1">
        <f t="shared" si="0"/>
        <v>5.4143581065187849</v>
      </c>
    </row>
    <row r="14" spans="1:8" ht="16.5" x14ac:dyDescent="0.4">
      <c r="A14" s="7" t="s">
        <v>28</v>
      </c>
      <c r="B14" s="1">
        <f>INDEX(E19:G170,MATCH(MAX(M19:M170),M19:M169,0),3)</f>
        <v>1.1639406623148336</v>
      </c>
      <c r="D14" s="6" t="s">
        <v>10</v>
      </c>
      <c r="E14" s="2">
        <v>50</v>
      </c>
      <c r="F14" s="5">
        <v>15.899634219357683</v>
      </c>
      <c r="G14" s="5">
        <f t="shared" si="1"/>
        <v>12.765247554335076</v>
      </c>
      <c r="H14" s="1">
        <f t="shared" si="0"/>
        <v>3.1343866650226069</v>
      </c>
    </row>
    <row r="15" spans="1:8" x14ac:dyDescent="0.4">
      <c r="D15" s="6" t="s">
        <v>10</v>
      </c>
      <c r="E15" s="1">
        <v>55</v>
      </c>
      <c r="F15" s="5">
        <v>78.25519496707777</v>
      </c>
      <c r="G15" s="5">
        <f t="shared" si="1"/>
        <v>80.153509203242734</v>
      </c>
      <c r="H15" s="1">
        <f t="shared" si="0"/>
        <v>-1.8983142361649641</v>
      </c>
    </row>
    <row r="16" spans="1:8" x14ac:dyDescent="0.4">
      <c r="D16" s="6" t="s">
        <v>10</v>
      </c>
      <c r="E16" s="1">
        <v>90</v>
      </c>
      <c r="F16" s="5">
        <v>100</v>
      </c>
      <c r="G16" s="5">
        <f t="shared" si="1"/>
        <v>100.06201916306259</v>
      </c>
      <c r="H16" s="1">
        <f t="shared" si="0"/>
        <v>-6.2019163062586813E-2</v>
      </c>
    </row>
    <row r="17" spans="5:13" x14ac:dyDescent="0.4">
      <c r="F17" s="5"/>
      <c r="G17" s="5"/>
    </row>
    <row r="18" spans="5:13" x14ac:dyDescent="0.4">
      <c r="E18" s="10" t="s">
        <v>31</v>
      </c>
      <c r="G18" s="1" t="s">
        <v>23</v>
      </c>
      <c r="H18" s="1" t="s">
        <v>7</v>
      </c>
      <c r="I18" s="1" t="s">
        <v>25</v>
      </c>
      <c r="J18" s="1" t="s">
        <v>5</v>
      </c>
      <c r="K18" s="1" t="s">
        <v>6</v>
      </c>
      <c r="L18" s="1" t="s">
        <v>24</v>
      </c>
      <c r="M18" s="10" t="s">
        <v>29</v>
      </c>
    </row>
    <row r="19" spans="5:13" x14ac:dyDescent="0.4">
      <c r="E19" s="1">
        <v>40</v>
      </c>
      <c r="G19" s="1">
        <f t="shared" si="1"/>
        <v>1.9297946724136913E-2</v>
      </c>
    </row>
    <row r="20" spans="5:13" x14ac:dyDescent="0.4">
      <c r="E20" s="1">
        <v>40.1</v>
      </c>
      <c r="G20" s="1">
        <f t="shared" si="1"/>
        <v>2.0620653071709783E-2</v>
      </c>
      <c r="H20" s="1">
        <f t="shared" ref="H20:H83" si="2">(G20-G19)/(E20-E19)</f>
        <v>1.3227063475728509E-2</v>
      </c>
    </row>
    <row r="21" spans="5:13" x14ac:dyDescent="0.4">
      <c r="E21" s="1">
        <v>40.200000000000003</v>
      </c>
      <c r="G21" s="1">
        <f t="shared" si="1"/>
        <v>2.2033999463803237E-2</v>
      </c>
      <c r="H21" s="1">
        <f t="shared" si="2"/>
        <v>1.4133463920934342E-2</v>
      </c>
      <c r="I21" s="1">
        <f t="shared" ref="I21:I84" si="3">(H21-H20)/(E21-E20)</f>
        <v>9.0640044520581935E-3</v>
      </c>
      <c r="J21" s="1">
        <f t="shared" ref="J21:J84" si="4">IF(OR(AND(E19=E20,G19=G20), AND(E20=E21,G20=G21),AND(E21=E19,G21=G19),COUNT(E19:G21)&lt;6)," ",((E21^2-E19^2)*(G21-G20)+(E20^2-E21^2)*(G21-G19)+(G19-G20)*(G21-G19)*(G21-G20))/(((E20-E21)*(G21-G19)+(E21-E19)*(G21-G20))*2))</f>
        <v>38.590422062696042</v>
      </c>
      <c r="K21" s="1">
        <f t="shared" ref="K21:K84" si="5">IF(J21="","",(E19-E21)*J21/(G21-G19)+(E21^2-E19^2)/(2*(G21-G19))+(G19+G21)/2)</f>
        <v>110.36780332308456</v>
      </c>
      <c r="L21" s="1">
        <f t="shared" ref="L21:L84" si="6">IF(K21="","",SQRT((E19-J21)^2+(G19-K21)^2))</f>
        <v>110.35750789483232</v>
      </c>
      <c r="M21" s="1">
        <f t="shared" ref="M21:M84" si="7">1/L21</f>
        <v>9.0614586997830055E-3</v>
      </c>
    </row>
    <row r="22" spans="5:13" x14ac:dyDescent="0.4">
      <c r="E22" s="1">
        <v>40.299999999999997</v>
      </c>
      <c r="G22" s="1">
        <f t="shared" si="1"/>
        <v>2.3544194287666898E-2</v>
      </c>
      <c r="H22" s="1">
        <f t="shared" si="2"/>
        <v>1.5101948238637466E-2</v>
      </c>
      <c r="I22" s="1">
        <f t="shared" si="3"/>
        <v>9.6848431770317957E-3</v>
      </c>
      <c r="J22" s="1">
        <f t="shared" si="4"/>
        <v>38.690339403817553</v>
      </c>
      <c r="K22" s="1">
        <f t="shared" si="5"/>
        <v>103.29824545103865</v>
      </c>
      <c r="L22" s="1">
        <f t="shared" si="6"/>
        <v>103.28724474447978</v>
      </c>
      <c r="M22" s="1">
        <f t="shared" si="7"/>
        <v>9.6817375899016355E-3</v>
      </c>
    </row>
    <row r="23" spans="5:13" x14ac:dyDescent="0.4">
      <c r="E23" s="1">
        <v>40.4</v>
      </c>
      <c r="G23" s="1">
        <f t="shared" si="1"/>
        <v>2.5157870772518326E-2</v>
      </c>
      <c r="H23" s="1">
        <f t="shared" si="2"/>
        <v>1.6136764848514049E-2</v>
      </c>
      <c r="I23" s="1">
        <f t="shared" si="3"/>
        <v>1.0348166098765677E-2</v>
      </c>
      <c r="J23" s="1">
        <f t="shared" si="4"/>
        <v>38.790248148471534</v>
      </c>
      <c r="K23" s="1">
        <f t="shared" si="5"/>
        <v>96.682625858437561</v>
      </c>
      <c r="L23" s="1">
        <f t="shared" si="6"/>
        <v>96.670871615031956</v>
      </c>
      <c r="M23" s="1">
        <f t="shared" si="7"/>
        <v>1.0344377611306277E-2</v>
      </c>
    </row>
    <row r="24" spans="5:13" x14ac:dyDescent="0.4">
      <c r="E24" s="1">
        <v>40.5</v>
      </c>
      <c r="G24" s="1">
        <f t="shared" si="1"/>
        <v>2.6882116004714966E-2</v>
      </c>
      <c r="H24" s="1">
        <f t="shared" si="2"/>
        <v>1.724245232196615E-2</v>
      </c>
      <c r="I24" s="1">
        <f t="shared" si="3"/>
        <v>1.1056874734520857E-2</v>
      </c>
      <c r="J24" s="1">
        <f t="shared" si="4"/>
        <v>38.890147292129733</v>
      </c>
      <c r="K24" s="1">
        <f t="shared" si="5"/>
        <v>90.491846938621762</v>
      </c>
      <c r="L24" s="1">
        <f t="shared" si="6"/>
        <v>90.479287608260805</v>
      </c>
      <c r="M24" s="1">
        <f t="shared" si="7"/>
        <v>1.1052253244185573E-2</v>
      </c>
    </row>
    <row r="25" spans="5:13" x14ac:dyDescent="0.4">
      <c r="E25" s="1">
        <v>40.6</v>
      </c>
      <c r="G25" s="1">
        <f t="shared" si="1"/>
        <v>2.8724501916488565E-2</v>
      </c>
      <c r="H25" s="1">
        <f t="shared" si="2"/>
        <v>1.8423859117735735E-2</v>
      </c>
      <c r="I25" s="1">
        <f t="shared" si="3"/>
        <v>1.1814067957695682E-2</v>
      </c>
      <c r="J25" s="1">
        <f t="shared" si="4"/>
        <v>38.990035702596757</v>
      </c>
      <c r="K25" s="1">
        <f t="shared" si="5"/>
        <v>84.698679667410815</v>
      </c>
      <c r="L25" s="1">
        <f t="shared" si="6"/>
        <v>84.685260185971757</v>
      </c>
      <c r="M25" s="1">
        <f t="shared" si="7"/>
        <v>1.1808430390412281E-2</v>
      </c>
    </row>
    <row r="26" spans="5:13" x14ac:dyDescent="0.4">
      <c r="E26" s="1">
        <v>40.700000000000003</v>
      </c>
      <c r="G26" s="1">
        <f t="shared" si="1"/>
        <v>3.0693118381332627E-2</v>
      </c>
      <c r="H26" s="1">
        <f t="shared" si="2"/>
        <v>1.9686164648440339E-2</v>
      </c>
      <c r="I26" s="1">
        <f t="shared" si="3"/>
        <v>1.2623055307045857E-2</v>
      </c>
      <c r="J26" s="1">
        <f t="shared" si="4"/>
        <v>39.089912102949434</v>
      </c>
      <c r="K26" s="1">
        <f t="shared" si="5"/>
        <v>79.277643840202188</v>
      </c>
      <c r="L26" s="1">
        <f t="shared" si="6"/>
        <v>79.263305392488718</v>
      </c>
      <c r="M26" s="1">
        <f t="shared" si="7"/>
        <v>1.2616178382270237E-2</v>
      </c>
    </row>
    <row r="27" spans="5:13" x14ac:dyDescent="0.4">
      <c r="E27" s="1">
        <v>40.799999999999997</v>
      </c>
      <c r="G27" s="1">
        <f t="shared" si="1"/>
        <v>3.2796608557948241E-2</v>
      </c>
      <c r="H27" s="1">
        <f t="shared" si="2"/>
        <v>2.1034901766157337E-2</v>
      </c>
      <c r="I27" s="1">
        <f t="shared" si="3"/>
        <v>1.3487371177170752E-2</v>
      </c>
      <c r="J27" s="1">
        <f t="shared" si="4"/>
        <v>39.189775052070452</v>
      </c>
      <c r="K27" s="1">
        <f t="shared" si="5"/>
        <v>74.204896004126041</v>
      </c>
      <c r="L27" s="1">
        <f t="shared" si="6"/>
        <v>74.189575771323604</v>
      </c>
      <c r="M27" s="1">
        <f t="shared" si="7"/>
        <v>1.3478982587558192E-2</v>
      </c>
    </row>
    <row r="28" spans="5:13" x14ac:dyDescent="0.4">
      <c r="E28" s="1">
        <v>40.9</v>
      </c>
      <c r="G28" s="1">
        <f t="shared" si="1"/>
        <v>3.5044206634026409E-2</v>
      </c>
      <c r="H28" s="1">
        <f t="shared" si="2"/>
        <v>2.2475980760781361E-2</v>
      </c>
      <c r="I28" s="1">
        <f t="shared" si="3"/>
        <v>1.4410789946240034E-2</v>
      </c>
      <c r="J28" s="1">
        <f t="shared" si="4"/>
        <v>39.289622922611407</v>
      </c>
      <c r="K28" s="1">
        <f t="shared" si="5"/>
        <v>69.458124583419831</v>
      </c>
      <c r="L28" s="1">
        <f t="shared" si="6"/>
        <v>69.441755474160075</v>
      </c>
      <c r="M28" s="1">
        <f t="shared" si="7"/>
        <v>1.4400557606469343E-2</v>
      </c>
    </row>
    <row r="29" spans="5:13" x14ac:dyDescent="0.4">
      <c r="E29" s="1">
        <v>41</v>
      </c>
      <c r="G29" s="1">
        <f t="shared" si="1"/>
        <v>3.7445778131106354E-2</v>
      </c>
      <c r="H29" s="1">
        <f t="shared" si="2"/>
        <v>2.4015714970799108E-2</v>
      </c>
      <c r="I29" s="1">
        <f t="shared" si="3"/>
        <v>1.5397342100177253E-2</v>
      </c>
      <c r="J29" s="1">
        <f t="shared" si="4"/>
        <v>39.389453875700838</v>
      </c>
      <c r="K29" s="1">
        <f t="shared" si="5"/>
        <v>65.016451752678378</v>
      </c>
      <c r="L29" s="1">
        <f t="shared" si="6"/>
        <v>64.998962116781115</v>
      </c>
      <c r="M29" s="1">
        <f t="shared" si="7"/>
        <v>1.5384861041370764E-2</v>
      </c>
    </row>
    <row r="30" spans="5:13" x14ac:dyDescent="0.4">
      <c r="E30" s="1">
        <v>41.1</v>
      </c>
      <c r="G30" s="1">
        <f t="shared" si="1"/>
        <v>4.001186294234594E-2</v>
      </c>
      <c r="H30" s="1">
        <f t="shared" si="2"/>
        <v>2.5660848112395492E-2</v>
      </c>
      <c r="I30" s="1">
        <f t="shared" si="3"/>
        <v>1.6451331415963607E-2</v>
      </c>
      <c r="J30" s="1">
        <f t="shared" si="4"/>
        <v>39.489265832514249</v>
      </c>
      <c r="K30" s="1">
        <f t="shared" si="5"/>
        <v>60.860341600023453</v>
      </c>
      <c r="L30" s="1">
        <f t="shared" si="6"/>
        <v>60.841654923954678</v>
      </c>
      <c r="M30" s="1">
        <f t="shared" si="7"/>
        <v>1.6436107815441397E-2</v>
      </c>
    </row>
    <row r="31" spans="5:13" x14ac:dyDescent="0.4">
      <c r="E31" s="1">
        <v>41.2</v>
      </c>
      <c r="G31" s="1">
        <f t="shared" si="1"/>
        <v>4.2753721286285483E-2</v>
      </c>
      <c r="H31" s="1">
        <f t="shared" si="2"/>
        <v>2.7418583439395044E-2</v>
      </c>
      <c r="I31" s="1">
        <f t="shared" si="3"/>
        <v>1.7577353269995273E-2</v>
      </c>
      <c r="J31" s="1">
        <f t="shared" si="4"/>
        <v>39.589056441524697</v>
      </c>
      <c r="K31" s="1">
        <f t="shared" si="5"/>
        <v>56.971514209231252</v>
      </c>
      <c r="L31" s="1">
        <f t="shared" si="6"/>
        <v>56.951548792305879</v>
      </c>
      <c r="M31" s="1">
        <f t="shared" si="7"/>
        <v>1.7558784988391737E-2</v>
      </c>
    </row>
    <row r="32" spans="5:13" x14ac:dyDescent="0.4">
      <c r="E32" s="1">
        <v>41.3</v>
      </c>
      <c r="G32" s="1">
        <f t="shared" si="1"/>
        <v>4.5683382771638463E-2</v>
      </c>
      <c r="H32" s="1">
        <f t="shared" si="2"/>
        <v>2.9296614853531466E-2</v>
      </c>
      <c r="I32" s="1">
        <f t="shared" si="3"/>
        <v>1.8780314141365287E-2</v>
      </c>
      <c r="J32" s="1">
        <f t="shared" si="4"/>
        <v>39.6888230415666</v>
      </c>
      <c r="K32" s="1">
        <f t="shared" si="5"/>
        <v>53.332865251949279</v>
      </c>
      <c r="L32" s="1">
        <f t="shared" si="6"/>
        <v>53.311533862291014</v>
      </c>
      <c r="M32" s="1">
        <f t="shared" si="7"/>
        <v>1.8757667010352756E-2</v>
      </c>
    </row>
    <row r="33" spans="5:13" x14ac:dyDescent="0.4">
      <c r="E33" s="1">
        <v>41.4</v>
      </c>
      <c r="G33" s="1">
        <f t="shared" si="1"/>
        <v>4.8813698780824755E-2</v>
      </c>
      <c r="H33" s="1">
        <f t="shared" si="2"/>
        <v>3.1303160091862473E-2</v>
      </c>
      <c r="I33" s="1">
        <f t="shared" si="3"/>
        <v>2.0065452383309777E-2</v>
      </c>
      <c r="J33" s="1">
        <f t="shared" si="4"/>
        <v>39.788562619388529</v>
      </c>
      <c r="K33" s="1">
        <f t="shared" si="5"/>
        <v>49.928390765030478</v>
      </c>
      <c r="L33" s="1">
        <f t="shared" si="6"/>
        <v>49.905600274313599</v>
      </c>
      <c r="M33" s="1">
        <f t="shared" si="7"/>
        <v>2.0037831315590844E-2</v>
      </c>
    </row>
    <row r="34" spans="5:13" x14ac:dyDescent="0.4">
      <c r="E34" s="1">
        <v>41.5</v>
      </c>
      <c r="G34" s="1">
        <f t="shared" si="1"/>
        <v>5.2158398393412513E-2</v>
      </c>
      <c r="H34" s="1">
        <f t="shared" si="2"/>
        <v>3.3446996125877107E-2</v>
      </c>
      <c r="I34" s="1">
        <f t="shared" si="3"/>
        <v>2.143836034014604E-2</v>
      </c>
      <c r="J34" s="1">
        <f t="shared" si="4"/>
        <v>39.888271761734025</v>
      </c>
      <c r="K34" s="1">
        <f t="shared" si="5"/>
        <v>46.743116752665983</v>
      </c>
      <c r="L34" s="1">
        <f t="shared" si="6"/>
        <v>46.718767748672903</v>
      </c>
      <c r="M34" s="1">
        <f t="shared" si="7"/>
        <v>2.1404674142511092E-2</v>
      </c>
    </row>
    <row r="35" spans="5:13" x14ac:dyDescent="0.4">
      <c r="E35" s="1">
        <v>41.6</v>
      </c>
      <c r="G35" s="1">
        <f t="shared" si="1"/>
        <v>5.5732148084909956E-2</v>
      </c>
      <c r="H35" s="1">
        <f t="shared" si="2"/>
        <v>3.573749691497393E-2</v>
      </c>
      <c r="I35" s="1">
        <f t="shared" si="3"/>
        <v>2.2905007890967909E-2</v>
      </c>
      <c r="J35" s="1">
        <f t="shared" si="4"/>
        <v>39.987946600591471</v>
      </c>
      <c r="K35" s="1">
        <f t="shared" si="5"/>
        <v>43.763033325074758</v>
      </c>
      <c r="L35" s="1">
        <f t="shared" si="6"/>
        <v>43.737019701148398</v>
      </c>
      <c r="M35" s="1">
        <f t="shared" si="7"/>
        <v>2.2863926413663322E-2</v>
      </c>
    </row>
    <row r="36" spans="5:13" x14ac:dyDescent="0.4">
      <c r="E36" s="1">
        <v>41.7</v>
      </c>
      <c r="G36" s="1">
        <f t="shared" si="1"/>
        <v>5.9550615451458969E-2</v>
      </c>
      <c r="H36" s="1">
        <f t="shared" si="2"/>
        <v>3.8184673665489582E-2</v>
      </c>
      <c r="I36" s="1">
        <f t="shared" si="3"/>
        <v>2.4471767505156172E-2</v>
      </c>
      <c r="J36" s="1">
        <f t="shared" si="4"/>
        <v>40.087582750582136</v>
      </c>
      <c r="K36" s="1">
        <f t="shared" si="5"/>
        <v>40.975033084662904</v>
      </c>
      <c r="L36" s="1">
        <f t="shared" si="6"/>
        <v>40.947241605199359</v>
      </c>
      <c r="M36" s="1">
        <f t="shared" si="7"/>
        <v>2.4421669465349845E-2</v>
      </c>
    </row>
    <row r="37" spans="5:13" x14ac:dyDescent="0.4">
      <c r="E37" s="1">
        <v>41.8</v>
      </c>
      <c r="G37" s="1">
        <f t="shared" si="1"/>
        <v>6.3630537226998879E-2</v>
      </c>
      <c r="H37" s="1">
        <f t="shared" si="2"/>
        <v>4.0799217755401421E-2</v>
      </c>
      <c r="I37" s="1">
        <f t="shared" si="3"/>
        <v>2.6145440899119868E-2</v>
      </c>
      <c r="J37" s="1">
        <f t="shared" si="4"/>
        <v>40.187175238112836</v>
      </c>
      <c r="K37" s="1">
        <f t="shared" si="5"/>
        <v>38.366853467805079</v>
      </c>
      <c r="L37" s="1">
        <f t="shared" si="6"/>
        <v>38.33716330901543</v>
      </c>
      <c r="M37" s="1">
        <f t="shared" si="7"/>
        <v>2.6084350371453756E-2</v>
      </c>
    </row>
    <row r="38" spans="5:13" x14ac:dyDescent="0.4">
      <c r="E38" s="1">
        <v>41.9</v>
      </c>
      <c r="G38" s="1">
        <f t="shared" si="1"/>
        <v>6.7989791876415503E-2</v>
      </c>
      <c r="H38" s="1">
        <f t="shared" si="2"/>
        <v>4.3592546494165628E-2</v>
      </c>
      <c r="I38" s="1">
        <f t="shared" si="3"/>
        <v>2.7933287387641677E-2</v>
      </c>
      <c r="J38" s="1">
        <f t="shared" si="4"/>
        <v>40.286718420272514</v>
      </c>
      <c r="K38" s="1">
        <f t="shared" si="5"/>
        <v>35.927022813294585</v>
      </c>
      <c r="L38" s="1">
        <f t="shared" si="6"/>
        <v>35.895305078612253</v>
      </c>
      <c r="M38" s="1">
        <f t="shared" si="7"/>
        <v>2.7858796514194747E-2</v>
      </c>
    </row>
    <row r="39" spans="5:13" x14ac:dyDescent="0.4">
      <c r="E39" s="1">
        <v>42</v>
      </c>
      <c r="G39" s="1">
        <f t="shared" si="1"/>
        <v>7.2647477066104763E-2</v>
      </c>
      <c r="H39" s="1">
        <f t="shared" si="2"/>
        <v>4.6576851896891931E-2</v>
      </c>
      <c r="I39" s="1">
        <f t="shared" si="3"/>
        <v>2.984305402726261E-2</v>
      </c>
      <c r="J39" s="1">
        <f t="shared" si="4"/>
        <v>40.386205892702918</v>
      </c>
      <c r="K39" s="1">
        <f t="shared" si="5"/>
        <v>33.644809902339368</v>
      </c>
      <c r="L39" s="1">
        <f t="shared" si="6"/>
        <v>33.610927112022317</v>
      </c>
      <c r="M39" s="1">
        <f t="shared" si="7"/>
        <v>2.9752228989908144E-2</v>
      </c>
    </row>
    <row r="40" spans="5:13" x14ac:dyDescent="0.4">
      <c r="E40" s="1">
        <v>42.1</v>
      </c>
      <c r="G40" s="1">
        <f t="shared" si="1"/>
        <v>7.7623992332328667E-2</v>
      </c>
      <c r="H40" s="1">
        <f t="shared" si="2"/>
        <v>4.9765152662238341E-2</v>
      </c>
      <c r="I40" s="1">
        <f t="shared" si="3"/>
        <v>3.1883007653463642E-2</v>
      </c>
      <c r="J40" s="1">
        <f t="shared" si="4"/>
        <v>40.485630384367489</v>
      </c>
      <c r="K40" s="1">
        <f t="shared" si="5"/>
        <v>31.510176761296169</v>
      </c>
      <c r="L40" s="1">
        <f t="shared" si="6"/>
        <v>31.473982316026898</v>
      </c>
      <c r="M40" s="1">
        <f t="shared" si="7"/>
        <v>3.1772274317215618E-2</v>
      </c>
    </row>
    <row r="41" spans="5:13" x14ac:dyDescent="0.4">
      <c r="E41" s="1">
        <v>42.2</v>
      </c>
      <c r="G41" s="1">
        <f t="shared" si="1"/>
        <v>8.2941127287723876E-2</v>
      </c>
      <c r="H41" s="1">
        <f t="shared" si="2"/>
        <v>5.3171349553951329E-2</v>
      </c>
      <c r="I41" s="1">
        <f t="shared" si="3"/>
        <v>3.4061968917129398E-2</v>
      </c>
      <c r="J41" s="1">
        <f t="shared" si="4"/>
        <v>40.58498363789915</v>
      </c>
      <c r="K41" s="1">
        <f t="shared" si="5"/>
        <v>29.513734507697894</v>
      </c>
      <c r="L41" s="1">
        <f t="shared" si="6"/>
        <v>29.475072126294251</v>
      </c>
      <c r="M41" s="1">
        <f t="shared" si="7"/>
        <v>3.3926973807399632E-2</v>
      </c>
    </row>
    <row r="42" spans="5:13" x14ac:dyDescent="0.4">
      <c r="E42" s="1">
        <v>42.3</v>
      </c>
      <c r="G42" s="1">
        <f t="shared" si="1"/>
        <v>8.8622155727415275E-2</v>
      </c>
      <c r="H42" s="1">
        <f t="shared" si="2"/>
        <v>5.6810284396917217E-2</v>
      </c>
      <c r="I42" s="1">
        <f t="shared" si="3"/>
        <v>3.6389348429660948E-2</v>
      </c>
      <c r="J42" s="1">
        <f t="shared" si="4"/>
        <v>40.684256273085857</v>
      </c>
      <c r="K42" s="1">
        <f t="shared" si="5"/>
        <v>27.646702054704022</v>
      </c>
      <c r="L42" s="1">
        <f t="shared" si="6"/>
        <v>27.605405186474641</v>
      </c>
      <c r="M42" s="1">
        <f t="shared" si="7"/>
        <v>3.622478979189022E-2</v>
      </c>
    </row>
    <row r="43" spans="5:13" x14ac:dyDescent="0.4">
      <c r="E43" s="1">
        <v>42.4</v>
      </c>
      <c r="G43" s="1">
        <f t="shared" si="1"/>
        <v>9.4691936018409237E-2</v>
      </c>
      <c r="H43" s="1">
        <f t="shared" si="2"/>
        <v>6.0697802909938758E-2</v>
      </c>
      <c r="I43" s="1">
        <f t="shared" si="3"/>
        <v>3.8875185130214859E-2</v>
      </c>
      <c r="J43" s="1">
        <f t="shared" si="4"/>
        <v>40.783437631432349</v>
      </c>
      <c r="K43" s="1">
        <f t="shared" si="5"/>
        <v>25.900867486203452</v>
      </c>
      <c r="L43" s="1">
        <f t="shared" si="6"/>
        <v>25.856758699002423</v>
      </c>
      <c r="M43" s="1">
        <f t="shared" si="7"/>
        <v>3.867460773567806E-2</v>
      </c>
    </row>
    <row r="44" spans="5:13" x14ac:dyDescent="0.4">
      <c r="E44" s="1">
        <v>42.5</v>
      </c>
      <c r="G44" s="1">
        <f t="shared" si="1"/>
        <v>0.10117701817931547</v>
      </c>
      <c r="H44" s="1">
        <f t="shared" si="2"/>
        <v>6.4850821609061443E-2</v>
      </c>
      <c r="I44" s="1">
        <f t="shared" si="3"/>
        <v>4.1530186991226258E-2</v>
      </c>
      <c r="J44" s="1">
        <f t="shared" si="4"/>
        <v>40.882515598898642</v>
      </c>
      <c r="K44" s="1">
        <f t="shared" si="5"/>
        <v>24.268551937429823</v>
      </c>
      <c r="L44" s="1">
        <f t="shared" si="6"/>
        <v>24.221442283138813</v>
      </c>
      <c r="M44" s="1">
        <f t="shared" si="7"/>
        <v>4.1285733042252665E-2</v>
      </c>
    </row>
    <row r="45" spans="5:13" x14ac:dyDescent="0.4">
      <c r="E45" s="1">
        <v>42.6</v>
      </c>
      <c r="G45" s="1">
        <f t="shared" si="1"/>
        <v>0.10810575808203941</v>
      </c>
      <c r="H45" s="1">
        <f t="shared" si="2"/>
        <v>6.9287399027238419E-2</v>
      </c>
      <c r="I45" s="1">
        <f t="shared" si="3"/>
        <v>4.4365774181769131E-2</v>
      </c>
      <c r="J45" s="1">
        <f t="shared" si="4"/>
        <v>40.981476403909163</v>
      </c>
      <c r="K45" s="1">
        <f t="shared" si="5"/>
        <v>22.742575819392801</v>
      </c>
      <c r="L45" s="1">
        <f t="shared" si="6"/>
        <v>22.692264179395497</v>
      </c>
      <c r="M45" s="1">
        <f t="shared" si="7"/>
        <v>4.4067881111131996E-2</v>
      </c>
    </row>
    <row r="46" spans="5:13" x14ac:dyDescent="0.4">
      <c r="E46" s="1">
        <v>42.7</v>
      </c>
      <c r="G46" s="1">
        <f t="shared" si="1"/>
        <v>0.11550843923287632</v>
      </c>
      <c r="H46" s="1">
        <f t="shared" si="2"/>
        <v>7.4026811508368012E-2</v>
      </c>
      <c r="I46" s="1">
        <f t="shared" si="3"/>
        <v>4.7394124811295256E-2</v>
      </c>
      <c r="J46" s="1">
        <f t="shared" si="4"/>
        <v>41.080304387514751</v>
      </c>
      <c r="K46" s="1">
        <f t="shared" si="5"/>
        <v>21.316227233746947</v>
      </c>
      <c r="L46" s="1">
        <f t="shared" si="6"/>
        <v>21.262499647999199</v>
      </c>
      <c r="M46" s="1">
        <f t="shared" si="7"/>
        <v>4.7031158920870342E-2</v>
      </c>
    </row>
    <row r="47" spans="5:13" x14ac:dyDescent="0.4">
      <c r="E47" s="1">
        <v>42.8</v>
      </c>
      <c r="G47" s="1">
        <f t="shared" si="1"/>
        <v>0.12341740261748366</v>
      </c>
      <c r="H47" s="1">
        <f t="shared" si="2"/>
        <v>7.9089633846077867E-2</v>
      </c>
      <c r="I47" s="1">
        <f t="shared" si="3"/>
        <v>5.0628223377101426E-2</v>
      </c>
      <c r="J47" s="1">
        <f t="shared" si="4"/>
        <v>41.178981740678651</v>
      </c>
      <c r="K47" s="1">
        <f t="shared" si="5"/>
        <v>19.983232455864972</v>
      </c>
      <c r="L47" s="1">
        <f t="shared" si="6"/>
        <v>19.925861440506118</v>
      </c>
      <c r="M47" s="1">
        <f t="shared" si="7"/>
        <v>5.0186036020864751E-2</v>
      </c>
    </row>
    <row r="48" spans="5:13" x14ac:dyDescent="0.4">
      <c r="E48" s="1">
        <v>42.9</v>
      </c>
      <c r="G48" s="1">
        <f t="shared" si="1"/>
        <v>0.1318671851225055</v>
      </c>
      <c r="H48" s="1">
        <f t="shared" si="2"/>
        <v>8.449782505021726E-2</v>
      </c>
      <c r="I48" s="1">
        <f t="shared" si="3"/>
        <v>5.4081912041393156E-2</v>
      </c>
      <c r="J48" s="1">
        <f t="shared" si="4"/>
        <v>41.277488205907765</v>
      </c>
      <c r="K48" s="1">
        <f t="shared" si="5"/>
        <v>18.737728330497461</v>
      </c>
      <c r="L48" s="1">
        <f t="shared" si="6"/>
        <v>18.676472190511298</v>
      </c>
      <c r="M48" s="1">
        <f t="shared" si="7"/>
        <v>5.3543302493072348E-2</v>
      </c>
    </row>
    <row r="49" spans="5:13" x14ac:dyDescent="0.4">
      <c r="E49" s="1">
        <v>43</v>
      </c>
      <c r="G49" s="1">
        <f t="shared" si="1"/>
        <v>0.14089466707615719</v>
      </c>
      <c r="H49" s="1">
        <f t="shared" si="2"/>
        <v>9.0274819536515616E-2</v>
      </c>
      <c r="I49" s="1">
        <f t="shared" si="3"/>
        <v>5.7769944862982744E-2</v>
      </c>
      <c r="J49" s="1">
        <f t="shared" si="4"/>
        <v>41.375800736307596</v>
      </c>
      <c r="K49" s="1">
        <f t="shared" si="5"/>
        <v>17.574236485099025</v>
      </c>
      <c r="L49" s="1">
        <f t="shared" si="6"/>
        <v>17.50883863059466</v>
      </c>
      <c r="M49" s="1">
        <f t="shared" si="7"/>
        <v>5.7114010877489969E-2</v>
      </c>
    </row>
    <row r="50" spans="5:13" x14ac:dyDescent="0.4">
      <c r="E50" s="1">
        <v>43.1</v>
      </c>
      <c r="G50" s="1">
        <f t="shared" si="1"/>
        <v>0.15053922948089785</v>
      </c>
      <c r="H50" s="1">
        <f t="shared" si="2"/>
        <v>9.6445624047405157E-2</v>
      </c>
      <c r="I50" s="1">
        <f t="shared" si="3"/>
        <v>6.1708045108894535E-2</v>
      </c>
      <c r="J50" s="1">
        <f t="shared" si="4"/>
        <v>41.473893107644784</v>
      </c>
      <c r="K50" s="1">
        <f t="shared" si="5"/>
        <v>16.487639227515885</v>
      </c>
      <c r="L50" s="1">
        <f t="shared" si="6"/>
        <v>16.417827504610955</v>
      </c>
      <c r="M50" s="1">
        <f t="shared" si="7"/>
        <v>6.0909398622878058E-2</v>
      </c>
    </row>
    <row r="51" spans="5:13" x14ac:dyDescent="0.4">
      <c r="E51" s="1">
        <v>43.200000000000102</v>
      </c>
      <c r="G51" s="1">
        <f t="shared" si="1"/>
        <v>0.16084292154332866</v>
      </c>
      <c r="H51" s="1">
        <f t="shared" si="2"/>
        <v>0.10303692062420418</v>
      </c>
      <c r="I51" s="1">
        <f t="shared" si="3"/>
        <v>6.5912965767923715E-2</v>
      </c>
      <c r="J51" s="1">
        <f t="shared" si="4"/>
        <v>41.571735476056944</v>
      </c>
      <c r="K51" s="1">
        <f t="shared" si="5"/>
        <v>15.473157032200602</v>
      </c>
      <c r="L51" s="1">
        <f t="shared" si="6"/>
        <v>15.398643082537037</v>
      </c>
      <c r="M51" s="1">
        <f t="shared" si="7"/>
        <v>6.494078696674635E-2</v>
      </c>
    </row>
    <row r="52" spans="5:13" x14ac:dyDescent="0.4">
      <c r="E52" s="1">
        <v>43.3</v>
      </c>
      <c r="G52" s="1">
        <f t="shared" si="1"/>
        <v>0.17185063913959495</v>
      </c>
      <c r="H52" s="1">
        <f t="shared" si="2"/>
        <v>0.11007717596277862</v>
      </c>
      <c r="I52" s="1">
        <f t="shared" si="3"/>
        <v>7.0402553385818453E-2</v>
      </c>
      <c r="J52" s="1">
        <f t="shared" si="4"/>
        <v>41.669293874117066</v>
      </c>
      <c r="K52" s="1">
        <f t="shared" si="5"/>
        <v>14.526327512557502</v>
      </c>
      <c r="L52" s="1">
        <f t="shared" si="6"/>
        <v>14.446806179169204</v>
      </c>
      <c r="M52" s="1">
        <f t="shared" si="7"/>
        <v>6.9219451524302741E-2</v>
      </c>
    </row>
    <row r="53" spans="5:13" x14ac:dyDescent="0.4">
      <c r="E53" s="1">
        <v>43.4</v>
      </c>
      <c r="G53" s="1">
        <f t="shared" si="1"/>
        <v>0.18361031488921215</v>
      </c>
      <c r="H53" s="1">
        <f t="shared" si="2"/>
        <v>0.11759675749617032</v>
      </c>
      <c r="I53" s="1">
        <f t="shared" si="3"/>
        <v>7.5195815333915964E-2</v>
      </c>
      <c r="J53" s="1">
        <f t="shared" si="4"/>
        <v>41.766529636501204</v>
      </c>
      <c r="K53" s="1">
        <f t="shared" si="5"/>
        <v>13.642985788592696</v>
      </c>
      <c r="L53" s="1">
        <f t="shared" si="6"/>
        <v>13.558134590368979</v>
      </c>
      <c r="M53" s="1">
        <f t="shared" si="7"/>
        <v>7.3756459145224149E-2</v>
      </c>
    </row>
    <row r="54" spans="5:13" x14ac:dyDescent="0.4">
      <c r="E54" s="1">
        <v>43.5</v>
      </c>
      <c r="G54" s="1">
        <f t="shared" si="1"/>
        <v>0.19617312054502747</v>
      </c>
      <c r="H54" s="1">
        <f t="shared" si="2"/>
        <v>0.12562805655815151</v>
      </c>
      <c r="I54" s="1">
        <f t="shared" si="3"/>
        <v>8.0312990619810759E-2</v>
      </c>
      <c r="J54" s="1">
        <f t="shared" si="4"/>
        <v>41.863398746037831</v>
      </c>
      <c r="K54" s="1">
        <f t="shared" si="5"/>
        <v>12.819246158358434</v>
      </c>
      <c r="L54" s="1">
        <f t="shared" si="6"/>
        <v>12.728724860819423</v>
      </c>
      <c r="M54" s="1">
        <f t="shared" si="7"/>
        <v>7.856246489215292E-2</v>
      </c>
    </row>
    <row r="55" spans="5:13" x14ac:dyDescent="0.4">
      <c r="E55" s="1">
        <v>43.600000000000101</v>
      </c>
      <c r="G55" s="1">
        <f t="shared" si="1"/>
        <v>0.2095936824441656</v>
      </c>
      <c r="H55" s="1">
        <f t="shared" si="2"/>
        <v>0.13420561899124581</v>
      </c>
      <c r="I55" s="1">
        <f t="shared" si="3"/>
        <v>8.5775624330856393E-2</v>
      </c>
      <c r="J55" s="1">
        <f t="shared" si="4"/>
        <v>41.959851087834537</v>
      </c>
      <c r="K55" s="1">
        <f t="shared" si="5"/>
        <v>12.051485003412404</v>
      </c>
      <c r="L55" s="1">
        <f t="shared" si="6"/>
        <v>11.954935320264216</v>
      </c>
      <c r="M55" s="1">
        <f t="shared" si="7"/>
        <v>8.3647462174466961E-2</v>
      </c>
    </row>
    <row r="56" spans="5:13" x14ac:dyDescent="0.4">
      <c r="E56" s="1">
        <v>43.700000000000102</v>
      </c>
      <c r="G56" s="1">
        <f t="shared" si="1"/>
        <v>0.22393031080125375</v>
      </c>
      <c r="H56" s="1">
        <f t="shared" si="2"/>
        <v>0.14336628357087952</v>
      </c>
      <c r="I56" s="1">
        <f t="shared" si="3"/>
        <v>9.1606645796335845E-2</v>
      </c>
      <c r="J56" s="1">
        <f t="shared" si="4"/>
        <v>42.055829600705401</v>
      </c>
      <c r="K56" s="1">
        <f t="shared" si="5"/>
        <v>11.336324836555869</v>
      </c>
      <c r="L56" s="1">
        <f t="shared" si="6"/>
        <v>11.233370304496242</v>
      </c>
      <c r="M56" s="1">
        <f t="shared" si="7"/>
        <v>8.9020478529025462E-2</v>
      </c>
    </row>
    <row r="57" spans="5:13" x14ac:dyDescent="0.4">
      <c r="E57" s="1">
        <v>43.8</v>
      </c>
      <c r="G57" s="1">
        <f t="shared" si="1"/>
        <v>0.23924524366362926</v>
      </c>
      <c r="H57" s="1">
        <f t="shared" si="2"/>
        <v>0.15314932862391614</v>
      </c>
      <c r="I57" s="1">
        <f t="shared" si="3"/>
        <v>9.7830450530469085E-2</v>
      </c>
      <c r="J57" s="1">
        <f t="shared" si="4"/>
        <v>42.151269309345295</v>
      </c>
      <c r="K57" s="1">
        <f t="shared" si="5"/>
        <v>10.670619440121305</v>
      </c>
      <c r="L57" s="1">
        <f t="shared" si="6"/>
        <v>10.560865519304265</v>
      </c>
      <c r="M57" s="1">
        <f t="shared" si="7"/>
        <v>9.4689208774801123E-2</v>
      </c>
    </row>
    <row r="58" spans="5:13" x14ac:dyDescent="0.4">
      <c r="E58" s="1">
        <v>43.900000000000098</v>
      </c>
      <c r="G58" s="1">
        <f t="shared" si="1"/>
        <v>0.25560490638604377</v>
      </c>
      <c r="H58" s="1">
        <f t="shared" si="2"/>
        <v>0.16359662722398008</v>
      </c>
      <c r="I58" s="1">
        <f t="shared" si="3"/>
        <v>0.10447298600053395</v>
      </c>
      <c r="J58" s="1">
        <f t="shared" si="4"/>
        <v>42.24609622309594</v>
      </c>
      <c r="K58" s="1">
        <f t="shared" si="5"/>
        <v>10.051440011764168</v>
      </c>
      <c r="L58" s="1">
        <f t="shared" si="6"/>
        <v>9.9344744760362822</v>
      </c>
      <c r="M58" s="1">
        <f t="shared" si="7"/>
        <v>0.1006595771534949</v>
      </c>
    </row>
    <row r="59" spans="5:13" x14ac:dyDescent="0.4">
      <c r="E59" s="1">
        <v>44.000000000000099</v>
      </c>
      <c r="G59" s="1">
        <f t="shared" si="1"/>
        <v>0.27308018752083668</v>
      </c>
      <c r="H59" s="1">
        <f t="shared" si="2"/>
        <v>0.17475281134792661</v>
      </c>
      <c r="I59" s="1">
        <f t="shared" si="3"/>
        <v>0.11156184123946375</v>
      </c>
      <c r="J59" s="1">
        <f t="shared" si="4"/>
        <v>42.340226080744351</v>
      </c>
      <c r="K59" s="1">
        <f t="shared" si="5"/>
        <v>9.4760622717356497</v>
      </c>
      <c r="L59" s="1">
        <f t="shared" si="6"/>
        <v>9.3514559671433091</v>
      </c>
      <c r="M59" s="1">
        <f t="shared" si="7"/>
        <v>0.10693521987522986</v>
      </c>
    </row>
    <row r="60" spans="5:13" x14ac:dyDescent="0.4">
      <c r="E60" s="1">
        <v>44.100000000000101</v>
      </c>
      <c r="G60" s="1">
        <f t="shared" si="1"/>
        <v>0.29174673205847684</v>
      </c>
      <c r="H60" s="1">
        <f t="shared" si="2"/>
        <v>0.18666544537639895</v>
      </c>
      <c r="I60" s="1">
        <f t="shared" si="3"/>
        <v>0.11912634028472172</v>
      </c>
      <c r="J60" s="1">
        <f t="shared" si="4"/>
        <v>42.43356292192756</v>
      </c>
      <c r="K60" s="1">
        <f t="shared" si="5"/>
        <v>8.9419544627494911</v>
      </c>
      <c r="L60" s="1">
        <f t="shared" si="6"/>
        <v>8.809262529819474</v>
      </c>
      <c r="M60" s="1">
        <f t="shared" si="7"/>
        <v>0.11351688028537989</v>
      </c>
    </row>
    <row r="61" spans="5:13" x14ac:dyDescent="0.4">
      <c r="E61" s="1">
        <v>44.200000000000102</v>
      </c>
      <c r="G61" s="1">
        <f t="shared" si="1"/>
        <v>0.3116852529901053</v>
      </c>
      <c r="H61" s="1">
        <f t="shared" si="2"/>
        <v>0.19938520931628173</v>
      </c>
      <c r="I61" s="1">
        <f t="shared" si="3"/>
        <v>0.12719763939882597</v>
      </c>
      <c r="J61" s="1">
        <f t="shared" si="4"/>
        <v>42.525997460241314</v>
      </c>
      <c r="K61" s="1">
        <f t="shared" si="5"/>
        <v>8.4467661962367622</v>
      </c>
      <c r="L61" s="1">
        <f t="shared" si="6"/>
        <v>8.3055298720968924</v>
      </c>
      <c r="M61" s="1">
        <f t="shared" si="7"/>
        <v>0.12040171011359334</v>
      </c>
    </row>
    <row r="62" spans="5:13" x14ac:dyDescent="0.4">
      <c r="E62" s="1">
        <v>44.300000000000097</v>
      </c>
      <c r="G62" s="1">
        <f t="shared" si="1"/>
        <v>0.33298186220142789</v>
      </c>
      <c r="H62" s="1">
        <f t="shared" si="2"/>
        <v>0.21296609211323803</v>
      </c>
      <c r="I62" s="1">
        <f t="shared" si="3"/>
        <v>0.13580882796957067</v>
      </c>
      <c r="J62" s="1">
        <f t="shared" si="4"/>
        <v>42.617405230832169</v>
      </c>
      <c r="K62" s="1">
        <f t="shared" si="5"/>
        <v>7.988318095174967</v>
      </c>
      <c r="L62" s="1">
        <f t="shared" si="6"/>
        <v>7.8380672360671246</v>
      </c>
      <c r="M62" s="1">
        <f t="shared" si="7"/>
        <v>0.12758247280636573</v>
      </c>
    </row>
    <row r="63" spans="5:13" x14ac:dyDescent="0.4">
      <c r="E63" s="1">
        <v>44.400000000000098</v>
      </c>
      <c r="G63" s="1">
        <f t="shared" si="1"/>
        <v>0.35572842174218605</v>
      </c>
      <c r="H63" s="1">
        <f t="shared" si="2"/>
        <v>0.22746559540757838</v>
      </c>
      <c r="I63" s="1">
        <f t="shared" si="3"/>
        <v>0.14499503294340149</v>
      </c>
      <c r="J63" s="1">
        <f t="shared" si="4"/>
        <v>42.707644482424513</v>
      </c>
      <c r="K63" s="1">
        <f t="shared" si="5"/>
        <v>7.5645921832379432</v>
      </c>
      <c r="L63" s="1">
        <f t="shared" si="6"/>
        <v>7.4048486770274664</v>
      </c>
      <c r="M63" s="1">
        <f t="shared" si="7"/>
        <v>0.13504664897506463</v>
      </c>
    </row>
    <row r="64" spans="5:13" x14ac:dyDescent="0.4">
      <c r="E64" s="1">
        <v>44.500000000000099</v>
      </c>
      <c r="G64" s="1">
        <f t="shared" si="1"/>
        <v>0.38002291654873388</v>
      </c>
      <c r="H64" s="1">
        <f t="shared" si="2"/>
        <v>0.24294494806547484</v>
      </c>
      <c r="I64" s="1">
        <f t="shared" si="3"/>
        <v>0.15479352657896242</v>
      </c>
      <c r="J64" s="1">
        <f t="shared" si="4"/>
        <v>42.796553777624212</v>
      </c>
      <c r="K64" s="1">
        <f t="shared" si="5"/>
        <v>7.1737229836985961</v>
      </c>
      <c r="L64" s="1">
        <f t="shared" si="6"/>
        <v>7.0040052566312836</v>
      </c>
      <c r="M64" s="1">
        <f t="shared" si="7"/>
        <v>0.14277544966906122</v>
      </c>
    </row>
    <row r="65" spans="5:13" x14ac:dyDescent="0.4">
      <c r="E65" s="1">
        <v>44.600000000000101</v>
      </c>
      <c r="G65" s="1">
        <f t="shared" si="1"/>
        <v>0.40596984972764161</v>
      </c>
      <c r="H65" s="1">
        <f t="shared" si="2"/>
        <v>0.25946933178907361</v>
      </c>
      <c r="I65" s="1">
        <f t="shared" si="3"/>
        <v>0.16524383723598532</v>
      </c>
      <c r="J65" s="1">
        <f t="shared" si="4"/>
        <v>42.883949262969232</v>
      </c>
      <c r="K65" s="1">
        <f t="shared" si="5"/>
        <v>6.8139892825414075</v>
      </c>
      <c r="L65" s="1">
        <f t="shared" si="6"/>
        <v>6.6338181451847866</v>
      </c>
      <c r="M65" s="1">
        <f t="shared" si="7"/>
        <v>0.15074275147651711</v>
      </c>
    </row>
    <row r="66" spans="5:13" x14ac:dyDescent="0.4">
      <c r="E66" s="1">
        <v>44.700000000000102</v>
      </c>
      <c r="G66" s="1">
        <f t="shared" si="1"/>
        <v>0.43368066153482404</v>
      </c>
      <c r="H66" s="1">
        <f t="shared" si="2"/>
        <v>0.2771081180718204</v>
      </c>
      <c r="I66" s="1">
        <f t="shared" si="3"/>
        <v>0.17638786282746538</v>
      </c>
      <c r="J66" s="1">
        <f t="shared" si="4"/>
        <v>42.969621562635552</v>
      </c>
      <c r="K66" s="1">
        <f t="shared" si="5"/>
        <v>6.4838065242339251</v>
      </c>
      <c r="L66" s="1">
        <f t="shared" si="6"/>
        <v>6.2927126496445709</v>
      </c>
      <c r="M66" s="1">
        <f t="shared" si="7"/>
        <v>0.15891397806897836</v>
      </c>
    </row>
    <row r="67" spans="5:13" x14ac:dyDescent="0.4">
      <c r="E67" s="1">
        <v>44.800000000000097</v>
      </c>
      <c r="G67" s="1">
        <f t="shared" si="1"/>
        <v>0.46327417320665343</v>
      </c>
      <c r="H67" s="1">
        <f t="shared" si="2"/>
        <v>0.29593511671831069</v>
      </c>
      <c r="I67" s="1">
        <f t="shared" si="3"/>
        <v>0.18826998646491361</v>
      </c>
      <c r="J67" s="1">
        <f t="shared" si="4"/>
        <v>43.053332245706848</v>
      </c>
      <c r="K67" s="1">
        <f t="shared" si="5"/>
        <v>6.1817198020773594</v>
      </c>
      <c r="L67" s="1">
        <f t="shared" si="6"/>
        <v>5.9792531853266011</v>
      </c>
      <c r="M67" s="1">
        <f t="shared" si="7"/>
        <v>0.16724496672160533</v>
      </c>
    </row>
    <row r="68" spans="5:13" x14ac:dyDescent="0.4">
      <c r="E68" s="1">
        <v>44.900000000000098</v>
      </c>
      <c r="G68" s="1">
        <f t="shared" si="1"/>
        <v>0.49487705681559896</v>
      </c>
      <c r="H68" s="1">
        <f t="shared" si="2"/>
        <v>0.31602883608945082</v>
      </c>
      <c r="I68" s="1">
        <f t="shared" si="3"/>
        <v>0.20093719371139843</v>
      </c>
      <c r="J68" s="1">
        <f t="shared" si="4"/>
        <v>43.13480980838073</v>
      </c>
      <c r="K68" s="1">
        <f t="shared" si="5"/>
        <v>5.9063974152737746</v>
      </c>
      <c r="L68" s="1">
        <f t="shared" si="6"/>
        <v>5.6921392290242236</v>
      </c>
      <c r="M68" s="1">
        <f t="shared" si="7"/>
        <v>0.17568087493380327</v>
      </c>
    </row>
    <row r="69" spans="5:13" x14ac:dyDescent="0.4">
      <c r="E69" s="1">
        <v>45.000000000000099</v>
      </c>
      <c r="G69" s="1">
        <f t="shared" ref="G69:G132" si="8">$B$3/(1+EXP(-$B$5*(E69-$B$4)))</f>
        <v>0.52862433233177364</v>
      </c>
      <c r="H69" s="1">
        <f t="shared" si="2"/>
        <v>0.33747275516174202</v>
      </c>
      <c r="I69" s="1">
        <f t="shared" si="3"/>
        <v>0.21443919072290901</v>
      </c>
      <c r="J69" s="1">
        <f t="shared" si="4"/>
        <v>43.213745107044929</v>
      </c>
      <c r="K69" s="1">
        <f t="shared" si="5"/>
        <v>5.656624958934179</v>
      </c>
      <c r="L69" s="1">
        <f t="shared" si="6"/>
        <v>5.4302022954067661</v>
      </c>
      <c r="M69" s="1">
        <f t="shared" si="7"/>
        <v>0.18415520188738971</v>
      </c>
    </row>
    <row r="70" spans="5:13" x14ac:dyDescent="0.4">
      <c r="E70" s="1">
        <v>45.100000000000101</v>
      </c>
      <c r="G70" s="1">
        <f t="shared" si="8"/>
        <v>0.56465989307203845</v>
      </c>
      <c r="H70" s="1">
        <f t="shared" si="2"/>
        <v>0.36035560740264305</v>
      </c>
      <c r="I70" s="1">
        <f t="shared" si="3"/>
        <v>0.22882852240900706</v>
      </c>
      <c r="J70" s="1">
        <f t="shared" si="4"/>
        <v>43.289786166432869</v>
      </c>
      <c r="K70" s="1">
        <f t="shared" si="5"/>
        <v>5.4312999268393973</v>
      </c>
      <c r="L70" s="1">
        <f t="shared" si="6"/>
        <v>5.1924040040722241</v>
      </c>
      <c r="M70" s="1">
        <f t="shared" si="7"/>
        <v>0.19258902027186914</v>
      </c>
    </row>
    <row r="71" spans="5:13" x14ac:dyDescent="0.4">
      <c r="E71" s="1">
        <v>45.200000000000102</v>
      </c>
      <c r="G71" s="1">
        <f t="shared" si="8"/>
        <v>0.60313706070796846</v>
      </c>
      <c r="H71" s="1">
        <f t="shared" si="2"/>
        <v>0.3847716763592946</v>
      </c>
      <c r="I71" s="1">
        <f t="shared" si="3"/>
        <v>0.24416068956651202</v>
      </c>
      <c r="J71" s="1">
        <f t="shared" si="4"/>
        <v>43.362532281600956</v>
      </c>
      <c r="K71" s="1">
        <f t="shared" si="5"/>
        <v>5.2294267946508075</v>
      </c>
      <c r="L71" s="1">
        <f t="shared" si="6"/>
        <v>4.9778353044816575</v>
      </c>
      <c r="M71" s="1">
        <f t="shared" si="7"/>
        <v>0.20089053551042105</v>
      </c>
    </row>
    <row r="72" spans="5:13" x14ac:dyDescent="0.4">
      <c r="E72" s="1">
        <v>45.300000000000097</v>
      </c>
      <c r="G72" s="1">
        <f t="shared" si="8"/>
        <v>0.64421917098131376</v>
      </c>
      <c r="H72" s="1">
        <f t="shared" si="2"/>
        <v>0.41082110273347633</v>
      </c>
      <c r="I72" s="1">
        <f t="shared" si="3"/>
        <v>0.2604942637418321</v>
      </c>
      <c r="J72" s="1">
        <f t="shared" si="4"/>
        <v>43.431527317130197</v>
      </c>
      <c r="K72" s="1">
        <f t="shared" si="5"/>
        <v>5.0501125681410475</v>
      </c>
      <c r="L72" s="1">
        <f t="shared" si="6"/>
        <v>4.7857169571305436</v>
      </c>
      <c r="M72" s="1">
        <f t="shared" si="7"/>
        <v>0.20895510724052255</v>
      </c>
    </row>
    <row r="73" spans="5:13" x14ac:dyDescent="0.4">
      <c r="E73" s="1">
        <v>45.400000000000098</v>
      </c>
      <c r="G73" s="1">
        <f t="shared" si="8"/>
        <v>0.68808019123820685</v>
      </c>
      <c r="H73" s="1">
        <f t="shared" si="2"/>
        <v>0.43861020256892469</v>
      </c>
      <c r="I73" s="1">
        <f t="shared" si="3"/>
        <v>0.27789099835447967</v>
      </c>
      <c r="J73" s="1">
        <f t="shared" si="4"/>
        <v>43.496252098877164</v>
      </c>
      <c r="K73" s="1">
        <f t="shared" si="5"/>
        <v>4.8925627701479808</v>
      </c>
      <c r="L73" s="1">
        <f t="shared" si="6"/>
        <v>4.615401372295346</v>
      </c>
      <c r="M73" s="1">
        <f t="shared" si="7"/>
        <v>0.21666588002565784</v>
      </c>
    </row>
    <row r="74" spans="5:13" x14ac:dyDescent="0.4">
      <c r="E74" s="1">
        <v>45.500000000000099</v>
      </c>
      <c r="G74" s="1">
        <f t="shared" si="8"/>
        <v>0.73490537083861951</v>
      </c>
      <c r="H74" s="1">
        <f t="shared" si="2"/>
        <v>0.46825179600411992</v>
      </c>
      <c r="I74" s="1">
        <f t="shared" si="3"/>
        <v>0.29641593435194813</v>
      </c>
      <c r="J74" s="1">
        <f t="shared" si="4"/>
        <v>43.556115777106676</v>
      </c>
      <c r="K74" s="1">
        <f t="shared" si="5"/>
        <v>4.7560778505567427</v>
      </c>
      <c r="L74" s="1">
        <f t="shared" si="6"/>
        <v>4.466375933982313</v>
      </c>
      <c r="M74" s="1">
        <f t="shared" si="7"/>
        <v>0.22389517021877273</v>
      </c>
    </row>
    <row r="75" spans="5:13" x14ac:dyDescent="0.4">
      <c r="E75" s="1">
        <v>45.600000000000101</v>
      </c>
      <c r="G75" s="1">
        <f t="shared" si="8"/>
        <v>0.78489192542283548</v>
      </c>
      <c r="H75" s="1">
        <f t="shared" si="2"/>
        <v>0.49986554584215259</v>
      </c>
      <c r="I75" s="1">
        <f t="shared" si="3"/>
        <v>0.31613749838032218</v>
      </c>
      <c r="J75" s="1">
        <f t="shared" si="4"/>
        <v>43.61044602605233</v>
      </c>
      <c r="K75" s="1">
        <f t="shared" si="5"/>
        <v>4.64005000099099</v>
      </c>
      <c r="L75" s="1">
        <f t="shared" si="6"/>
        <v>4.3382679496395449</v>
      </c>
      <c r="M75" s="1">
        <f t="shared" si="7"/>
        <v>0.23050673946570943</v>
      </c>
    </row>
    <row r="76" spans="5:13" x14ac:dyDescent="0.4">
      <c r="E76" s="1">
        <v>45.700000000000102</v>
      </c>
      <c r="G76" s="1">
        <f t="shared" si="8"/>
        <v>0.83824975591835427</v>
      </c>
      <c r="H76" s="1">
        <f t="shared" si="2"/>
        <v>0.53357830495518033</v>
      </c>
      <c r="I76" s="1">
        <f t="shared" si="3"/>
        <v>0.33712759113027257</v>
      </c>
      <c r="J76" s="1">
        <f t="shared" si="4"/>
        <v>43.65847792767363</v>
      </c>
      <c r="K76" s="1">
        <f t="shared" si="5"/>
        <v>4.5439603584444797</v>
      </c>
      <c r="L76" s="1">
        <f t="shared" si="6"/>
        <v>4.2308513849425919</v>
      </c>
      <c r="M76" s="1">
        <f t="shared" si="7"/>
        <v>0.23635904668241353</v>
      </c>
    </row>
    <row r="77" spans="5:13" x14ac:dyDescent="0.4">
      <c r="E77" s="1">
        <v>45.800000000000097</v>
      </c>
      <c r="G77" s="1">
        <f t="shared" si="8"/>
        <v>0.89520220304532827</v>
      </c>
      <c r="H77" s="1">
        <f t="shared" si="2"/>
        <v>0.56952447126977246</v>
      </c>
      <c r="I77" s="1">
        <f t="shared" si="3"/>
        <v>0.35946166314594175</v>
      </c>
      <c r="J77" s="1">
        <f t="shared" si="4"/>
        <v>43.699341368130717</v>
      </c>
      <c r="K77" s="1">
        <f t="shared" si="5"/>
        <v>4.4673765841837927</v>
      </c>
      <c r="L77" s="1">
        <f t="shared" si="6"/>
        <v>4.1440555615133112</v>
      </c>
      <c r="M77" s="1">
        <f t="shared" si="7"/>
        <v>0.24130950590701628</v>
      </c>
    </row>
    <row r="78" spans="5:13" x14ac:dyDescent="0.4">
      <c r="E78" s="1">
        <v>45.900000000000098</v>
      </c>
      <c r="G78" s="1">
        <f t="shared" si="8"/>
        <v>0.95598683792210781</v>
      </c>
      <c r="H78" s="1">
        <f t="shared" si="2"/>
        <v>0.60784634876778676</v>
      </c>
      <c r="I78" s="1">
        <f t="shared" si="3"/>
        <v>0.38321877498013757</v>
      </c>
      <c r="J78" s="1">
        <f t="shared" si="4"/>
        <v>43.732046754764809</v>
      </c>
      <c r="K78" s="1">
        <f t="shared" si="5"/>
        <v>4.4099508048117908</v>
      </c>
      <c r="L78" s="1">
        <f t="shared" si="6"/>
        <v>4.0779760124476692</v>
      </c>
      <c r="M78" s="1">
        <f t="shared" si="7"/>
        <v>0.24521968666504818</v>
      </c>
    </row>
    <row r="79" spans="5:13" x14ac:dyDescent="0.4">
      <c r="E79" s="1">
        <v>46.000000000000099</v>
      </c>
      <c r="G79" s="1">
        <f t="shared" si="8"/>
        <v>1.0208562891800868</v>
      </c>
      <c r="H79" s="1">
        <f t="shared" si="2"/>
        <v>0.64869451257978017</v>
      </c>
      <c r="I79" s="1">
        <f t="shared" si="3"/>
        <v>0.40848163811992827</v>
      </c>
      <c r="J79" s="1">
        <f t="shared" si="4"/>
        <v>43.755468837202095</v>
      </c>
      <c r="K79" s="1">
        <f t="shared" si="5"/>
        <v>4.3714179050341277</v>
      </c>
      <c r="L79" s="1">
        <f t="shared" si="6"/>
        <v>4.0328877101161185</v>
      </c>
      <c r="M79" s="1">
        <f t="shared" si="7"/>
        <v>0.24796128032317744</v>
      </c>
    </row>
    <row r="80" spans="5:13" x14ac:dyDescent="0.4">
      <c r="E80" s="1">
        <v>46.100000000000101</v>
      </c>
      <c r="G80" s="1">
        <f t="shared" si="8"/>
        <v>1.0900791067640854</v>
      </c>
      <c r="H80" s="1">
        <f t="shared" si="2"/>
        <v>0.69222817583997631</v>
      </c>
      <c r="I80" s="1">
        <f t="shared" si="3"/>
        <v>0.43533663260195526</v>
      </c>
      <c r="J80" s="1">
        <f t="shared" si="4"/>
        <v>43.768328391413981</v>
      </c>
      <c r="K80" s="1">
        <f t="shared" si="5"/>
        <v>4.3515941606328647</v>
      </c>
      <c r="L80" s="1">
        <f t="shared" si="6"/>
        <v>4.0092608965866816</v>
      </c>
      <c r="M80" s="1">
        <f t="shared" si="7"/>
        <v>0.24942253093365874</v>
      </c>
    </row>
    <row r="81" spans="5:13" x14ac:dyDescent="0.4">
      <c r="E81" s="4">
        <v>46.200000000000102</v>
      </c>
      <c r="G81" s="1">
        <f t="shared" si="8"/>
        <v>1.1639406623148336</v>
      </c>
      <c r="H81" s="1">
        <f t="shared" si="2"/>
        <v>0.73861555550747193</v>
      </c>
      <c r="I81" s="1">
        <f t="shared" si="3"/>
        <v>0.4638737966749496</v>
      </c>
      <c r="J81" s="1">
        <f t="shared" si="4"/>
        <v>43.769171494758879</v>
      </c>
      <c r="K81" s="1">
        <f t="shared" si="5"/>
        <v>4.3503762047993408</v>
      </c>
      <c r="L81" s="1">
        <f t="shared" si="6"/>
        <v>4.0077797704342517</v>
      </c>
      <c r="M81" s="4">
        <f t="shared" si="7"/>
        <v>0.2495147082125343</v>
      </c>
    </row>
    <row r="82" spans="5:13" x14ac:dyDescent="0.4">
      <c r="E82" s="1">
        <v>46.300000000000097</v>
      </c>
      <c r="G82" s="1">
        <f t="shared" si="8"/>
        <v>1.2427440856981116</v>
      </c>
      <c r="H82" s="1">
        <f t="shared" si="2"/>
        <v>0.78803423383282423</v>
      </c>
      <c r="I82" s="1">
        <f t="shared" si="3"/>
        <v>0.49418678325355103</v>
      </c>
      <c r="J82" s="1">
        <f t="shared" si="4"/>
        <v>43.75634609031281</v>
      </c>
      <c r="K82" s="1">
        <f t="shared" si="5"/>
        <v>4.3677403184447012</v>
      </c>
      <c r="L82" s="1">
        <f t="shared" si="6"/>
        <v>4.0293643005998065</v>
      </c>
      <c r="M82" s="1">
        <f t="shared" si="7"/>
        <v>0.2481781058742048</v>
      </c>
    </row>
    <row r="83" spans="5:13" x14ac:dyDescent="0.4">
      <c r="E83" s="1">
        <v>46.400000000000098</v>
      </c>
      <c r="G83" s="1">
        <f t="shared" si="8"/>
        <v>1.3268112368537066</v>
      </c>
      <c r="H83" s="1">
        <f t="shared" si="2"/>
        <v>0.84067151155593844</v>
      </c>
      <c r="I83" s="1">
        <f t="shared" si="3"/>
        <v>0.52637277723113474</v>
      </c>
      <c r="J83" s="1">
        <f t="shared" si="4"/>
        <v>43.727975501283161</v>
      </c>
      <c r="K83" s="1">
        <f t="shared" si="5"/>
        <v>4.4037420399583294</v>
      </c>
      <c r="L83" s="1">
        <f t="shared" si="6"/>
        <v>4.0751954663350123</v>
      </c>
      <c r="M83" s="1">
        <f t="shared" si="7"/>
        <v>0.24538700247901002</v>
      </c>
    </row>
    <row r="84" spans="5:13" x14ac:dyDescent="0.4">
      <c r="E84" s="1">
        <v>46.500000000000099</v>
      </c>
      <c r="G84" s="1">
        <f t="shared" si="8"/>
        <v>1.4164837116792182</v>
      </c>
      <c r="H84" s="1">
        <f t="shared" ref="H84:H147" si="9">(G84-G83)/(E84-E83)</f>
        <v>0.89672474825510273</v>
      </c>
      <c r="I84" s="1">
        <f t="shared" si="3"/>
        <v>0.56053236699163489</v>
      </c>
      <c r="J84" s="1">
        <f t="shared" si="4"/>
        <v>43.681928520565357</v>
      </c>
      <c r="K84" s="1">
        <f t="shared" si="5"/>
        <v>4.4585160867588431</v>
      </c>
      <c r="L84" s="1">
        <f t="shared" si="6"/>
        <v>4.1467442450958742</v>
      </c>
      <c r="M84" s="1">
        <f t="shared" si="7"/>
        <v>0.2411530446283599</v>
      </c>
    </row>
    <row r="85" spans="5:13" x14ac:dyDescent="0.4">
      <c r="E85" s="1">
        <v>46.600000000000101</v>
      </c>
      <c r="G85" s="1">
        <f t="shared" si="8"/>
        <v>1.5121238801313097</v>
      </c>
      <c r="H85" s="1">
        <f t="shared" si="9"/>
        <v>0.95640168452090202</v>
      </c>
      <c r="I85" s="1">
        <f t="shared" ref="I85:I148" si="10">(H85-H84)/(E85-E84)</f>
        <v>0.59676936265798441</v>
      </c>
      <c r="J85" s="1">
        <f t="shared" ref="J85:J148" si="11">IF(OR(AND(E83=E84,G83=G84), AND(E84=E85,G84=G85),AND(E85=E83,G85=G83),COUNT(E83:G85)&lt;6)," ",((E85^2-E83^2)*(G85-G84)+(E84^2-E85^2)*(G85-G83)+(G83-G84)*(G85-G83)*(G85-G84))/(((E84-E85)*(G85-G83)+(E85-E83)*(G85-G84))*2))</f>
        <v>43.615785654876809</v>
      </c>
      <c r="K85" s="1">
        <f t="shared" ref="K85:K148" si="12">IF(J85="","",(E83-E85)*J85/(G85-G83)+(E85^2-E83^2)/(2*(G85-G83))+(G83+G85)/2)</f>
        <v>4.5322765866416095</v>
      </c>
      <c r="L85" s="1">
        <f t="shared" ref="L85:L148" si="13">IF(K85="","",SQRT((E83-J85)^2+(G83-K85)^2))</f>
        <v>4.2458047091548128</v>
      </c>
      <c r="M85" s="1">
        <f t="shared" ref="M85:M148" si="14">1/L85</f>
        <v>0.23552661238605674</v>
      </c>
    </row>
    <row r="86" spans="5:13" x14ac:dyDescent="0.4">
      <c r="E86" s="1">
        <v>46.700000000000102</v>
      </c>
      <c r="G86" s="1">
        <f t="shared" si="8"/>
        <v>1.6141159541111221</v>
      </c>
      <c r="H86" s="1">
        <f t="shared" si="9"/>
        <v>1.0199207397981092</v>
      </c>
      <c r="I86" s="1">
        <f t="shared" si="10"/>
        <v>0.63519055277206238</v>
      </c>
      <c r="J86" s="1">
        <f t="shared" si="11"/>
        <v>43.526801059452104</v>
      </c>
      <c r="K86" s="1">
        <f t="shared" si="12"/>
        <v>4.6253176141354864</v>
      </c>
      <c r="L86" s="1">
        <f t="shared" si="13"/>
        <v>4.3745316267719954</v>
      </c>
      <c r="M86" s="1">
        <f t="shared" si="14"/>
        <v>0.22859590130290328</v>
      </c>
    </row>
    <row r="87" spans="5:13" x14ac:dyDescent="0.4">
      <c r="E87" s="1">
        <v>46.800000000000097</v>
      </c>
      <c r="G87" s="1">
        <f t="shared" si="8"/>
        <v>1.7228670819928491</v>
      </c>
      <c r="H87" s="1">
        <f t="shared" si="9"/>
        <v>1.087511278817332</v>
      </c>
      <c r="I87" s="1">
        <f t="shared" si="10"/>
        <v>0.67590539019226692</v>
      </c>
      <c r="J87" s="1">
        <f t="shared" si="11"/>
        <v>43.411859646678671</v>
      </c>
      <c r="K87" s="1">
        <f t="shared" si="12"/>
        <v>4.7380140309141012</v>
      </c>
      <c r="L87" s="1">
        <f t="shared" si="13"/>
        <v>4.5354830147839724</v>
      </c>
      <c r="M87" s="1">
        <f t="shared" si="14"/>
        <v>0.22048368315797354</v>
      </c>
    </row>
    <row r="88" spans="5:13" x14ac:dyDescent="0.4">
      <c r="E88" s="1">
        <v>46.900000000000098</v>
      </c>
      <c r="G88" s="1">
        <f t="shared" si="8"/>
        <v>1.8388084658448829</v>
      </c>
      <c r="H88" s="1">
        <f t="shared" si="9"/>
        <v>1.1594138385203214</v>
      </c>
      <c r="I88" s="1">
        <f t="shared" si="10"/>
        <v>0.719025597029884</v>
      </c>
      <c r="J88" s="1">
        <f t="shared" si="11"/>
        <v>43.267428800371277</v>
      </c>
      <c r="K88" s="1">
        <f t="shared" si="12"/>
        <v>4.8708226271288027</v>
      </c>
      <c r="L88" s="1">
        <f t="shared" si="13"/>
        <v>4.7316681407933885</v>
      </c>
      <c r="M88" s="1">
        <f t="shared" si="14"/>
        <v>0.21134195599616243</v>
      </c>
    </row>
    <row r="89" spans="5:13" x14ac:dyDescent="0.4">
      <c r="E89" s="1">
        <v>47.000000000000099</v>
      </c>
      <c r="G89" s="1">
        <f t="shared" si="8"/>
        <v>1.9623964964715193</v>
      </c>
      <c r="H89" s="1">
        <f t="shared" si="9"/>
        <v>1.2358803062663462</v>
      </c>
      <c r="I89" s="1">
        <f t="shared" si="10"/>
        <v>0.76466467746023636</v>
      </c>
      <c r="J89" s="1">
        <f t="shared" si="11"/>
        <v>43.08950406391984</v>
      </c>
      <c r="K89" s="1">
        <f t="shared" si="12"/>
        <v>5.0242835662172123</v>
      </c>
      <c r="L89" s="1">
        <f t="shared" si="13"/>
        <v>4.9666015437093858</v>
      </c>
      <c r="M89" s="1">
        <f t="shared" si="14"/>
        <v>0.20134492191478159</v>
      </c>
    </row>
    <row r="90" spans="5:13" x14ac:dyDescent="0.4">
      <c r="E90" s="1">
        <v>47.100000000000101</v>
      </c>
      <c r="G90" s="1">
        <f t="shared" si="8"/>
        <v>2.0941139003601488</v>
      </c>
      <c r="H90" s="1">
        <f t="shared" si="9"/>
        <v>1.3171740388862765</v>
      </c>
      <c r="I90" s="1">
        <f t="shared" si="10"/>
        <v>0.81293732619929182</v>
      </c>
      <c r="J90" s="1">
        <f t="shared" si="11"/>
        <v>42.873548111741471</v>
      </c>
      <c r="K90" s="1">
        <f t="shared" si="12"/>
        <v>5.1990221319855925</v>
      </c>
      <c r="L90" s="1">
        <f t="shared" si="13"/>
        <v>5.2443637069314955</v>
      </c>
      <c r="M90" s="1">
        <f t="shared" si="14"/>
        <v>0.19068090160838697</v>
      </c>
    </row>
    <row r="91" spans="5:13" x14ac:dyDescent="0.4">
      <c r="E91" s="1">
        <v>47.200000000000102</v>
      </c>
      <c r="G91" s="1">
        <f t="shared" si="8"/>
        <v>2.2344708914429012</v>
      </c>
      <c r="H91" s="1">
        <f t="shared" si="9"/>
        <v>1.4035699108275046</v>
      </c>
      <c r="I91" s="1">
        <f t="shared" si="10"/>
        <v>0.86395871941226876</v>
      </c>
      <c r="J91" s="1">
        <f t="shared" si="11"/>
        <v>42.614422242085062</v>
      </c>
      <c r="K91" s="1">
        <f t="shared" si="12"/>
        <v>5.3957507813564174</v>
      </c>
      <c r="L91" s="1">
        <f t="shared" si="13"/>
        <v>5.569669102941087</v>
      </c>
      <c r="M91" s="1">
        <f t="shared" si="14"/>
        <v>0.17954387981001346</v>
      </c>
    </row>
    <row r="92" spans="5:13" x14ac:dyDescent="0.4">
      <c r="E92" s="1">
        <v>47.300000000000097</v>
      </c>
      <c r="G92" s="1">
        <f t="shared" si="8"/>
        <v>2.3840063192633902</v>
      </c>
      <c r="H92" s="1">
        <f t="shared" si="9"/>
        <v>1.4953542782049751</v>
      </c>
      <c r="I92" s="1">
        <f t="shared" si="10"/>
        <v>0.91784367377475751</v>
      </c>
      <c r="J92" s="1">
        <f t="shared" si="11"/>
        <v>42.306309558806184</v>
      </c>
      <c r="K92" s="1">
        <f t="shared" si="12"/>
        <v>5.6152715055483666</v>
      </c>
      <c r="L92" s="1">
        <f t="shared" si="13"/>
        <v>5.9479424111678112</v>
      </c>
      <c r="M92" s="1">
        <f t="shared" si="14"/>
        <v>0.16812536687013102</v>
      </c>
    </row>
    <row r="93" spans="5:13" x14ac:dyDescent="0.4">
      <c r="E93" s="1">
        <v>47.400000000000098</v>
      </c>
      <c r="G93" s="1">
        <f t="shared" si="8"/>
        <v>2.543288803668009</v>
      </c>
      <c r="H93" s="1">
        <f t="shared" si="9"/>
        <v>1.5928248440461652</v>
      </c>
      <c r="I93" s="1">
        <f t="shared" si="10"/>
        <v>0.97470565841188683</v>
      </c>
      <c r="J93" s="1">
        <f t="shared" si="11"/>
        <v>41.942628929911599</v>
      </c>
      <c r="K93" s="1">
        <f t="shared" si="12"/>
        <v>5.8584785061871267</v>
      </c>
      <c r="L93" s="1">
        <f t="shared" si="13"/>
        <v>6.3854038055809488</v>
      </c>
      <c r="M93" s="1">
        <f t="shared" si="14"/>
        <v>0.15660716697759716</v>
      </c>
    </row>
    <row r="94" spans="5:13" x14ac:dyDescent="0.4">
      <c r="E94" s="1">
        <v>47.500000000000099</v>
      </c>
      <c r="G94" s="1">
        <f t="shared" si="8"/>
        <v>2.7129178445079551</v>
      </c>
      <c r="H94" s="1">
        <f t="shared" si="9"/>
        <v>1.696290408399437</v>
      </c>
      <c r="I94" s="1">
        <f t="shared" si="10"/>
        <v>1.0346556435327035</v>
      </c>
      <c r="J94" s="1">
        <f t="shared" si="11"/>
        <v>41.515938734283928</v>
      </c>
      <c r="K94" s="1">
        <f t="shared" si="12"/>
        <v>6.1263611909798694</v>
      </c>
      <c r="L94" s="1">
        <f t="shared" si="13"/>
        <v>6.8891642970260332</v>
      </c>
      <c r="M94" s="1">
        <f t="shared" si="14"/>
        <v>0.14515548720933941</v>
      </c>
    </row>
    <row r="95" spans="5:13" x14ac:dyDescent="0.4">
      <c r="E95" s="1">
        <v>47.600000000000101</v>
      </c>
      <c r="G95" s="1">
        <f t="shared" si="8"/>
        <v>2.8935248930353978</v>
      </c>
      <c r="H95" s="1">
        <f t="shared" si="9"/>
        <v>1.8060704852744012</v>
      </c>
      <c r="I95" s="1">
        <f t="shared" si="10"/>
        <v>1.0978007687496261</v>
      </c>
      <c r="J95" s="1">
        <f t="shared" si="11"/>
        <v>41.01782931670796</v>
      </c>
      <c r="K95" s="1">
        <f t="shared" si="12"/>
        <v>6.4200075000726411</v>
      </c>
      <c r="L95" s="1">
        <f t="shared" si="13"/>
        <v>7.4673322198578305</v>
      </c>
      <c r="M95" s="1">
        <f t="shared" si="14"/>
        <v>0.13391663455667691</v>
      </c>
    </row>
    <row r="96" spans="5:13" x14ac:dyDescent="0.4">
      <c r="E96" s="1">
        <v>47.700000000000102</v>
      </c>
      <c r="G96" s="1">
        <f t="shared" si="8"/>
        <v>3.0857743696974032</v>
      </c>
      <c r="H96" s="1">
        <f t="shared" si="9"/>
        <v>1.9224947666200258</v>
      </c>
      <c r="I96" s="1">
        <f t="shared" si="10"/>
        <v>1.1642428134562299</v>
      </c>
      <c r="J96" s="1">
        <f t="shared" si="11"/>
        <v>40.438802987713871</v>
      </c>
      <c r="K96" s="1">
        <f t="shared" si="12"/>
        <v>6.7406075728356489</v>
      </c>
      <c r="L96" s="1">
        <f t="shared" si="13"/>
        <v>8.1291320443203752</v>
      </c>
      <c r="M96" s="1">
        <f t="shared" si="14"/>
        <v>0.12301436297847756</v>
      </c>
    </row>
    <row r="97" spans="5:13" x14ac:dyDescent="0.4">
      <c r="E97" s="1">
        <v>47.800000000000097</v>
      </c>
      <c r="G97" s="1">
        <f t="shared" si="8"/>
        <v>3.2903646108717757</v>
      </c>
      <c r="H97" s="1">
        <f t="shared" si="9"/>
        <v>2.0459024117438416</v>
      </c>
      <c r="I97" s="1">
        <f t="shared" si="10"/>
        <v>1.2340764512382276</v>
      </c>
      <c r="J97" s="1">
        <f t="shared" si="11"/>
        <v>39.768140308565876</v>
      </c>
      <c r="K97" s="1">
        <f t="shared" si="12"/>
        <v>7.0894577703980097</v>
      </c>
      <c r="L97" s="1">
        <f t="shared" si="13"/>
        <v>8.8850368000163442</v>
      </c>
      <c r="M97" s="1">
        <f t="shared" si="14"/>
        <v>0.11254877413655287</v>
      </c>
    </row>
    <row r="98" spans="5:13" x14ac:dyDescent="0.4">
      <c r="E98" s="1">
        <v>47.900000000000098</v>
      </c>
      <c r="G98" s="1">
        <f t="shared" si="8"/>
        <v>3.5080287247482147</v>
      </c>
      <c r="H98" s="1">
        <f t="shared" si="9"/>
        <v>2.1766411387643592</v>
      </c>
      <c r="I98" s="1">
        <f t="shared" si="10"/>
        <v>1.3073872702051572</v>
      </c>
      <c r="J98" s="1">
        <f t="shared" si="11"/>
        <v>38.993751307671211</v>
      </c>
      <c r="K98" s="1">
        <f t="shared" si="12"/>
        <v>7.4679650718457893</v>
      </c>
      <c r="L98" s="1">
        <f t="shared" si="13"/>
        <v>9.7469154937690057</v>
      </c>
      <c r="M98" s="1">
        <f t="shared" si="14"/>
        <v>0.10259655997215515</v>
      </c>
    </row>
    <row r="99" spans="5:13" x14ac:dyDescent="0.4">
      <c r="E99" s="1">
        <v>48.000000000000099</v>
      </c>
      <c r="G99" s="1">
        <f t="shared" si="8"/>
        <v>3.7395353340393465</v>
      </c>
      <c r="H99" s="1">
        <f t="shared" si="9"/>
        <v>2.3150660929112847</v>
      </c>
      <c r="I99" s="1">
        <f t="shared" si="10"/>
        <v>1.384249541469236</v>
      </c>
      <c r="J99" s="1">
        <f t="shared" si="11"/>
        <v>38.102010175804864</v>
      </c>
      <c r="K99" s="1">
        <f t="shared" si="12"/>
        <v>7.8776518667818571</v>
      </c>
      <c r="L99" s="1">
        <f t="shared" si="13"/>
        <v>10.728197005947893</v>
      </c>
      <c r="M99" s="1">
        <f t="shared" si="14"/>
        <v>9.3212307664147412E-2</v>
      </c>
    </row>
    <row r="100" spans="5:13" x14ac:dyDescent="0.4">
      <c r="E100" s="1">
        <v>48.100000000000101</v>
      </c>
      <c r="G100" s="1">
        <f t="shared" si="8"/>
        <v>3.9856891805188197</v>
      </c>
      <c r="H100" s="1">
        <f t="shared" si="9"/>
        <v>2.4615384647946974</v>
      </c>
      <c r="I100" s="1">
        <f t="shared" si="10"/>
        <v>1.4647237188341058</v>
      </c>
      <c r="J100" s="1">
        <f t="shared" si="11"/>
        <v>37.077571884115173</v>
      </c>
      <c r="K100" s="1">
        <f t="shared" si="12"/>
        <v>8.320161173460626</v>
      </c>
      <c r="L100" s="1">
        <f t="shared" si="13"/>
        <v>11.844052052716057</v>
      </c>
      <c r="M100" s="1">
        <f t="shared" si="14"/>
        <v>8.4430564434296099E-2</v>
      </c>
    </row>
    <row r="101" spans="5:13" x14ac:dyDescent="0.4">
      <c r="E101" s="1">
        <v>48.200000000000102</v>
      </c>
      <c r="G101" s="1">
        <f t="shared" si="8"/>
        <v>4.2473315635407527</v>
      </c>
      <c r="H101" s="1">
        <f t="shared" si="9"/>
        <v>2.6164238302192926</v>
      </c>
      <c r="I101" s="1">
        <f t="shared" si="10"/>
        <v>1.5488536542459299</v>
      </c>
      <c r="J101" s="1">
        <f t="shared" si="11"/>
        <v>35.90316906548599</v>
      </c>
      <c r="K101" s="1">
        <f t="shared" si="12"/>
        <v>8.7972623178975997</v>
      </c>
      <c r="L101" s="1">
        <f t="shared" si="13"/>
        <v>13.11159490304156</v>
      </c>
      <c r="M101" s="1">
        <f t="shared" si="14"/>
        <v>7.6268372184685573E-2</v>
      </c>
    </row>
    <row r="102" spans="5:13" x14ac:dyDescent="0.4">
      <c r="E102" s="1">
        <v>48.300000000000097</v>
      </c>
      <c r="G102" s="1">
        <f t="shared" si="8"/>
        <v>4.5253405817206502</v>
      </c>
      <c r="H102" s="1">
        <f t="shared" si="9"/>
        <v>2.7800901817991335</v>
      </c>
      <c r="I102" s="1">
        <f t="shared" si="10"/>
        <v>1.6366635157985019</v>
      </c>
      <c r="J102" s="1">
        <f t="shared" si="11"/>
        <v>34.559387386862298</v>
      </c>
      <c r="K102" s="1">
        <f t="shared" si="12"/>
        <v>9.3108571197424776</v>
      </c>
      <c r="L102" s="1">
        <f t="shared" si="13"/>
        <v>14.550106649781029</v>
      </c>
      <c r="M102" s="1">
        <f t="shared" si="14"/>
        <v>6.8728018568513349E-2</v>
      </c>
    </row>
    <row r="103" spans="5:13" x14ac:dyDescent="0.4">
      <c r="E103" s="1">
        <v>48.400000000000098</v>
      </c>
      <c r="G103" s="1">
        <f t="shared" si="8"/>
        <v>4.8206311438834639</v>
      </c>
      <c r="H103" s="1">
        <f t="shared" si="9"/>
        <v>2.9529056216280951</v>
      </c>
      <c r="I103" s="1">
        <f t="shared" si="10"/>
        <v>1.7281543982895917</v>
      </c>
      <c r="J103" s="1">
        <f t="shared" si="11"/>
        <v>33.024417524574659</v>
      </c>
      <c r="K103" s="1">
        <f t="shared" si="12"/>
        <v>9.8629866414165797</v>
      </c>
      <c r="L103" s="1">
        <f t="shared" si="13"/>
        <v>16.181281946190555</v>
      </c>
      <c r="M103" s="1">
        <f t="shared" si="14"/>
        <v>6.179980074047365E-2</v>
      </c>
    </row>
    <row r="104" spans="5:13" x14ac:dyDescent="0.4">
      <c r="E104" s="1">
        <v>48.500000000000099</v>
      </c>
      <c r="G104" s="1">
        <f t="shared" si="8"/>
        <v>5.1341547122520215</v>
      </c>
      <c r="H104" s="1">
        <f t="shared" si="9"/>
        <v>3.1352356836855311</v>
      </c>
      <c r="I104" s="1">
        <f t="shared" si="10"/>
        <v>1.8233006205743336</v>
      </c>
      <c r="J104" s="1">
        <f t="shared" si="11"/>
        <v>31.273781725155128</v>
      </c>
      <c r="K104" s="1">
        <f t="shared" si="12"/>
        <v>10.455838572273182</v>
      </c>
      <c r="L104" s="1">
        <f t="shared" si="13"/>
        <v>18.029501245420306</v>
      </c>
      <c r="M104" s="1">
        <f t="shared" si="14"/>
        <v>5.5464651317185559E-2</v>
      </c>
    </row>
    <row r="105" spans="5:13" x14ac:dyDescent="0.4">
      <c r="E105" s="1">
        <v>48.600000000000101</v>
      </c>
      <c r="G105" s="1">
        <f t="shared" si="8"/>
        <v>5.4668987377157885</v>
      </c>
      <c r="H105" s="1">
        <f t="shared" si="9"/>
        <v>3.3274402546376232</v>
      </c>
      <c r="I105" s="1">
        <f t="shared" si="10"/>
        <v>1.9220457095208936</v>
      </c>
      <c r="J105" s="1">
        <f t="shared" si="11"/>
        <v>29.280032791906493</v>
      </c>
      <c r="K105" s="1">
        <f t="shared" si="12"/>
        <v>11.091755337198792</v>
      </c>
      <c r="L105" s="1">
        <f t="shared" si="13"/>
        <v>20.122130719348775</v>
      </c>
      <c r="M105" s="1">
        <f t="shared" si="14"/>
        <v>4.9696526374238943E-2</v>
      </c>
    </row>
    <row r="106" spans="5:13" x14ac:dyDescent="0.4">
      <c r="E106" s="1">
        <v>48.700000000000102</v>
      </c>
      <c r="G106" s="1">
        <f t="shared" si="8"/>
        <v>5.8198857439531748</v>
      </c>
      <c r="H106" s="1">
        <f t="shared" si="9"/>
        <v>3.5298700623738131</v>
      </c>
      <c r="I106" s="1">
        <f t="shared" si="10"/>
        <v>2.0242980773618702</v>
      </c>
      <c r="J106" s="1">
        <f t="shared" si="11"/>
        <v>27.012423165981698</v>
      </c>
      <c r="K106" s="1">
        <f t="shared" si="12"/>
        <v>11.773243043180688</v>
      </c>
      <c r="L106" s="1">
        <f t="shared" si="13"/>
        <v>22.489852201909141</v>
      </c>
      <c r="M106" s="1">
        <f t="shared" si="14"/>
        <v>4.446449852236517E-2</v>
      </c>
    </row>
    <row r="107" spans="5:13" x14ac:dyDescent="0.4">
      <c r="E107" s="1">
        <v>48.800000000000097</v>
      </c>
      <c r="G107" s="1">
        <f t="shared" si="8"/>
        <v>6.1941720142690775</v>
      </c>
      <c r="H107" s="1">
        <f t="shared" si="9"/>
        <v>3.7428627031592394</v>
      </c>
      <c r="I107" s="1">
        <f t="shared" si="10"/>
        <v>2.1299264078543847</v>
      </c>
      <c r="J107" s="1">
        <f t="shared" si="11"/>
        <v>24.436541567109217</v>
      </c>
      <c r="K107" s="1">
        <f t="shared" si="12"/>
        <v>12.502981405600814</v>
      </c>
      <c r="L107" s="1">
        <f t="shared" si="13"/>
        <v>25.16702570323632</v>
      </c>
      <c r="M107" s="1">
        <f t="shared" si="14"/>
        <v>3.9734532470851583E-2</v>
      </c>
    </row>
    <row r="108" spans="5:13" x14ac:dyDescent="0.4">
      <c r="E108" s="1">
        <v>48.900000000000098</v>
      </c>
      <c r="G108" s="1">
        <f t="shared" si="8"/>
        <v>6.5908458323558303</v>
      </c>
      <c r="H108" s="1">
        <f t="shared" si="9"/>
        <v>3.966738180867472</v>
      </c>
      <c r="I108" s="1">
        <f t="shared" si="10"/>
        <v>2.2387547770822938</v>
      </c>
      <c r="J108" s="1">
        <f t="shared" si="11"/>
        <v>21.513914394093078</v>
      </c>
      <c r="K108" s="1">
        <f t="shared" si="12"/>
        <v>13.283834833793417</v>
      </c>
      <c r="L108" s="1">
        <f t="shared" si="13"/>
        <v>28.192087304551116</v>
      </c>
      <c r="M108" s="1">
        <f t="shared" si="14"/>
        <v>3.5470945772737003E-2</v>
      </c>
    </row>
    <row r="109" spans="5:13" x14ac:dyDescent="0.4">
      <c r="E109" s="1">
        <v>49.000000000000099</v>
      </c>
      <c r="G109" s="1">
        <f t="shared" si="8"/>
        <v>7.0110252259140209</v>
      </c>
      <c r="H109" s="1">
        <f t="shared" si="9"/>
        <v>4.2017939355818461</v>
      </c>
      <c r="I109" s="1">
        <f t="shared" si="10"/>
        <v>2.3505575471437079</v>
      </c>
      <c r="J109" s="1">
        <f t="shared" si="11"/>
        <v>18.201568745213745</v>
      </c>
      <c r="K109" s="1">
        <f t="shared" si="12"/>
        <v>14.118864900777817</v>
      </c>
      <c r="L109" s="1">
        <f t="shared" si="13"/>
        <v>31.60798558275058</v>
      </c>
      <c r="M109" s="1">
        <f t="shared" si="14"/>
        <v>3.1637574542103364E-2</v>
      </c>
    </row>
    <row r="110" spans="5:13" x14ac:dyDescent="0.4">
      <c r="E110" s="1">
        <v>49.100000000000101</v>
      </c>
      <c r="G110" s="1">
        <f t="shared" si="8"/>
        <v>7.4558551603260117</v>
      </c>
      <c r="H110" s="1">
        <f t="shared" si="9"/>
        <v>4.4482993441198451</v>
      </c>
      <c r="I110" s="1">
        <f t="shared" si="10"/>
        <v>2.4650540853799545</v>
      </c>
      <c r="J110" s="1">
        <f t="shared" si="11"/>
        <v>14.451553454128012</v>
      </c>
      <c r="K110" s="1">
        <f t="shared" si="12"/>
        <v>15.011344481780036</v>
      </c>
      <c r="L110" s="1">
        <f t="shared" si="13"/>
        <v>35.462660178401187</v>
      </c>
      <c r="M110" s="1">
        <f t="shared" si="14"/>
        <v>2.8198674182064263E-2</v>
      </c>
    </row>
    <row r="111" spans="5:13" x14ac:dyDescent="0.4">
      <c r="E111" s="1">
        <v>49.200000000000102</v>
      </c>
      <c r="G111" s="1">
        <f t="shared" si="8"/>
        <v>7.926504128522228</v>
      </c>
      <c r="H111" s="1">
        <f t="shared" si="9"/>
        <v>4.706489681962096</v>
      </c>
      <c r="I111" s="1">
        <f t="shared" si="10"/>
        <v>2.581903378422473</v>
      </c>
      <c r="J111" s="1">
        <f t="shared" si="11"/>
        <v>10.210413912344574</v>
      </c>
      <c r="K111" s="1">
        <f t="shared" si="12"/>
        <v>15.964773919344697</v>
      </c>
      <c r="L111" s="1">
        <f t="shared" si="13"/>
        <v>39.809566746157266</v>
      </c>
      <c r="M111" s="1">
        <f t="shared" si="14"/>
        <v>2.5119590132101296E-2</v>
      </c>
    </row>
    <row r="112" spans="5:13" x14ac:dyDescent="0.4">
      <c r="E112" s="1">
        <v>49.300000000000097</v>
      </c>
      <c r="G112" s="1">
        <f t="shared" si="8"/>
        <v>8.4241600830088785</v>
      </c>
      <c r="H112" s="1">
        <f t="shared" si="9"/>
        <v>4.9765595448667881</v>
      </c>
      <c r="I112" s="1">
        <f t="shared" si="10"/>
        <v>2.700698629047074</v>
      </c>
      <c r="J112" s="1">
        <f t="shared" si="11"/>
        <v>5.418615585808225</v>
      </c>
      <c r="K112" s="1">
        <f t="shared" si="12"/>
        <v>16.982899667054546</v>
      </c>
      <c r="L112" s="1">
        <f t="shared" si="13"/>
        <v>44.708253392115324</v>
      </c>
      <c r="M112" s="1">
        <f t="shared" si="14"/>
        <v>2.2367234774963461E-2</v>
      </c>
    </row>
    <row r="113" spans="5:13" x14ac:dyDescent="0.4">
      <c r="E113" s="1">
        <v>49.400000000000098</v>
      </c>
      <c r="G113" s="1">
        <f t="shared" si="8"/>
        <v>8.9500256569407952</v>
      </c>
      <c r="H113" s="1">
        <f t="shared" si="9"/>
        <v>5.2586557393190922</v>
      </c>
      <c r="I113" s="1">
        <f t="shared" si="10"/>
        <v>2.8209619445230016</v>
      </c>
      <c r="J113" s="1">
        <f t="shared" si="11"/>
        <v>9.9099488071204452E-3</v>
      </c>
      <c r="K113" s="1">
        <f t="shared" si="12"/>
        <v>18.069735982030434</v>
      </c>
      <c r="L113" s="1">
        <f t="shared" si="13"/>
        <v>50.224994889780703</v>
      </c>
      <c r="M113" s="1">
        <f t="shared" si="14"/>
        <v>1.9910405211479083E-2</v>
      </c>
    </row>
    <row r="114" spans="5:13" x14ac:dyDescent="0.4">
      <c r="E114" s="1">
        <v>49.500000000000099</v>
      </c>
      <c r="G114" s="1">
        <f t="shared" si="8"/>
        <v>9.5053126233498126</v>
      </c>
      <c r="H114" s="1">
        <f t="shared" si="9"/>
        <v>5.5528696640900952</v>
      </c>
      <c r="I114" s="1">
        <f t="shared" si="10"/>
        <v>2.9421392477099877</v>
      </c>
      <c r="J114" s="1">
        <f t="shared" si="11"/>
        <v>-6.0893650815227964</v>
      </c>
      <c r="K114" s="1">
        <f t="shared" si="12"/>
        <v>19.229590388304928</v>
      </c>
      <c r="L114" s="1">
        <f t="shared" si="13"/>
        <v>56.433492610477678</v>
      </c>
      <c r="M114" s="1">
        <f t="shared" si="14"/>
        <v>1.7719973613937477E-2</v>
      </c>
    </row>
    <row r="115" spans="5:13" x14ac:dyDescent="0.4">
      <c r="E115" s="1">
        <v>49.600000000000101</v>
      </c>
      <c r="G115" s="1">
        <f t="shared" si="8"/>
        <v>10.091235545418725</v>
      </c>
      <c r="H115" s="1">
        <f t="shared" si="9"/>
        <v>5.859229220689036</v>
      </c>
      <c r="I115" s="1">
        <f t="shared" si="10"/>
        <v>3.0635955659893641</v>
      </c>
      <c r="J115" s="1">
        <f t="shared" si="11"/>
        <v>-12.961060372051081</v>
      </c>
      <c r="K115" s="1">
        <f t="shared" si="12"/>
        <v>20.467093824585259</v>
      </c>
      <c r="L115" s="1">
        <f t="shared" si="13"/>
        <v>63.415650354662304</v>
      </c>
      <c r="M115" s="1">
        <f t="shared" si="14"/>
        <v>1.5768978074140027E-2</v>
      </c>
    </row>
    <row r="116" spans="5:13" x14ac:dyDescent="0.4">
      <c r="E116" s="1">
        <v>49.700000000000102</v>
      </c>
      <c r="G116" s="1">
        <f t="shared" si="8"/>
        <v>10.709004576266356</v>
      </c>
      <c r="H116" s="1">
        <f t="shared" si="9"/>
        <v>6.1776903084762234</v>
      </c>
      <c r="I116" s="1">
        <f t="shared" si="10"/>
        <v>3.1846108778718287</v>
      </c>
      <c r="J116" s="1">
        <f t="shared" si="11"/>
        <v>-20.696079714365304</v>
      </c>
      <c r="K116" s="1">
        <f t="shared" si="12"/>
        <v>21.78723663705652</v>
      </c>
      <c r="L116" s="1">
        <f t="shared" si="13"/>
        <v>71.262439368463987</v>
      </c>
      <c r="M116" s="1">
        <f t="shared" si="14"/>
        <v>1.4032637794357254E-2</v>
      </c>
    </row>
    <row r="117" spans="5:13" x14ac:dyDescent="0.4">
      <c r="E117" s="1">
        <v>49.800000000000097</v>
      </c>
      <c r="G117" s="1">
        <f t="shared" si="8"/>
        <v>11.359817374332341</v>
      </c>
      <c r="H117" s="1">
        <f t="shared" si="9"/>
        <v>6.5081279806602206</v>
      </c>
      <c r="I117" s="1">
        <f t="shared" si="10"/>
        <v>3.3043767218401601</v>
      </c>
      <c r="J117" s="1">
        <f t="shared" si="11"/>
        <v>-29.395350351640424</v>
      </c>
      <c r="K117" s="1">
        <f t="shared" si="12"/>
        <v>23.195411893970761</v>
      </c>
      <c r="L117" s="1">
        <f t="shared" si="13"/>
        <v>80.07487005891663</v>
      </c>
      <c r="M117" s="1">
        <f t="shared" si="14"/>
        <v>1.2488312491350042E-2</v>
      </c>
    </row>
    <row r="118" spans="5:13" x14ac:dyDescent="0.4">
      <c r="E118" s="1">
        <v>49.900000000000098</v>
      </c>
      <c r="G118" s="1">
        <f t="shared" si="8"/>
        <v>12.04485011035494</v>
      </c>
      <c r="H118" s="1">
        <f t="shared" si="9"/>
        <v>6.8503273602258918</v>
      </c>
      <c r="I118" s="1">
        <f t="shared" si="10"/>
        <v>3.4219937956566637</v>
      </c>
      <c r="J118" s="1">
        <f t="shared" si="11"/>
        <v>-39.170923130038169</v>
      </c>
      <c r="K118" s="1">
        <f t="shared" si="12"/>
        <v>24.697467908764445</v>
      </c>
      <c r="L118" s="1">
        <f t="shared" si="13"/>
        <v>89.965093699666738</v>
      </c>
      <c r="M118" s="1">
        <f t="shared" si="14"/>
        <v>1.1115422202952748E-2</v>
      </c>
    </row>
    <row r="119" spans="5:13" x14ac:dyDescent="0.4">
      <c r="E119" s="1">
        <v>50.000000000000099</v>
      </c>
      <c r="G119" s="1">
        <f t="shared" si="8"/>
        <v>12.76524755433581</v>
      </c>
      <c r="H119" s="1">
        <f t="shared" si="9"/>
        <v>7.2039744398085981</v>
      </c>
      <c r="I119" s="1">
        <f t="shared" si="10"/>
        <v>3.5364707958270123</v>
      </c>
      <c r="J119" s="1">
        <f t="shared" si="11"/>
        <v>-50.147233351618418</v>
      </c>
      <c r="K119" s="1">
        <f t="shared" si="12"/>
        <v>26.299772389176649</v>
      </c>
      <c r="L119" s="1">
        <f t="shared" si="13"/>
        <v>101.05766527329065</v>
      </c>
      <c r="M119" s="1">
        <f t="shared" si="14"/>
        <v>9.8953404206964003E-3</v>
      </c>
    </row>
    <row r="120" spans="5:13" x14ac:dyDescent="0.4">
      <c r="E120" s="1">
        <v>50.100000000000101</v>
      </c>
      <c r="G120" s="1">
        <f t="shared" si="8"/>
        <v>13.522112245960631</v>
      </c>
      <c r="H120" s="1">
        <f t="shared" si="9"/>
        <v>7.5686469162481087</v>
      </c>
      <c r="I120" s="1">
        <f t="shared" si="10"/>
        <v>3.6467247643950542</v>
      </c>
      <c r="J120" s="1">
        <f t="shared" si="11"/>
        <v>-62.46256408569807</v>
      </c>
      <c r="K120" s="1">
        <f t="shared" si="12"/>
        <v>28.009291327226471</v>
      </c>
      <c r="L120" s="1">
        <f t="shared" si="13"/>
        <v>113.49100929712263</v>
      </c>
      <c r="M120" s="1">
        <f t="shared" si="14"/>
        <v>8.8112706565325553E-3</v>
      </c>
    </row>
    <row r="121" spans="5:13" x14ac:dyDescent="0.4">
      <c r="E121" s="1">
        <v>50.200000000000102</v>
      </c>
      <c r="G121" s="1">
        <f t="shared" si="8"/>
        <v>14.316492769807002</v>
      </c>
      <c r="H121" s="1">
        <f t="shared" si="9"/>
        <v>7.9438052384635975</v>
      </c>
      <c r="I121" s="1">
        <f t="shared" si="10"/>
        <v>3.7515832221548351</v>
      </c>
      <c r="J121" s="1">
        <f t="shared" si="11"/>
        <v>-76.270768207409702</v>
      </c>
      <c r="K121" s="1">
        <f t="shared" si="12"/>
        <v>29.833686661624839</v>
      </c>
      <c r="L121" s="1">
        <f t="shared" si="13"/>
        <v>127.41914501851222</v>
      </c>
      <c r="M121" s="1">
        <f t="shared" si="14"/>
        <v>7.8481141892351725E-3</v>
      </c>
    </row>
    <row r="122" spans="5:13" x14ac:dyDescent="0.4">
      <c r="E122" s="1">
        <v>50.300000000000097</v>
      </c>
      <c r="G122" s="1">
        <f t="shared" si="8"/>
        <v>15.14937117736851</v>
      </c>
      <c r="H122" s="1">
        <f t="shared" si="9"/>
        <v>8.3287840756155465</v>
      </c>
      <c r="I122" s="1">
        <f t="shared" si="10"/>
        <v>3.8497883715197081</v>
      </c>
      <c r="J122" s="1">
        <f t="shared" si="11"/>
        <v>-91.74332521591873</v>
      </c>
      <c r="K122" s="1">
        <f t="shared" si="12"/>
        <v>31.781437965193</v>
      </c>
      <c r="L122" s="1">
        <f t="shared" si="13"/>
        <v>143.01374718547143</v>
      </c>
      <c r="M122" s="1">
        <f t="shared" si="14"/>
        <v>6.9923347907465266E-3</v>
      </c>
    </row>
    <row r="123" spans="5:13" x14ac:dyDescent="0.4">
      <c r="E123" s="1">
        <v>50.400000000000098</v>
      </c>
      <c r="G123" s="1">
        <f t="shared" si="8"/>
        <v>16.021649621395866</v>
      </c>
      <c r="H123" s="1">
        <f t="shared" si="9"/>
        <v>8.7227844402734434</v>
      </c>
      <c r="I123" s="1">
        <f t="shared" si="10"/>
        <v>3.940003646578913</v>
      </c>
      <c r="J123" s="1">
        <f t="shared" si="11"/>
        <v>-109.0718359103479</v>
      </c>
      <c r="K123" s="1">
        <f t="shared" si="12"/>
        <v>33.861995047368104</v>
      </c>
      <c r="L123" s="1">
        <f t="shared" si="13"/>
        <v>160.46664567297142</v>
      </c>
      <c r="M123" s="1">
        <f t="shared" si="14"/>
        <v>6.2318246624160434E-3</v>
      </c>
    </row>
    <row r="124" spans="5:13" x14ac:dyDescent="0.4">
      <c r="E124" s="1">
        <v>50.500000000000099</v>
      </c>
      <c r="G124" s="1">
        <f t="shared" si="8"/>
        <v>16.934136294123853</v>
      </c>
      <c r="H124" s="1">
        <f t="shared" si="9"/>
        <v>9.1248667272797359</v>
      </c>
      <c r="I124" s="1">
        <f t="shared" si="10"/>
        <v>4.0208228700628688</v>
      </c>
      <c r="J124" s="1">
        <f t="shared" si="11"/>
        <v>-128.47109510018009</v>
      </c>
      <c r="K124" s="1">
        <f t="shared" si="12"/>
        <v>36.085970582091285</v>
      </c>
      <c r="L124" s="1">
        <f t="shared" si="13"/>
        <v>179.99290441001142</v>
      </c>
      <c r="M124" s="1">
        <f t="shared" si="14"/>
        <v>5.5557745638798572E-3</v>
      </c>
    </row>
    <row r="125" spans="5:13" x14ac:dyDescent="0.4">
      <c r="E125" s="1">
        <v>50.6000000000002</v>
      </c>
      <c r="G125" s="1">
        <f t="shared" si="8"/>
        <v>17.887530789299813</v>
      </c>
      <c r="H125" s="1">
        <f t="shared" si="9"/>
        <v>9.5339449517499819</v>
      </c>
      <c r="I125" s="1">
        <f t="shared" si="10"/>
        <v>4.0907822446983326</v>
      </c>
      <c r="J125" s="1">
        <f t="shared" si="11"/>
        <v>-150.1829337820742</v>
      </c>
      <c r="K125" s="1">
        <f t="shared" si="12"/>
        <v>38.465384915561415</v>
      </c>
      <c r="L125" s="1">
        <f t="shared" si="13"/>
        <v>201.83467139859439</v>
      </c>
      <c r="M125" s="1">
        <f t="shared" si="14"/>
        <v>4.9545501428005104E-3</v>
      </c>
    </row>
    <row r="126" spans="5:13" x14ac:dyDescent="0.4">
      <c r="E126" s="1">
        <v>50.700000000000202</v>
      </c>
      <c r="G126" s="1">
        <f t="shared" si="8"/>
        <v>18.88240903805524</v>
      </c>
      <c r="H126" s="1">
        <f t="shared" si="9"/>
        <v>9.9487824875541264</v>
      </c>
      <c r="I126" s="1">
        <f t="shared" si="10"/>
        <v>4.1483753580413865</v>
      </c>
      <c r="J126" s="1">
        <f t="shared" si="11"/>
        <v>-174.48109359576796</v>
      </c>
      <c r="K126" s="1">
        <f t="shared" si="12"/>
        <v>41.013979430912983</v>
      </c>
      <c r="L126" s="1">
        <f t="shared" si="13"/>
        <v>226.26606312268777</v>
      </c>
      <c r="M126" s="1">
        <f t="shared" si="14"/>
        <v>4.4195757251398859E-3</v>
      </c>
    </row>
    <row r="127" spans="5:13" x14ac:dyDescent="0.4">
      <c r="E127" s="1">
        <v>50.800000000000203</v>
      </c>
      <c r="G127" s="1">
        <f t="shared" si="8"/>
        <v>19.919207999944536</v>
      </c>
      <c r="H127" s="1">
        <f t="shared" si="9"/>
        <v>10.367989618892816</v>
      </c>
      <c r="I127" s="1">
        <f t="shared" si="10"/>
        <v>4.1920713133868341</v>
      </c>
      <c r="J127" s="1">
        <f t="shared" si="11"/>
        <v>-201.67749681572178</v>
      </c>
      <c r="K127" s="1">
        <f t="shared" si="12"/>
        <v>43.747620783910335</v>
      </c>
      <c r="L127" s="1">
        <f t="shared" si="13"/>
        <v>253.59944726701588</v>
      </c>
      <c r="M127" s="1">
        <f t="shared" si="14"/>
        <v>3.9432262600600067E-3</v>
      </c>
    </row>
    <row r="128" spans="5:13" x14ac:dyDescent="0.4">
      <c r="E128" s="1">
        <v>50.900000000000198</v>
      </c>
      <c r="G128" s="1">
        <f t="shared" si="8"/>
        <v>20.998210321978799</v>
      </c>
      <c r="H128" s="1">
        <f t="shared" si="9"/>
        <v>10.790023220343246</v>
      </c>
      <c r="I128" s="1">
        <f t="shared" si="10"/>
        <v>4.2203360145045377</v>
      </c>
      <c r="J128" s="1">
        <f t="shared" si="11"/>
        <v>-232.13041816177315</v>
      </c>
      <c r="K128" s="1">
        <f t="shared" si="12"/>
        <v>46.684826786755792</v>
      </c>
      <c r="L128" s="1">
        <f t="shared" si="13"/>
        <v>284.19363094593945</v>
      </c>
      <c r="M128" s="1">
        <f t="shared" si="14"/>
        <v>3.5187276951685956E-3</v>
      </c>
    </row>
    <row r="129" spans="5:13" x14ac:dyDescent="0.4">
      <c r="E129" s="1">
        <v>51.000000000000199</v>
      </c>
      <c r="G129" s="1">
        <f t="shared" si="8"/>
        <v>22.119529209290562</v>
      </c>
      <c r="H129" s="1">
        <f t="shared" si="9"/>
        <v>11.213188873117463</v>
      </c>
      <c r="I129" s="1">
        <f t="shared" si="10"/>
        <v>4.2316565277421176</v>
      </c>
      <c r="J129" s="1">
        <f t="shared" si="11"/>
        <v>-266.2552712798086</v>
      </c>
      <c r="K129" s="1">
        <f t="shared" si="12"/>
        <v>49.847456970321772</v>
      </c>
      <c r="L129" s="1">
        <f t="shared" si="13"/>
        <v>318.46466857839351</v>
      </c>
      <c r="M129" s="1">
        <f t="shared" si="14"/>
        <v>3.1400657550614258E-3</v>
      </c>
    </row>
    <row r="130" spans="5:13" x14ac:dyDescent="0.4">
      <c r="E130" s="1">
        <v>51.1000000000002</v>
      </c>
      <c r="G130" s="1">
        <f t="shared" si="8"/>
        <v>23.28309377984122</v>
      </c>
      <c r="H130" s="1">
        <f t="shared" si="9"/>
        <v>11.635645705506418</v>
      </c>
      <c r="I130" s="1">
        <f t="shared" si="10"/>
        <v>4.2245683238894856</v>
      </c>
      <c r="J130" s="1">
        <f t="shared" si="11"/>
        <v>-304.53902584341336</v>
      </c>
      <c r="K130" s="1">
        <f t="shared" si="12"/>
        <v>53.26162888848026</v>
      </c>
      <c r="L130" s="1">
        <f t="shared" si="13"/>
        <v>356.9003071869119</v>
      </c>
      <c r="M130" s="1">
        <f t="shared" si="14"/>
        <v>2.8019028839790013E-3</v>
      </c>
    </row>
    <row r="131" spans="5:13" x14ac:dyDescent="0.4">
      <c r="E131" s="1">
        <v>51.200000000000202</v>
      </c>
      <c r="G131" s="1">
        <f t="shared" si="8"/>
        <v>24.488635201044765</v>
      </c>
      <c r="H131" s="1">
        <f t="shared" si="9"/>
        <v>12.055414212035281</v>
      </c>
      <c r="I131" s="1">
        <f t="shared" si="10"/>
        <v>4.1976850652885682</v>
      </c>
      <c r="J131" s="1">
        <f t="shared" si="11"/>
        <v>-347.55972408754729</v>
      </c>
      <c r="K131" s="1">
        <f t="shared" si="12"/>
        <v>56.95894825802543</v>
      </c>
      <c r="L131" s="1">
        <f t="shared" si="13"/>
        <v>400.07954057211589</v>
      </c>
      <c r="M131" s="1">
        <f t="shared" si="14"/>
        <v>2.4995029702593505E-3</v>
      </c>
    </row>
    <row r="132" spans="5:13" x14ac:dyDescent="0.4">
      <c r="E132" s="1">
        <v>51.300000000000203</v>
      </c>
      <c r="G132" s="1">
        <f t="shared" si="8"/>
        <v>25.735673926808666</v>
      </c>
      <c r="H132" s="1">
        <f t="shared" si="9"/>
        <v>12.470387257638826</v>
      </c>
      <c r="I132" s="1">
        <f t="shared" si="10"/>
        <v>4.1497304560353978</v>
      </c>
      <c r="J132" s="1">
        <f t="shared" si="11"/>
        <v>-396.01325576137708</v>
      </c>
      <c r="K132" s="1">
        <f t="shared" si="12"/>
        <v>60.978182340041222</v>
      </c>
      <c r="L132" s="1">
        <f t="shared" si="13"/>
        <v>448.69943523376548</v>
      </c>
      <c r="M132" s="1">
        <f t="shared" si="14"/>
        <v>2.2286633801511593E-3</v>
      </c>
    </row>
    <row r="133" spans="5:13" x14ac:dyDescent="0.4">
      <c r="E133" s="1">
        <v>51.400000000000198</v>
      </c>
      <c r="G133" s="1">
        <f t="shared" ref="G133:G196" si="15">$B$3/(1+EXP(-$B$5*(E133-$B$4)))</f>
        <v>27.023508367770443</v>
      </c>
      <c r="H133" s="1">
        <f t="shared" si="9"/>
        <v>12.878344409618506</v>
      </c>
      <c r="I133" s="1">
        <f t="shared" si="10"/>
        <v>4.0795715197970326</v>
      </c>
      <c r="J133" s="1">
        <f t="shared" si="11"/>
        <v>-450.75062596637935</v>
      </c>
      <c r="K133" s="1">
        <f t="shared" si="12"/>
        <v>65.367570502102723</v>
      </c>
      <c r="L133" s="1">
        <f t="shared" si="13"/>
        <v>503.61246833193911</v>
      </c>
      <c r="M133" s="1">
        <f t="shared" si="14"/>
        <v>1.9856537772231721E-3</v>
      </c>
    </row>
    <row r="134" spans="5:13" x14ac:dyDescent="0.4">
      <c r="E134" s="1">
        <v>51.500000000000199</v>
      </c>
      <c r="G134" s="1">
        <f t="shared" si="15"/>
        <v>28.351205333914145</v>
      </c>
      <c r="H134" s="1">
        <f t="shared" si="9"/>
        <v>13.276969661436826</v>
      </c>
      <c r="I134" s="1">
        <f t="shared" si="10"/>
        <v>3.986252518183143</v>
      </c>
      <c r="J134" s="1">
        <f t="shared" si="11"/>
        <v>-512.83066760978181</v>
      </c>
      <c r="K134" s="1">
        <f t="shared" si="12"/>
        <v>70.188069136774772</v>
      </c>
      <c r="L134" s="1">
        <f t="shared" si="13"/>
        <v>565.8793383555909</v>
      </c>
      <c r="M134" s="1">
        <f t="shared" si="14"/>
        <v>1.7671611812262592E-3</v>
      </c>
    </row>
    <row r="135" spans="5:13" x14ac:dyDescent="0.4">
      <c r="E135" s="1">
        <v>51.6000000000002</v>
      </c>
      <c r="G135" s="1">
        <f t="shared" si="15"/>
        <v>29.717592585871685</v>
      </c>
      <c r="H135" s="1">
        <f t="shared" si="9"/>
        <v>13.663872519575213</v>
      </c>
      <c r="I135" s="1">
        <f t="shared" si="10"/>
        <v>3.869028581383807</v>
      </c>
      <c r="J135" s="1">
        <f t="shared" si="11"/>
        <v>-583.5959676280188</v>
      </c>
      <c r="K135" s="1">
        <f t="shared" si="12"/>
        <v>75.517997714059703</v>
      </c>
      <c r="L135" s="1">
        <f t="shared" si="13"/>
        <v>636.84503169986453</v>
      </c>
      <c r="M135" s="1">
        <f t="shared" si="14"/>
        <v>1.5702407182651697E-3</v>
      </c>
    </row>
    <row r="136" spans="5:13" x14ac:dyDescent="0.4">
      <c r="E136" s="1">
        <v>51.700000000000202</v>
      </c>
      <c r="G136" s="1">
        <f t="shared" si="15"/>
        <v>31.121253817844092</v>
      </c>
      <c r="H136" s="1">
        <f t="shared" si="9"/>
        <v>14.036612319723872</v>
      </c>
      <c r="I136" s="1">
        <f t="shared" si="10"/>
        <v>3.727398001486542</v>
      </c>
      <c r="J136" s="1">
        <f t="shared" si="11"/>
        <v>-664.78454029097884</v>
      </c>
      <c r="K136" s="1">
        <f t="shared" si="12"/>
        <v>81.459839790429129</v>
      </c>
      <c r="L136" s="1">
        <f t="shared" si="13"/>
        <v>718.25070115781648</v>
      </c>
      <c r="M136" s="1">
        <f t="shared" si="14"/>
        <v>1.3922715263458916E-3</v>
      </c>
    </row>
    <row r="137" spans="5:13" x14ac:dyDescent="0.4">
      <c r="E137" s="1">
        <v>51.800000000000203</v>
      </c>
      <c r="G137" s="1">
        <f t="shared" si="15"/>
        <v>32.560526370294774</v>
      </c>
      <c r="H137" s="1">
        <f t="shared" si="9"/>
        <v>14.392725524506611</v>
      </c>
      <c r="I137" s="1">
        <f t="shared" si="10"/>
        <v>3.5611320478273383</v>
      </c>
      <c r="J137" s="1">
        <f t="shared" si="11"/>
        <v>-758.69811503474409</v>
      </c>
      <c r="K137" s="1">
        <f t="shared" si="12"/>
        <v>88.150455204220989</v>
      </c>
      <c r="L137" s="1">
        <f t="shared" si="13"/>
        <v>812.40226160605596</v>
      </c>
      <c r="M137" s="1">
        <f t="shared" si="14"/>
        <v>1.2309173020063704E-3</v>
      </c>
    </row>
    <row r="138" spans="5:13" x14ac:dyDescent="0.4">
      <c r="E138" s="1">
        <v>51.900000000000198</v>
      </c>
      <c r="G138" s="1">
        <f t="shared" si="15"/>
        <v>34.033501933874888</v>
      </c>
      <c r="H138" s="1">
        <f t="shared" si="9"/>
        <v>14.729755635801977</v>
      </c>
      <c r="I138" s="1">
        <f t="shared" si="10"/>
        <v>3.3703011129538534</v>
      </c>
      <c r="J138" s="1">
        <f t="shared" si="11"/>
        <v>-868.46305803330483</v>
      </c>
      <c r="K138" s="1">
        <f t="shared" si="12"/>
        <v>95.776873342443878</v>
      </c>
      <c r="L138" s="1">
        <f t="shared" si="13"/>
        <v>922.43178745385467</v>
      </c>
      <c r="M138" s="1">
        <f t="shared" si="14"/>
        <v>1.0840910012004826E-3</v>
      </c>
    </row>
    <row r="139" spans="5:13" x14ac:dyDescent="0.4">
      <c r="E139" s="1">
        <v>52.000000000000199</v>
      </c>
      <c r="G139" s="1">
        <f t="shared" si="15"/>
        <v>35.538030457418543</v>
      </c>
      <c r="H139" s="1">
        <f t="shared" si="9"/>
        <v>15.045285235436339</v>
      </c>
      <c r="I139" s="1">
        <f t="shared" si="10"/>
        <v>3.1552959963435696</v>
      </c>
      <c r="J139" s="1">
        <f t="shared" si="11"/>
        <v>-998.44873851144109</v>
      </c>
      <c r="K139" s="1">
        <f t="shared" si="12"/>
        <v>104.601573744275</v>
      </c>
      <c r="L139" s="1">
        <f t="shared" si="13"/>
        <v>1052.7166405313512</v>
      </c>
      <c r="M139" s="1">
        <f t="shared" si="14"/>
        <v>9.4992323812346797E-4</v>
      </c>
    </row>
    <row r="140" spans="5:13" x14ac:dyDescent="0.4">
      <c r="E140" s="1">
        <v>52.1000000000002</v>
      </c>
      <c r="G140" s="1">
        <f t="shared" si="15"/>
        <v>37.071727412844915</v>
      </c>
      <c r="H140" s="1">
        <f t="shared" si="9"/>
        <v>15.336969554263499</v>
      </c>
      <c r="I140" s="1">
        <f t="shared" si="10"/>
        <v>2.9168431882715615</v>
      </c>
      <c r="J140" s="1">
        <f t="shared" si="11"/>
        <v>-1154.9657485343403</v>
      </c>
      <c r="K140" s="1">
        <f t="shared" si="12"/>
        <v>115.00463407670742</v>
      </c>
      <c r="L140" s="1">
        <f t="shared" si="13"/>
        <v>1209.5789594837725</v>
      </c>
      <c r="M140" s="1">
        <f t="shared" si="14"/>
        <v>8.2673395743158666E-4</v>
      </c>
    </row>
    <row r="141" spans="5:13" x14ac:dyDescent="0.4">
      <c r="E141" s="1">
        <v>52.200000000000202</v>
      </c>
      <c r="G141" s="1">
        <f t="shared" si="15"/>
        <v>38.631984499598275</v>
      </c>
      <c r="H141" s="1">
        <f t="shared" si="9"/>
        <v>15.602570867533379</v>
      </c>
      <c r="I141" s="1">
        <f t="shared" si="10"/>
        <v>2.6560131326987579</v>
      </c>
      <c r="J141" s="1">
        <f t="shared" si="11"/>
        <v>-1347.488821607458</v>
      </c>
      <c r="K141" s="1">
        <f t="shared" si="12"/>
        <v>127.55750981868204</v>
      </c>
      <c r="L141" s="1">
        <f t="shared" si="13"/>
        <v>1402.5108008090883</v>
      </c>
      <c r="M141" s="1">
        <f t="shared" si="14"/>
        <v>7.1300698677194809E-4</v>
      </c>
    </row>
    <row r="142" spans="5:13" x14ac:dyDescent="0.4">
      <c r="E142" s="1">
        <v>52.300000000000203</v>
      </c>
      <c r="G142" s="1">
        <f t="shared" si="15"/>
        <v>40.215983792616896</v>
      </c>
      <c r="H142" s="1">
        <f t="shared" si="9"/>
        <v>15.839992930185987</v>
      </c>
      <c r="I142" s="1">
        <f t="shared" si="10"/>
        <v>2.3742206265260553</v>
      </c>
      <c r="J142" s="1">
        <f t="shared" si="11"/>
        <v>-1590.9292682050097</v>
      </c>
      <c r="K142" s="1">
        <f t="shared" si="12"/>
        <v>143.16009535823025</v>
      </c>
      <c r="L142" s="1">
        <f t="shared" si="13"/>
        <v>1646.450703176869</v>
      </c>
      <c r="M142" s="1">
        <f t="shared" si="14"/>
        <v>6.0736710675301381E-4</v>
      </c>
    </row>
    <row r="143" spans="5:13" x14ac:dyDescent="0.4">
      <c r="E143" s="1">
        <v>52.400000000000198</v>
      </c>
      <c r="G143" s="1">
        <f t="shared" si="15"/>
        <v>41.820715253138559</v>
      </c>
      <c r="H143" s="1">
        <f t="shared" si="9"/>
        <v>16.04731460521754</v>
      </c>
      <c r="I143" s="1">
        <f t="shared" si="10"/>
        <v>2.0732167503156451</v>
      </c>
      <c r="J143" s="1">
        <f t="shared" si="11"/>
        <v>-1910.1820411629606</v>
      </c>
      <c r="K143" s="1">
        <f t="shared" si="12"/>
        <v>163.31495113152778</v>
      </c>
      <c r="L143" s="1">
        <f t="shared" si="13"/>
        <v>1966.3390139157202</v>
      </c>
      <c r="M143" s="1">
        <f t="shared" si="14"/>
        <v>5.0855930382453433E-4</v>
      </c>
    </row>
    <row r="144" spans="5:13" x14ac:dyDescent="0.4">
      <c r="E144" s="1">
        <v>52.500000000000199</v>
      </c>
      <c r="G144" s="1">
        <f t="shared" si="15"/>
        <v>43.442997433803995</v>
      </c>
      <c r="H144" s="1">
        <f t="shared" si="9"/>
        <v>16.222821806654135</v>
      </c>
      <c r="I144" s="1">
        <f t="shared" si="10"/>
        <v>1.7550720143659255</v>
      </c>
      <c r="J144" s="1">
        <f t="shared" si="11"/>
        <v>-2350.1346611981053</v>
      </c>
      <c r="K144" s="1">
        <f t="shared" si="12"/>
        <v>190.73091641036018</v>
      </c>
      <c r="L144" s="1">
        <f t="shared" si="13"/>
        <v>2407.144999011688</v>
      </c>
      <c r="M144" s="1">
        <f t="shared" si="14"/>
        <v>4.1542989741397975E-4</v>
      </c>
    </row>
    <row r="145" spans="5:13" x14ac:dyDescent="0.4">
      <c r="E145" s="1">
        <v>52.6000000000002</v>
      </c>
      <c r="G145" s="1">
        <f t="shared" si="15"/>
        <v>45.079501121795225</v>
      </c>
      <c r="H145" s="1">
        <f t="shared" si="9"/>
        <v>16.365036879912065</v>
      </c>
      <c r="I145" s="1">
        <f t="shared" si="10"/>
        <v>1.4221507325792768</v>
      </c>
      <c r="J145" s="1">
        <f t="shared" si="11"/>
        <v>-3000.7077273572736</v>
      </c>
      <c r="K145" s="1">
        <f t="shared" si="12"/>
        <v>230.83325334734866</v>
      </c>
      <c r="L145" s="1">
        <f t="shared" si="13"/>
        <v>3058.9528493269577</v>
      </c>
      <c r="M145" s="1">
        <f t="shared" si="14"/>
        <v>3.2690925596320447E-4</v>
      </c>
    </row>
    <row r="146" spans="5:13" x14ac:dyDescent="0.4">
      <c r="E146" s="1">
        <v>52.700000000000202</v>
      </c>
      <c r="G146" s="1">
        <f t="shared" si="15"/>
        <v>46.726775579669443</v>
      </c>
      <c r="H146" s="1">
        <f t="shared" si="9"/>
        <v>16.472744578741946</v>
      </c>
      <c r="I146" s="1">
        <f t="shared" si="10"/>
        <v>1.0770769882987909</v>
      </c>
      <c r="J146" s="1">
        <f t="shared" si="11"/>
        <v>-4072.0590877275231</v>
      </c>
      <c r="K146" s="1">
        <f t="shared" si="12"/>
        <v>296.29912233572378</v>
      </c>
      <c r="L146" s="1">
        <f t="shared" si="13"/>
        <v>4132.3024923226658</v>
      </c>
      <c r="M146" s="1">
        <f t="shared" si="14"/>
        <v>2.419958369112336E-4</v>
      </c>
    </row>
    <row r="147" spans="5:13" x14ac:dyDescent="0.4">
      <c r="E147" s="1">
        <v>52.800000000000203</v>
      </c>
      <c r="G147" s="1">
        <f t="shared" si="15"/>
        <v>48.381276966670335</v>
      </c>
      <c r="H147" s="1">
        <f t="shared" si="9"/>
        <v>16.545013870008681</v>
      </c>
      <c r="I147" s="1">
        <f t="shared" si="10"/>
        <v>0.72269291266734503</v>
      </c>
      <c r="J147" s="1">
        <f t="shared" si="11"/>
        <v>-6195.9683542042931</v>
      </c>
      <c r="K147" s="1">
        <f t="shared" si="12"/>
        <v>425.23387612397056</v>
      </c>
      <c r="L147" s="1">
        <f t="shared" si="13"/>
        <v>6260.1217101584089</v>
      </c>
      <c r="M147" s="1">
        <f t="shared" si="14"/>
        <v>1.5974130317263362E-4</v>
      </c>
    </row>
    <row r="148" spans="5:13" x14ac:dyDescent="0.4">
      <c r="E148" s="1">
        <v>52.900000000000198</v>
      </c>
      <c r="G148" s="1">
        <f t="shared" si="15"/>
        <v>50.039398457035681</v>
      </c>
      <c r="H148" s="1">
        <f t="shared" ref="H148:H211" si="16">(G148-G147)/(E148-E147)</f>
        <v>16.581214903654402</v>
      </c>
      <c r="I148" s="1">
        <f t="shared" si="10"/>
        <v>0.36201033645723085</v>
      </c>
      <c r="J148" s="1">
        <f t="shared" si="11"/>
        <v>-12544.70989129014</v>
      </c>
      <c r="K148" s="1">
        <f t="shared" si="12"/>
        <v>808.95924419962239</v>
      </c>
      <c r="L148" s="1">
        <f t="shared" si="13"/>
        <v>12620.449053238683</v>
      </c>
      <c r="M148" s="1">
        <f t="shared" si="14"/>
        <v>7.9236483248856999E-5</v>
      </c>
    </row>
    <row r="149" spans="5:13" x14ac:dyDescent="0.4">
      <c r="E149" s="1">
        <v>53.000000000000199</v>
      </c>
      <c r="G149" s="1">
        <f t="shared" si="15"/>
        <v>51.697501519195946</v>
      </c>
      <c r="H149" s="1">
        <f t="shared" si="16"/>
        <v>16.581030621602416</v>
      </c>
      <c r="I149" s="1">
        <f t="shared" ref="I149:I212" si="17">(H149-H148)/(E149-E148)</f>
        <v>-1.8428205198617058E-3</v>
      </c>
      <c r="J149" s="1">
        <f t="shared" ref="J149:J212" si="18">IF(OR(AND(E147=E148,G147=G148), AND(E148=E149,G148=G149),AND(E149=E147,G149=G147),COUNT(E147:G149)&lt;6)," ",((E149^2-E147^2)*(G149-G148)+(E148^2-E149^2)*(G149-G147)+(G147-G148)*(G149-G147)*(G149-G148))/(((E148-E149)*(G149-G147)+(E149-E147)*(G149-G148))*2))</f>
        <v>2482817.4330200087</v>
      </c>
      <c r="K149" s="1">
        <f t="shared" ref="K149:K212" si="19">IF(J149="","",(E147-E149)*J149/(G149-G147)+(E149^2-E147^2)/(2*(G149-G147))+(G147+G149)/2)</f>
        <v>-149684.36452071555</v>
      </c>
      <c r="L149" s="1">
        <f t="shared" ref="L149:L212" si="20">IF(K149="","",SQRT((E147-J149)^2+(G147-K149)^2))</f>
        <v>2487275.6417693421</v>
      </c>
      <c r="M149" s="1">
        <f t="shared" ref="M149:M212" si="21">1/L149</f>
        <v>4.0204631252233969E-7</v>
      </c>
    </row>
    <row r="150" spans="5:13" x14ac:dyDescent="0.4">
      <c r="E150" s="1">
        <v>53.1000000000002</v>
      </c>
      <c r="G150" s="1">
        <f t="shared" si="15"/>
        <v>53.35194778324297</v>
      </c>
      <c r="H150" s="1">
        <f t="shared" si="16"/>
        <v>16.544462640470009</v>
      </c>
      <c r="I150" s="1">
        <f t="shared" si="17"/>
        <v>-0.36567981132406591</v>
      </c>
      <c r="J150" s="1">
        <f t="shared" si="18"/>
        <v>12523.269111874168</v>
      </c>
      <c r="K150" s="1">
        <f t="shared" si="19"/>
        <v>-701.21502398046539</v>
      </c>
      <c r="L150" s="1">
        <f t="shared" si="20"/>
        <v>12492.977587173413</v>
      </c>
      <c r="M150" s="1">
        <f t="shared" si="21"/>
        <v>8.0044968705195128E-5</v>
      </c>
    </row>
    <row r="151" spans="5:13" x14ac:dyDescent="0.4">
      <c r="E151" s="1">
        <v>53.200000000000202</v>
      </c>
      <c r="G151" s="1">
        <f t="shared" si="15"/>
        <v>54.999130905393898</v>
      </c>
      <c r="H151" s="1">
        <f t="shared" si="16"/>
        <v>16.471831221509042</v>
      </c>
      <c r="I151" s="1">
        <f t="shared" si="17"/>
        <v>-0.72631418960965666</v>
      </c>
      <c r="J151" s="1">
        <f t="shared" si="18"/>
        <v>6269.7879457083209</v>
      </c>
      <c r="K151" s="1">
        <f t="shared" si="19"/>
        <v>-323.23471104669989</v>
      </c>
      <c r="L151" s="1">
        <f t="shared" si="20"/>
        <v>6228.0836961238601</v>
      </c>
      <c r="M151" s="1">
        <f t="shared" si="21"/>
        <v>1.6056303171108069E-4</v>
      </c>
    </row>
    <row r="152" spans="5:13" x14ac:dyDescent="0.4">
      <c r="E152" s="1">
        <v>53.300000000000203</v>
      </c>
      <c r="G152" s="1">
        <f t="shared" si="15"/>
        <v>56.635507838266449</v>
      </c>
      <c r="H152" s="1">
        <f t="shared" si="16"/>
        <v>16.363769328725279</v>
      </c>
      <c r="I152" s="1">
        <f t="shared" si="17"/>
        <v>-1.0806189278376113</v>
      </c>
      <c r="J152" s="1">
        <f t="shared" si="18"/>
        <v>4163.5223692430691</v>
      </c>
      <c r="K152" s="1">
        <f t="shared" si="19"/>
        <v>-195.36395107224882</v>
      </c>
      <c r="L152" s="1">
        <f t="shared" si="20"/>
        <v>4117.9402195657594</v>
      </c>
      <c r="M152" s="1">
        <f t="shared" si="21"/>
        <v>2.4283985358715355E-4</v>
      </c>
    </row>
    <row r="153" spans="5:13" x14ac:dyDescent="0.4">
      <c r="E153" s="1">
        <v>53.400000000000198</v>
      </c>
      <c r="G153" s="1">
        <f t="shared" si="15"/>
        <v>58.257628934629693</v>
      </c>
      <c r="H153" s="1">
        <f t="shared" si="16"/>
        <v>16.221210963633368</v>
      </c>
      <c r="I153" s="1">
        <f t="shared" si="17"/>
        <v>-1.4255836509191966</v>
      </c>
      <c r="J153" s="1">
        <f t="shared" si="18"/>
        <v>3098.3500663260347</v>
      </c>
      <c r="K153" s="1">
        <f t="shared" si="19"/>
        <v>-130.27061704148792</v>
      </c>
      <c r="L153" s="1">
        <f t="shared" si="20"/>
        <v>3050.7808518393704</v>
      </c>
      <c r="M153" s="1">
        <f t="shared" si="21"/>
        <v>3.2778493394472501E-4</v>
      </c>
    </row>
    <row r="154" spans="5:13" x14ac:dyDescent="0.4">
      <c r="E154" s="1">
        <v>53.500000000000199</v>
      </c>
      <c r="G154" s="1">
        <f t="shared" si="15"/>
        <v>59.862166348979869</v>
      </c>
      <c r="H154" s="1">
        <f t="shared" si="16"/>
        <v>16.045374143501533</v>
      </c>
      <c r="I154" s="1">
        <f t="shared" si="17"/>
        <v>-1.7583682013183226</v>
      </c>
      <c r="J154" s="1">
        <f t="shared" si="18"/>
        <v>2450.6410587880209</v>
      </c>
      <c r="K154" s="1">
        <f t="shared" si="19"/>
        <v>-90.340860318014904</v>
      </c>
      <c r="L154" s="1">
        <f t="shared" si="20"/>
        <v>2401.8422523028607</v>
      </c>
      <c r="M154" s="1">
        <f t="shared" si="21"/>
        <v>4.1634707651645758E-4</v>
      </c>
    </row>
    <row r="155" spans="5:13" x14ac:dyDescent="0.4">
      <c r="E155" s="1">
        <v>53.6000000000002</v>
      </c>
      <c r="G155" s="1">
        <f t="shared" si="15"/>
        <v>61.445940254064695</v>
      </c>
      <c r="H155" s="1">
        <f t="shared" si="16"/>
        <v>15.837739050848031</v>
      </c>
      <c r="I155" s="1">
        <f t="shared" si="17"/>
        <v>-2.0763509265349951</v>
      </c>
      <c r="J155" s="1">
        <f t="shared" si="18"/>
        <v>2012.2483515026163</v>
      </c>
      <c r="K155" s="1">
        <f t="shared" si="19"/>
        <v>-63.018798310320534</v>
      </c>
      <c r="L155" s="1">
        <f t="shared" si="20"/>
        <v>1962.599000302868</v>
      </c>
      <c r="M155" s="1">
        <f t="shared" si="21"/>
        <v>5.0952843644864803E-4</v>
      </c>
    </row>
    <row r="156" spans="5:13" x14ac:dyDescent="0.4">
      <c r="E156" s="1">
        <v>53.700000000000202</v>
      </c>
      <c r="G156" s="1">
        <f t="shared" si="15"/>
        <v>63.005942455871903</v>
      </c>
      <c r="H156" s="1">
        <f t="shared" si="16"/>
        <v>15.60002201807186</v>
      </c>
      <c r="I156" s="1">
        <f t="shared" si="17"/>
        <v>-2.3771703277616769</v>
      </c>
      <c r="J156" s="1">
        <f t="shared" si="18"/>
        <v>1693.9402627140789</v>
      </c>
      <c r="K156" s="1">
        <f t="shared" si="19"/>
        <v>-42.920721951909172</v>
      </c>
      <c r="L156" s="1">
        <f t="shared" si="20"/>
        <v>1643.6570742283527</v>
      </c>
      <c r="M156" s="1">
        <f t="shared" si="21"/>
        <v>6.0839941352697896E-4</v>
      </c>
    </row>
    <row r="157" spans="5:13" x14ac:dyDescent="0.4">
      <c r="E157" s="1">
        <v>53.800000000000203</v>
      </c>
      <c r="G157" s="1">
        <f t="shared" si="15"/>
        <v>64.53935706755918</v>
      </c>
      <c r="H157" s="1">
        <f t="shared" si="16"/>
        <v>15.334146116872555</v>
      </c>
      <c r="I157" s="1">
        <f t="shared" si="17"/>
        <v>-2.6587590119930105</v>
      </c>
      <c r="J157" s="1">
        <f t="shared" si="18"/>
        <v>1451.1169573390159</v>
      </c>
      <c r="K157" s="1">
        <f t="shared" si="19"/>
        <v>-27.355147422990939</v>
      </c>
      <c r="L157" s="1">
        <f t="shared" si="20"/>
        <v>1400.3354166851343</v>
      </c>
      <c r="M157" s="1">
        <f t="shared" si="21"/>
        <v>7.1411462431421899E-4</v>
      </c>
    </row>
    <row r="158" spans="5:13" x14ac:dyDescent="0.4">
      <c r="E158" s="1">
        <v>53.900000000000198</v>
      </c>
      <c r="G158" s="1">
        <f t="shared" si="15"/>
        <v>66.043577986939496</v>
      </c>
      <c r="H158" s="1">
        <f t="shared" si="16"/>
        <v>15.042209193804014</v>
      </c>
      <c r="I158" s="1">
        <f t="shared" si="17"/>
        <v>-2.9193692306855707</v>
      </c>
      <c r="J158" s="1">
        <f t="shared" si="18"/>
        <v>1259.0208393385437</v>
      </c>
      <c r="K158" s="1">
        <f t="shared" si="19"/>
        <v>-14.827803772006419</v>
      </c>
      <c r="L158" s="1">
        <f t="shared" si="20"/>
        <v>1207.83128697498</v>
      </c>
      <c r="M158" s="1">
        <f t="shared" si="21"/>
        <v>8.2793020083500688E-4</v>
      </c>
    </row>
    <row r="159" spans="5:13" x14ac:dyDescent="0.4">
      <c r="E159" s="1">
        <v>54.000000000000199</v>
      </c>
      <c r="G159" s="1">
        <f t="shared" si="15"/>
        <v>67.516223009877265</v>
      </c>
      <c r="H159" s="1">
        <f t="shared" si="16"/>
        <v>14.72645022937748</v>
      </c>
      <c r="I159" s="1">
        <f t="shared" si="17"/>
        <v>-3.1575896442652946</v>
      </c>
      <c r="J159" s="1">
        <f t="shared" si="18"/>
        <v>1102.8128694589022</v>
      </c>
      <c r="K159" s="1">
        <f t="shared" si="19"/>
        <v>-4.4431609401553374</v>
      </c>
      <c r="L159" s="1">
        <f t="shared" si="20"/>
        <v>1051.2785492347327</v>
      </c>
      <c r="M159" s="1">
        <f t="shared" si="21"/>
        <v>9.5122268092309086E-4</v>
      </c>
    </row>
    <row r="160" spans="5:13" x14ac:dyDescent="0.4">
      <c r="E160" s="1">
        <v>54.1000000000002</v>
      </c>
      <c r="G160" s="1">
        <f t="shared" si="15"/>
        <v>68.955144499778257</v>
      </c>
      <c r="H160" s="1">
        <f t="shared" si="16"/>
        <v>14.38921489900971</v>
      </c>
      <c r="I160" s="1">
        <f t="shared" si="17"/>
        <v>-3.3723533036776541</v>
      </c>
      <c r="J160" s="1">
        <f t="shared" si="18"/>
        <v>973.05925032464449</v>
      </c>
      <c r="K160" s="1">
        <f t="shared" si="19"/>
        <v>4.3677620666270371</v>
      </c>
      <c r="L160" s="1">
        <f t="shared" si="20"/>
        <v>921.22615775215502</v>
      </c>
      <c r="M160" s="1">
        <f t="shared" si="21"/>
        <v>1.0855097758405577E-3</v>
      </c>
    </row>
    <row r="161" spans="5:13" x14ac:dyDescent="0.4">
      <c r="E161" s="1">
        <v>54.200000000000202</v>
      </c>
      <c r="G161" s="1">
        <f t="shared" si="15"/>
        <v>70.358436617998308</v>
      </c>
      <c r="H161" s="1">
        <f t="shared" si="16"/>
        <v>14.032921182200312</v>
      </c>
      <c r="I161" s="1">
        <f t="shared" si="17"/>
        <v>-3.5629371680939341</v>
      </c>
      <c r="J161" s="1">
        <f t="shared" si="18"/>
        <v>863.47395869457432</v>
      </c>
      <c r="K161" s="1">
        <f t="shared" si="19"/>
        <v>11.983555728699045</v>
      </c>
      <c r="L161" s="1">
        <f t="shared" si="20"/>
        <v>811.37658762132583</v>
      </c>
      <c r="M161" s="1">
        <f t="shared" si="21"/>
        <v>1.2324733240475332E-3</v>
      </c>
    </row>
    <row r="162" spans="5:13" x14ac:dyDescent="0.4">
      <c r="E162" s="1">
        <v>54.300000000000203</v>
      </c>
      <c r="G162" s="1">
        <f t="shared" si="15"/>
        <v>71.724439198553895</v>
      </c>
      <c r="H162" s="1">
        <f t="shared" si="16"/>
        <v>13.660025805555682</v>
      </c>
      <c r="I162" s="1">
        <f t="shared" si="17"/>
        <v>-3.7289537664462462</v>
      </c>
      <c r="J162" s="1">
        <f t="shared" si="18"/>
        <v>769.70307438985833</v>
      </c>
      <c r="K162" s="1">
        <f t="shared" si="19"/>
        <v>18.665762739428715</v>
      </c>
      <c r="L162" s="1">
        <f t="shared" si="20"/>
        <v>717.36795439582818</v>
      </c>
      <c r="M162" s="1">
        <f t="shared" si="21"/>
        <v>1.3939847659381528E-3</v>
      </c>
    </row>
    <row r="163" spans="5:13" x14ac:dyDescent="0.4">
      <c r="E163" s="1">
        <v>54.400000000000198</v>
      </c>
      <c r="G163" s="1">
        <f t="shared" si="15"/>
        <v>73.051738420634152</v>
      </c>
      <c r="H163" s="1">
        <f t="shared" si="16"/>
        <v>13.272992220803319</v>
      </c>
      <c r="I163" s="1">
        <f t="shared" si="17"/>
        <v>-3.870335847523847</v>
      </c>
      <c r="J163" s="1">
        <f t="shared" si="18"/>
        <v>688.63032529482962</v>
      </c>
      <c r="K163" s="1">
        <f t="shared" si="19"/>
        <v>24.600799045293925</v>
      </c>
      <c r="L163" s="1">
        <f t="shared" si="20"/>
        <v>636.07829632045934</v>
      </c>
      <c r="M163" s="1">
        <f t="shared" si="21"/>
        <v>1.5721335027224308E-3</v>
      </c>
    </row>
    <row r="164" spans="5:13" x14ac:dyDescent="0.4">
      <c r="E164" s="1">
        <v>54.500000000000199</v>
      </c>
      <c r="G164" s="1">
        <f t="shared" si="15"/>
        <v>74.339164492302558</v>
      </c>
      <c r="H164" s="1">
        <f t="shared" si="16"/>
        <v>12.87426071668388</v>
      </c>
      <c r="I164" s="1">
        <f t="shared" si="17"/>
        <v>-3.9873150411943357</v>
      </c>
      <c r="J164" s="1">
        <f t="shared" si="18"/>
        <v>617.96079263721629</v>
      </c>
      <c r="K164" s="1">
        <f t="shared" si="19"/>
        <v>29.925109606317974</v>
      </c>
      <c r="L164" s="1">
        <f t="shared" si="20"/>
        <v>565.20852179596079</v>
      </c>
      <c r="M164" s="1">
        <f t="shared" si="21"/>
        <v>1.7692585328021612E-3</v>
      </c>
    </row>
    <row r="165" spans="5:13" x14ac:dyDescent="0.4">
      <c r="E165" s="1">
        <v>54.6000000000002</v>
      </c>
      <c r="G165" s="1">
        <f t="shared" si="15"/>
        <v>75.585786607277257</v>
      </c>
      <c r="H165" s="1">
        <f t="shared" si="16"/>
        <v>12.466221149746808</v>
      </c>
      <c r="I165" s="1">
        <f t="shared" si="17"/>
        <v>-4.0803956693706622</v>
      </c>
      <c r="J165" s="1">
        <f t="shared" si="18"/>
        <v>555.96118542116938</v>
      </c>
      <c r="K165" s="1">
        <f t="shared" si="19"/>
        <v>34.740889601801598</v>
      </c>
      <c r="L165" s="1">
        <f t="shared" si="20"/>
        <v>503.0222101043928</v>
      </c>
      <c r="M165" s="1">
        <f t="shared" si="21"/>
        <v>1.9879837906013509E-3</v>
      </c>
    </row>
    <row r="166" spans="5:13" x14ac:dyDescent="0.4">
      <c r="E166" s="1">
        <v>54.700000000000202</v>
      </c>
      <c r="G166" s="1">
        <f t="shared" si="15"/>
        <v>76.790905473255776</v>
      </c>
      <c r="H166" s="1">
        <f t="shared" si="16"/>
        <v>12.051188659785026</v>
      </c>
      <c r="I166" s="1">
        <f t="shared" si="17"/>
        <v>-4.1503248996177557</v>
      </c>
      <c r="J166" s="1">
        <f t="shared" si="18"/>
        <v>501.29227179877728</v>
      </c>
      <c r="K166" s="1">
        <f t="shared" si="19"/>
        <v>39.126253295073028</v>
      </c>
      <c r="L166" s="1">
        <f t="shared" si="20"/>
        <v>448.17773623206256</v>
      </c>
      <c r="M166" s="1">
        <f t="shared" si="21"/>
        <v>2.2312576443605592E-3</v>
      </c>
    </row>
    <row r="167" spans="5:13" x14ac:dyDescent="0.4">
      <c r="E167" s="1">
        <v>54.800000000000203</v>
      </c>
      <c r="G167" s="1">
        <f t="shared" si="15"/>
        <v>77.954043734906719</v>
      </c>
      <c r="H167" s="1">
        <f t="shared" si="16"/>
        <v>11.631382616509262</v>
      </c>
      <c r="I167" s="1">
        <f t="shared" si="17"/>
        <v>-4.198060432757587</v>
      </c>
      <c r="J167" s="1">
        <f t="shared" si="18"/>
        <v>452.89765353293188</v>
      </c>
      <c r="K167" s="1">
        <f t="shared" si="19"/>
        <v>43.142008058529591</v>
      </c>
      <c r="L167" s="1">
        <f t="shared" si="20"/>
        <v>399.61684095688395</v>
      </c>
      <c r="M167" s="1">
        <f t="shared" si="21"/>
        <v>2.5023970401384897E-3</v>
      </c>
    </row>
    <row r="168" spans="5:13" x14ac:dyDescent="0.4">
      <c r="E168" s="1">
        <v>54.900000000000198</v>
      </c>
      <c r="G168" s="1">
        <f t="shared" si="15"/>
        <v>79.074934627915042</v>
      </c>
      <c r="H168" s="1">
        <f t="shared" si="16"/>
        <v>11.208908930083863</v>
      </c>
      <c r="I168" s="1">
        <f t="shared" si="17"/>
        <v>-4.2247368642542238</v>
      </c>
      <c r="J168" s="1">
        <f t="shared" si="18"/>
        <v>409.92812703480831</v>
      </c>
      <c r="K168" s="1">
        <f t="shared" si="19"/>
        <v>46.836283100013816</v>
      </c>
      <c r="L168" s="1">
        <f t="shared" si="20"/>
        <v>356.48885205316208</v>
      </c>
      <c r="M168" s="1">
        <f t="shared" si="21"/>
        <v>2.8051368064964709E-3</v>
      </c>
    </row>
    <row r="169" spans="5:13" x14ac:dyDescent="0.4">
      <c r="E169" s="1">
        <v>55.000000000000199</v>
      </c>
      <c r="G169" s="1">
        <f t="shared" si="15"/>
        <v>80.153509203244852</v>
      </c>
      <c r="H169" s="1">
        <f t="shared" si="16"/>
        <v>10.785745753297949</v>
      </c>
      <c r="I169" s="1">
        <f t="shared" si="17"/>
        <v>-4.2316317678590849</v>
      </c>
      <c r="J169" s="1">
        <f t="shared" si="18"/>
        <v>371.68916002402443</v>
      </c>
      <c r="K169" s="1">
        <f t="shared" si="19"/>
        <v>50.247762954948975</v>
      </c>
      <c r="L169" s="1">
        <f t="shared" si="20"/>
        <v>318.09806308022297</v>
      </c>
      <c r="M169" s="1">
        <f t="shared" si="21"/>
        <v>3.1436846559729109E-3</v>
      </c>
    </row>
    <row r="170" spans="5:13" x14ac:dyDescent="0.4">
      <c r="E170" s="1">
        <v>55.1000000000002</v>
      </c>
      <c r="G170" s="1">
        <f t="shared" si="15"/>
        <v>81.189882454288764</v>
      </c>
      <c r="H170" s="1">
        <f t="shared" si="16"/>
        <v>10.363732510438973</v>
      </c>
      <c r="I170" s="1">
        <f t="shared" si="17"/>
        <v>-4.2201324285896931</v>
      </c>
      <c r="J170" s="1">
        <f t="shared" si="18"/>
        <v>337.60375099556541</v>
      </c>
      <c r="K170" s="1">
        <f t="shared" si="19"/>
        <v>53.407990333573835</v>
      </c>
      <c r="L170" s="1">
        <f t="shared" si="20"/>
        <v>283.86652295818777</v>
      </c>
      <c r="M170" s="1">
        <f t="shared" si="21"/>
        <v>3.5227824316123933E-3</v>
      </c>
    </row>
    <row r="171" spans="5:13" x14ac:dyDescent="0.4">
      <c r="E171" s="1">
        <v>55.200000000000202</v>
      </c>
      <c r="G171" s="1">
        <f t="shared" si="15"/>
        <v>82.184338665228239</v>
      </c>
      <c r="H171" s="1">
        <f t="shared" si="16"/>
        <v>9.9445621093946102</v>
      </c>
      <c r="I171" s="1">
        <f t="shared" si="17"/>
        <v>-4.1917040104435737</v>
      </c>
      <c r="J171" s="1">
        <f t="shared" si="18"/>
        <v>307.18574163895374</v>
      </c>
      <c r="K171" s="1">
        <f t="shared" si="19"/>
        <v>56.343034182493412</v>
      </c>
      <c r="L171" s="1">
        <f t="shared" si="20"/>
        <v>253.3072975788555</v>
      </c>
      <c r="M171" s="1">
        <f t="shared" si="21"/>
        <v>3.9477741445198451E-3</v>
      </c>
    </row>
    <row r="172" spans="5:13" x14ac:dyDescent="0.4">
      <c r="E172" s="1">
        <v>55.300000000000203</v>
      </c>
      <c r="G172" s="1">
        <f t="shared" si="15"/>
        <v>83.137316278238785</v>
      </c>
      <c r="H172" s="1">
        <f t="shared" si="16"/>
        <v>9.5297761301053256</v>
      </c>
      <c r="I172" s="1">
        <f t="shared" si="17"/>
        <v>-4.1478597928927865</v>
      </c>
      <c r="J172" s="1">
        <f t="shared" si="18"/>
        <v>280.0203612707358</v>
      </c>
      <c r="K172" s="1">
        <f t="shared" si="19"/>
        <v>59.074716087577485</v>
      </c>
      <c r="L172" s="1">
        <f t="shared" si="20"/>
        <v>226.00497670977413</v>
      </c>
      <c r="M172" s="1">
        <f t="shared" si="21"/>
        <v>4.424681325863709E-3</v>
      </c>
    </row>
    <row r="173" spans="5:13" x14ac:dyDescent="0.4">
      <c r="E173" s="1">
        <v>55.400000000000198</v>
      </c>
      <c r="G173" s="1">
        <f t="shared" si="15"/>
        <v>84.049392551682274</v>
      </c>
      <c r="H173" s="1">
        <f t="shared" si="16"/>
        <v>9.1207627344354094</v>
      </c>
      <c r="I173" s="1">
        <f t="shared" si="17"/>
        <v>-4.0901339566993951</v>
      </c>
      <c r="J173" s="1">
        <f t="shared" si="18"/>
        <v>255.74985288425549</v>
      </c>
      <c r="K173" s="1">
        <f t="shared" si="19"/>
        <v>61.62152390920172</v>
      </c>
      <c r="L173" s="1">
        <f t="shared" si="20"/>
        <v>201.60127192700722</v>
      </c>
      <c r="M173" s="1">
        <f t="shared" si="21"/>
        <v>4.9602861650697577E-3</v>
      </c>
    </row>
    <row r="174" spans="5:13" x14ac:dyDescent="0.4">
      <c r="E174" s="1">
        <v>55.500000000000199</v>
      </c>
      <c r="G174" s="1">
        <f t="shared" si="15"/>
        <v>84.921268252604037</v>
      </c>
      <c r="H174" s="1">
        <f t="shared" si="16"/>
        <v>8.7187570092175015</v>
      </c>
      <c r="I174" s="1">
        <f t="shared" si="17"/>
        <v>-4.0200572521790221</v>
      </c>
      <c r="J174" s="1">
        <f t="shared" si="18"/>
        <v>234.06271758681831</v>
      </c>
      <c r="K174" s="1">
        <f t="shared" si="19"/>
        <v>63.999300409796078</v>
      </c>
      <c r="L174" s="1">
        <f t="shared" si="20"/>
        <v>179.78423971640353</v>
      </c>
      <c r="M174" s="1">
        <f t="shared" si="21"/>
        <v>5.5622228154004307E-3</v>
      </c>
    </row>
    <row r="175" spans="5:13" x14ac:dyDescent="0.4">
      <c r="E175" s="1">
        <v>55.6000000000002</v>
      </c>
      <c r="G175" s="1">
        <f t="shared" si="15"/>
        <v>85.753752596064032</v>
      </c>
      <c r="H175" s="1">
        <f t="shared" si="16"/>
        <v>8.3248434345998366</v>
      </c>
      <c r="I175" s="1">
        <f t="shared" si="17"/>
        <v>-3.9391357461765937</v>
      </c>
      <c r="J175" s="1">
        <f t="shared" si="18"/>
        <v>214.68556518039668</v>
      </c>
      <c r="K175" s="1">
        <f t="shared" si="19"/>
        <v>66.221767716309614</v>
      </c>
      <c r="L175" s="1">
        <f t="shared" si="20"/>
        <v>160.28011567911076</v>
      </c>
      <c r="M175" s="1">
        <f t="shared" si="21"/>
        <v>6.2390771042494918E-3</v>
      </c>
    </row>
    <row r="176" spans="5:13" x14ac:dyDescent="0.4">
      <c r="E176" s="1">
        <v>55.700000000000202</v>
      </c>
      <c r="G176" s="1">
        <f t="shared" si="15"/>
        <v>86.547748612293447</v>
      </c>
      <c r="H176" s="1">
        <f t="shared" si="16"/>
        <v>7.939960162294029</v>
      </c>
      <c r="I176" s="1">
        <f t="shared" si="17"/>
        <v>-3.8488327230580208</v>
      </c>
      <c r="J176" s="1">
        <f t="shared" si="18"/>
        <v>197.37686053473007</v>
      </c>
      <c r="K176" s="1">
        <f t="shared" si="19"/>
        <v>68.300930499567244</v>
      </c>
      <c r="L176" s="1">
        <f t="shared" si="20"/>
        <v>142.8470482096715</v>
      </c>
      <c r="M176" s="1">
        <f t="shared" si="21"/>
        <v>7.0004946726809208E-3</v>
      </c>
    </row>
    <row r="177" spans="5:13" x14ac:dyDescent="0.4">
      <c r="E177" s="1">
        <v>55.800000000000203</v>
      </c>
      <c r="G177" s="1">
        <f t="shared" si="15"/>
        <v>87.304239091412043</v>
      </c>
      <c r="H177" s="1">
        <f t="shared" si="16"/>
        <v>7.5649047911858593</v>
      </c>
      <c r="I177" s="1">
        <f t="shared" si="17"/>
        <v>-3.7505537110816434</v>
      </c>
      <c r="J177" s="1">
        <f t="shared" si="18"/>
        <v>181.92206118986653</v>
      </c>
      <c r="K177" s="1">
        <f t="shared" si="19"/>
        <v>70.247388545825046</v>
      </c>
      <c r="L177" s="1">
        <f t="shared" si="20"/>
        <v>127.27022616981112</v>
      </c>
      <c r="M177" s="1">
        <f t="shared" si="21"/>
        <v>7.8572972650000905E-3</v>
      </c>
    </row>
    <row r="178" spans="5:13" x14ac:dyDescent="0.4">
      <c r="E178" s="1">
        <v>55.900000000000198</v>
      </c>
      <c r="G178" s="1">
        <f t="shared" si="15"/>
        <v>88.02427322532408</v>
      </c>
      <c r="H178" s="1">
        <f t="shared" si="16"/>
        <v>7.2003413391207802</v>
      </c>
      <c r="I178" s="1">
        <f t="shared" si="17"/>
        <v>-3.6456345206509986</v>
      </c>
      <c r="J178" s="1">
        <f t="shared" si="18"/>
        <v>168.12978414013088</v>
      </c>
      <c r="K178" s="1">
        <f t="shared" si="19"/>
        <v>72.070580962708533</v>
      </c>
      <c r="L178" s="1">
        <f t="shared" si="20"/>
        <v>113.35803784889085</v>
      </c>
      <c r="M178" s="1">
        <f t="shared" si="21"/>
        <v>8.8216064689918636E-3</v>
      </c>
    </row>
    <row r="179" spans="5:13" x14ac:dyDescent="0.4">
      <c r="E179" s="1">
        <v>56.000000000000199</v>
      </c>
      <c r="G179" s="1">
        <f t="shared" si="15"/>
        <v>88.70895403808629</v>
      </c>
      <c r="H179" s="1">
        <f t="shared" si="16"/>
        <v>6.8468081276219994</v>
      </c>
      <c r="I179" s="1">
        <f t="shared" si="17"/>
        <v>-3.5353321149877579</v>
      </c>
      <c r="J179" s="1">
        <f t="shared" si="18"/>
        <v>155.82873982493641</v>
      </c>
      <c r="K179" s="1">
        <f t="shared" si="19"/>
        <v>73.778978347754816</v>
      </c>
      <c r="L179" s="1">
        <f t="shared" si="20"/>
        <v>100.93899875245788</v>
      </c>
      <c r="M179" s="1">
        <f t="shared" si="21"/>
        <v>9.9069736411037061E-3</v>
      </c>
    </row>
    <row r="180" spans="5:13" x14ac:dyDescent="0.4">
      <c r="E180" s="1">
        <v>56.1000000000002</v>
      </c>
      <c r="G180" s="1">
        <f t="shared" si="15"/>
        <v>89.359426669997291</v>
      </c>
      <c r="H180" s="1">
        <f t="shared" si="16"/>
        <v>6.5047263191099134</v>
      </c>
      <c r="I180" s="1">
        <f t="shared" si="17"/>
        <v>-3.4208180851208119</v>
      </c>
      <c r="J180" s="1">
        <f t="shared" si="18"/>
        <v>144.86524251277504</v>
      </c>
      <c r="K180" s="1">
        <f t="shared" si="19"/>
        <v>75.380235036682819</v>
      </c>
      <c r="L180" s="1">
        <f t="shared" si="20"/>
        <v>89.859257047188294</v>
      </c>
      <c r="M180" s="1">
        <f t="shared" si="21"/>
        <v>1.1128513999118248E-2</v>
      </c>
    </row>
    <row r="181" spans="5:13" x14ac:dyDescent="0.4">
      <c r="E181" s="1">
        <v>56.200000000000202</v>
      </c>
      <c r="G181" s="1">
        <f t="shared" si="15"/>
        <v>89.976867557214774</v>
      </c>
      <c r="H181" s="1">
        <f t="shared" si="16"/>
        <v>6.174408872174749</v>
      </c>
      <c r="I181" s="1">
        <f t="shared" si="17"/>
        <v>-3.303174469351597</v>
      </c>
      <c r="J181" s="1">
        <f t="shared" si="18"/>
        <v>135.10115733192541</v>
      </c>
      <c r="K181" s="1">
        <f t="shared" si="19"/>
        <v>76.881310516548012</v>
      </c>
      <c r="L181" s="1">
        <f t="shared" si="20"/>
        <v>79.980536648128165</v>
      </c>
      <c r="M181" s="1">
        <f t="shared" si="21"/>
        <v>1.2503041888796874E-2</v>
      </c>
    </row>
    <row r="182" spans="5:13" x14ac:dyDescent="0.4">
      <c r="E182" s="1">
        <v>56.300000000000203</v>
      </c>
      <c r="G182" s="1">
        <f t="shared" si="15"/>
        <v>90.562474528036617</v>
      </c>
      <c r="H182" s="1">
        <f t="shared" si="16"/>
        <v>5.8560697082183442</v>
      </c>
      <c r="I182" s="1">
        <f t="shared" si="17"/>
        <v>-3.183391639564003</v>
      </c>
      <c r="J182" s="1">
        <f t="shared" si="18"/>
        <v>126.41218119008468</v>
      </c>
      <c r="K182" s="1">
        <f t="shared" si="19"/>
        <v>78.288566874480182</v>
      </c>
      <c r="L182" s="1">
        <f t="shared" si="20"/>
        <v>71.178414988810118</v>
      </c>
      <c r="M182" s="1">
        <f t="shared" si="21"/>
        <v>1.4049202980386805E-2</v>
      </c>
    </row>
    <row r="183" spans="5:13" x14ac:dyDescent="0.4">
      <c r="E183" s="1">
        <v>56.400000000000198</v>
      </c>
      <c r="G183" s="1">
        <f t="shared" si="15"/>
        <v>91.117457819148072</v>
      </c>
      <c r="H183" s="1">
        <f t="shared" si="16"/>
        <v>5.5498329111148648</v>
      </c>
      <c r="I183" s="1">
        <f t="shared" si="17"/>
        <v>-3.0623679710349681</v>
      </c>
      <c r="J183" s="1">
        <f t="shared" si="18"/>
        <v>118.68638176593447</v>
      </c>
      <c r="K183" s="1">
        <f t="shared" si="19"/>
        <v>79.607847519877538</v>
      </c>
      <c r="L183" s="1">
        <f t="shared" si="20"/>
        <v>63.340859504215629</v>
      </c>
      <c r="M183" s="1">
        <f t="shared" si="21"/>
        <v>1.5787597576465556E-2</v>
      </c>
    </row>
    <row r="184" spans="5:13" x14ac:dyDescent="0.4">
      <c r="E184" s="1">
        <v>56.500000000000199</v>
      </c>
      <c r="G184" s="1">
        <f t="shared" si="15"/>
        <v>91.643032000091324</v>
      </c>
      <c r="H184" s="1">
        <f t="shared" si="16"/>
        <v>5.2557418094324468</v>
      </c>
      <c r="I184" s="1">
        <f t="shared" si="17"/>
        <v>-2.9409110168241375</v>
      </c>
      <c r="J184" s="1">
        <f t="shared" si="18"/>
        <v>111.82293846801602</v>
      </c>
      <c r="K184" s="1">
        <f t="shared" si="19"/>
        <v>80.844541201983319</v>
      </c>
      <c r="L184" s="1">
        <f t="shared" si="20"/>
        <v>56.366966605031074</v>
      </c>
      <c r="M184" s="1">
        <f t="shared" si="21"/>
        <v>1.7740887264824791E-2</v>
      </c>
    </row>
    <row r="185" spans="5:13" x14ac:dyDescent="0.4">
      <c r="E185" s="1">
        <v>56.6000000000002</v>
      </c>
      <c r="G185" s="1">
        <f t="shared" si="15"/>
        <v>92.140408781837323</v>
      </c>
      <c r="H185" s="1">
        <f t="shared" si="16"/>
        <v>4.9737678174599154</v>
      </c>
      <c r="I185" s="1">
        <f t="shared" si="17"/>
        <v>-2.8197399197252748</v>
      </c>
      <c r="J185" s="1">
        <f t="shared" si="18"/>
        <v>105.73104373640255</v>
      </c>
      <c r="K185" s="1">
        <f t="shared" si="19"/>
        <v>82.003634428496142</v>
      </c>
      <c r="L185" s="1">
        <f t="shared" si="20"/>
        <v>50.165861429051894</v>
      </c>
      <c r="M185" s="1">
        <f t="shared" si="21"/>
        <v>1.9933874780846145E-2</v>
      </c>
    </row>
    <row r="186" spans="5:13" x14ac:dyDescent="0.4">
      <c r="E186" s="1">
        <v>56.700000000000202</v>
      </c>
      <c r="G186" s="1">
        <f t="shared" si="15"/>
        <v>92.610790675461274</v>
      </c>
      <c r="H186" s="1">
        <f t="shared" si="16"/>
        <v>4.7038189362394478</v>
      </c>
      <c r="I186" s="1">
        <f t="shared" si="17"/>
        <v>-2.6994888122046374</v>
      </c>
      <c r="J186" s="1">
        <f t="shared" si="18"/>
        <v>100.32893369591157</v>
      </c>
      <c r="K186" s="1">
        <f t="shared" si="19"/>
        <v>83.089754697626418</v>
      </c>
      <c r="L186" s="1">
        <f t="shared" si="20"/>
        <v>44.655727309421991</v>
      </c>
      <c r="M186" s="1">
        <f t="shared" si="21"/>
        <v>2.2393544126399399E-2</v>
      </c>
    </row>
    <row r="187" spans="5:13" x14ac:dyDescent="0.4">
      <c r="E187" s="1">
        <v>56.800000000000203</v>
      </c>
      <c r="G187" s="1">
        <f t="shared" si="15"/>
        <v>93.055365459320768</v>
      </c>
      <c r="H187" s="1">
        <f t="shared" si="16"/>
        <v>4.445747838594877</v>
      </c>
      <c r="I187" s="1">
        <f t="shared" si="17"/>
        <v>-2.5807109764456713</v>
      </c>
      <c r="J187" s="1">
        <f t="shared" si="18"/>
        <v>95.54302499458062</v>
      </c>
      <c r="K187" s="1">
        <f t="shared" si="19"/>
        <v>84.107206424872771</v>
      </c>
      <c r="L187" s="1">
        <f t="shared" si="20"/>
        <v>39.7629417402241</v>
      </c>
      <c r="M187" s="1">
        <f t="shared" si="21"/>
        <v>2.5149044719405211E-2</v>
      </c>
    </row>
    <row r="188" spans="5:13" x14ac:dyDescent="0.4">
      <c r="E188" s="1">
        <v>56.900000000000198</v>
      </c>
      <c r="G188" s="1">
        <f t="shared" si="15"/>
        <v>93.475301407579408</v>
      </c>
      <c r="H188" s="1">
        <f t="shared" si="16"/>
        <v>4.1993594825866412</v>
      </c>
      <c r="I188" s="1">
        <f t="shared" si="17"/>
        <v>-2.4638835600824982</v>
      </c>
      <c r="J188" s="1">
        <f t="shared" si="18"/>
        <v>91.307140401991532</v>
      </c>
      <c r="K188" s="1">
        <f t="shared" si="19"/>
        <v>85.060001038147064</v>
      </c>
      <c r="L188" s="1">
        <f t="shared" si="20"/>
        <v>35.421301372904303</v>
      </c>
      <c r="M188" s="1">
        <f t="shared" si="21"/>
        <v>2.8231599665758042E-2</v>
      </c>
    </row>
    <row r="189" spans="5:13" x14ac:dyDescent="0.4">
      <c r="E189" s="1">
        <v>57.000000000000199</v>
      </c>
      <c r="G189" s="1">
        <f t="shared" si="15"/>
        <v>93.871743229157119</v>
      </c>
      <c r="H189" s="1">
        <f t="shared" si="16"/>
        <v>3.9644182157770449</v>
      </c>
      <c r="I189" s="1">
        <f t="shared" si="17"/>
        <v>-2.3494126680959293</v>
      </c>
      <c r="J189" s="1">
        <f t="shared" si="18"/>
        <v>87.561809953096727</v>
      </c>
      <c r="K189" s="1">
        <f t="shared" si="19"/>
        <v>85.951882398727278</v>
      </c>
      <c r="L189" s="1">
        <f t="shared" si="20"/>
        <v>31.571322797478206</v>
      </c>
      <c r="M189" s="1">
        <f t="shared" si="21"/>
        <v>3.1674314263445309E-2</v>
      </c>
    </row>
    <row r="190" spans="5:13" x14ac:dyDescent="0.4">
      <c r="E190" s="1">
        <v>57.1000000000002</v>
      </c>
      <c r="G190" s="1">
        <f t="shared" si="15"/>
        <v>94.245808663974771</v>
      </c>
      <c r="H190" s="1">
        <f t="shared" si="16"/>
        <v>3.7406543481764665</v>
      </c>
      <c r="I190" s="1">
        <f t="shared" si="17"/>
        <v>-2.2376386760057523</v>
      </c>
      <c r="J190" s="1">
        <f t="shared" si="18"/>
        <v>84.253637500796856</v>
      </c>
      <c r="K190" s="1">
        <f t="shared" si="19"/>
        <v>86.786348459632364</v>
      </c>
      <c r="L190" s="1">
        <f t="shared" si="20"/>
        <v>28.159608947299652</v>
      </c>
      <c r="M190" s="1">
        <f t="shared" si="21"/>
        <v>3.5511856782936412E-2</v>
      </c>
    </row>
    <row r="191" spans="5:13" x14ac:dyDescent="0.4">
      <c r="E191" s="1">
        <v>57.200000000000202</v>
      </c>
      <c r="G191" s="1">
        <f t="shared" si="15"/>
        <v>94.598585682458861</v>
      </c>
      <c r="H191" s="1">
        <f t="shared" si="16"/>
        <v>3.5277701848408536</v>
      </c>
      <c r="I191" s="1">
        <f t="shared" si="17"/>
        <v>-2.1288416333560987</v>
      </c>
      <c r="J191" s="1">
        <f t="shared" si="18"/>
        <v>81.33472478053713</v>
      </c>
      <c r="K191" s="1">
        <f t="shared" si="19"/>
        <v>87.566669881653809</v>
      </c>
      <c r="L191" s="1">
        <f t="shared" si="20"/>
        <v>25.138273211616482</v>
      </c>
      <c r="M191" s="1">
        <f t="shared" si="21"/>
        <v>3.9779979777524919E-2</v>
      </c>
    </row>
    <row r="192" spans="5:13" x14ac:dyDescent="0.4">
      <c r="E192" s="1">
        <v>57.300000000000203</v>
      </c>
      <c r="G192" s="1">
        <f t="shared" si="15"/>
        <v>94.931130234453022</v>
      </c>
      <c r="H192" s="1">
        <f t="shared" si="16"/>
        <v>3.3254455199415629</v>
      </c>
      <c r="I192" s="1">
        <f t="shared" si="17"/>
        <v>-2.023246648992878</v>
      </c>
      <c r="J192" s="1">
        <f t="shared" si="18"/>
        <v>78.762146724473297</v>
      </c>
      <c r="K192" s="1">
        <f t="shared" si="19"/>
        <v>88.295906175763449</v>
      </c>
      <c r="L192" s="1">
        <f t="shared" si="20"/>
        <v>22.464414978623942</v>
      </c>
      <c r="M192" s="1">
        <f t="shared" si="21"/>
        <v>4.4514847190614666E-2</v>
      </c>
    </row>
    <row r="193" spans="5:13" x14ac:dyDescent="0.4">
      <c r="E193" s="1">
        <v>57.400000000000198</v>
      </c>
      <c r="G193" s="1">
        <f t="shared" si="15"/>
        <v>95.244464494742942</v>
      </c>
      <c r="H193" s="1">
        <f t="shared" si="16"/>
        <v>3.1333426028993832</v>
      </c>
      <c r="I193" s="1">
        <f t="shared" si="17"/>
        <v>-1.9210291704219067</v>
      </c>
      <c r="J193" s="1">
        <f t="shared" si="18"/>
        <v>76.49747294118815</v>
      </c>
      <c r="K193" s="1">
        <f t="shared" si="19"/>
        <v>88.976919823319747</v>
      </c>
      <c r="L193" s="1">
        <f t="shared" si="20"/>
        <v>20.099641512914882</v>
      </c>
      <c r="M193" s="1">
        <f t="shared" si="21"/>
        <v>4.9752131119227029E-2</v>
      </c>
    </row>
    <row r="194" spans="5:13" x14ac:dyDescent="0.4">
      <c r="E194" s="1">
        <v>57.500000000000199</v>
      </c>
      <c r="G194" s="1">
        <f t="shared" si="15"/>
        <v>95.539575554152663</v>
      </c>
      <c r="H194" s="1">
        <f t="shared" si="16"/>
        <v>2.9511105940971598</v>
      </c>
      <c r="I194" s="1">
        <f t="shared" si="17"/>
        <v>-1.8223200880222075</v>
      </c>
      <c r="J194" s="1">
        <f t="shared" si="18"/>
        <v>74.506331142239702</v>
      </c>
      <c r="K194" s="1">
        <f t="shared" si="19"/>
        <v>89.612388730264669</v>
      </c>
      <c r="L194" s="1">
        <f t="shared" si="20"/>
        <v>18.009631938625969</v>
      </c>
      <c r="M194" s="1">
        <f t="shared" si="21"/>
        <v>5.5525843249203809E-2</v>
      </c>
    </row>
    <row r="195" spans="5:13" x14ac:dyDescent="0.4">
      <c r="E195" s="1">
        <v>57.6000000000003</v>
      </c>
      <c r="G195" s="1">
        <f t="shared" si="15"/>
        <v>95.817414507444994</v>
      </c>
      <c r="H195" s="1">
        <f t="shared" si="16"/>
        <v>2.7783895329205097</v>
      </c>
      <c r="I195" s="1">
        <f t="shared" si="17"/>
        <v>-1.7272106117647583</v>
      </c>
      <c r="J195" s="1">
        <f t="shared" si="18"/>
        <v>72.75800891356603</v>
      </c>
      <c r="K195" s="1">
        <f t="shared" si="19"/>
        <v>90.204817300095527</v>
      </c>
      <c r="L195" s="1">
        <f t="shared" si="20"/>
        <v>16.163739716899833</v>
      </c>
      <c r="M195" s="1">
        <f t="shared" si="21"/>
        <v>6.1866871003525267E-2</v>
      </c>
    </row>
    <row r="196" spans="5:13" x14ac:dyDescent="0.4">
      <c r="E196" s="1">
        <v>57.700000000000301</v>
      </c>
      <c r="G196" s="1">
        <f t="shared" si="15"/>
        <v>96.078895891915238</v>
      </c>
      <c r="H196" s="1">
        <f t="shared" si="16"/>
        <v>2.6148138447024021</v>
      </c>
      <c r="I196" s="1">
        <f t="shared" si="17"/>
        <v>-1.6357568821810531</v>
      </c>
      <c r="J196" s="1">
        <f t="shared" si="18"/>
        <v>71.225090698380299</v>
      </c>
      <c r="K196" s="1">
        <f t="shared" si="19"/>
        <v>90.756546349252432</v>
      </c>
      <c r="L196" s="1">
        <f t="shared" si="20"/>
        <v>14.534630475305812</v>
      </c>
      <c r="M196" s="1">
        <f t="shared" si="21"/>
        <v>6.8801198743854527E-2</v>
      </c>
    </row>
    <row r="197" spans="5:13" x14ac:dyDescent="0.4">
      <c r="E197" s="1">
        <v>57.800000000000303</v>
      </c>
      <c r="G197" s="1">
        <f t="shared" ref="G197:G260" si="22">$B$3/(1+EXP(-$B$5*(E197-$B$4)))</f>
        <v>96.324897433485376</v>
      </c>
      <c r="H197" s="1">
        <f t="shared" si="16"/>
        <v>2.4600154157013425</v>
      </c>
      <c r="I197" s="1">
        <f t="shared" si="17"/>
        <v>-1.5479842900105736</v>
      </c>
      <c r="J197" s="1">
        <f t="shared" si="18"/>
        <v>69.88312719243109</v>
      </c>
      <c r="K197" s="1">
        <f t="shared" si="19"/>
        <v>91.269762044766665</v>
      </c>
      <c r="L197" s="1">
        <f t="shared" si="20"/>
        <v>13.097952379923244</v>
      </c>
      <c r="M197" s="1">
        <f t="shared" si="21"/>
        <v>7.6347811550515052E-2</v>
      </c>
    </row>
    <row r="198" spans="5:13" x14ac:dyDescent="0.4">
      <c r="E198" s="1">
        <v>57.900000000000297</v>
      </c>
      <c r="G198" s="1">
        <f t="shared" si="22"/>
        <v>96.556260060164988</v>
      </c>
      <c r="H198" s="1">
        <f t="shared" si="16"/>
        <v>2.3136262667962519</v>
      </c>
      <c r="I198" s="1">
        <f t="shared" si="17"/>
        <v>-1.4638914890509891</v>
      </c>
      <c r="J198" s="1">
        <f t="shared" si="18"/>
        <v>68.710334621713614</v>
      </c>
      <c r="K198" s="1">
        <f t="shared" si="19"/>
        <v>91.746504004687722</v>
      </c>
      <c r="L198" s="1">
        <f t="shared" si="20"/>
        <v>11.832036508843844</v>
      </c>
      <c r="M198" s="1">
        <f t="shared" si="21"/>
        <v>8.4516304463103292E-2</v>
      </c>
    </row>
    <row r="199" spans="5:13" x14ac:dyDescent="0.4">
      <c r="E199" s="1">
        <v>58.000000000000298</v>
      </c>
      <c r="G199" s="1">
        <f t="shared" si="22"/>
        <v>96.77378814588775</v>
      </c>
      <c r="H199" s="1">
        <f t="shared" si="16"/>
        <v>2.1752808572275883</v>
      </c>
      <c r="I199" s="1">
        <f t="shared" si="17"/>
        <v>-1.3834540956866161</v>
      </c>
      <c r="J199" s="1">
        <f t="shared" si="18"/>
        <v>67.68732156978929</v>
      </c>
      <c r="K199" s="1">
        <f t="shared" si="19"/>
        <v>92.188672675836557</v>
      </c>
      <c r="L199" s="1">
        <f t="shared" si="20"/>
        <v>10.71762488008428</v>
      </c>
      <c r="M199" s="1">
        <f t="shared" si="21"/>
        <v>9.3304254551605126E-2</v>
      </c>
    </row>
    <row r="200" spans="5:13" x14ac:dyDescent="0.4">
      <c r="E200" s="1">
        <v>58.1000000000003</v>
      </c>
      <c r="G200" s="1">
        <f t="shared" si="22"/>
        <v>96.978249950859492</v>
      </c>
      <c r="H200" s="1">
        <f t="shared" si="16"/>
        <v>2.0446180497173994</v>
      </c>
      <c r="I200" s="1">
        <f t="shared" si="17"/>
        <v>-1.3066280751018713</v>
      </c>
      <c r="J200" s="1">
        <f t="shared" si="18"/>
        <v>66.796841200672688</v>
      </c>
      <c r="K200" s="1">
        <f t="shared" si="19"/>
        <v>92.598036076501756</v>
      </c>
      <c r="L200" s="1">
        <f t="shared" si="20"/>
        <v>9.7376239635153592</v>
      </c>
      <c r="M200" s="1">
        <f t="shared" si="21"/>
        <v>0.10269445644510102</v>
      </c>
    </row>
    <row r="201" spans="5:13" x14ac:dyDescent="0.4">
      <c r="E201" s="1">
        <v>58.200000000000301</v>
      </c>
      <c r="G201" s="1">
        <f t="shared" si="22"/>
        <v>97.170378227628234</v>
      </c>
      <c r="H201" s="1">
        <f t="shared" si="16"/>
        <v>1.9212827676873883</v>
      </c>
      <c r="I201" s="1">
        <f t="shared" si="17"/>
        <v>-1.2333528203000934</v>
      </c>
      <c r="J201" s="1">
        <f t="shared" si="18"/>
        <v>66.023566857386399</v>
      </c>
      <c r="K201" s="1">
        <f t="shared" si="19"/>
        <v>92.976235977159575</v>
      </c>
      <c r="L201" s="1">
        <f t="shared" si="20"/>
        <v>8.8768816365408814</v>
      </c>
      <c r="M201" s="1">
        <f t="shared" si="21"/>
        <v>0.11265217234435011</v>
      </c>
    </row>
    <row r="202" spans="5:13" x14ac:dyDescent="0.4">
      <c r="E202" s="1">
        <v>58.300000000000303</v>
      </c>
      <c r="G202" s="1">
        <f t="shared" si="22"/>
        <v>97.350870965060437</v>
      </c>
      <c r="H202" s="1">
        <f t="shared" si="16"/>
        <v>1.8049273743220082</v>
      </c>
      <c r="I202" s="1">
        <f t="shared" si="17"/>
        <v>-1.1635539336537839</v>
      </c>
      <c r="J202" s="1">
        <f t="shared" si="18"/>
        <v>65.353889151450389</v>
      </c>
      <c r="K202" s="1">
        <f t="shared" si="19"/>
        <v>93.324793574822365</v>
      </c>
      <c r="L202" s="1">
        <f t="shared" si="20"/>
        <v>8.1219856755064281</v>
      </c>
      <c r="M202" s="1">
        <f t="shared" si="21"/>
        <v>0.12312260079646684</v>
      </c>
    </row>
    <row r="203" spans="5:13" x14ac:dyDescent="0.4">
      <c r="E203" s="1">
        <v>58.400000000000297</v>
      </c>
      <c r="G203" s="1">
        <f t="shared" si="22"/>
        <v>97.52039224524863</v>
      </c>
      <c r="H203" s="1">
        <f t="shared" si="16"/>
        <v>1.6952128018820187</v>
      </c>
      <c r="I203" s="1">
        <f t="shared" si="17"/>
        <v>-1.0971457243999574</v>
      </c>
      <c r="J203" s="1">
        <f t="shared" si="18"/>
        <v>64.775732772917365</v>
      </c>
      <c r="K203" s="1">
        <f t="shared" si="19"/>
        <v>93.645114706164392</v>
      </c>
      <c r="L203" s="1">
        <f t="shared" si="20"/>
        <v>7.4610819856492121</v>
      </c>
      <c r="M203" s="1">
        <f t="shared" si="21"/>
        <v>0.13402881806196731</v>
      </c>
    </row>
    <row r="204" spans="5:13" x14ac:dyDescent="0.4">
      <c r="E204" s="1">
        <v>58.500000000000298</v>
      </c>
      <c r="G204" s="1">
        <f t="shared" si="22"/>
        <v>97.67957319106084</v>
      </c>
      <c r="H204" s="1">
        <f t="shared" si="16"/>
        <v>1.5918094581220772</v>
      </c>
      <c r="I204" s="1">
        <f t="shared" si="17"/>
        <v>-1.0340334375994007</v>
      </c>
      <c r="J204" s="1">
        <f t="shared" si="18"/>
        <v>64.278391358931771</v>
      </c>
      <c r="K204" s="1">
        <f t="shared" si="19"/>
        <v>93.938494636656571</v>
      </c>
      <c r="L204" s="1">
        <f t="shared" si="20"/>
        <v>6.883710877658757</v>
      </c>
      <c r="M204" s="1">
        <f t="shared" si="21"/>
        <v>0.14527048241458299</v>
      </c>
    </row>
    <row r="205" spans="5:13" x14ac:dyDescent="0.4">
      <c r="E205" s="1">
        <v>58.6000000000003</v>
      </c>
      <c r="G205" s="1">
        <f t="shared" si="22"/>
        <v>97.829012984560393</v>
      </c>
      <c r="H205" s="1">
        <f t="shared" si="16"/>
        <v>1.4943979349955114</v>
      </c>
      <c r="I205" s="1">
        <f t="shared" si="17"/>
        <v>-0.9741152312656437</v>
      </c>
      <c r="J205" s="1">
        <f t="shared" si="18"/>
        <v>63.852378870474766</v>
      </c>
      <c r="K205" s="1">
        <f t="shared" si="19"/>
        <v>94.206122452462836</v>
      </c>
      <c r="L205" s="1">
        <f t="shared" si="20"/>
        <v>6.380659809656744</v>
      </c>
      <c r="M205" s="1">
        <f t="shared" si="21"/>
        <v>0.15672360380137496</v>
      </c>
    </row>
    <row r="206" spans="5:13" x14ac:dyDescent="0.4">
      <c r="E206" s="1">
        <v>58.700000000000301</v>
      </c>
      <c r="G206" s="1">
        <f t="shared" si="22"/>
        <v>97.969279938862485</v>
      </c>
      <c r="H206" s="1">
        <f t="shared" si="16"/>
        <v>1.4026695430209002</v>
      </c>
      <c r="I206" s="1">
        <f t="shared" si="17"/>
        <v>-0.91728391974609946</v>
      </c>
      <c r="J206" s="1">
        <f t="shared" si="18"/>
        <v>63.489296022882726</v>
      </c>
      <c r="K206" s="1">
        <f t="shared" si="19"/>
        <v>94.449085079143103</v>
      </c>
      <c r="L206" s="1">
        <f t="shared" si="20"/>
        <v>5.9438311084007287</v>
      </c>
      <c r="M206" s="1">
        <f t="shared" si="21"/>
        <v>0.16824165790758211</v>
      </c>
    </row>
    <row r="207" spans="5:13" x14ac:dyDescent="0.4">
      <c r="E207" s="1">
        <v>58.800000000000303</v>
      </c>
      <c r="G207" s="1">
        <f t="shared" si="22"/>
        <v>98.100912608152669</v>
      </c>
      <c r="H207" s="1">
        <f t="shared" si="16"/>
        <v>1.3163266929018205</v>
      </c>
      <c r="I207" s="1">
        <f t="shared" si="17"/>
        <v>-0.86342850119078485</v>
      </c>
      <c r="J207" s="1">
        <f t="shared" si="18"/>
        <v>63.181710416851523</v>
      </c>
      <c r="K207" s="1">
        <f t="shared" si="19"/>
        <v>94.668370945555182</v>
      </c>
      <c r="L207" s="1">
        <f t="shared" si="20"/>
        <v>5.5661232866879642</v>
      </c>
      <c r="M207" s="1">
        <f t="shared" si="21"/>
        <v>0.17965825557468645</v>
      </c>
    </row>
    <row r="208" spans="5:13" x14ac:dyDescent="0.4">
      <c r="E208" s="1">
        <v>58.900000000000297</v>
      </c>
      <c r="G208" s="1">
        <f t="shared" si="22"/>
        <v>98.22442092256901</v>
      </c>
      <c r="H208" s="1">
        <f t="shared" si="16"/>
        <v>1.2350831441634815</v>
      </c>
      <c r="I208" s="1">
        <f t="shared" si="17"/>
        <v>-0.81243548738343563</v>
      </c>
      <c r="J208" s="1">
        <f t="shared" si="18"/>
        <v>62.923049114747307</v>
      </c>
      <c r="K208" s="1">
        <f t="shared" si="19"/>
        <v>94.864873305872749</v>
      </c>
      <c r="L208" s="1">
        <f t="shared" si="20"/>
        <v>5.2413246768842843</v>
      </c>
      <c r="M208" s="1">
        <f t="shared" si="21"/>
        <v>0.19079146239695496</v>
      </c>
    </row>
    <row r="209" spans="5:13" x14ac:dyDescent="0.4">
      <c r="E209" s="1">
        <v>59.000000000000298</v>
      </c>
      <c r="G209" s="1">
        <f t="shared" si="22"/>
        <v>98.340287336452192</v>
      </c>
      <c r="H209" s="1">
        <f t="shared" si="16"/>
        <v>1.1586641388318077</v>
      </c>
      <c r="I209" s="1">
        <f t="shared" si="17"/>
        <v>-0.76419005331672696</v>
      </c>
      <c r="J209" s="1">
        <f t="shared" si="18"/>
        <v>62.707502494235598</v>
      </c>
      <c r="K209" s="1">
        <f t="shared" si="19"/>
        <v>95.039393233158847</v>
      </c>
      <c r="L209" s="1">
        <f t="shared" si="20"/>
        <v>4.9640181935522367</v>
      </c>
      <c r="M209" s="1">
        <f t="shared" si="21"/>
        <v>0.2014497048578307</v>
      </c>
    </row>
    <row r="210" spans="5:13" x14ac:dyDescent="0.4">
      <c r="E210" s="1">
        <v>59.1000000000003</v>
      </c>
      <c r="G210" s="1">
        <f t="shared" si="22"/>
        <v>98.448967980098104</v>
      </c>
      <c r="H210" s="1">
        <f t="shared" si="16"/>
        <v>1.0868064364590979</v>
      </c>
      <c r="I210" s="1">
        <f t="shared" si="17"/>
        <v>-0.71857702372708809</v>
      </c>
      <c r="J210" s="1">
        <f t="shared" si="18"/>
        <v>62.529938306578373</v>
      </c>
      <c r="K210" s="1">
        <f t="shared" si="19"/>
        <v>95.192642291023247</v>
      </c>
      <c r="L210" s="1">
        <f t="shared" si="20"/>
        <v>4.7294961444386869</v>
      </c>
      <c r="M210" s="1">
        <f t="shared" si="21"/>
        <v>0.21143901368349324</v>
      </c>
    </row>
    <row r="211" spans="5:13" x14ac:dyDescent="0.4">
      <c r="E211" s="1">
        <v>59.200000000000301</v>
      </c>
      <c r="G211" s="1">
        <f t="shared" si="22"/>
        <v>98.550893806618035</v>
      </c>
      <c r="H211" s="1">
        <f t="shared" si="16"/>
        <v>1.0192582651992976</v>
      </c>
      <c r="I211" s="1">
        <f t="shared" si="17"/>
        <v>-0.67548171259799328</v>
      </c>
      <c r="J211" s="1">
        <f t="shared" si="18"/>
        <v>62.385824945575813</v>
      </c>
      <c r="K211" s="1">
        <f t="shared" si="19"/>
        <v>95.325244892708341</v>
      </c>
      <c r="L211" s="1">
        <f t="shared" si="20"/>
        <v>4.5336840979118005</v>
      </c>
      <c r="M211" s="1">
        <f t="shared" si="21"/>
        <v>0.22057116870154156</v>
      </c>
    </row>
    <row r="212" spans="5:13" x14ac:dyDescent="0.4">
      <c r="E212" s="1">
        <v>59.300000000000303</v>
      </c>
      <c r="G212" s="1">
        <f t="shared" si="22"/>
        <v>98.646471726827912</v>
      </c>
      <c r="H212" s="1">
        <f t="shared" ref="H212:H275" si="23">(G212-G211)/(E212-E211)</f>
        <v>0.95577920209875411</v>
      </c>
      <c r="I212" s="1">
        <f t="shared" si="17"/>
        <v>-0.63479063100542621</v>
      </c>
      <c r="J212" s="1">
        <f t="shared" si="18"/>
        <v>62.2711630209403</v>
      </c>
      <c r="K212" s="1">
        <f t="shared" si="19"/>
        <v>95.437740349993732</v>
      </c>
      <c r="L212" s="1">
        <f t="shared" si="20"/>
        <v>4.3730729179469785</v>
      </c>
      <c r="M212" s="1">
        <f t="shared" si="21"/>
        <v>0.22867215314339392</v>
      </c>
    </row>
    <row r="213" spans="5:13" x14ac:dyDescent="0.4">
      <c r="E213" s="1">
        <v>59.400000000000297</v>
      </c>
      <c r="G213" s="1">
        <f t="shared" si="22"/>
        <v>98.736085726262615</v>
      </c>
      <c r="H213" s="1">
        <f t="shared" si="23"/>
        <v>0.89613999434708924</v>
      </c>
      <c r="I213" s="1">
        <f t="shared" ref="I213:I276" si="24">(H213-H212)/(E213-E212)</f>
        <v>-0.59639207751668255</v>
      </c>
      <c r="J213" s="1">
        <f t="shared" ref="J213:J276" si="25">IF(OR(AND(E211=E212,G211=G212), AND(E212=E213,G212=G213),AND(E213=E211,G213=G211),COUNT(E211:G213)&lt;6)," ",((E213^2-E211^2)*(G213-G212)+(E212^2-E213^2)*(G213-G211)+(G211-G212)*(G213-G211)*(G213-G212))/(((E212-E213)*(G213-G211)+(E213-E211)*(G213-G212))*2))</f>
        <v>62.182424400855865</v>
      </c>
      <c r="K213" s="1">
        <f t="shared" ref="K213:K276" si="26">IF(J213="","",(E211-E213)*J213/(G213-G211)+(E213^2-E211^2)/(2*(G213-G211))+(G211+G213)/2)</f>
        <v>95.530584617675601</v>
      </c>
      <c r="L213" s="1">
        <f t="shared" ref="L213:L276" si="27">IF(K213="","",SQRT((E211-J213)^2+(G211-K213)^2))</f>
        <v>4.2446581609864387</v>
      </c>
      <c r="M213" s="1">
        <f t="shared" ref="M213:M276" si="28">1/L213</f>
        <v>0.23559023178620458</v>
      </c>
    </row>
    <row r="214" spans="5:13" x14ac:dyDescent="0.4">
      <c r="E214" s="1">
        <v>59.500000000000298</v>
      </c>
      <c r="G214" s="1">
        <f t="shared" si="22"/>
        <v>98.820097959453463</v>
      </c>
      <c r="H214" s="1">
        <f t="shared" si="23"/>
        <v>0.84012233190846297</v>
      </c>
      <c r="I214" s="1">
        <f t="shared" si="24"/>
        <v>-0.56017662438625471</v>
      </c>
      <c r="J214" s="1">
        <f t="shared" si="25"/>
        <v>62.116497964746216</v>
      </c>
      <c r="K214" s="1">
        <f t="shared" si="26"/>
        <v>95.604151735007221</v>
      </c>
      <c r="L214" s="1">
        <f t="shared" si="27"/>
        <v>4.1458861197637491</v>
      </c>
      <c r="M214" s="1">
        <f t="shared" si="28"/>
        <v>0.24120295905691314</v>
      </c>
    </row>
    <row r="215" spans="5:13" x14ac:dyDescent="0.4">
      <c r="E215" s="1">
        <v>59.6000000000003</v>
      </c>
      <c r="G215" s="1">
        <f t="shared" si="22"/>
        <v>98.898849817526681</v>
      </c>
      <c r="H215" s="1">
        <f t="shared" si="23"/>
        <v>0.78751858073217151</v>
      </c>
      <c r="I215" s="1">
        <f t="shared" si="24"/>
        <v>-0.52603751176290714</v>
      </c>
      <c r="J215" s="1">
        <f t="shared" si="25"/>
        <v>62.070641374924413</v>
      </c>
      <c r="K215" s="1">
        <f t="shared" si="26"/>
        <v>95.658734964234839</v>
      </c>
      <c r="L215" s="1">
        <f t="shared" si="27"/>
        <v>4.0746058786107788</v>
      </c>
      <c r="M215" s="1">
        <f t="shared" si="28"/>
        <v>0.24542250951175335</v>
      </c>
    </row>
    <row r="216" spans="5:13" x14ac:dyDescent="0.4">
      <c r="E216" s="1">
        <v>59.700000000000301</v>
      </c>
      <c r="G216" s="1">
        <f t="shared" si="22"/>
        <v>98.972662965989912</v>
      </c>
      <c r="H216" s="1">
        <f t="shared" si="23"/>
        <v>0.73813148463229461</v>
      </c>
      <c r="I216" s="1">
        <f t="shared" si="24"/>
        <v>-0.49387096099876204</v>
      </c>
      <c r="J216" s="1">
        <f t="shared" si="25"/>
        <v>62.042438236989675</v>
      </c>
      <c r="K216" s="1">
        <f t="shared" si="26"/>
        <v>95.694547627738586</v>
      </c>
      <c r="L216" s="1">
        <f t="shared" si="27"/>
        <v>4.0290268136348537</v>
      </c>
      <c r="M216" s="1">
        <f t="shared" si="28"/>
        <v>0.24819889423814318</v>
      </c>
    </row>
    <row r="217" spans="5:13" x14ac:dyDescent="0.4">
      <c r="E217" s="1">
        <v>59.800000000000303</v>
      </c>
      <c r="G217" s="1">
        <f t="shared" si="22"/>
        <v>99.041840350279955</v>
      </c>
      <c r="H217" s="1">
        <f t="shared" si="23"/>
        <v>0.69177384290042176</v>
      </c>
      <c r="I217" s="1">
        <f t="shared" si="24"/>
        <v>-0.46357641731872185</v>
      </c>
      <c r="J217" s="1">
        <f t="shared" si="25"/>
        <v>62.02976008048639</v>
      </c>
      <c r="K217" s="1">
        <f t="shared" si="26"/>
        <v>95.711723641453261</v>
      </c>
      <c r="L217" s="1">
        <f t="shared" si="27"/>
        <v>4.0076810390718665</v>
      </c>
      <c r="M217" s="1">
        <f t="shared" si="28"/>
        <v>0.24952085514060487</v>
      </c>
    </row>
    <row r="218" spans="5:13" x14ac:dyDescent="0.4">
      <c r="E218" s="1">
        <v>59.900000000000297</v>
      </c>
      <c r="G218" s="1">
        <f t="shared" si="22"/>
        <v>99.106667167259957</v>
      </c>
      <c r="H218" s="1">
        <f t="shared" si="23"/>
        <v>0.64826816980005608</v>
      </c>
      <c r="I218" s="1">
        <f t="shared" si="24"/>
        <v>-0.43505673100368153</v>
      </c>
      <c r="J218" s="1">
        <f t="shared" si="25"/>
        <v>62.030732644352277</v>
      </c>
      <c r="K218" s="1">
        <f t="shared" si="26"/>
        <v>95.710317742869691</v>
      </c>
      <c r="L218" s="1">
        <f t="shared" si="27"/>
        <v>4.0093903544383496</v>
      </c>
      <c r="M218" s="1">
        <f t="shared" si="28"/>
        <v>0.24941447741375727</v>
      </c>
    </row>
    <row r="219" spans="5:13" x14ac:dyDescent="0.4">
      <c r="E219" s="1">
        <v>60.000000000000298</v>
      </c>
      <c r="G219" s="1">
        <f t="shared" si="22"/>
        <v>99.16741180138645</v>
      </c>
      <c r="H219" s="1">
        <f t="shared" si="23"/>
        <v>0.60744634126492358</v>
      </c>
      <c r="I219" s="1">
        <f t="shared" si="24"/>
        <v>-0.40821828535131915</v>
      </c>
      <c r="J219" s="1">
        <f t="shared" si="25"/>
        <v>62.043706002849852</v>
      </c>
      <c r="K219" s="1">
        <f t="shared" si="26"/>
        <v>95.690305409853906</v>
      </c>
      <c r="L219" s="1">
        <f t="shared" si="27"/>
        <v>4.0332372957860718</v>
      </c>
      <c r="M219" s="1">
        <f t="shared" si="28"/>
        <v>0.24793978798242305</v>
      </c>
    </row>
    <row r="220" spans="5:13" x14ac:dyDescent="0.4">
      <c r="E220" s="1">
        <v>60.1000000000003</v>
      </c>
      <c r="G220" s="1">
        <f t="shared" si="22"/>
        <v>99.224326724723326</v>
      </c>
      <c r="H220" s="1">
        <f t="shared" si="23"/>
        <v>0.56914923336875389</v>
      </c>
      <c r="I220" s="1">
        <f t="shared" si="24"/>
        <v>-0.38297107896169147</v>
      </c>
      <c r="J220" s="1">
        <f t="shared" si="25"/>
        <v>62.067228112879356</v>
      </c>
      <c r="K220" s="1">
        <f t="shared" si="26"/>
        <v>95.651582466884946</v>
      </c>
      <c r="L220" s="1">
        <f t="shared" si="27"/>
        <v>4.0785399323800675</v>
      </c>
      <c r="M220" s="1">
        <f t="shared" si="28"/>
        <v>0.24518578132847685</v>
      </c>
    </row>
    <row r="221" spans="5:13" x14ac:dyDescent="0.4">
      <c r="E221" s="1">
        <v>60.200000000000301</v>
      </c>
      <c r="G221" s="1">
        <f t="shared" si="22"/>
        <v>99.2776493603712</v>
      </c>
      <c r="H221" s="1">
        <f t="shared" si="23"/>
        <v>0.53322635647872785</v>
      </c>
      <c r="I221" s="1">
        <f t="shared" si="24"/>
        <v>-0.35922876890025535</v>
      </c>
      <c r="J221" s="1">
        <f t="shared" si="25"/>
        <v>62.100021407272266</v>
      </c>
      <c r="K221" s="1">
        <f t="shared" si="26"/>
        <v>95.593964372244287</v>
      </c>
      <c r="L221" s="1">
        <f t="shared" si="27"/>
        <v>4.1448300857626563</v>
      </c>
      <c r="M221" s="1">
        <f t="shared" si="28"/>
        <v>0.24126441357269732</v>
      </c>
    </row>
    <row r="222" spans="5:13" x14ac:dyDescent="0.4">
      <c r="E222" s="1">
        <v>60.300000000000303</v>
      </c>
      <c r="G222" s="1">
        <f t="shared" si="22"/>
        <v>99.327602909211649</v>
      </c>
      <c r="H222" s="1">
        <f t="shared" si="23"/>
        <v>0.49953548840448292</v>
      </c>
      <c r="I222" s="1">
        <f t="shared" si="24"/>
        <v>-0.33690868074244451</v>
      </c>
      <c r="J222" s="1">
        <f t="shared" si="25"/>
        <v>62.140962095763896</v>
      </c>
      <c r="K222" s="1">
        <f t="shared" si="26"/>
        <v>95.517185180829244</v>
      </c>
      <c r="L222" s="1">
        <f t="shared" si="27"/>
        <v>4.2318346733785726</v>
      </c>
      <c r="M222" s="1">
        <f t="shared" si="28"/>
        <v>0.23630412744872883</v>
      </c>
    </row>
    <row r="223" spans="5:13" x14ac:dyDescent="0.4">
      <c r="E223" s="1">
        <v>60.400000000000297</v>
      </c>
      <c r="G223" s="1">
        <f t="shared" si="22"/>
        <v>99.37439714014512</v>
      </c>
      <c r="H223" s="1">
        <f t="shared" si="23"/>
        <v>0.4679423093347434</v>
      </c>
      <c r="I223" s="1">
        <f t="shared" si="24"/>
        <v>-0.31593179069741317</v>
      </c>
      <c r="J223" s="1">
        <f t="shared" si="25"/>
        <v>62.189061871710628</v>
      </c>
      <c r="K223" s="1">
        <f t="shared" si="26"/>
        <v>95.420896174215599</v>
      </c>
      <c r="L223" s="1">
        <f t="shared" si="27"/>
        <v>4.3394599051510045</v>
      </c>
      <c r="M223" s="1">
        <f t="shared" si="28"/>
        <v>0.23044342426415437</v>
      </c>
    </row>
    <row r="224" spans="5:13" x14ac:dyDescent="0.4">
      <c r="E224" s="1">
        <v>60.500000000000298</v>
      </c>
      <c r="G224" s="1">
        <f t="shared" si="22"/>
        <v>99.418229144234147</v>
      </c>
      <c r="H224" s="1">
        <f t="shared" si="23"/>
        <v>0.43832004089025478</v>
      </c>
      <c r="I224" s="1">
        <f t="shared" si="24"/>
        <v>-0.29622268444488198</v>
      </c>
      <c r="J224" s="1">
        <f t="shared" si="25"/>
        <v>62.243451753923814</v>
      </c>
      <c r="K224" s="1">
        <f t="shared" si="26"/>
        <v>95.304664149181349</v>
      </c>
      <c r="L224" s="1">
        <f t="shared" si="27"/>
        <v>4.4677780816399668</v>
      </c>
      <c r="M224" s="1">
        <f t="shared" si="28"/>
        <v>0.22382490395157106</v>
      </c>
    </row>
    <row r="225" spans="5:13" x14ac:dyDescent="0.4">
      <c r="E225" s="1">
        <v>60.6000000000003</v>
      </c>
      <c r="G225" s="1">
        <f t="shared" si="22"/>
        <v>99.459284053354708</v>
      </c>
      <c r="H225" s="1">
        <f t="shared" si="23"/>
        <v>0.41054909120560396</v>
      </c>
      <c r="I225" s="1">
        <f t="shared" si="24"/>
        <v>-0.27770949684650431</v>
      </c>
      <c r="J225" s="1">
        <f t="shared" si="25"/>
        <v>62.303367821311639</v>
      </c>
      <c r="K225" s="1">
        <f t="shared" si="26"/>
        <v>95.167969355883486</v>
      </c>
      <c r="L225" s="1">
        <f t="shared" si="27"/>
        <v>4.6170167605729704</v>
      </c>
      <c r="M225" s="1">
        <f t="shared" si="28"/>
        <v>0.21659007360326332</v>
      </c>
    </row>
    <row r="226" spans="5:13" x14ac:dyDescent="0.4">
      <c r="E226" s="1">
        <v>60.700000000000301</v>
      </c>
      <c r="G226" s="1">
        <f t="shared" si="22"/>
        <v>99.497735724115728</v>
      </c>
      <c r="H226" s="1">
        <f t="shared" si="23"/>
        <v>0.38451670761019752</v>
      </c>
      <c r="I226" s="1">
        <f t="shared" si="24"/>
        <v>-0.26032383595406067</v>
      </c>
      <c r="J226" s="1">
        <f t="shared" si="25"/>
        <v>62.368138625468042</v>
      </c>
      <c r="K226" s="1">
        <f t="shared" si="26"/>
        <v>95.010203072766842</v>
      </c>
      <c r="L226" s="1">
        <f t="shared" si="27"/>
        <v>4.7875500802289253</v>
      </c>
      <c r="M226" s="1">
        <f t="shared" si="28"/>
        <v>0.2088750996317898</v>
      </c>
    </row>
    <row r="227" spans="5:13" x14ac:dyDescent="0.4">
      <c r="E227" s="1">
        <v>60.800000000000303</v>
      </c>
      <c r="G227" s="1">
        <f t="shared" si="22"/>
        <v>99.533747387930774</v>
      </c>
      <c r="H227" s="1">
        <f t="shared" si="23"/>
        <v>0.36011663815045325</v>
      </c>
      <c r="I227" s="1">
        <f t="shared" si="24"/>
        <v>-0.2440006945974392</v>
      </c>
      <c r="J227" s="1">
        <f t="shared" si="25"/>
        <v>62.437174088687854</v>
      </c>
      <c r="K227" s="1">
        <f t="shared" si="26"/>
        <v>94.830664806019342</v>
      </c>
      <c r="L227" s="1">
        <f t="shared" si="27"/>
        <v>4.9798920439050027</v>
      </c>
      <c r="M227" s="1">
        <f t="shared" si="28"/>
        <v>0.20080756594390867</v>
      </c>
    </row>
    <row r="228" spans="5:13" x14ac:dyDescent="0.4">
      <c r="E228" s="1">
        <v>60.900000000000297</v>
      </c>
      <c r="G228" s="1">
        <f t="shared" si="22"/>
        <v>99.567472268225245</v>
      </c>
      <c r="H228" s="1">
        <f t="shared" si="23"/>
        <v>0.33724880294473319</v>
      </c>
      <c r="I228" s="1">
        <f t="shared" si="24"/>
        <v>-0.22867835205721354</v>
      </c>
      <c r="J228" s="1">
        <f t="shared" si="25"/>
        <v>62.509955715910209</v>
      </c>
      <c r="K228" s="1">
        <f t="shared" si="26"/>
        <v>94.628559100500809</v>
      </c>
      <c r="L228" s="1">
        <f t="shared" si="27"/>
        <v>5.1946915871409471</v>
      </c>
      <c r="M228" s="1">
        <f t="shared" si="28"/>
        <v>0.19250420996607803</v>
      </c>
    </row>
    <row r="229" spans="5:13" x14ac:dyDescent="0.4">
      <c r="E229" s="1">
        <v>61.000000000000298</v>
      </c>
      <c r="G229" s="1">
        <f t="shared" si="22"/>
        <v>99.59905416583544</v>
      </c>
      <c r="H229" s="1">
        <f t="shared" si="23"/>
        <v>0.31581897610194692</v>
      </c>
      <c r="I229" s="1">
        <f t="shared" si="24"/>
        <v>-0.21429826842785965</v>
      </c>
      <c r="J229" s="1">
        <f t="shared" si="25"/>
        <v>62.586027968706418</v>
      </c>
      <c r="K229" s="1">
        <f t="shared" si="26"/>
        <v>94.402991946127059</v>
      </c>
      <c r="L229" s="1">
        <f t="shared" si="27"/>
        <v>5.4327292688481101</v>
      </c>
      <c r="M229" s="1">
        <f t="shared" si="28"/>
        <v>0.18406954414866836</v>
      </c>
    </row>
    <row r="230" spans="5:13" x14ac:dyDescent="0.4">
      <c r="E230" s="1">
        <v>61.1000000000003</v>
      </c>
      <c r="G230" s="1">
        <f t="shared" si="22"/>
        <v>99.628628013711818</v>
      </c>
      <c r="H230" s="1">
        <f t="shared" si="23"/>
        <v>0.29573847876377646</v>
      </c>
      <c r="I230" s="1">
        <f t="shared" si="24"/>
        <v>-0.20080497338170181</v>
      </c>
      <c r="J230" s="1">
        <f t="shared" si="25"/>
        <v>62.664990667271191</v>
      </c>
      <c r="K230" s="1">
        <f t="shared" si="26"/>
        <v>94.152966759105709</v>
      </c>
      <c r="L230" s="1">
        <f t="shared" si="27"/>
        <v>5.6949154483485671</v>
      </c>
      <c r="M230" s="1">
        <f t="shared" si="28"/>
        <v>0.17559523211007175</v>
      </c>
    </row>
    <row r="231" spans="5:13" x14ac:dyDescent="0.4">
      <c r="E231" s="1">
        <v>61.200000000000301</v>
      </c>
      <c r="G231" s="1">
        <f t="shared" si="22"/>
        <v>99.656320402075011</v>
      </c>
      <c r="H231" s="1">
        <f t="shared" si="23"/>
        <v>0.27692388363191928</v>
      </c>
      <c r="I231" s="1">
        <f t="shared" si="24"/>
        <v>-0.18814595131856915</v>
      </c>
      <c r="J231" s="1">
        <f t="shared" si="25"/>
        <v>62.746492297847055</v>
      </c>
      <c r="K231" s="1">
        <f t="shared" si="26"/>
        <v>93.877379926724132</v>
      </c>
      <c r="L231" s="1">
        <f t="shared" si="27"/>
        <v>5.9822898161947995</v>
      </c>
      <c r="M231" s="1">
        <f t="shared" si="28"/>
        <v>0.16716007260177804</v>
      </c>
    </row>
    <row r="232" spans="5:13" x14ac:dyDescent="0.4">
      <c r="E232" s="1">
        <v>61.300000000000303</v>
      </c>
      <c r="G232" s="1">
        <f t="shared" si="22"/>
        <v>99.682250075196265</v>
      </c>
      <c r="H232" s="1">
        <f t="shared" si="23"/>
        <v>0.25929673121254015</v>
      </c>
      <c r="I232" s="1">
        <f t="shared" si="24"/>
        <v>-0.17627152419378872</v>
      </c>
      <c r="J232" s="1">
        <f t="shared" si="25"/>
        <v>62.830224122138048</v>
      </c>
      <c r="K232" s="1">
        <f t="shared" si="26"/>
        <v>93.575015886494654</v>
      </c>
      <c r="L232" s="1">
        <f t="shared" si="27"/>
        <v>6.2960221806802794</v>
      </c>
      <c r="M232" s="1">
        <f t="shared" si="28"/>
        <v>0.15883044425551102</v>
      </c>
    </row>
    <row r="233" spans="5:13" x14ac:dyDescent="0.4">
      <c r="E233" s="1">
        <v>61.400000000000297</v>
      </c>
      <c r="G233" s="1">
        <f t="shared" si="22"/>
        <v>99.706528400984027</v>
      </c>
      <c r="H233" s="1">
        <f t="shared" si="23"/>
        <v>0.2427832578776328</v>
      </c>
      <c r="I233" s="1">
        <f t="shared" si="24"/>
        <v>-0.16513473334908291</v>
      </c>
      <c r="J233" s="1">
        <f t="shared" si="25"/>
        <v>62.915914993208808</v>
      </c>
      <c r="K233" s="1">
        <f t="shared" si="26"/>
        <v>93.244541720198555</v>
      </c>
      <c r="L233" s="1">
        <f t="shared" si="27"/>
        <v>6.6374144159667425</v>
      </c>
      <c r="M233" s="1">
        <f t="shared" si="28"/>
        <v>0.15066107633635673</v>
      </c>
    </row>
    <row r="234" spans="5:13" x14ac:dyDescent="0.4">
      <c r="E234" s="1">
        <v>61.500000000000298</v>
      </c>
      <c r="G234" s="1">
        <f t="shared" si="22"/>
        <v>99.729259814557736</v>
      </c>
      <c r="H234" s="1">
        <f t="shared" si="23"/>
        <v>0.2273141357370857</v>
      </c>
      <c r="I234" s="1">
        <f t="shared" si="24"/>
        <v>-0.15469122140546884</v>
      </c>
      <c r="J234" s="1">
        <f t="shared" si="25"/>
        <v>63.003326792880642</v>
      </c>
      <c r="K234" s="1">
        <f t="shared" si="26"/>
        <v>92.884501244442603</v>
      </c>
      <c r="L234" s="1">
        <f t="shared" si="27"/>
        <v>7.0079034902998485</v>
      </c>
      <c r="M234" s="1">
        <f t="shared" si="28"/>
        <v>0.14269602904551598</v>
      </c>
    </row>
    <row r="235" spans="5:13" x14ac:dyDescent="0.4">
      <c r="E235" s="1">
        <v>61.6000000000003</v>
      </c>
      <c r="G235" s="1">
        <f t="shared" si="22"/>
        <v>99.750542236981573</v>
      </c>
      <c r="H235" s="1">
        <f t="shared" si="23"/>
        <v>0.21282422423837186</v>
      </c>
      <c r="I235" s="1">
        <f t="shared" si="24"/>
        <v>-0.14489911498713637</v>
      </c>
      <c r="J235" s="1">
        <f t="shared" si="25"/>
        <v>63.092250420581017</v>
      </c>
      <c r="K235" s="1">
        <f t="shared" si="26"/>
        <v>92.493308556790254</v>
      </c>
      <c r="L235" s="1">
        <f t="shared" si="27"/>
        <v>7.4090655285687994</v>
      </c>
      <c r="M235" s="1">
        <f t="shared" si="28"/>
        <v>0.13496978750479061</v>
      </c>
    </row>
    <row r="236" spans="5:13" x14ac:dyDescent="0.4">
      <c r="E236" s="1">
        <v>61.700000000000301</v>
      </c>
      <c r="G236" s="1">
        <f t="shared" si="22"/>
        <v>99.770467470314188</v>
      </c>
      <c r="H236" s="1">
        <f t="shared" si="23"/>
        <v>0.19925233332614029</v>
      </c>
      <c r="I236" s="1">
        <f t="shared" si="24"/>
        <v>-0.1357189091223138</v>
      </c>
      <c r="J236" s="1">
        <f t="shared" si="25"/>
        <v>63.182502264484476</v>
      </c>
      <c r="K236" s="1">
        <f t="shared" si="26"/>
        <v>92.069241023000586</v>
      </c>
      <c r="L236" s="1">
        <f t="shared" si="27"/>
        <v>7.8426208474592878</v>
      </c>
      <c r="M236" s="1">
        <f t="shared" si="28"/>
        <v>0.12750839540125952</v>
      </c>
    </row>
    <row r="237" spans="5:13" x14ac:dyDescent="0.4">
      <c r="E237" s="1">
        <v>61.800000000000303</v>
      </c>
      <c r="G237" s="1">
        <f t="shared" si="22"/>
        <v>99.789121570108804</v>
      </c>
      <c r="H237" s="1">
        <f t="shared" si="23"/>
        <v>0.18654099794616474</v>
      </c>
      <c r="I237" s="1">
        <f t="shared" si="24"/>
        <v>-0.12711335379975361</v>
      </c>
      <c r="J237" s="1">
        <f t="shared" si="25"/>
        <v>63.273921099280599</v>
      </c>
      <c r="K237" s="1">
        <f t="shared" si="26"/>
        <v>91.610431666693046</v>
      </c>
      <c r="L237" s="1">
        <f t="shared" si="27"/>
        <v>8.3104399367986996</v>
      </c>
      <c r="M237" s="1">
        <f t="shared" si="28"/>
        <v>0.12033057306292431</v>
      </c>
    </row>
    <row r="238" spans="5:13" x14ac:dyDescent="0.4">
      <c r="E238" s="1">
        <v>61.900000000000297</v>
      </c>
      <c r="G238" s="1">
        <f t="shared" si="22"/>
        <v>99.806585196471261</v>
      </c>
      <c r="H238" s="1">
        <f t="shared" si="23"/>
        <v>0.17463626362457346</v>
      </c>
      <c r="I238" s="1">
        <f t="shared" si="24"/>
        <v>-0.11904734321591959</v>
      </c>
      <c r="J238" s="1">
        <f t="shared" si="25"/>
        <v>63.366365360112418</v>
      </c>
      <c r="K238" s="1">
        <f t="shared" si="26"/>
        <v>91.114860924338075</v>
      </c>
      <c r="L238" s="1">
        <f t="shared" si="27"/>
        <v>8.8145503681200967</v>
      </c>
      <c r="M238" s="1">
        <f t="shared" si="28"/>
        <v>0.11344878164367138</v>
      </c>
    </row>
    <row r="239" spans="5:13" x14ac:dyDescent="0.4">
      <c r="E239" s="1">
        <v>62.000000000000298</v>
      </c>
      <c r="G239" s="1">
        <f t="shared" si="22"/>
        <v>99.822933944753174</v>
      </c>
      <c r="H239" s="1">
        <f t="shared" si="23"/>
        <v>0.16348748281913339</v>
      </c>
      <c r="I239" s="1">
        <f t="shared" si="24"/>
        <v>-0.11148780805439915</v>
      </c>
      <c r="J239" s="1">
        <f t="shared" si="25"/>
        <v>63.459710745752886</v>
      </c>
      <c r="K239" s="1">
        <f t="shared" si="26"/>
        <v>90.580347738456197</v>
      </c>
      <c r="L239" s="1">
        <f t="shared" si="27"/>
        <v>9.3571446094466459</v>
      </c>
      <c r="M239" s="1">
        <f t="shared" si="28"/>
        <v>0.10687020899414497</v>
      </c>
    </row>
    <row r="240" spans="5:13" x14ac:dyDescent="0.4">
      <c r="E240" s="1">
        <v>62.1000000000003</v>
      </c>
      <c r="G240" s="1">
        <f t="shared" si="22"/>
        <v>99.838238656924204</v>
      </c>
      <c r="H240" s="1">
        <f t="shared" si="23"/>
        <v>0.15304712171029916</v>
      </c>
      <c r="I240" s="1">
        <f t="shared" si="24"/>
        <v>-0.1044036110883408</v>
      </c>
      <c r="J240" s="1">
        <f t="shared" si="25"/>
        <v>63.553848113448701</v>
      </c>
      <c r="K240" s="1">
        <f t="shared" si="26"/>
        <v>90.004539939152437</v>
      </c>
      <c r="L240" s="1">
        <f t="shared" si="27"/>
        <v>9.9405887556463828</v>
      </c>
      <c r="M240" s="1">
        <f t="shared" si="28"/>
        <v>0.10059766323518686</v>
      </c>
    </row>
    <row r="241" spans="5:13" x14ac:dyDescent="0.4">
      <c r="E241" s="1">
        <v>62.200000000000301</v>
      </c>
      <c r="G241" s="1">
        <f t="shared" si="22"/>
        <v>99.852565714632235</v>
      </c>
      <c r="H241" s="1">
        <f t="shared" si="23"/>
        <v>0.14327057708029908</v>
      </c>
      <c r="I241" s="1">
        <f t="shared" si="24"/>
        <v>-9.7765446299999392E-2</v>
      </c>
      <c r="J241" s="1">
        <f t="shared" si="25"/>
        <v>63.648681628919533</v>
      </c>
      <c r="K241" s="1">
        <f t="shared" si="26"/>
        <v>89.384903879283684</v>
      </c>
      <c r="L241" s="1">
        <f t="shared" si="27"/>
        <v>10.567432174430115</v>
      </c>
      <c r="M241" s="1">
        <f t="shared" si="28"/>
        <v>9.4630368427600378E-2</v>
      </c>
    </row>
    <row r="242" spans="5:13" x14ac:dyDescent="0.4">
      <c r="E242" s="1">
        <v>62.300000000000303</v>
      </c>
      <c r="G242" s="1">
        <f t="shared" si="22"/>
        <v>99.865977314922915</v>
      </c>
      <c r="H242" s="1">
        <f t="shared" si="23"/>
        <v>0.13411600290680589</v>
      </c>
      <c r="I242" s="1">
        <f t="shared" si="24"/>
        <v>-9.1545741734930602E-2</v>
      </c>
      <c r="J242" s="1">
        <f t="shared" si="25"/>
        <v>63.744127141697959</v>
      </c>
      <c r="K242" s="1">
        <f t="shared" si="26"/>
        <v>88.71871327180861</v>
      </c>
      <c r="L242" s="1">
        <f t="shared" si="27"/>
        <v>11.240418090458069</v>
      </c>
      <c r="M242" s="1">
        <f t="shared" si="28"/>
        <v>8.8964662341954576E-2</v>
      </c>
    </row>
    <row r="243" spans="5:13" x14ac:dyDescent="0.4">
      <c r="E243" s="1">
        <v>62.400000000000297</v>
      </c>
      <c r="G243" s="1">
        <f t="shared" si="22"/>
        <v>99.878531729553089</v>
      </c>
      <c r="H243" s="1">
        <f t="shared" si="23"/>
        <v>0.12554414630174196</v>
      </c>
      <c r="I243" s="1">
        <f t="shared" si="24"/>
        <v>-8.5718566050644193E-2</v>
      </c>
      <c r="J243" s="1">
        <f t="shared" si="25"/>
        <v>63.840110758414824</v>
      </c>
      <c r="K243" s="1">
        <f t="shared" si="26"/>
        <v>88.003037180689347</v>
      </c>
      <c r="L243" s="1">
        <f t="shared" si="27"/>
        <v>11.962495131727065</v>
      </c>
      <c r="M243" s="1">
        <f t="shared" si="28"/>
        <v>8.3594600372942987E-2</v>
      </c>
    </row>
    <row r="244" spans="5:13" x14ac:dyDescent="0.4">
      <c r="E244" s="1">
        <v>62.500000000000298</v>
      </c>
      <c r="G244" s="1">
        <f t="shared" si="22"/>
        <v>99.890283548793235</v>
      </c>
      <c r="H244" s="1">
        <f t="shared" si="23"/>
        <v>0.11751819240146066</v>
      </c>
      <c r="I244" s="1">
        <f t="shared" si="24"/>
        <v>-8.0259539002811825E-2</v>
      </c>
      <c r="J244" s="1">
        <f t="shared" si="25"/>
        <v>63.93656758892859</v>
      </c>
      <c r="K244" s="1">
        <f t="shared" si="26"/>
        <v>87.234727121198972</v>
      </c>
      <c r="L244" s="1">
        <f t="shared" si="27"/>
        <v>12.736829861844811</v>
      </c>
      <c r="M244" s="1">
        <f t="shared" si="28"/>
        <v>7.8512472165123151E-2</v>
      </c>
    </row>
    <row r="245" spans="5:13" x14ac:dyDescent="0.4">
      <c r="E245" s="1">
        <v>62.6000000000003</v>
      </c>
      <c r="G245" s="1">
        <f t="shared" si="22"/>
        <v>99.901283910576851</v>
      </c>
      <c r="H245" s="1">
        <f t="shared" si="23"/>
        <v>0.11000361783615474</v>
      </c>
      <c r="I245" s="1">
        <f t="shared" si="24"/>
        <v>-7.5145745653058163E-2</v>
      </c>
      <c r="J245" s="1">
        <f t="shared" si="25"/>
        <v>64.033440647064822</v>
      </c>
      <c r="K245" s="1">
        <f t="shared" si="26"/>
        <v>86.410403191799986</v>
      </c>
      <c r="L245" s="1">
        <f t="shared" si="27"/>
        <v>13.566820359130658</v>
      </c>
      <c r="M245" s="1">
        <f t="shared" si="28"/>
        <v>7.3709238681485614E-2</v>
      </c>
    </row>
    <row r="246" spans="5:13" x14ac:dyDescent="0.4">
      <c r="E246" s="1">
        <v>62.700000000000301</v>
      </c>
      <c r="G246" s="1">
        <f t="shared" si="22"/>
        <v>99.911580715815248</v>
      </c>
      <c r="H246" s="1">
        <f t="shared" si="23"/>
        <v>0.1029680523839701</v>
      </c>
      <c r="I246" s="1">
        <f t="shared" si="24"/>
        <v>-7.0355654521845445E-2</v>
      </c>
      <c r="J246" s="1">
        <f t="shared" si="25"/>
        <v>64.130679883591156</v>
      </c>
      <c r="K246" s="1">
        <f t="shared" si="26"/>
        <v>85.526439205532284</v>
      </c>
      <c r="L246" s="1">
        <f t="shared" si="27"/>
        <v>14.456110860123394</v>
      </c>
      <c r="M246" s="1">
        <f t="shared" si="28"/>
        <v>6.9174898399434678E-2</v>
      </c>
    </row>
    <row r="247" spans="5:13" x14ac:dyDescent="0.4">
      <c r="E247" s="1">
        <v>62.800000000000303</v>
      </c>
      <c r="G247" s="1">
        <f t="shared" si="22"/>
        <v>99.92121883065947</v>
      </c>
      <c r="H247" s="1">
        <f t="shared" si="23"/>
        <v>9.6381148442218081E-2</v>
      </c>
      <c r="I247" s="1">
        <f t="shared" si="24"/>
        <v>-6.5869039417519218E-2</v>
      </c>
      <c r="J247" s="1">
        <f t="shared" si="25"/>
        <v>64.228241339080398</v>
      </c>
      <c r="K247" s="1">
        <f t="shared" si="26"/>
        <v>84.578946723830981</v>
      </c>
      <c r="L247" s="1">
        <f t="shared" si="27"/>
        <v>15.408607553008308</v>
      </c>
      <c r="M247" s="1">
        <f t="shared" si="28"/>
        <v>6.4898790923178809E-2</v>
      </c>
    </row>
    <row r="248" spans="5:13" x14ac:dyDescent="0.4">
      <c r="E248" s="1">
        <v>62.900000000000297</v>
      </c>
      <c r="G248" s="1">
        <f t="shared" si="22"/>
        <v>99.930240276453077</v>
      </c>
      <c r="H248" s="1">
        <f t="shared" si="23"/>
        <v>9.0214457936075992E-2</v>
      </c>
      <c r="I248" s="1">
        <f t="shared" si="24"/>
        <v>-6.1666905061424394E-2</v>
      </c>
      <c r="J248" s="1">
        <f t="shared" si="25"/>
        <v>64.326086398867034</v>
      </c>
      <c r="K248" s="1">
        <f t="shared" si="26"/>
        <v>83.563757951253791</v>
      </c>
      <c r="L248" s="1">
        <f t="shared" si="27"/>
        <v>16.428495552487245</v>
      </c>
      <c r="M248" s="1">
        <f t="shared" si="28"/>
        <v>6.0869846347470433E-2</v>
      </c>
    </row>
    <row r="249" spans="5:13" x14ac:dyDescent="0.4">
      <c r="E249" s="1">
        <v>63.000000000000298</v>
      </c>
      <c r="G249" s="1">
        <f t="shared" si="22"/>
        <v>99.938684408083745</v>
      </c>
      <c r="H249" s="1">
        <f t="shared" si="23"/>
        <v>8.4441316306679198E-2</v>
      </c>
      <c r="I249" s="1">
        <f t="shared" si="24"/>
        <v>-5.7731416293967122E-2</v>
      </c>
      <c r="J249" s="1">
        <f t="shared" si="25"/>
        <v>64.424181140164364</v>
      </c>
      <c r="K249" s="1">
        <f t="shared" si="26"/>
        <v>82.476407391913952</v>
      </c>
      <c r="L249" s="1">
        <f t="shared" si="27"/>
        <v>17.520257147355203</v>
      </c>
      <c r="M249" s="1">
        <f t="shared" si="28"/>
        <v>5.7076787834187501E-2</v>
      </c>
    </row>
    <row r="250" spans="5:13" x14ac:dyDescent="0.4">
      <c r="E250" s="1">
        <v>63.1000000000003</v>
      </c>
      <c r="G250" s="1">
        <f t="shared" si="22"/>
        <v>99.946588081405721</v>
      </c>
      <c r="H250" s="1">
        <f t="shared" si="23"/>
        <v>7.9036733219764996E-2</v>
      </c>
      <c r="I250" s="1">
        <f t="shared" si="24"/>
        <v>-5.4045830869141255E-2</v>
      </c>
      <c r="J250" s="1">
        <f t="shared" si="25"/>
        <v>64.522495757637827</v>
      </c>
      <c r="K250" s="1">
        <f t="shared" si="26"/>
        <v>81.312112213042269</v>
      </c>
      <c r="L250" s="1">
        <f t="shared" si="27"/>
        <v>18.688691368555393</v>
      </c>
      <c r="M250" s="1">
        <f t="shared" si="28"/>
        <v>5.3508294416084547E-2</v>
      </c>
    </row>
    <row r="251" spans="5:13" x14ac:dyDescent="0.4">
      <c r="E251" s="1">
        <v>63.200000000000301</v>
      </c>
      <c r="G251" s="1">
        <f t="shared" si="22"/>
        <v>99.953985810371563</v>
      </c>
      <c r="H251" s="1">
        <f t="shared" si="23"/>
        <v>7.3977289658414602E-2</v>
      </c>
      <c r="I251" s="1">
        <f t="shared" si="24"/>
        <v>-5.0594435613503214E-2</v>
      </c>
      <c r="J251" s="1">
        <f t="shared" si="25"/>
        <v>64.6210040616958</v>
      </c>
      <c r="K251" s="1">
        <f t="shared" si="26"/>
        <v>80.065751185138168</v>
      </c>
      <c r="L251" s="1">
        <f t="shared" si="27"/>
        <v>19.938935002945552</v>
      </c>
      <c r="M251" s="1">
        <f t="shared" si="28"/>
        <v>5.0153130036898731E-2</v>
      </c>
    </row>
    <row r="252" spans="5:13" x14ac:dyDescent="0.4">
      <c r="E252" s="1">
        <v>63.300000000000303</v>
      </c>
      <c r="G252" s="1">
        <f t="shared" si="22"/>
        <v>99.96090991447771</v>
      </c>
      <c r="H252" s="1">
        <f t="shared" si="23"/>
        <v>6.9241041061473121E-2</v>
      </c>
      <c r="I252" s="1">
        <f t="shared" si="24"/>
        <v>-4.7362485969414135E-2</v>
      </c>
      <c r="J252" s="1">
        <f t="shared" si="25"/>
        <v>64.719683035583515</v>
      </c>
      <c r="K252" s="1">
        <f t="shared" si="26"/>
        <v>78.731842165986905</v>
      </c>
      <c r="L252" s="1">
        <f t="shared" si="27"/>
        <v>21.276485080753716</v>
      </c>
      <c r="M252" s="1">
        <f t="shared" si="28"/>
        <v>4.7000244457886517E-2</v>
      </c>
    </row>
    <row r="253" spans="5:13" x14ac:dyDescent="0.4">
      <c r="E253" s="1">
        <v>63.400000000000297</v>
      </c>
      <c r="G253" s="1">
        <f t="shared" si="22"/>
        <v>99.967390657096658</v>
      </c>
      <c r="H253" s="1">
        <f t="shared" si="23"/>
        <v>6.4807426189478559E-2</v>
      </c>
      <c r="I253" s="1">
        <f t="shared" si="24"/>
        <v>-4.4336148719948142E-2</v>
      </c>
      <c r="J253" s="1">
        <f t="shared" si="25"/>
        <v>64.818512447902876</v>
      </c>
      <c r="K253" s="1">
        <f t="shared" si="26"/>
        <v>77.304517983619235</v>
      </c>
      <c r="L253" s="1">
        <f t="shared" si="27"/>
        <v>22.707222978142976</v>
      </c>
      <c r="M253" s="1">
        <f t="shared" si="28"/>
        <v>4.4038850587874975E-2</v>
      </c>
    </row>
    <row r="254" spans="5:13" x14ac:dyDescent="0.4">
      <c r="E254" s="1">
        <v>63.500000000000298</v>
      </c>
      <c r="G254" s="1">
        <f t="shared" si="22"/>
        <v>99.973456375237831</v>
      </c>
      <c r="H254" s="1">
        <f t="shared" si="23"/>
        <v>6.0657181411726518E-2</v>
      </c>
      <c r="I254" s="1">
        <f t="shared" si="24"/>
        <v>-4.1502447777519817E-2</v>
      </c>
      <c r="J254" s="1">
        <f t="shared" si="25"/>
        <v>64.917474513085665</v>
      </c>
      <c r="K254" s="1">
        <f t="shared" si="26"/>
        <v>75.77750061845741</v>
      </c>
      <c r="L254" s="1">
        <f t="shared" si="27"/>
        <v>24.237440231578123</v>
      </c>
      <c r="M254" s="1">
        <f t="shared" si="28"/>
        <v>4.125848234984545E-2</v>
      </c>
    </row>
    <row r="255" spans="5:13" x14ac:dyDescent="0.4">
      <c r="E255" s="1">
        <v>63.6000000000003</v>
      </c>
      <c r="G255" s="1">
        <f t="shared" si="22"/>
        <v>99.9791336012496</v>
      </c>
      <c r="H255" s="1">
        <f t="shared" si="23"/>
        <v>5.6772260117695955E-2</v>
      </c>
      <c r="I255" s="1">
        <f t="shared" si="24"/>
        <v>-3.8849212940305078E-2</v>
      </c>
      <c r="J255" s="1">
        <f t="shared" si="25"/>
        <v>65.016553592157365</v>
      </c>
      <c r="K255" s="1">
        <f t="shared" si="26"/>
        <v>74.144073598511</v>
      </c>
      <c r="L255" s="1">
        <f t="shared" si="27"/>
        <v>25.873866147612286</v>
      </c>
      <c r="M255" s="1">
        <f t="shared" si="28"/>
        <v>3.864903661072247E-2</v>
      </c>
    </row>
    <row r="256" spans="5:13" x14ac:dyDescent="0.4">
      <c r="E256" s="1">
        <v>63.700000000000301</v>
      </c>
      <c r="G256" s="1">
        <f t="shared" si="22"/>
        <v>99.98444717694683</v>
      </c>
      <c r="H256" s="1">
        <f t="shared" si="23"/>
        <v>5.3135756972294911E-2</v>
      </c>
      <c r="I256" s="1">
        <f t="shared" si="24"/>
        <v>-3.6365031454009933E-2</v>
      </c>
      <c r="J256" s="1">
        <f t="shared" si="25"/>
        <v>65.115735931915722</v>
      </c>
      <c r="K256" s="1">
        <f t="shared" si="26"/>
        <v>72.397052437952183</v>
      </c>
      <c r="L256" s="1">
        <f t="shared" si="27"/>
        <v>27.623697375876855</v>
      </c>
      <c r="M256" s="1">
        <f t="shared" si="28"/>
        <v>3.6200802028524874E-2</v>
      </c>
    </row>
    <row r="257" spans="5:13" x14ac:dyDescent="0.4">
      <c r="E257" s="1">
        <v>63.800000000000303</v>
      </c>
      <c r="G257" s="1">
        <f t="shared" si="22"/>
        <v>99.989420360620628</v>
      </c>
      <c r="H257" s="1">
        <f t="shared" si="23"/>
        <v>4.9731836737975502E-2</v>
      </c>
      <c r="I257" s="1">
        <f t="shared" si="24"/>
        <v>-3.4039202343193603E-2</v>
      </c>
      <c r="J257" s="1">
        <f t="shared" si="25"/>
        <v>65.215009433525125</v>
      </c>
      <c r="K257" s="1">
        <f t="shared" si="26"/>
        <v>70.528753061673939</v>
      </c>
      <c r="L257" s="1">
        <f t="shared" si="27"/>
        <v>29.49462950091408</v>
      </c>
      <c r="M257" s="1">
        <f t="shared" si="28"/>
        <v>3.3904477422542587E-2</v>
      </c>
    </row>
    <row r="258" spans="5:13" x14ac:dyDescent="0.4">
      <c r="E258" s="1">
        <v>63.900000000000297</v>
      </c>
      <c r="G258" s="1">
        <f t="shared" si="22"/>
        <v>99.994074927362348</v>
      </c>
      <c r="H258" s="1">
        <f t="shared" si="23"/>
        <v>4.6545667417208648E-2</v>
      </c>
      <c r="I258" s="1">
        <f t="shared" si="24"/>
        <v>-3.1861693207670343E-2</v>
      </c>
      <c r="J258" s="1">
        <f t="shared" si="25"/>
        <v>65.314363452659762</v>
      </c>
      <c r="K258" s="1">
        <f t="shared" si="26"/>
        <v>68.530957974030244</v>
      </c>
      <c r="L258" s="1">
        <f t="shared" si="27"/>
        <v>31.494890893528634</v>
      </c>
      <c r="M258" s="1">
        <f t="shared" si="28"/>
        <v>3.1751181592614232E-2</v>
      </c>
    </row>
    <row r="259" spans="5:13" x14ac:dyDescent="0.4">
      <c r="E259" s="1">
        <v>64.000000000000298</v>
      </c>
      <c r="G259" s="1">
        <f t="shared" si="22"/>
        <v>99.998431263108017</v>
      </c>
      <c r="H259" s="1">
        <f t="shared" si="23"/>
        <v>4.3563357456690092E-2</v>
      </c>
      <c r="I259" s="1">
        <f t="shared" si="24"/>
        <v>-2.9823099605185137E-2</v>
      </c>
      <c r="J259" s="1">
        <f t="shared" si="25"/>
        <v>65.413788620878989</v>
      </c>
      <c r="K259" s="1">
        <f t="shared" si="26"/>
        <v>66.394880144744121</v>
      </c>
      <c r="L259" s="1">
        <f t="shared" si="27"/>
        <v>33.633278847430581</v>
      </c>
      <c r="M259" s="1">
        <f t="shared" si="28"/>
        <v>2.9732456491567878E-2</v>
      </c>
    </row>
    <row r="260" spans="5:13" x14ac:dyDescent="0.4">
      <c r="E260" s="1">
        <v>64.100000000000307</v>
      </c>
      <c r="G260" s="1">
        <f t="shared" si="22"/>
        <v>100.00250845278714</v>
      </c>
      <c r="H260" s="1">
        <f t="shared" si="23"/>
        <v>4.0771896791223915E-2</v>
      </c>
      <c r="I260" s="1">
        <f t="shared" si="24"/>
        <v>-2.7914606654659398E-2</v>
      </c>
      <c r="J260" s="1">
        <f t="shared" si="25"/>
        <v>65.513276691634786</v>
      </c>
      <c r="K260" s="1">
        <f t="shared" si="26"/>
        <v>64.111124333344463</v>
      </c>
      <c r="L260" s="1">
        <f t="shared" si="27"/>
        <v>35.919198279144531</v>
      </c>
      <c r="M260" s="1">
        <f t="shared" si="28"/>
        <v>2.7840265036779003E-2</v>
      </c>
    </row>
    <row r="261" spans="5:13" x14ac:dyDescent="0.4">
      <c r="E261" s="1">
        <v>64.200000000000301</v>
      </c>
      <c r="G261" s="1">
        <f t="shared" ref="G261:G324" si="29">$B$3/(1+EXP(-$B$5*(E261-$B$4)))</f>
        <v>100.00632436293677</v>
      </c>
      <c r="H261" s="1">
        <f t="shared" si="23"/>
        <v>3.8159101496264509E-2</v>
      </c>
      <c r="I261" s="1">
        <f t="shared" si="24"/>
        <v>-2.6127952949595537E-2</v>
      </c>
      <c r="J261" s="1">
        <f t="shared" si="25"/>
        <v>65.61282040313003</v>
      </c>
      <c r="K261" s="1">
        <f t="shared" si="26"/>
        <v>61.669645782445329</v>
      </c>
      <c r="L261" s="1">
        <f t="shared" si="27"/>
        <v>38.36270306007399</v>
      </c>
      <c r="M261" s="1">
        <f t="shared" si="28"/>
        <v>2.6066984863763437E-2</v>
      </c>
    </row>
    <row r="262" spans="5:13" x14ac:dyDescent="0.4">
      <c r="E262" s="1">
        <v>64.300000000000296</v>
      </c>
      <c r="G262" s="1">
        <f t="shared" si="29"/>
        <v>100.00989571912122</v>
      </c>
      <c r="H262" s="1">
        <f t="shared" si="23"/>
        <v>3.571356184451905E-2</v>
      </c>
      <c r="I262" s="1">
        <f t="shared" si="24"/>
        <v>-2.4455396517455989E-2</v>
      </c>
      <c r="J262" s="1">
        <f t="shared" si="25"/>
        <v>65.712413359673818</v>
      </c>
      <c r="K262" s="1">
        <f t="shared" si="26"/>
        <v>59.059706013461295</v>
      </c>
      <c r="L262" s="1">
        <f t="shared" si="27"/>
        <v>40.974540246696115</v>
      </c>
      <c r="M262" s="1">
        <f t="shared" si="28"/>
        <v>2.4405398913063647E-2</v>
      </c>
    </row>
    <row r="263" spans="5:13" x14ac:dyDescent="0.4">
      <c r="E263" s="1">
        <v>64.400000000000304</v>
      </c>
      <c r="G263" s="1">
        <f t="shared" si="29"/>
        <v>100.01323817847734</v>
      </c>
      <c r="H263" s="1">
        <f t="shared" si="23"/>
        <v>3.3424593561190354E-2</v>
      </c>
      <c r="I263" s="1">
        <f t="shared" si="24"/>
        <v>-2.2889682833285008E-2</v>
      </c>
      <c r="J263" s="1">
        <f t="shared" si="25"/>
        <v>65.812049924518817</v>
      </c>
      <c r="K263" s="1">
        <f t="shared" si="26"/>
        <v>56.269825651519866</v>
      </c>
      <c r="L263" s="1">
        <f t="shared" si="27"/>
        <v>43.766197281611205</v>
      </c>
      <c r="M263" s="1">
        <f t="shared" si="28"/>
        <v>2.2848683735659157E-2</v>
      </c>
    </row>
    <row r="264" spans="5:13" x14ac:dyDescent="0.4">
      <c r="E264" s="1">
        <v>64.500000000000298</v>
      </c>
      <c r="G264" s="1">
        <f t="shared" si="29"/>
        <v>100.01636639768695</v>
      </c>
      <c r="H264" s="1">
        <f t="shared" si="23"/>
        <v>3.1282192096144357E-2</v>
      </c>
      <c r="I264" s="1">
        <f t="shared" si="24"/>
        <v>-2.1424014650461187E-2</v>
      </c>
      <c r="J264" s="1">
        <f t="shared" si="25"/>
        <v>65.911725131317226</v>
      </c>
      <c r="K264" s="1">
        <f t="shared" si="26"/>
        <v>53.287733838916708</v>
      </c>
      <c r="L264" s="1">
        <f t="shared" si="27"/>
        <v>46.749952605954093</v>
      </c>
      <c r="M264" s="1">
        <f t="shared" si="28"/>
        <v>2.1390396016629107E-2</v>
      </c>
    </row>
    <row r="265" spans="5:13" x14ac:dyDescent="0.4">
      <c r="E265" s="1">
        <v>64.600000000000307</v>
      </c>
      <c r="G265" s="1">
        <f t="shared" si="29"/>
        <v>100.01929409665958</v>
      </c>
      <c r="H265" s="1">
        <f t="shared" si="23"/>
        <v>2.9276989726267633E-2</v>
      </c>
      <c r="I265" s="1">
        <f t="shared" si="24"/>
        <v>-2.005202369876553E-2</v>
      </c>
      <c r="J265" s="1">
        <f t="shared" si="25"/>
        <v>66.01143460044544</v>
      </c>
      <c r="K265" s="1">
        <f t="shared" si="26"/>
        <v>50.100314337695664</v>
      </c>
      <c r="L265" s="1">
        <f t="shared" si="27"/>
        <v>49.938929582112422</v>
      </c>
      <c r="M265" s="1">
        <f t="shared" si="28"/>
        <v>2.0024458040410004E-2</v>
      </c>
    </row>
    <row r="266" spans="5:13" x14ac:dyDescent="0.4">
      <c r="E266" s="1">
        <v>64.700000000000401</v>
      </c>
      <c r="G266" s="1">
        <f t="shared" si="29"/>
        <v>100.02203411819167</v>
      </c>
      <c r="H266" s="1">
        <f t="shared" si="23"/>
        <v>2.740021532088394E-2</v>
      </c>
      <c r="I266" s="1">
        <f t="shared" si="24"/>
        <v>-1.8767744053819327E-2</v>
      </c>
      <c r="J266" s="1">
        <f t="shared" si="25"/>
        <v>66.111174467744945</v>
      </c>
      <c r="K266" s="1">
        <f t="shared" si="26"/>
        <v>46.693547855483814</v>
      </c>
      <c r="L266" s="1">
        <f t="shared" si="27"/>
        <v>53.3471541926112</v>
      </c>
      <c r="M266" s="1">
        <f t="shared" si="28"/>
        <v>1.8745142362973585E-2</v>
      </c>
    </row>
    <row r="267" spans="5:13" x14ac:dyDescent="0.4">
      <c r="E267" s="1">
        <v>64.800000000000395</v>
      </c>
      <c r="G267" s="1">
        <f t="shared" si="29"/>
        <v>100.02459848385315</v>
      </c>
      <c r="H267" s="1">
        <f t="shared" si="23"/>
        <v>2.5643656614848034E-2</v>
      </c>
      <c r="I267" s="1">
        <f t="shared" si="24"/>
        <v>-1.7565587060360051E-2</v>
      </c>
      <c r="J267" s="1">
        <f t="shared" si="25"/>
        <v>66.210941324916163</v>
      </c>
      <c r="K267" s="1">
        <f t="shared" si="26"/>
        <v>43.052450294649518</v>
      </c>
      <c r="L267" s="1">
        <f t="shared" si="27"/>
        <v>56.989616814950892</v>
      </c>
      <c r="M267" s="1">
        <f t="shared" si="28"/>
        <v>1.7547056040876131E-2</v>
      </c>
    </row>
    <row r="268" spans="5:13" x14ac:dyDescent="0.4">
      <c r="E268" s="1">
        <v>64.900000000000404</v>
      </c>
      <c r="G268" s="1">
        <f t="shared" si="29"/>
        <v>100.02699844633636</v>
      </c>
      <c r="H268" s="1">
        <f t="shared" si="23"/>
        <v>2.3999624832098561E-2</v>
      </c>
      <c r="I268" s="1">
        <f t="shared" si="24"/>
        <v>-1.6440317827493334E-2</v>
      </c>
      <c r="J268" s="1">
        <f t="shared" si="25"/>
        <v>66.310732162779985</v>
      </c>
      <c r="K268" s="1">
        <f t="shared" si="26"/>
        <v>39.161006911102163</v>
      </c>
      <c r="L268" s="1">
        <f t="shared" si="27"/>
        <v>60.882338085871027</v>
      </c>
      <c r="M268" s="1">
        <f t="shared" si="28"/>
        <v>1.6425124780680363E-2</v>
      </c>
    </row>
    <row r="269" spans="5:13" x14ac:dyDescent="0.4">
      <c r="E269" s="1">
        <v>65.000000000000398</v>
      </c>
      <c r="G269" s="1">
        <f t="shared" si="29"/>
        <v>100.0292445384883</v>
      </c>
      <c r="H269" s="1">
        <f t="shared" si="23"/>
        <v>2.2460921519355137E-2</v>
      </c>
      <c r="I269" s="1">
        <f t="shared" si="24"/>
        <v>-1.5387033127435112E-2</v>
      </c>
      <c r="J269" s="1">
        <f t="shared" si="25"/>
        <v>66.410544323149509</v>
      </c>
      <c r="K269" s="1">
        <f t="shared" si="26"/>
        <v>35.00210188371922</v>
      </c>
      <c r="L269" s="1">
        <f t="shared" si="27"/>
        <v>65.042439354096004</v>
      </c>
      <c r="M269" s="1">
        <f t="shared" si="28"/>
        <v>1.537457712119196E-2</v>
      </c>
    </row>
    <row r="270" spans="5:13" x14ac:dyDescent="0.4">
      <c r="E270" s="1">
        <v>65.100000000000406</v>
      </c>
      <c r="G270" s="1">
        <f t="shared" si="29"/>
        <v>100.03134661923391</v>
      </c>
      <c r="H270" s="1">
        <f t="shared" si="23"/>
        <v>2.102080745615174E-2</v>
      </c>
      <c r="I270" s="1">
        <f t="shared" si="24"/>
        <v>-1.4401140632032738E-2</v>
      </c>
      <c r="J270" s="1">
        <f t="shared" si="25"/>
        <v>66.510375457094398</v>
      </c>
      <c r="K270" s="1">
        <f t="shared" si="26"/>
        <v>30.557443018816628</v>
      </c>
      <c r="L270" s="1">
        <f t="shared" si="27"/>
        <v>69.488217997082401</v>
      </c>
      <c r="M270" s="1">
        <f t="shared" si="28"/>
        <v>1.4390928834036108E-2</v>
      </c>
    </row>
    <row r="271" spans="5:13" x14ac:dyDescent="0.4">
      <c r="E271" s="1">
        <v>65.200000000000401</v>
      </c>
      <c r="G271" s="1">
        <f t="shared" si="29"/>
        <v>100.03331391658543</v>
      </c>
      <c r="H271" s="1">
        <f t="shared" si="23"/>
        <v>1.9672973515129095E-2</v>
      </c>
      <c r="I271" s="1">
        <f t="shared" si="24"/>
        <v>-1.3478339410227216E-2</v>
      </c>
      <c r="J271" s="1">
        <f t="shared" si="25"/>
        <v>66.610223489342431</v>
      </c>
      <c r="K271" s="1">
        <f t="shared" si="26"/>
        <v>25.807481227087578</v>
      </c>
      <c r="L271" s="1">
        <f t="shared" si="27"/>
        <v>74.239227964326375</v>
      </c>
      <c r="M271" s="1">
        <f t="shared" si="28"/>
        <v>1.3469967662925086E-2</v>
      </c>
    </row>
    <row r="272" spans="5:13" x14ac:dyDescent="0.4">
      <c r="E272" s="1">
        <v>65.300000000000395</v>
      </c>
      <c r="G272" s="1">
        <f t="shared" si="29"/>
        <v>100.03515506792029</v>
      </c>
      <c r="H272" s="1">
        <f t="shared" si="23"/>
        <v>1.8411513348582868E-2</v>
      </c>
      <c r="I272" s="1">
        <f t="shared" si="24"/>
        <v>-1.2614601665462988E-2</v>
      </c>
      <c r="J272" s="1">
        <f t="shared" si="25"/>
        <v>66.710086581754368</v>
      </c>
      <c r="K272" s="1">
        <f t="shared" si="26"/>
        <v>20.731324725624177</v>
      </c>
      <c r="L272" s="1">
        <f t="shared" si="27"/>
        <v>79.316365594546298</v>
      </c>
      <c r="M272" s="1">
        <f t="shared" si="28"/>
        <v>1.2607738548080408E-2</v>
      </c>
    </row>
    <row r="273" spans="5:13" x14ac:dyDescent="0.4">
      <c r="E273" s="1">
        <v>65.400000000000404</v>
      </c>
      <c r="G273" s="1">
        <f t="shared" si="29"/>
        <v>100.03687815770012</v>
      </c>
      <c r="H273" s="1">
        <f t="shared" si="23"/>
        <v>1.7230897798297871E-2</v>
      </c>
      <c r="I273" s="1">
        <f t="shared" si="24"/>
        <v>-1.180615550284897E-2</v>
      </c>
      <c r="J273" s="1">
        <f t="shared" si="25"/>
        <v>66.809963111208745</v>
      </c>
      <c r="K273" s="1">
        <f t="shared" si="26"/>
        <v>15.306646831774145</v>
      </c>
      <c r="L273" s="1">
        <f t="shared" si="27"/>
        <v>84.741961840164493</v>
      </c>
      <c r="M273" s="1">
        <f t="shared" si="28"/>
        <v>1.1800529257112828E-2</v>
      </c>
    </row>
    <row r="274" spans="5:13" x14ac:dyDescent="0.4">
      <c r="E274" s="1">
        <v>65.500000000000398</v>
      </c>
      <c r="G274" s="1">
        <f t="shared" si="29"/>
        <v>100.03849075279091</v>
      </c>
      <c r="H274" s="1">
        <f t="shared" si="23"/>
        <v>1.6125950907906833E-2</v>
      </c>
      <c r="I274" s="1">
        <f t="shared" si="24"/>
        <v>-1.1049468903911005E-2</v>
      </c>
      <c r="J274" s="1">
        <f t="shared" si="25"/>
        <v>66.90985163562857</v>
      </c>
      <c r="K274" s="1">
        <f t="shared" si="26"/>
        <v>9.50958822292435</v>
      </c>
      <c r="L274" s="1">
        <f t="shared" si="27"/>
        <v>90.539880024752421</v>
      </c>
      <c r="M274" s="1">
        <f t="shared" si="28"/>
        <v>1.1044856694382774E-2</v>
      </c>
    </row>
    <row r="275" spans="5:13" x14ac:dyDescent="0.4">
      <c r="E275" s="1">
        <v>65.600000000000406</v>
      </c>
      <c r="G275" s="1">
        <f t="shared" si="29"/>
        <v>100.03999993553666</v>
      </c>
      <c r="H275" s="1">
        <f t="shared" si="23"/>
        <v>1.5091827457494978E-2</v>
      </c>
      <c r="I275" s="1">
        <f t="shared" si="24"/>
        <v>-1.0341234504117669E-2</v>
      </c>
      <c r="J275" s="1">
        <f t="shared" si="25"/>
        <v>67.009750882569563</v>
      </c>
      <c r="K275" s="1">
        <f t="shared" si="26"/>
        <v>3.3146514088726065</v>
      </c>
      <c r="L275" s="1">
        <f t="shared" si="27"/>
        <v>96.735621387137101</v>
      </c>
      <c r="M275" s="1">
        <f t="shared" si="28"/>
        <v>1.0337453625257528E-2</v>
      </c>
    </row>
    <row r="276" spans="5:13" x14ac:dyDescent="0.4">
      <c r="E276" s="1">
        <v>65.700000000000401</v>
      </c>
      <c r="G276" s="1">
        <f t="shared" si="29"/>
        <v>100.04141233472728</v>
      </c>
      <c r="H276" s="1">
        <f t="shared" ref="H276:H339" si="30">(G276-G275)/(E276-E275)</f>
        <v>1.4123991906274917E-2</v>
      </c>
      <c r="I276" s="1">
        <f t="shared" si="24"/>
        <v>-9.6783555122011613E-3</v>
      </c>
      <c r="J276" s="1">
        <f t="shared" si="25"/>
        <v>67.109659718446807</v>
      </c>
      <c r="K276" s="1">
        <f t="shared" si="26"/>
        <v>-3.3054107511700579</v>
      </c>
      <c r="L276" s="1">
        <f t="shared" si="27"/>
        <v>103.35643657977752</v>
      </c>
      <c r="M276" s="1">
        <f t="shared" si="28"/>
        <v>9.6752561629592556E-3</v>
      </c>
    </row>
    <row r="277" spans="5:13" x14ac:dyDescent="0.4">
      <c r="E277" s="1">
        <v>65.800000000000395</v>
      </c>
      <c r="G277" s="1">
        <f t="shared" si="29"/>
        <v>100.04273415459463</v>
      </c>
      <c r="H277" s="1">
        <f t="shared" si="30"/>
        <v>1.3218198673428857E-2</v>
      </c>
      <c r="I277" s="1">
        <f t="shared" ref="I277:I340" si="31">(H277-H276)/(E277-E276)</f>
        <v>-9.0579323284611189E-3</v>
      </c>
      <c r="J277" s="1">
        <f t="shared" ref="J277:J340" si="32">IF(OR(AND(E275=E276,G275=G276), AND(E276=E277,G276=G277),AND(E277=E275,G277=G275),COUNT(E275:G277)&lt;6)," ",((E277^2-E275^2)*(G277-G276)+(E276^2-E277^2)*(G277-G275)+(G275-G276)*(G277-G275)*(G277-G276))/(((E276-E277)*(G277-G275)+(E277-E275)*(G277-G276))*2))</f>
        <v>67.209577142123351</v>
      </c>
      <c r="K277" s="1">
        <f t="shared" ref="K277:K340" si="33">IF(J277="","",(E275-E277)*J277/(G277-G275)+(E277^2-E275^2)/(2*(G277-G275))+(G275+G277)/2)</f>
        <v>-10.37971554683881</v>
      </c>
      <c r="L277" s="1">
        <f t="shared" ref="L277:L340" si="34">IF(K277="","",SQRT((E275-J277)^2+(G275-K277)^2))</f>
        <v>110.4314461817158</v>
      </c>
      <c r="M277" s="1">
        <f t="shared" ref="M277:M340" si="35">1/L277</f>
        <v>9.0553916893788781E-3</v>
      </c>
    </row>
    <row r="278" spans="5:13" x14ac:dyDescent="0.4">
      <c r="E278" s="1">
        <v>65.900000000000404</v>
      </c>
      <c r="G278" s="1">
        <f t="shared" si="29"/>
        <v>100.04397120196069</v>
      </c>
      <c r="H278" s="1">
        <f t="shared" si="30"/>
        <v>1.2370473660609005E-2</v>
      </c>
      <c r="I278" s="1">
        <f t="shared" si="31"/>
        <v>-8.4772501281977931E-3</v>
      </c>
      <c r="J278" s="1">
        <f t="shared" si="32"/>
        <v>67.309502261215926</v>
      </c>
      <c r="K278" s="1">
        <f t="shared" si="33"/>
        <v>-17.939377915466565</v>
      </c>
      <c r="L278" s="1">
        <f t="shared" si="34"/>
        <v>117.99176821113028</v>
      </c>
      <c r="M278" s="1">
        <f t="shared" si="35"/>
        <v>8.4751675066911062E-3</v>
      </c>
    </row>
    <row r="279" spans="5:13" x14ac:dyDescent="0.4">
      <c r="E279" s="1">
        <v>66.000000000000398</v>
      </c>
      <c r="G279" s="1">
        <f t="shared" si="29"/>
        <v>100.04512891165548</v>
      </c>
      <c r="H279" s="1">
        <f t="shared" si="30"/>
        <v>1.1577096947946277E-2</v>
      </c>
      <c r="I279" s="1">
        <f t="shared" si="31"/>
        <v>-7.933767126627727E-3</v>
      </c>
      <c r="J279" s="1">
        <f t="shared" si="32"/>
        <v>67.409434286285318</v>
      </c>
      <c r="K279" s="1">
        <f t="shared" si="33"/>
        <v>-26.017647819357961</v>
      </c>
      <c r="L279" s="1">
        <f t="shared" si="34"/>
        <v>126.07065551563021</v>
      </c>
      <c r="M279" s="1">
        <f t="shared" si="35"/>
        <v>7.9320599699429679E-3</v>
      </c>
    </row>
    <row r="280" spans="5:13" x14ac:dyDescent="0.4">
      <c r="E280" s="1">
        <v>66.100000000000406</v>
      </c>
      <c r="G280" s="1">
        <f t="shared" si="29"/>
        <v>100.04621237031371</v>
      </c>
      <c r="H280" s="1">
        <f t="shared" si="30"/>
        <v>1.083458658229027E-2</v>
      </c>
      <c r="I280" s="1">
        <f t="shared" si="31"/>
        <v>-7.4251036565594394E-3</v>
      </c>
      <c r="J280" s="1">
        <f t="shared" si="32"/>
        <v>67.509372510636467</v>
      </c>
      <c r="K280" s="1">
        <f t="shared" si="33"/>
        <v>-34.650055822893563</v>
      </c>
      <c r="L280" s="1">
        <f t="shared" si="34"/>
        <v>134.70364136150945</v>
      </c>
      <c r="M280" s="1">
        <f t="shared" si="35"/>
        <v>7.4237042881139395E-3</v>
      </c>
    </row>
    <row r="281" spans="5:13" x14ac:dyDescent="0.4">
      <c r="E281" s="1">
        <v>66.200000000000401</v>
      </c>
      <c r="G281" s="1">
        <f t="shared" si="29"/>
        <v>100.04722633865356</v>
      </c>
      <c r="H281" s="1">
        <f t="shared" si="30"/>
        <v>1.0139683398478504E-2</v>
      </c>
      <c r="I281" s="1">
        <f t="shared" si="31"/>
        <v>-6.9490318381180581E-3</v>
      </c>
      <c r="J281" s="1">
        <f t="shared" si="32"/>
        <v>67.609316311114355</v>
      </c>
      <c r="K281" s="1">
        <f t="shared" si="33"/>
        <v>-43.874570271950262</v>
      </c>
      <c r="L281" s="1">
        <f t="shared" si="34"/>
        <v>143.92869662471341</v>
      </c>
      <c r="M281" s="1">
        <f t="shared" si="35"/>
        <v>6.9478847752470659E-3</v>
      </c>
    </row>
    <row r="282" spans="5:13" x14ac:dyDescent="0.4">
      <c r="E282" s="1">
        <v>66.300000000000395</v>
      </c>
      <c r="G282" s="1">
        <f t="shared" si="29"/>
        <v>100.04817527233341</v>
      </c>
      <c r="H282" s="1">
        <f t="shared" si="30"/>
        <v>9.4893367985099241E-3</v>
      </c>
      <c r="I282" s="1">
        <f t="shared" si="31"/>
        <v>-6.5034659996861654E-3</v>
      </c>
      <c r="J282" s="1">
        <f t="shared" si="32"/>
        <v>67.709265127213243</v>
      </c>
      <c r="K282" s="1">
        <f t="shared" si="33"/>
        <v>-53.731763260233095</v>
      </c>
      <c r="L282" s="1">
        <f t="shared" si="34"/>
        <v>153.786395767892</v>
      </c>
      <c r="M282" s="1">
        <f t="shared" si="35"/>
        <v>6.5025257598811809E-3</v>
      </c>
    </row>
    <row r="283" spans="5:13" x14ac:dyDescent="0.4">
      <c r="E283" s="1">
        <v>66.400000000000404</v>
      </c>
      <c r="G283" s="1">
        <f t="shared" si="29"/>
        <v>100.04906334147726</v>
      </c>
      <c r="H283" s="1">
        <f t="shared" si="30"/>
        <v>8.8806914385478799E-3</v>
      </c>
      <c r="I283" s="1">
        <f t="shared" si="31"/>
        <v>-6.0864535996199235E-3</v>
      </c>
      <c r="J283" s="1">
        <f t="shared" si="32"/>
        <v>67.809218464691426</v>
      </c>
      <c r="K283" s="1">
        <f t="shared" si="33"/>
        <v>-64.264990144315249</v>
      </c>
      <c r="L283" s="1">
        <f t="shared" si="34"/>
        <v>164.32009636563967</v>
      </c>
      <c r="M283" s="1">
        <f t="shared" si="35"/>
        <v>6.0856828964780604E-3</v>
      </c>
    </row>
    <row r="284" spans="5:13" x14ac:dyDescent="0.4">
      <c r="E284" s="1">
        <v>66.500000000000398</v>
      </c>
      <c r="G284" s="1">
        <f t="shared" si="29"/>
        <v>100.04989444895304</v>
      </c>
      <c r="H284" s="1">
        <f t="shared" si="30"/>
        <v>8.3110747577568589E-3</v>
      </c>
      <c r="I284" s="1">
        <f t="shared" si="31"/>
        <v>-5.6961668079105335E-3</v>
      </c>
      <c r="J284" s="1">
        <f t="shared" si="32"/>
        <v>67.909175878023021</v>
      </c>
      <c r="K284" s="1">
        <f t="shared" si="33"/>
        <v>-75.520579196503064</v>
      </c>
      <c r="L284" s="1">
        <f t="shared" si="34"/>
        <v>175.5761287668258</v>
      </c>
      <c r="M284" s="1">
        <f t="shared" si="35"/>
        <v>5.6955350765709829E-3</v>
      </c>
    </row>
    <row r="285" spans="5:13" x14ac:dyDescent="0.4">
      <c r="E285" s="1">
        <v>66.600000000000406</v>
      </c>
      <c r="G285" s="1">
        <f t="shared" si="29"/>
        <v>100.05067224748336</v>
      </c>
      <c r="H285" s="1">
        <f t="shared" si="30"/>
        <v>7.7779853032204941E-3</v>
      </c>
      <c r="I285" s="1">
        <f t="shared" si="31"/>
        <v>-5.3308945453631931E-3</v>
      </c>
      <c r="J285" s="1">
        <f t="shared" si="32"/>
        <v>68.00913697280798</v>
      </c>
      <c r="K285" s="1">
        <f t="shared" si="33"/>
        <v>-87.548036258137785</v>
      </c>
      <c r="L285" s="1">
        <f t="shared" si="34"/>
        <v>187.60400075687389</v>
      </c>
      <c r="M285" s="1">
        <f t="shared" si="35"/>
        <v>5.3303767295237682E-3</v>
      </c>
    </row>
    <row r="286" spans="5:13" x14ac:dyDescent="0.4">
      <c r="E286" s="1">
        <v>66.700000000000401</v>
      </c>
      <c r="G286" s="1">
        <f t="shared" si="29"/>
        <v>100.05140015566282</v>
      </c>
      <c r="H286" s="1">
        <f t="shared" si="30"/>
        <v>7.2790817945649041E-3</v>
      </c>
      <c r="I286" s="1">
        <f t="shared" si="31"/>
        <v>-4.9890350865561843E-3</v>
      </c>
      <c r="J286" s="1">
        <f t="shared" si="32"/>
        <v>68.109101390955502</v>
      </c>
      <c r="K286" s="1">
        <f t="shared" si="33"/>
        <v>-100.40026138462684</v>
      </c>
      <c r="L286" s="1">
        <f t="shared" si="34"/>
        <v>200.45661421113755</v>
      </c>
      <c r="M286" s="1">
        <f t="shared" si="35"/>
        <v>4.9886106474227735E-3</v>
      </c>
    </row>
    <row r="287" spans="5:13" x14ac:dyDescent="0.4">
      <c r="E287" s="1">
        <v>66.800000000000395</v>
      </c>
      <c r="G287" s="1">
        <f t="shared" si="29"/>
        <v>100.05208137295185</v>
      </c>
      <c r="H287" s="1">
        <f t="shared" si="30"/>
        <v>6.8121728902785211E-3</v>
      </c>
      <c r="I287" s="1">
        <f t="shared" si="31"/>
        <v>-4.6690890428640955E-3</v>
      </c>
      <c r="J287" s="1">
        <f t="shared" si="32"/>
        <v>68.209068823689719</v>
      </c>
      <c r="K287" s="1">
        <f t="shared" si="33"/>
        <v>-114.13378376500232</v>
      </c>
      <c r="L287" s="1">
        <f t="shared" si="34"/>
        <v>214.19050002239544</v>
      </c>
      <c r="M287" s="1">
        <f t="shared" si="35"/>
        <v>4.6687411434934859E-3</v>
      </c>
    </row>
    <row r="288" spans="5:13" x14ac:dyDescent="0.4">
      <c r="E288" s="1">
        <v>66.900000000000404</v>
      </c>
      <c r="G288" s="1">
        <f t="shared" si="29"/>
        <v>100.05271889371159</v>
      </c>
      <c r="H288" s="1">
        <f t="shared" si="30"/>
        <v>6.3752075973860902E-3</v>
      </c>
      <c r="I288" s="1">
        <f t="shared" si="31"/>
        <v>-4.3696529289239359E-3</v>
      </c>
      <c r="J288" s="1">
        <f t="shared" si="32"/>
        <v>68.309038980599837</v>
      </c>
      <c r="K288" s="1">
        <f t="shared" si="33"/>
        <v>-128.80900685758928</v>
      </c>
      <c r="L288" s="1">
        <f t="shared" si="34"/>
        <v>228.86606324379437</v>
      </c>
      <c r="M288" s="1">
        <f t="shared" si="35"/>
        <v>4.3693677683212155E-3</v>
      </c>
    </row>
    <row r="289" spans="5:13" x14ac:dyDescent="0.4">
      <c r="E289" s="1">
        <v>67.000000000000398</v>
      </c>
      <c r="G289" s="1">
        <f t="shared" si="29"/>
        <v>100.05331552034156</v>
      </c>
      <c r="H289" s="1">
        <f t="shared" si="30"/>
        <v>5.9662662997087617E-3</v>
      </c>
      <c r="I289" s="1">
        <f t="shared" si="31"/>
        <v>-4.0894129767735168E-3</v>
      </c>
      <c r="J289" s="1">
        <f t="shared" si="32"/>
        <v>68.40901160992648</v>
      </c>
      <c r="K289" s="1">
        <f t="shared" si="33"/>
        <v>-144.49047727239324</v>
      </c>
      <c r="L289" s="1">
        <f t="shared" si="34"/>
        <v>244.54785197824353</v>
      </c>
      <c r="M289" s="1">
        <f t="shared" si="35"/>
        <v>4.0891792420608385E-3</v>
      </c>
    </row>
    <row r="290" spans="5:13" x14ac:dyDescent="0.4">
      <c r="E290" s="1">
        <v>67.100000000000406</v>
      </c>
      <c r="G290" s="1">
        <f t="shared" si="29"/>
        <v>100.05387387557703</v>
      </c>
      <c r="H290" s="1">
        <f t="shared" si="30"/>
        <v>5.5835523546927347E-3</v>
      </c>
      <c r="I290" s="1">
        <f t="shared" si="31"/>
        <v>-3.8271394501599443E-3</v>
      </c>
      <c r="J290" s="1">
        <f t="shared" si="32"/>
        <v>68.508986484963287</v>
      </c>
      <c r="K290" s="1">
        <f t="shared" si="33"/>
        <v>-161.2471673051015</v>
      </c>
      <c r="L290" s="1">
        <f t="shared" si="34"/>
        <v>261.30483991886075</v>
      </c>
      <c r="M290" s="1">
        <f t="shared" si="35"/>
        <v>3.8269478679021623E-3</v>
      </c>
    </row>
    <row r="291" spans="5:13" x14ac:dyDescent="0.4">
      <c r="E291" s="1">
        <v>67.200000000000401</v>
      </c>
      <c r="G291" s="1">
        <f t="shared" si="29"/>
        <v>100.05439641399961</v>
      </c>
      <c r="H291" s="1">
        <f t="shared" si="30"/>
        <v>5.2253842258667884E-3</v>
      </c>
      <c r="I291" s="1">
        <f t="shared" si="31"/>
        <v>-3.5816812882596663E-3</v>
      </c>
      <c r="J291" s="1">
        <f t="shared" si="32"/>
        <v>68.608963399400665</v>
      </c>
      <c r="K291" s="1">
        <f t="shared" si="33"/>
        <v>-179.15277794262767</v>
      </c>
      <c r="L291" s="1">
        <f t="shared" si="34"/>
        <v>279.21072936059045</v>
      </c>
      <c r="M291" s="1">
        <f t="shared" si="35"/>
        <v>3.5815242569297418E-3</v>
      </c>
    </row>
    <row r="292" spans="5:13" x14ac:dyDescent="0.4">
      <c r="E292" s="1">
        <v>67.300000000000395</v>
      </c>
      <c r="G292" s="1">
        <f t="shared" si="29"/>
        <v>100.05488543281149</v>
      </c>
      <c r="H292" s="1">
        <f t="shared" si="30"/>
        <v>4.8901881187649043E-3</v>
      </c>
      <c r="I292" s="1">
        <f t="shared" si="31"/>
        <v>-3.351961071019031E-3</v>
      </c>
      <c r="J292" s="1">
        <f t="shared" si="32"/>
        <v>68.708942170700723</v>
      </c>
      <c r="K292" s="1">
        <f t="shared" si="33"/>
        <v>-198.28606402810416</v>
      </c>
      <c r="L292" s="1">
        <f t="shared" si="34"/>
        <v>298.34427637090846</v>
      </c>
      <c r="M292" s="1">
        <f t="shared" si="35"/>
        <v>3.3518323601314107E-3</v>
      </c>
    </row>
    <row r="293" spans="5:13" x14ac:dyDescent="0.4">
      <c r="E293" s="1">
        <v>67.400000000000404</v>
      </c>
      <c r="G293" s="1">
        <f t="shared" si="29"/>
        <v>100.05534308192</v>
      </c>
      <c r="H293" s="1">
        <f t="shared" si="30"/>
        <v>4.5764910851172052E-3</v>
      </c>
      <c r="I293" s="1">
        <f t="shared" si="31"/>
        <v>-3.1369703364767239E-3</v>
      </c>
      <c r="J293" s="1">
        <f t="shared" si="32"/>
        <v>68.808922631001195</v>
      </c>
      <c r="K293" s="1">
        <f t="shared" si="33"/>
        <v>-218.73117940450635</v>
      </c>
      <c r="L293" s="1">
        <f t="shared" si="34"/>
        <v>318.78963593876284</v>
      </c>
      <c r="M293" s="1">
        <f t="shared" si="35"/>
        <v>3.1368648389563476E-3</v>
      </c>
    </row>
    <row r="294" spans="5:13" x14ac:dyDescent="0.4">
      <c r="E294" s="1">
        <v>67.500000000000398</v>
      </c>
      <c r="G294" s="1">
        <f t="shared" si="29"/>
        <v>100.05577137337691</v>
      </c>
      <c r="H294" s="1">
        <f t="shared" si="30"/>
        <v>4.2829145691316789E-3</v>
      </c>
      <c r="I294" s="1">
        <f t="shared" si="31"/>
        <v>-2.9357651598554296E-3</v>
      </c>
      <c r="J294" s="1">
        <f t="shared" si="32"/>
        <v>68.908904633442546</v>
      </c>
      <c r="K294" s="1">
        <f t="shared" si="33"/>
        <v>-240.57804867220844</v>
      </c>
      <c r="L294" s="1">
        <f t="shared" si="34"/>
        <v>340.63673373715045</v>
      </c>
      <c r="M294" s="1">
        <f t="shared" si="35"/>
        <v>2.9356786892268693E-3</v>
      </c>
    </row>
    <row r="295" spans="5:13" x14ac:dyDescent="0.4">
      <c r="E295" s="1">
        <v>67.600000000000406</v>
      </c>
      <c r="G295" s="1">
        <f t="shared" si="29"/>
        <v>100.05617219021333</v>
      </c>
      <c r="H295" s="1">
        <f t="shared" si="30"/>
        <v>4.0081683641798229E-3</v>
      </c>
      <c r="I295" s="1">
        <f t="shared" si="31"/>
        <v>-2.7474620495183261E-3</v>
      </c>
      <c r="J295" s="1">
        <f t="shared" si="32"/>
        <v>69.008888041776117</v>
      </c>
      <c r="K295" s="1">
        <f t="shared" si="33"/>
        <v>-263.92276095159229</v>
      </c>
      <c r="L295" s="1">
        <f t="shared" si="34"/>
        <v>363.98165989038688</v>
      </c>
      <c r="M295" s="1">
        <f t="shared" si="35"/>
        <v>2.7473911743277125E-3</v>
      </c>
    </row>
    <row r="296" spans="5:13" x14ac:dyDescent="0.4">
      <c r="E296" s="1">
        <v>67.700000000000401</v>
      </c>
      <c r="G296" s="1">
        <f t="shared" si="29"/>
        <v>100.05654729470903</v>
      </c>
      <c r="H296" s="1">
        <f t="shared" si="30"/>
        <v>3.7510449570279294E-3</v>
      </c>
      <c r="I296" s="1">
        <f t="shared" si="31"/>
        <v>-2.5712340715190814E-3</v>
      </c>
      <c r="J296" s="1">
        <f t="shared" si="32"/>
        <v>69.108872736586918</v>
      </c>
      <c r="K296" s="1">
        <f t="shared" si="33"/>
        <v>-288.86799421683065</v>
      </c>
      <c r="L296" s="1">
        <f t="shared" si="34"/>
        <v>388.92709331229327</v>
      </c>
      <c r="M296" s="1">
        <f t="shared" si="35"/>
        <v>2.5711759792394792E-3</v>
      </c>
    </row>
    <row r="297" spans="5:13" x14ac:dyDescent="0.4">
      <c r="E297" s="1">
        <v>67.800000000000395</v>
      </c>
      <c r="G297" s="1">
        <f t="shared" si="29"/>
        <v>100.05689833613219</v>
      </c>
      <c r="H297" s="1">
        <f t="shared" si="30"/>
        <v>3.5104142315846906E-3</v>
      </c>
      <c r="I297" s="1">
        <f t="shared" si="31"/>
        <v>-2.4063072544325249E-3</v>
      </c>
      <c r="J297" s="1">
        <f t="shared" si="32"/>
        <v>69.208858603145018</v>
      </c>
      <c r="K297" s="1">
        <f t="shared" si="33"/>
        <v>-315.52346428011714</v>
      </c>
      <c r="L297" s="1">
        <f t="shared" si="34"/>
        <v>415.58275069451201</v>
      </c>
      <c r="M297" s="1">
        <f t="shared" si="35"/>
        <v>2.4062596398161948E-3</v>
      </c>
    </row>
    <row r="298" spans="5:13" x14ac:dyDescent="0.4">
      <c r="E298" s="1">
        <v>67.900000000000404</v>
      </c>
      <c r="G298" s="1">
        <f t="shared" si="29"/>
        <v>100.05722685798364</v>
      </c>
      <c r="H298" s="1">
        <f t="shared" si="30"/>
        <v>3.2852185144346931E-3</v>
      </c>
      <c r="I298" s="1">
        <f t="shared" si="31"/>
        <v>-2.2519571714997824E-3</v>
      </c>
      <c r="J298" s="1">
        <f t="shared" si="32"/>
        <v>69.308845550507058</v>
      </c>
      <c r="K298" s="1">
        <f t="shared" si="33"/>
        <v>-344.00641266336515</v>
      </c>
      <c r="L298" s="1">
        <f t="shared" si="34"/>
        <v>444.06587438209164</v>
      </c>
      <c r="M298" s="1">
        <f t="shared" si="35"/>
        <v>2.2519181447830891E-3</v>
      </c>
    </row>
    <row r="299" spans="5:13" x14ac:dyDescent="0.4">
      <c r="E299" s="1">
        <v>68.000000000000398</v>
      </c>
      <c r="G299" s="1">
        <f t="shared" si="29"/>
        <v>100.05753430477688</v>
      </c>
      <c r="H299" s="1">
        <f t="shared" si="30"/>
        <v>3.0744679324358841E-3</v>
      </c>
      <c r="I299" s="1">
        <f t="shared" si="31"/>
        <v>-2.1075058199882092E-3</v>
      </c>
      <c r="J299" s="1">
        <f t="shared" si="32"/>
        <v>69.408833480257698</v>
      </c>
      <c r="K299" s="1">
        <f t="shared" si="33"/>
        <v>-374.44211406687981</v>
      </c>
      <c r="L299" s="1">
        <f t="shared" si="34"/>
        <v>474.50173984570483</v>
      </c>
      <c r="M299" s="1">
        <f t="shared" si="35"/>
        <v>2.1074738320773557E-3</v>
      </c>
    </row>
    <row r="300" spans="5:13" x14ac:dyDescent="0.4">
      <c r="E300" s="1">
        <v>68.100000000000406</v>
      </c>
      <c r="G300" s="1">
        <f t="shared" si="29"/>
        <v>100.05782202838405</v>
      </c>
      <c r="H300" s="1">
        <f t="shared" si="30"/>
        <v>2.8772360717252742E-3</v>
      </c>
      <c r="I300" s="1">
        <f t="shared" si="31"/>
        <v>-1.9723186071059313E-3</v>
      </c>
      <c r="J300" s="1">
        <f t="shared" si="32"/>
        <v>69.508822314729386</v>
      </c>
      <c r="K300" s="1">
        <f t="shared" si="33"/>
        <v>-406.96443554462348</v>
      </c>
      <c r="L300" s="1">
        <f t="shared" si="34"/>
        <v>507.0242148603395</v>
      </c>
      <c r="M300" s="1">
        <f t="shared" si="35"/>
        <v>1.9722923889847182E-3</v>
      </c>
    </row>
    <row r="301" spans="5:13" x14ac:dyDescent="0.4">
      <c r="E301" s="1">
        <v>68.200000000000401</v>
      </c>
      <c r="G301" s="1">
        <f t="shared" si="29"/>
        <v>100.0580912939752</v>
      </c>
      <c r="H301" s="1">
        <f t="shared" si="30"/>
        <v>2.6926559114316827E-3</v>
      </c>
      <c r="I301" s="1">
        <f t="shared" si="31"/>
        <v>-1.8458016029360199E-3</v>
      </c>
      <c r="J301" s="1">
        <f t="shared" si="32"/>
        <v>69.608811978130603</v>
      </c>
      <c r="K301" s="1">
        <f t="shared" si="33"/>
        <v>-441.71642005636727</v>
      </c>
      <c r="L301" s="1">
        <f t="shared" si="34"/>
        <v>541.77634306057712</v>
      </c>
      <c r="M301" s="1">
        <f t="shared" si="35"/>
        <v>1.8457801135259018E-3</v>
      </c>
    </row>
    <row r="302" spans="5:13" x14ac:dyDescent="0.4">
      <c r="E302" s="1">
        <v>68.300000000000395</v>
      </c>
      <c r="G302" s="1">
        <f t="shared" si="29"/>
        <v>100.05834328557714</v>
      </c>
      <c r="H302" s="1">
        <f t="shared" si="30"/>
        <v>2.5199160194235059E-3</v>
      </c>
      <c r="I302" s="1">
        <f t="shared" si="31"/>
        <v>-1.7273989200818666E-3</v>
      </c>
      <c r="J302" s="1">
        <f t="shared" si="32"/>
        <v>69.708802407789236</v>
      </c>
      <c r="K302" s="1">
        <f t="shared" si="33"/>
        <v>-478.85091957936106</v>
      </c>
      <c r="L302" s="1">
        <f t="shared" si="34"/>
        <v>578.91097705523805</v>
      </c>
      <c r="M302" s="1">
        <f t="shared" si="35"/>
        <v>1.7273813066850567E-3</v>
      </c>
    </row>
    <row r="303" spans="5:13" x14ac:dyDescent="0.4">
      <c r="E303" s="1">
        <v>68.400000000000404</v>
      </c>
      <c r="G303" s="1">
        <f t="shared" si="29"/>
        <v>100.05857911127605</v>
      </c>
      <c r="H303" s="1">
        <f t="shared" si="30"/>
        <v>2.3582569890832281E-3</v>
      </c>
      <c r="I303" s="1">
        <f t="shared" si="31"/>
        <v>-1.61659030340264E-3</v>
      </c>
      <c r="J303" s="1">
        <f t="shared" si="32"/>
        <v>69.808793535125275</v>
      </c>
      <c r="K303" s="1">
        <f t="shared" si="33"/>
        <v>-518.53126073569774</v>
      </c>
      <c r="L303" s="1">
        <f t="shared" si="34"/>
        <v>618.59144405748873</v>
      </c>
      <c r="M303" s="1">
        <f t="shared" si="35"/>
        <v>1.6165758670064392E-3</v>
      </c>
    </row>
    <row r="304" spans="5:13" x14ac:dyDescent="0.4">
      <c r="E304" s="1">
        <v>68.500000000000398</v>
      </c>
      <c r="G304" s="1">
        <f t="shared" si="29"/>
        <v>100.05879980808673</v>
      </c>
      <c r="H304" s="1">
        <f t="shared" si="30"/>
        <v>2.2069681068616208E-3</v>
      </c>
      <c r="I304" s="1">
        <f t="shared" si="31"/>
        <v>-1.5128888222161586E-3</v>
      </c>
      <c r="J304" s="1">
        <f t="shared" si="32"/>
        <v>69.908785308344136</v>
      </c>
      <c r="K304" s="1">
        <f t="shared" si="33"/>
        <v>-560.93197180396737</v>
      </c>
      <c r="L304" s="1">
        <f t="shared" si="34"/>
        <v>660.99227289911926</v>
      </c>
      <c r="M304" s="1">
        <f t="shared" si="35"/>
        <v>1.5128769896416326E-3</v>
      </c>
    </row>
    <row r="305" spans="5:13" x14ac:dyDescent="0.4">
      <c r="E305" s="1">
        <v>68.600000000000406</v>
      </c>
      <c r="G305" s="1">
        <f t="shared" si="29"/>
        <v>100.05900634650989</v>
      </c>
      <c r="H305" s="1">
        <f t="shared" si="30"/>
        <v>2.065384231570812E-3</v>
      </c>
      <c r="I305" s="1">
        <f t="shared" si="31"/>
        <v>-1.4158387529079675E-3</v>
      </c>
      <c r="J305" s="1">
        <f t="shared" si="32"/>
        <v>70.00877767822243</v>
      </c>
      <c r="K305" s="1">
        <f t="shared" si="33"/>
        <v>-606.23954537850432</v>
      </c>
      <c r="L305" s="1">
        <f t="shared" si="34"/>
        <v>706.29995669219693</v>
      </c>
      <c r="M305" s="1">
        <f t="shared" si="35"/>
        <v>1.4158290546742826E-3</v>
      </c>
    </row>
    <row r="306" spans="5:13" x14ac:dyDescent="0.4">
      <c r="E306" s="1">
        <v>68.700000000000401</v>
      </c>
      <c r="G306" s="1">
        <f t="shared" si="29"/>
        <v>100.05919963479722</v>
      </c>
      <c r="H306" s="1">
        <f t="shared" si="30"/>
        <v>1.9328828733479176E-3</v>
      </c>
      <c r="I306" s="1">
        <f t="shared" si="31"/>
        <v>-1.3250135822290194E-3</v>
      </c>
      <c r="J306" s="1">
        <f t="shared" si="32"/>
        <v>70.108770596891688</v>
      </c>
      <c r="K306" s="1">
        <f t="shared" si="33"/>
        <v>-654.6532580140547</v>
      </c>
      <c r="L306" s="1">
        <f t="shared" si="34"/>
        <v>754.71377247600617</v>
      </c>
      <c r="M306" s="1">
        <f t="shared" si="35"/>
        <v>1.3250056332207612E-3</v>
      </c>
    </row>
    <row r="307" spans="5:13" x14ac:dyDescent="0.4">
      <c r="E307" s="1">
        <v>68.800000000000395</v>
      </c>
      <c r="G307" s="1">
        <f t="shared" si="29"/>
        <v>100.0593805229432</v>
      </c>
      <c r="H307" s="1">
        <f t="shared" si="30"/>
        <v>1.8088814597662013E-3</v>
      </c>
      <c r="I307" s="1">
        <f t="shared" si="31"/>
        <v>-1.2400141358172333E-3</v>
      </c>
      <c r="J307" s="1">
        <f t="shared" si="32"/>
        <v>70.208764016267352</v>
      </c>
      <c r="K307" s="1">
        <f t="shared" si="33"/>
        <v>-706.38604573464374</v>
      </c>
      <c r="L307" s="1">
        <f t="shared" si="34"/>
        <v>806.44665672804092</v>
      </c>
      <c r="M307" s="1">
        <f t="shared" si="35"/>
        <v>1.2400076206617982E-3</v>
      </c>
    </row>
    <row r="308" spans="5:13" x14ac:dyDescent="0.4">
      <c r="E308" s="1">
        <v>68.900000000000404</v>
      </c>
      <c r="G308" s="1">
        <f t="shared" si="29"/>
        <v>100.05954980642106</v>
      </c>
      <c r="H308" s="1">
        <f t="shared" si="30"/>
        <v>1.6928347785947983E-3</v>
      </c>
      <c r="I308" s="1">
        <f t="shared" si="31"/>
        <v>-1.1604668117139311E-3</v>
      </c>
      <c r="J308" s="1">
        <f t="shared" si="32"/>
        <v>70.308757909232213</v>
      </c>
      <c r="K308" s="1">
        <f t="shared" si="33"/>
        <v>-761.6654519251299</v>
      </c>
      <c r="L308" s="1">
        <f t="shared" si="34"/>
        <v>861.72615325756954</v>
      </c>
      <c r="M308" s="1">
        <f t="shared" si="35"/>
        <v>1.1604614716864703E-3</v>
      </c>
    </row>
    <row r="309" spans="5:13" x14ac:dyDescent="0.4">
      <c r="E309" s="1">
        <v>69.000000000000398</v>
      </c>
      <c r="G309" s="1">
        <f t="shared" si="29"/>
        <v>100.05970822967917</v>
      </c>
      <c r="H309" s="1">
        <f t="shared" si="30"/>
        <v>1.5842325811378022E-3</v>
      </c>
      <c r="I309" s="1">
        <f t="shared" si="31"/>
        <v>-1.0860219745700221E-3</v>
      </c>
      <c r="J309" s="1">
        <f t="shared" si="32"/>
        <v>70.408752228313929</v>
      </c>
      <c r="K309" s="1">
        <f t="shared" si="33"/>
        <v>-820.73460642625764</v>
      </c>
      <c r="L309" s="1">
        <f t="shared" si="34"/>
        <v>920.79539230251214</v>
      </c>
      <c r="M309" s="1">
        <f t="shared" si="35"/>
        <v>1.0860175977851403E-3</v>
      </c>
    </row>
    <row r="310" spans="5:13" x14ac:dyDescent="0.4">
      <c r="E310" s="1">
        <v>69.100000000000406</v>
      </c>
      <c r="G310" s="1">
        <f t="shared" si="29"/>
        <v>100.05985648941341</v>
      </c>
      <c r="H310" s="1">
        <f t="shared" si="30"/>
        <v>1.4825973423170226E-3</v>
      </c>
      <c r="I310" s="1">
        <f t="shared" si="31"/>
        <v>-1.0163523882077098E-3</v>
      </c>
      <c r="J310" s="1">
        <f t="shared" si="32"/>
        <v>70.508746947608131</v>
      </c>
      <c r="K310" s="1">
        <f t="shared" si="33"/>
        <v>-883.85331796189178</v>
      </c>
      <c r="L310" s="1">
        <f t="shared" si="34"/>
        <v>983.91418295845642</v>
      </c>
      <c r="M310" s="1">
        <f t="shared" si="35"/>
        <v>1.0163488008610429E-3</v>
      </c>
    </row>
    <row r="311" spans="5:13" x14ac:dyDescent="0.4">
      <c r="E311" s="1">
        <v>69.200000000000401</v>
      </c>
      <c r="G311" s="1">
        <f t="shared" si="29"/>
        <v>100.05999523762964</v>
      </c>
      <c r="H311" s="1">
        <f t="shared" si="30"/>
        <v>1.3874821623006363E-3</v>
      </c>
      <c r="I311" s="1">
        <f t="shared" si="31"/>
        <v>-9.5115180016391756E-4</v>
      </c>
      <c r="J311" s="1">
        <f t="shared" si="32"/>
        <v>70.608742036857947</v>
      </c>
      <c r="K311" s="1">
        <f t="shared" si="33"/>
        <v>-951.29920255624938</v>
      </c>
      <c r="L311" s="1">
        <f t="shared" si="34"/>
        <v>1051.3601415975002</v>
      </c>
      <c r="M311" s="1">
        <f t="shared" si="35"/>
        <v>9.5114885987644497E-4</v>
      </c>
    </row>
    <row r="312" spans="5:13" x14ac:dyDescent="0.4">
      <c r="E312" s="1">
        <v>69.300000000000395</v>
      </c>
      <c r="G312" s="1">
        <f t="shared" si="29"/>
        <v>100.06012508450996</v>
      </c>
      <c r="H312" s="1">
        <f t="shared" si="30"/>
        <v>1.2984688032702989E-3</v>
      </c>
      <c r="I312" s="1">
        <f t="shared" si="31"/>
        <v>-8.9013359030342407E-4</v>
      </c>
      <c r="J312" s="1">
        <f t="shared" si="32"/>
        <v>70.708737471353061</v>
      </c>
      <c r="K312" s="1">
        <f t="shared" si="33"/>
        <v>-1023.3689107024913</v>
      </c>
      <c r="L312" s="1">
        <f t="shared" si="34"/>
        <v>1123.4299190383772</v>
      </c>
      <c r="M312" s="1">
        <f t="shared" si="35"/>
        <v>8.9013118046203578E-4</v>
      </c>
    </row>
    <row r="313" spans="5:13" x14ac:dyDescent="0.4">
      <c r="E313" s="1">
        <v>69.400000000000404</v>
      </c>
      <c r="G313" s="1">
        <f t="shared" si="29"/>
        <v>100.06024660109503</v>
      </c>
      <c r="H313" s="1">
        <f t="shared" si="30"/>
        <v>1.215165850680829E-3</v>
      </c>
      <c r="I313" s="1">
        <f t="shared" si="31"/>
        <v>-8.3302952589462819E-4</v>
      </c>
      <c r="J313" s="1">
        <f t="shared" si="32"/>
        <v>70.808733209397317</v>
      </c>
      <c r="K313" s="1">
        <f t="shared" si="33"/>
        <v>-1100.3794155312721</v>
      </c>
      <c r="L313" s="1">
        <f t="shared" si="34"/>
        <v>1200.4404887164242</v>
      </c>
      <c r="M313" s="1">
        <f t="shared" si="35"/>
        <v>8.3302755063622853E-4</v>
      </c>
    </row>
    <row r="314" spans="5:13" x14ac:dyDescent="0.4">
      <c r="E314" s="1">
        <v>69.500000000000398</v>
      </c>
      <c r="G314" s="1">
        <f t="shared" si="29"/>
        <v>100.0603603217946</v>
      </c>
      <c r="H314" s="1">
        <f t="shared" si="30"/>
        <v>1.1372069957361155E-3</v>
      </c>
      <c r="I314" s="1">
        <f t="shared" si="31"/>
        <v>-7.7958854944717916E-4</v>
      </c>
      <c r="J314" s="1">
        <f t="shared" si="32"/>
        <v>70.908729251335544</v>
      </c>
      <c r="K314" s="1">
        <f t="shared" si="33"/>
        <v>-1182.6694518108375</v>
      </c>
      <c r="L314" s="1">
        <f t="shared" si="34"/>
        <v>1282.7305856850537</v>
      </c>
      <c r="M314" s="1">
        <f t="shared" si="35"/>
        <v>7.7958693053689144E-4</v>
      </c>
    </row>
    <row r="315" spans="5:13" x14ac:dyDescent="0.4">
      <c r="E315" s="1">
        <v>69.600000000000406</v>
      </c>
      <c r="G315" s="1">
        <f t="shared" si="29"/>
        <v>100.06046674673699</v>
      </c>
      <c r="H315" s="1">
        <f t="shared" si="30"/>
        <v>1.0642494238765269E-3</v>
      </c>
      <c r="I315" s="1">
        <f t="shared" si="31"/>
        <v>-7.2957571859582336E-4</v>
      </c>
      <c r="J315" s="1">
        <f t="shared" si="32"/>
        <v>71.008725570075114</v>
      </c>
      <c r="K315" s="1">
        <f t="shared" si="33"/>
        <v>-1270.6009533883766</v>
      </c>
      <c r="L315" s="1">
        <f t="shared" si="34"/>
        <v>1370.6621440583156</v>
      </c>
      <c r="M315" s="1">
        <f t="shared" si="35"/>
        <v>7.2957439171636917E-4</v>
      </c>
    </row>
    <row r="316" spans="5:13" x14ac:dyDescent="0.4">
      <c r="E316" s="1">
        <v>69.700000000000401</v>
      </c>
      <c r="G316" s="1">
        <f t="shared" si="29"/>
        <v>100.06056634396778</v>
      </c>
      <c r="H316" s="1">
        <f t="shared" si="30"/>
        <v>9.9597230786235944E-4</v>
      </c>
      <c r="I316" s="1">
        <f t="shared" si="31"/>
        <v>-6.8277116014171389E-4</v>
      </c>
      <c r="J316" s="1">
        <f t="shared" si="32"/>
        <v>71.108722128165653</v>
      </c>
      <c r="K316" s="1">
        <f t="shared" si="33"/>
        <v>-1364.560654795855</v>
      </c>
      <c r="L316" s="1">
        <f t="shared" si="34"/>
        <v>1464.6218986179128</v>
      </c>
      <c r="M316" s="1">
        <f t="shared" si="35"/>
        <v>6.8277007256524556E-4</v>
      </c>
    </row>
    <row r="317" spans="5:13" x14ac:dyDescent="0.4">
      <c r="E317" s="1">
        <v>69.800000000000395</v>
      </c>
      <c r="G317" s="1">
        <f t="shared" si="29"/>
        <v>100.06065955150774</v>
      </c>
      <c r="H317" s="1">
        <f t="shared" si="30"/>
        <v>9.3207539961786851E-4</v>
      </c>
      <c r="I317" s="1">
        <f t="shared" si="31"/>
        <v>-6.3896908244494559E-4</v>
      </c>
      <c r="J317" s="1">
        <f t="shared" si="32"/>
        <v>71.208718927366263</v>
      </c>
      <c r="K317" s="1">
        <f t="shared" si="33"/>
        <v>-1464.9618390569351</v>
      </c>
      <c r="L317" s="1">
        <f t="shared" si="34"/>
        <v>1565.0231326212497</v>
      </c>
      <c r="M317" s="1">
        <f t="shared" si="35"/>
        <v>6.3896819104846379E-4</v>
      </c>
    </row>
    <row r="318" spans="5:13" x14ac:dyDescent="0.4">
      <c r="E318" s="1">
        <v>69.900000000000404</v>
      </c>
      <c r="G318" s="1">
        <f t="shared" si="29"/>
        <v>100.06074677927867</v>
      </c>
      <c r="H318" s="1">
        <f t="shared" si="30"/>
        <v>8.7227770933388294E-4</v>
      </c>
      <c r="I318" s="1">
        <f t="shared" si="31"/>
        <v>-5.9797690283980472E-4</v>
      </c>
      <c r="J318" s="1">
        <f t="shared" si="32"/>
        <v>71.308715944811624</v>
      </c>
      <c r="K318" s="1">
        <f t="shared" si="33"/>
        <v>-1572.2460968394973</v>
      </c>
      <c r="L318" s="1">
        <f t="shared" si="34"/>
        <v>1672.307436954942</v>
      </c>
      <c r="M318" s="1">
        <f t="shared" si="35"/>
        <v>5.9797617226463578E-4</v>
      </c>
    </row>
    <row r="319" spans="5:13" x14ac:dyDescent="0.4">
      <c r="E319" s="1">
        <v>70.000000000000398</v>
      </c>
      <c r="G319" s="1">
        <f t="shared" si="29"/>
        <v>100.06082841090571</v>
      </c>
      <c r="H319" s="1">
        <f t="shared" si="30"/>
        <v>8.1631627040228616E-4</v>
      </c>
      <c r="I319" s="1">
        <f t="shared" si="31"/>
        <v>-5.5961438931599963E-4</v>
      </c>
      <c r="J319" s="1">
        <f t="shared" si="32"/>
        <v>71.408713155271258</v>
      </c>
      <c r="K319" s="1">
        <f t="shared" si="33"/>
        <v>-1686.8852873055819</v>
      </c>
      <c r="L319" s="1">
        <f t="shared" si="34"/>
        <v>1786.9466709857338</v>
      </c>
      <c r="M319" s="1">
        <f t="shared" si="35"/>
        <v>5.5961379051584661E-4</v>
      </c>
    </row>
    <row r="320" spans="5:13" x14ac:dyDescent="0.4">
      <c r="E320" s="1">
        <v>70.100000000000406</v>
      </c>
      <c r="G320" s="1">
        <f t="shared" si="29"/>
        <v>100.06090480540419</v>
      </c>
      <c r="H320" s="1">
        <f t="shared" si="30"/>
        <v>7.639449847828731E-4</v>
      </c>
      <c r="I320" s="1">
        <f t="shared" si="31"/>
        <v>-5.2371285619408586E-4</v>
      </c>
      <c r="J320" s="1">
        <f t="shared" si="32"/>
        <v>71.508710567249125</v>
      </c>
      <c r="K320" s="1">
        <f t="shared" si="33"/>
        <v>-1809.3836566307327</v>
      </c>
      <c r="L320" s="1">
        <f t="shared" si="34"/>
        <v>1909.4450810807582</v>
      </c>
      <c r="M320" s="1">
        <f t="shared" si="35"/>
        <v>5.2371236539256393E-4</v>
      </c>
    </row>
    <row r="321" spans="5:13" x14ac:dyDescent="0.4">
      <c r="E321" s="1">
        <v>70.200000000000401</v>
      </c>
      <c r="G321" s="1">
        <f t="shared" si="29"/>
        <v>100.06097629875812</v>
      </c>
      <c r="H321" s="1">
        <f t="shared" si="30"/>
        <v>7.1493353928535244E-4</v>
      </c>
      <c r="I321" s="1">
        <f t="shared" si="31"/>
        <v>-4.9011445497523451E-4</v>
      </c>
      <c r="J321" s="1">
        <f t="shared" si="32"/>
        <v>71.608708136253654</v>
      </c>
      <c r="K321" s="1">
        <f t="shared" si="33"/>
        <v>-1940.2799528253377</v>
      </c>
      <c r="L321" s="1">
        <f t="shared" si="34"/>
        <v>2040.3414154296804</v>
      </c>
      <c r="M321" s="1">
        <f t="shared" si="35"/>
        <v>4.901140526961306E-4</v>
      </c>
    </row>
    <row r="322" spans="5:13" x14ac:dyDescent="0.4">
      <c r="E322" s="1">
        <v>70.300000000000395</v>
      </c>
      <c r="G322" s="1">
        <f t="shared" si="29"/>
        <v>100.06104320539768</v>
      </c>
      <c r="H322" s="1">
        <f t="shared" si="30"/>
        <v>6.6906639560219614E-4</v>
      </c>
      <c r="I322" s="1">
        <f t="shared" si="31"/>
        <v>-4.5867143683158909E-4</v>
      </c>
      <c r="J322" s="1">
        <f t="shared" si="32"/>
        <v>71.708705890251764</v>
      </c>
      <c r="K322" s="1">
        <f t="shared" si="33"/>
        <v>-2080.1499526270686</v>
      </c>
      <c r="L322" s="1">
        <f t="shared" si="34"/>
        <v>2180.2114509379771</v>
      </c>
      <c r="M322" s="1">
        <f t="shared" si="35"/>
        <v>4.586711071395286E-4</v>
      </c>
    </row>
    <row r="323" spans="5:13" x14ac:dyDescent="0.4">
      <c r="E323" s="1">
        <v>70.400000000000404</v>
      </c>
      <c r="G323" s="1">
        <f t="shared" si="29"/>
        <v>100.06110581958171</v>
      </c>
      <c r="H323" s="1">
        <f t="shared" si="30"/>
        <v>6.2614184031412274E-4</v>
      </c>
      <c r="I323" s="1">
        <f t="shared" si="31"/>
        <v>-4.2924555288069742E-4</v>
      </c>
      <c r="J323" s="1">
        <f t="shared" si="32"/>
        <v>71.808703782536242</v>
      </c>
      <c r="K323" s="1">
        <f t="shared" si="33"/>
        <v>-2229.6087999728106</v>
      </c>
      <c r="L323" s="1">
        <f t="shared" si="34"/>
        <v>2329.6703316995481</v>
      </c>
      <c r="M323" s="1">
        <f t="shared" si="35"/>
        <v>4.2924528264498134E-4</v>
      </c>
    </row>
    <row r="324" spans="5:13" x14ac:dyDescent="0.4">
      <c r="E324" s="1">
        <v>70.500000000000398</v>
      </c>
      <c r="G324" s="1">
        <f t="shared" si="29"/>
        <v>100.06116441669167</v>
      </c>
      <c r="H324" s="1">
        <f t="shared" si="30"/>
        <v>5.8597109955375035E-4</v>
      </c>
      <c r="I324" s="1">
        <f t="shared" si="31"/>
        <v>-4.0170740760374666E-4</v>
      </c>
      <c r="J324" s="1">
        <f t="shared" si="32"/>
        <v>71.908701808371873</v>
      </c>
      <c r="K324" s="1">
        <f t="shared" si="33"/>
        <v>-2389.3138690119004</v>
      </c>
      <c r="L324" s="1">
        <f t="shared" si="34"/>
        <v>2489.3754320106859</v>
      </c>
      <c r="M324" s="1">
        <f t="shared" si="35"/>
        <v>4.0170718612430949E-4</v>
      </c>
    </row>
    <row r="325" spans="5:13" x14ac:dyDescent="0.4">
      <c r="E325" s="1">
        <v>70.600000000000406</v>
      </c>
      <c r="G325" s="1">
        <f t="shared" ref="G325:G388" si="36">$B$3/(1+EXP(-$B$5*(E325-$B$4)))</f>
        <v>100.06121925444261</v>
      </c>
      <c r="H325" s="1">
        <f t="shared" si="30"/>
        <v>5.4837750937503972E-4</v>
      </c>
      <c r="I325" s="1">
        <f t="shared" si="31"/>
        <v>-3.7593590178707431E-4</v>
      </c>
      <c r="J325" s="1">
        <f t="shared" si="32"/>
        <v>72.008699977844486</v>
      </c>
      <c r="K325" s="1">
        <f t="shared" si="33"/>
        <v>-2559.9676257394121</v>
      </c>
      <c r="L325" s="1">
        <f t="shared" si="34"/>
        <v>2660.0292180039996</v>
      </c>
      <c r="M325" s="1">
        <f t="shared" si="35"/>
        <v>3.7593572026639913E-4</v>
      </c>
    </row>
    <row r="326" spans="5:13" x14ac:dyDescent="0.4">
      <c r="E326" s="1">
        <v>70.700000000000401</v>
      </c>
      <c r="G326" s="1">
        <f t="shared" si="36"/>
        <v>100.06127057401638</v>
      </c>
      <c r="H326" s="1">
        <f t="shared" si="30"/>
        <v>5.1319573771027723E-4</v>
      </c>
      <c r="I326" s="1">
        <f t="shared" si="31"/>
        <v>-3.5181771664764486E-4</v>
      </c>
      <c r="J326" s="1">
        <f t="shared" si="32"/>
        <v>72.108698248677939</v>
      </c>
      <c r="K326" s="1">
        <f t="shared" si="33"/>
        <v>-2742.320601789429</v>
      </c>
      <c r="L326" s="1">
        <f t="shared" si="34"/>
        <v>2842.3822214422676</v>
      </c>
      <c r="M326" s="1">
        <f t="shared" si="35"/>
        <v>3.5181756783314838E-4</v>
      </c>
    </row>
    <row r="327" spans="5:13" x14ac:dyDescent="0.4">
      <c r="E327" s="1">
        <v>70.800000000000395</v>
      </c>
      <c r="G327" s="1">
        <f t="shared" si="36"/>
        <v>100.06131860112237</v>
      </c>
      <c r="H327" s="1">
        <f t="shared" si="30"/>
        <v>4.8027105989947817E-4</v>
      </c>
      <c r="I327" s="1">
        <f t="shared" si="31"/>
        <v>-3.2924677810800934E-4</v>
      </c>
      <c r="J327" s="1">
        <f t="shared" si="32"/>
        <v>72.208696680516852</v>
      </c>
      <c r="K327" s="1">
        <f t="shared" si="33"/>
        <v>-2937.174971167211</v>
      </c>
      <c r="L327" s="1">
        <f t="shared" si="34"/>
        <v>3037.2366164512191</v>
      </c>
      <c r="M327" s="1">
        <f t="shared" si="35"/>
        <v>3.2924665618196857E-4</v>
      </c>
    </row>
    <row r="328" spans="5:13" x14ac:dyDescent="0.4">
      <c r="E328" s="1">
        <v>70.900000000000404</v>
      </c>
      <c r="G328" s="1">
        <f t="shared" si="36"/>
        <v>100.06136354698981</v>
      </c>
      <c r="H328" s="1">
        <f t="shared" si="30"/>
        <v>4.4945867443853591E-4</v>
      </c>
      <c r="I328" s="1">
        <f t="shared" si="31"/>
        <v>-3.0812385460939632E-4</v>
      </c>
      <c r="J328" s="1">
        <f t="shared" si="32"/>
        <v>72.308695158023411</v>
      </c>
      <c r="K328" s="1">
        <f t="shared" si="33"/>
        <v>-3145.3875533025894</v>
      </c>
      <c r="L328" s="1">
        <f t="shared" si="34"/>
        <v>3245.4492225733798</v>
      </c>
      <c r="M328" s="1">
        <f t="shared" si="35"/>
        <v>3.0812375465455E-4</v>
      </c>
    </row>
    <row r="329" spans="5:13" x14ac:dyDescent="0.4">
      <c r="E329" s="1">
        <v>71.000000000000398</v>
      </c>
      <c r="G329" s="1">
        <f t="shared" si="36"/>
        <v>100.0614056092969</v>
      </c>
      <c r="H329" s="1">
        <f t="shared" si="30"/>
        <v>4.2062307088033439E-4</v>
      </c>
      <c r="I329" s="1">
        <f t="shared" si="31"/>
        <v>-2.883560355820316E-4</v>
      </c>
      <c r="J329" s="1">
        <f t="shared" si="32"/>
        <v>72.408693771714724</v>
      </c>
      <c r="K329" s="1">
        <f t="shared" si="33"/>
        <v>-3367.8743343536416</v>
      </c>
      <c r="L329" s="1">
        <f t="shared" si="34"/>
        <v>3467.9360260723433</v>
      </c>
      <c r="M329" s="1">
        <f t="shared" si="35"/>
        <v>2.8835595365136053E-4</v>
      </c>
    </row>
    <row r="330" spans="5:13" x14ac:dyDescent="0.4">
      <c r="E330" s="1">
        <v>71.100000000000406</v>
      </c>
      <c r="G330" s="1">
        <f t="shared" si="36"/>
        <v>100.06144497303998</v>
      </c>
      <c r="H330" s="1">
        <f t="shared" si="30"/>
        <v>3.9363743084660482E-4</v>
      </c>
      <c r="I330" s="1">
        <f t="shared" si="31"/>
        <v>-2.6985640033727262E-4</v>
      </c>
      <c r="J330" s="1">
        <f t="shared" si="32"/>
        <v>72.508692466696502</v>
      </c>
      <c r="K330" s="1">
        <f t="shared" si="33"/>
        <v>-3605.6137782992214</v>
      </c>
      <c r="L330" s="1">
        <f t="shared" si="34"/>
        <v>3705.6754910256768</v>
      </c>
      <c r="M330" s="1">
        <f t="shared" si="35"/>
        <v>2.6985633318993475E-4</v>
      </c>
    </row>
    <row r="331" spans="5:13" x14ac:dyDescent="0.4">
      <c r="E331" s="1">
        <v>71.200000000000401</v>
      </c>
      <c r="G331" s="1">
        <f t="shared" si="36"/>
        <v>100.06148181134716</v>
      </c>
      <c r="H331" s="1">
        <f t="shared" si="30"/>
        <v>3.6838307181599067E-4</v>
      </c>
      <c r="I331" s="1">
        <f t="shared" si="31"/>
        <v>-2.5254359030615594E-4</v>
      </c>
      <c r="J331" s="1">
        <f t="shared" si="32"/>
        <v>72.60869125641679</v>
      </c>
      <c r="K331" s="1">
        <f t="shared" si="33"/>
        <v>-3859.65158538788</v>
      </c>
      <c r="L331" s="1">
        <f t="shared" si="34"/>
        <v>3959.7133177743267</v>
      </c>
      <c r="M331" s="1">
        <f t="shared" si="35"/>
        <v>2.5254353528857978E-4</v>
      </c>
    </row>
    <row r="332" spans="5:13" x14ac:dyDescent="0.4">
      <c r="E332" s="1">
        <v>71.300000000000395</v>
      </c>
      <c r="G332" s="1">
        <f t="shared" si="36"/>
        <v>100.06151628623959</v>
      </c>
      <c r="H332" s="1">
        <f t="shared" si="30"/>
        <v>3.4474892430582396E-4</v>
      </c>
      <c r="I332" s="1">
        <f t="shared" si="31"/>
        <v>-2.3634147510168048E-4</v>
      </c>
      <c r="J332" s="1">
        <f t="shared" si="32"/>
        <v>72.708690098505883</v>
      </c>
      <c r="K332" s="1">
        <f t="shared" si="33"/>
        <v>-4131.1049982609366</v>
      </c>
      <c r="L332" s="1">
        <f t="shared" si="34"/>
        <v>4231.1667490460704</v>
      </c>
      <c r="M332" s="1">
        <f t="shared" si="35"/>
        <v>2.3634142999101916E-4</v>
      </c>
    </row>
    <row r="333" spans="5:13" x14ac:dyDescent="0.4">
      <c r="E333" s="1">
        <v>71.400000000000404</v>
      </c>
      <c r="G333" s="1">
        <f t="shared" si="36"/>
        <v>100.06154854934411</v>
      </c>
      <c r="H333" s="1">
        <f t="shared" si="30"/>
        <v>3.2263104515092871E-4</v>
      </c>
      <c r="I333" s="1">
        <f t="shared" si="31"/>
        <v>-2.2117879154893365E-4</v>
      </c>
      <c r="J333" s="1">
        <f t="shared" si="32"/>
        <v>72.808689054274183</v>
      </c>
      <c r="K333" s="1">
        <f t="shared" si="33"/>
        <v>-4421.1681390514905</v>
      </c>
      <c r="L333" s="1">
        <f t="shared" si="34"/>
        <v>4521.229907054937</v>
      </c>
      <c r="M333" s="1">
        <f t="shared" si="35"/>
        <v>2.2117875457728831E-4</v>
      </c>
    </row>
    <row r="334" spans="5:13" x14ac:dyDescent="0.4">
      <c r="E334" s="1">
        <v>71.500000000000398</v>
      </c>
      <c r="G334" s="1">
        <f t="shared" si="36"/>
        <v>100.06157874255994</v>
      </c>
      <c r="H334" s="1">
        <f t="shared" si="30"/>
        <v>3.0193215835085438E-4</v>
      </c>
      <c r="I334" s="1">
        <f t="shared" si="31"/>
        <v>-2.0698886800075506E-4</v>
      </c>
      <c r="J334" s="1">
        <f t="shared" si="32"/>
        <v>72.908688052637572</v>
      </c>
      <c r="K334" s="1">
        <f t="shared" si="33"/>
        <v>-4731.1166076392701</v>
      </c>
      <c r="L334" s="1">
        <f t="shared" si="34"/>
        <v>4831.1783917563689</v>
      </c>
      <c r="M334" s="1">
        <f t="shared" si="35"/>
        <v>2.0698883769358208E-4</v>
      </c>
    </row>
    <row r="335" spans="5:13" x14ac:dyDescent="0.4">
      <c r="E335" s="1">
        <v>71.600000000000406</v>
      </c>
      <c r="G335" s="1">
        <f t="shared" si="36"/>
        <v>100.06160699868283</v>
      </c>
      <c r="H335" s="1">
        <f t="shared" si="30"/>
        <v>2.8256122888590065E-4</v>
      </c>
      <c r="I335" s="1">
        <f t="shared" si="31"/>
        <v>-1.9370929464952082E-4</v>
      </c>
      <c r="J335" s="1">
        <f t="shared" si="32"/>
        <v>73.008687123508153</v>
      </c>
      <c r="K335" s="1">
        <f t="shared" si="33"/>
        <v>-5062.3137593993924</v>
      </c>
      <c r="L335" s="1">
        <f t="shared" si="34"/>
        <v>5162.375558596359</v>
      </c>
      <c r="M335" s="1">
        <f t="shared" si="35"/>
        <v>1.9370926982148858E-4</v>
      </c>
    </row>
    <row r="336" spans="5:13" x14ac:dyDescent="0.4">
      <c r="E336" s="1">
        <v>71.7000000000005</v>
      </c>
      <c r="G336" s="1">
        <f t="shared" si="36"/>
        <v>100.06163344198903</v>
      </c>
      <c r="H336" s="1">
        <f t="shared" si="30"/>
        <v>2.6443306197141038E-4</v>
      </c>
      <c r="I336" s="1">
        <f t="shared" si="31"/>
        <v>-1.8128166914473269E-4</v>
      </c>
      <c r="J336" s="1">
        <f t="shared" si="32"/>
        <v>73.108686273436547</v>
      </c>
      <c r="K336" s="1">
        <f t="shared" si="33"/>
        <v>-5416.2163465401554</v>
      </c>
      <c r="L336" s="1">
        <f t="shared" si="34"/>
        <v>5516.2781598495285</v>
      </c>
      <c r="M336" s="1">
        <f t="shared" si="35"/>
        <v>1.8128164878967556E-4</v>
      </c>
    </row>
    <row r="337" spans="5:13" x14ac:dyDescent="0.4">
      <c r="E337" s="1">
        <v>71.800000000000495</v>
      </c>
      <c r="G337" s="1">
        <f t="shared" si="36"/>
        <v>100.06165818878179</v>
      </c>
      <c r="H337" s="1">
        <f t="shared" si="30"/>
        <v>2.4746792760767261E-4</v>
      </c>
      <c r="I337" s="1">
        <f t="shared" si="31"/>
        <v>-1.6965134363738736E-4</v>
      </c>
      <c r="J337" s="1">
        <f t="shared" si="32"/>
        <v>73.208685437090807</v>
      </c>
      <c r="K337" s="1">
        <f t="shared" si="33"/>
        <v>-5794.3807217084805</v>
      </c>
      <c r="L337" s="1">
        <f t="shared" si="34"/>
        <v>5894.442548224858</v>
      </c>
      <c r="M337" s="1">
        <f t="shared" si="35"/>
        <v>1.6965132696070728E-4</v>
      </c>
    </row>
    <row r="338" spans="5:13" x14ac:dyDescent="0.4">
      <c r="E338" s="1">
        <v>71.900000000000503</v>
      </c>
      <c r="G338" s="1">
        <f t="shared" si="36"/>
        <v>100.06168134790293</v>
      </c>
      <c r="H338" s="1">
        <f t="shared" si="30"/>
        <v>2.3159121141700623E-4</v>
      </c>
      <c r="I338" s="1">
        <f t="shared" si="31"/>
        <v>-1.5876716190665026E-4</v>
      </c>
      <c r="J338" s="1">
        <f t="shared" si="32"/>
        <v>73.308684669909127</v>
      </c>
      <c r="K338" s="1">
        <f t="shared" si="33"/>
        <v>-6198.4703901558305</v>
      </c>
      <c r="L338" s="1">
        <f t="shared" si="34"/>
        <v>6298.5322290319045</v>
      </c>
      <c r="M338" s="1">
        <f t="shared" si="35"/>
        <v>1.5876714822394452E-4</v>
      </c>
    </row>
    <row r="339" spans="5:13" x14ac:dyDescent="0.4">
      <c r="E339" s="1">
        <v>72.000000000000497</v>
      </c>
      <c r="G339" s="1">
        <f t="shared" si="36"/>
        <v>100.06170302121154</v>
      </c>
      <c r="H339" s="1">
        <f t="shared" si="30"/>
        <v>2.1673308609139309E-4</v>
      </c>
      <c r="I339" s="1">
        <f t="shared" si="31"/>
        <v>-1.4858125325613986E-4</v>
      </c>
      <c r="J339" s="1">
        <f t="shared" si="32"/>
        <v>73.408684003471052</v>
      </c>
      <c r="K339" s="1">
        <f t="shared" si="33"/>
        <v>-6630.2628271403355</v>
      </c>
      <c r="L339" s="1">
        <f t="shared" si="34"/>
        <v>6730.3246775831603</v>
      </c>
      <c r="M339" s="1">
        <f t="shared" si="35"/>
        <v>1.4858124205073225E-4</v>
      </c>
    </row>
    <row r="340" spans="5:13" x14ac:dyDescent="0.4">
      <c r="E340" s="1">
        <v>72.100000000000506</v>
      </c>
      <c r="G340" s="1">
        <f t="shared" si="36"/>
        <v>100.0617233040318</v>
      </c>
      <c r="H340" s="1">
        <f t="shared" ref="H340:H403" si="37">(G340-G339)/(E340-E339)</f>
        <v>2.0282820258897208E-4</v>
      </c>
      <c r="I340" s="1">
        <f t="shared" si="31"/>
        <v>-1.3904883502419827E-4</v>
      </c>
      <c r="J340" s="1">
        <f t="shared" si="32"/>
        <v>73.508683287551989</v>
      </c>
      <c r="K340" s="1">
        <f t="shared" si="33"/>
        <v>-7091.6565436436522</v>
      </c>
      <c r="L340" s="1">
        <f t="shared" si="34"/>
        <v>7191.7184049111374</v>
      </c>
      <c r="M340" s="1">
        <f t="shared" si="35"/>
        <v>1.3904882584350246E-4</v>
      </c>
    </row>
    <row r="341" spans="5:13" x14ac:dyDescent="0.4">
      <c r="E341" s="1">
        <v>72.2000000000005</v>
      </c>
      <c r="G341" s="1">
        <f t="shared" si="36"/>
        <v>100.06174228557241</v>
      </c>
      <c r="H341" s="1">
        <f t="shared" si="37"/>
        <v>1.8981540605978977E-4</v>
      </c>
      <c r="I341" s="1">
        <f t="shared" ref="I341:I404" si="38">(H341-H340)/(E341-E340)</f>
        <v>-1.301279652918305E-4</v>
      </c>
      <c r="J341" s="1">
        <f t="shared" ref="J341:J404" si="39">IF(OR(AND(E339=E340,G339=G340), AND(E340=E341,G340=G341),AND(E341=E339,G341=G339),COUNT(E339:G341)&lt;6)," ",((E341^2-E339^2)*(G341-G340)+(E340^2-E341^2)*(G341-G339)+(G339-G340)*(G341-G339)*(G341-G340))/(((E340-E341)*(G341-G339)+(E341-E339)*(G341-G340))*2))</f>
        <v>73.60868271434893</v>
      </c>
      <c r="K341" s="1">
        <f t="shared" ref="K341:K404" si="40">IF(J341="","",(E339-E341)*J341/(G341-G339)+(E341^2-E339^2)/(2*(G341-G339))+(G339+G341)/2)</f>
        <v>-7584.6818010807638</v>
      </c>
      <c r="L341" s="1">
        <f t="shared" ref="L341:L404" si="41">IF(K341="","",SQRT((E339-J341)^2+(G339-K341)^2))</f>
        <v>7684.7436724784511</v>
      </c>
      <c r="M341" s="1">
        <f t="shared" ref="M341:M404" si="42">1/L341</f>
        <v>1.3012795775886748E-4</v>
      </c>
    </row>
    <row r="342" spans="5:13" x14ac:dyDescent="0.4">
      <c r="E342" s="1">
        <v>72.300000000000495</v>
      </c>
      <c r="G342" s="1">
        <f t="shared" si="36"/>
        <v>100.06176004931878</v>
      </c>
      <c r="H342" s="1">
        <f t="shared" si="37"/>
        <v>1.7763746370747969E-4</v>
      </c>
      <c r="I342" s="1">
        <f t="shared" si="38"/>
        <v>-1.2177942352310771E-4</v>
      </c>
      <c r="J342" s="1">
        <f t="shared" si="39"/>
        <v>73.708682138308689</v>
      </c>
      <c r="K342" s="1">
        <f t="shared" si="40"/>
        <v>-8111.5063936443485</v>
      </c>
      <c r="L342" s="1">
        <f t="shared" si="41"/>
        <v>8211.5682745223148</v>
      </c>
      <c r="M342" s="1">
        <f t="shared" si="42"/>
        <v>1.2177941734986941E-4</v>
      </c>
    </row>
    <row r="343" spans="5:13" x14ac:dyDescent="0.4">
      <c r="E343" s="1">
        <v>72.400000000000503</v>
      </c>
      <c r="G343" s="1">
        <f t="shared" si="36"/>
        <v>100.06177667340022</v>
      </c>
      <c r="H343" s="1">
        <f t="shared" si="37"/>
        <v>1.6624081439429975E-4</v>
      </c>
      <c r="I343" s="1">
        <f t="shared" si="38"/>
        <v>-1.1396649313178963E-4</v>
      </c>
      <c r="J343" s="1">
        <f t="shared" si="39"/>
        <v>73.808681537858334</v>
      </c>
      <c r="K343" s="1">
        <f t="shared" si="40"/>
        <v>-8674.4473266127497</v>
      </c>
      <c r="L343" s="1">
        <f t="shared" si="41"/>
        <v>8774.5092163627705</v>
      </c>
      <c r="M343" s="1">
        <f t="shared" si="42"/>
        <v>1.139664880783523E-4</v>
      </c>
    </row>
    <row r="344" spans="5:13" x14ac:dyDescent="0.4">
      <c r="E344" s="1">
        <v>72.500000000000497</v>
      </c>
      <c r="G344" s="1">
        <f t="shared" si="36"/>
        <v>100.06179223093363</v>
      </c>
      <c r="H344" s="1">
        <f t="shared" si="37"/>
        <v>1.555753341620036E-4</v>
      </c>
      <c r="I344" s="1">
        <f t="shared" si="38"/>
        <v>-1.0665480232296762E-4</v>
      </c>
      <c r="J344" s="1">
        <f t="shared" si="39"/>
        <v>73.908681043263798</v>
      </c>
      <c r="K344" s="1">
        <f t="shared" si="40"/>
        <v>-9275.9813468219327</v>
      </c>
      <c r="L344" s="1">
        <f t="shared" si="41"/>
        <v>9376.0432448748124</v>
      </c>
      <c r="M344" s="1">
        <f t="shared" si="42"/>
        <v>1.0665479817903206E-4</v>
      </c>
    </row>
    <row r="345" spans="5:13" x14ac:dyDescent="0.4">
      <c r="E345" s="1">
        <v>72.600000000000506</v>
      </c>
      <c r="G345" s="1">
        <f t="shared" si="36"/>
        <v>100.06180679034509</v>
      </c>
      <c r="H345" s="1">
        <f t="shared" si="37"/>
        <v>1.4559411454227879E-4</v>
      </c>
      <c r="I345" s="1">
        <f t="shared" si="38"/>
        <v>-9.9812196197239511E-5</v>
      </c>
      <c r="J345" s="1">
        <f t="shared" si="39"/>
        <v>74.008680637322996</v>
      </c>
      <c r="K345" s="1">
        <f t="shared" si="40"/>
        <v>-9918.7541526644363</v>
      </c>
      <c r="L345" s="1">
        <f t="shared" si="41"/>
        <v>10018.816058487497</v>
      </c>
      <c r="M345" s="1">
        <f t="shared" si="42"/>
        <v>9.9812192794261783E-5</v>
      </c>
    </row>
    <row r="346" spans="5:13" x14ac:dyDescent="0.4">
      <c r="E346" s="1">
        <v>72.7000000000005</v>
      </c>
      <c r="G346" s="1">
        <f t="shared" si="36"/>
        <v>100.06182041567062</v>
      </c>
      <c r="H346" s="1">
        <f t="shared" si="37"/>
        <v>1.3625325536282482E-4</v>
      </c>
      <c r="I346" s="1">
        <f t="shared" si="38"/>
        <v>-9.340859179454502E-5</v>
      </c>
      <c r="J346" s="1">
        <f t="shared" si="39"/>
        <v>74.108680144222888</v>
      </c>
      <c r="K346" s="1">
        <f t="shared" si="40"/>
        <v>-10605.59171621763</v>
      </c>
      <c r="L346" s="1">
        <f t="shared" si="41"/>
        <v>10705.653629312357</v>
      </c>
      <c r="M346" s="1">
        <f t="shared" si="42"/>
        <v>9.340858901524463E-5</v>
      </c>
    </row>
    <row r="347" spans="5:13" x14ac:dyDescent="0.4">
      <c r="E347" s="1">
        <v>72.800000000000495</v>
      </c>
      <c r="G347" s="1">
        <f t="shared" si="36"/>
        <v>100.06183316683803</v>
      </c>
      <c r="H347" s="1">
        <f t="shared" si="37"/>
        <v>1.2751167403735777E-4</v>
      </c>
      <c r="I347" s="1">
        <f t="shared" si="38"/>
        <v>-8.7415813254675532E-5</v>
      </c>
      <c r="J347" s="1">
        <f t="shared" si="39"/>
        <v>74.208679746649977</v>
      </c>
      <c r="K347" s="1">
        <f t="shared" si="40"/>
        <v>-11339.516217036455</v>
      </c>
      <c r="L347" s="1">
        <f t="shared" si="41"/>
        <v>11439.578136936327</v>
      </c>
      <c r="M347" s="1">
        <f t="shared" si="42"/>
        <v>8.7415810970439635E-5</v>
      </c>
    </row>
    <row r="348" spans="5:13" x14ac:dyDescent="0.4">
      <c r="E348" s="1">
        <v>72.900000000000503</v>
      </c>
      <c r="G348" s="1">
        <f t="shared" si="36"/>
        <v>100.06184509993032</v>
      </c>
      <c r="H348" s="1">
        <f t="shared" si="37"/>
        <v>1.1933092295634088E-4</v>
      </c>
      <c r="I348" s="1">
        <f t="shared" si="38"/>
        <v>-8.1807510810161881E-5</v>
      </c>
      <c r="J348" s="1">
        <f t="shared" si="39"/>
        <v>74.30867932728674</v>
      </c>
      <c r="K348" s="1">
        <f t="shared" si="40"/>
        <v>-12123.754847669374</v>
      </c>
      <c r="L348" s="1">
        <f t="shared" si="41"/>
        <v>12223.816773937791</v>
      </c>
      <c r="M348" s="1">
        <f t="shared" si="42"/>
        <v>8.1807508938786159E-5</v>
      </c>
    </row>
    <row r="349" spans="5:13" x14ac:dyDescent="0.4">
      <c r="E349" s="1">
        <v>73.000000000000497</v>
      </c>
      <c r="G349" s="1">
        <f t="shared" si="36"/>
        <v>100.06185626743249</v>
      </c>
      <c r="H349" s="1">
        <f t="shared" si="37"/>
        <v>1.1167502165677158E-4</v>
      </c>
      <c r="I349" s="1">
        <f t="shared" si="38"/>
        <v>-7.6559012995697356E-5</v>
      </c>
      <c r="J349" s="1">
        <f t="shared" si="39"/>
        <v>74.40867898272252</v>
      </c>
      <c r="K349" s="1">
        <f t="shared" si="40"/>
        <v>-12961.757713635447</v>
      </c>
      <c r="L349" s="1">
        <f t="shared" si="41"/>
        <v>13061.819645863829</v>
      </c>
      <c r="M349" s="1">
        <f t="shared" si="42"/>
        <v>7.6559011463357726E-5</v>
      </c>
    </row>
    <row r="350" spans="5:13" x14ac:dyDescent="0.4">
      <c r="E350" s="1">
        <v>73.100000000000506</v>
      </c>
      <c r="G350" s="1">
        <f t="shared" si="36"/>
        <v>100.06186671846227</v>
      </c>
      <c r="H350" s="1">
        <f t="shared" si="37"/>
        <v>1.0451029780255357E-4</v>
      </c>
      <c r="I350" s="1">
        <f t="shared" si="38"/>
        <v>-7.164723854217397E-5</v>
      </c>
      <c r="J350" s="1">
        <f t="shared" si="39"/>
        <v>74.50867867613141</v>
      </c>
      <c r="K350" s="1">
        <f t="shared" si="40"/>
        <v>-13857.210357613847</v>
      </c>
      <c r="L350" s="1">
        <f t="shared" si="41"/>
        <v>13957.272295419823</v>
      </c>
      <c r="M350" s="1">
        <f t="shared" si="42"/>
        <v>7.1647237284906811E-5</v>
      </c>
    </row>
    <row r="351" spans="5:13" x14ac:dyDescent="0.4">
      <c r="E351" s="1">
        <v>73.2000000000005</v>
      </c>
      <c r="G351" s="1">
        <f t="shared" si="36"/>
        <v>100.06187649898614</v>
      </c>
      <c r="H351" s="1">
        <f t="shared" si="37"/>
        <v>9.7805238681308865E-5</v>
      </c>
      <c r="I351" s="1">
        <f t="shared" si="38"/>
        <v>-6.7050591212450893E-5</v>
      </c>
      <c r="J351" s="1">
        <f t="shared" si="39"/>
        <v>74.608678259888251</v>
      </c>
      <c r="K351" s="1">
        <f t="shared" si="40"/>
        <v>-14814.049883090865</v>
      </c>
      <c r="L351" s="1">
        <f t="shared" si="41"/>
        <v>14914.11182611659</v>
      </c>
      <c r="M351" s="1">
        <f t="shared" si="42"/>
        <v>6.7050590183242911E-5</v>
      </c>
    </row>
    <row r="352" spans="5:13" x14ac:dyDescent="0.4">
      <c r="E352" s="1">
        <v>73.300000000000495</v>
      </c>
      <c r="G352" s="1">
        <f t="shared" si="36"/>
        <v>100.06188565202163</v>
      </c>
      <c r="H352" s="1">
        <f t="shared" si="37"/>
        <v>9.1530354922047738E-5</v>
      </c>
      <c r="I352" s="1">
        <f t="shared" si="38"/>
        <v>-6.274883759261483E-5</v>
      </c>
      <c r="J352" s="1">
        <f t="shared" si="39"/>
        <v>74.708678109090542</v>
      </c>
      <c r="K352" s="1">
        <f t="shared" si="40"/>
        <v>-15836.488461540775</v>
      </c>
      <c r="L352" s="1">
        <f t="shared" si="41"/>
        <v>15936.550409451378</v>
      </c>
      <c r="M352" s="1">
        <f t="shared" si="42"/>
        <v>6.2748836749949158E-5</v>
      </c>
    </row>
    <row r="353" spans="5:13" x14ac:dyDescent="0.4">
      <c r="E353" s="1">
        <v>73.400000000000503</v>
      </c>
      <c r="G353" s="1">
        <f t="shared" si="36"/>
        <v>100.06189421782632</v>
      </c>
      <c r="H353" s="1">
        <f t="shared" si="37"/>
        <v>8.5658046913287734E-5</v>
      </c>
      <c r="I353" s="1">
        <f t="shared" si="38"/>
        <v>-5.8723080087595037E-5</v>
      </c>
      <c r="J353" s="1">
        <f t="shared" si="39"/>
        <v>74.808677703637983</v>
      </c>
      <c r="K353" s="1">
        <f t="shared" si="40"/>
        <v>-16929.017761056788</v>
      </c>
      <c r="L353" s="1">
        <f t="shared" si="41"/>
        <v>17029.079713538857</v>
      </c>
      <c r="M353" s="1">
        <f t="shared" si="42"/>
        <v>5.8723079392537968E-5</v>
      </c>
    </row>
    <row r="354" spans="5:13" x14ac:dyDescent="0.4">
      <c r="E354" s="1">
        <v>73.500000000000497</v>
      </c>
      <c r="G354" s="1">
        <f t="shared" si="36"/>
        <v>100.06190223407509</v>
      </c>
      <c r="H354" s="1">
        <f t="shared" si="37"/>
        <v>8.016248770559742E-5</v>
      </c>
      <c r="I354" s="1">
        <f t="shared" si="38"/>
        <v>-5.4955592076906259E-5</v>
      </c>
      <c r="J354" s="1">
        <f t="shared" si="39"/>
        <v>74.908677547466624</v>
      </c>
      <c r="K354" s="1">
        <f t="shared" si="40"/>
        <v>-18096.448579668482</v>
      </c>
      <c r="L354" s="1">
        <f t="shared" si="41"/>
        <v>18196.510536428741</v>
      </c>
      <c r="M354" s="1">
        <f t="shared" si="42"/>
        <v>5.4955591512891279E-5</v>
      </c>
    </row>
    <row r="355" spans="5:13" x14ac:dyDescent="0.4">
      <c r="E355" s="1">
        <v>73.600000000000506</v>
      </c>
      <c r="G355" s="1">
        <f t="shared" si="36"/>
        <v>100.06190973602565</v>
      </c>
      <c r="H355" s="1">
        <f t="shared" si="37"/>
        <v>7.5019505629818893E-5</v>
      </c>
      <c r="I355" s="1">
        <f t="shared" si="38"/>
        <v>-5.1429820757780891E-5</v>
      </c>
      <c r="J355" s="1">
        <f t="shared" si="39"/>
        <v>75.008677183689798</v>
      </c>
      <c r="K355" s="1">
        <f t="shared" si="40"/>
        <v>-19343.910317513404</v>
      </c>
      <c r="L355" s="1">
        <f t="shared" si="41"/>
        <v>19443.972278277361</v>
      </c>
      <c r="M355" s="1">
        <f t="shared" si="42"/>
        <v>5.1429820290229044E-5</v>
      </c>
    </row>
    <row r="356" spans="5:13" x14ac:dyDescent="0.4">
      <c r="E356" s="1">
        <v>73.7000000000005</v>
      </c>
      <c r="G356" s="1">
        <f t="shared" si="36"/>
        <v>100.06191675667378</v>
      </c>
      <c r="H356" s="1">
        <f t="shared" si="37"/>
        <v>7.0206481268546105E-5</v>
      </c>
      <c r="I356" s="1">
        <f t="shared" si="38"/>
        <v>-4.8130243612730617E-5</v>
      </c>
      <c r="J356" s="1">
        <f t="shared" si="39"/>
        <v>75.108677047539757</v>
      </c>
      <c r="K356" s="1">
        <f t="shared" si="40"/>
        <v>-20676.895159394611</v>
      </c>
      <c r="L356" s="1">
        <f t="shared" si="41"/>
        <v>20776.957123905417</v>
      </c>
      <c r="M356" s="1">
        <f t="shared" si="42"/>
        <v>4.813024323226939E-5</v>
      </c>
    </row>
    <row r="357" spans="5:13" x14ac:dyDescent="0.4">
      <c r="E357" s="1">
        <v>73.800000000000495</v>
      </c>
      <c r="G357" s="1">
        <f t="shared" si="36"/>
        <v>100.06192332689832</v>
      </c>
      <c r="H357" s="1">
        <f t="shared" si="37"/>
        <v>6.5702245422020599E-5</v>
      </c>
      <c r="I357" s="1">
        <f t="shared" si="38"/>
        <v>-4.504235846525762E-5</v>
      </c>
      <c r="J357" s="1">
        <f t="shared" si="39"/>
        <v>75.208676853801578</v>
      </c>
      <c r="K357" s="1">
        <f t="shared" si="40"/>
        <v>-22101.262318308531</v>
      </c>
      <c r="L357" s="1">
        <f t="shared" si="41"/>
        <v>22201.324286325791</v>
      </c>
      <c r="M357" s="1">
        <f t="shared" si="42"/>
        <v>4.5042358154099782E-5</v>
      </c>
    </row>
    <row r="358" spans="5:13" x14ac:dyDescent="0.4">
      <c r="E358" s="1">
        <v>73.900000000000503</v>
      </c>
      <c r="G358" s="1">
        <f t="shared" si="36"/>
        <v>100.06192947559701</v>
      </c>
      <c r="H358" s="1">
        <f t="shared" si="37"/>
        <v>6.1486986879794343E-5</v>
      </c>
      <c r="I358" s="1">
        <f t="shared" si="38"/>
        <v>-4.2152585422258968E-5</v>
      </c>
      <c r="J358" s="1">
        <f t="shared" si="39"/>
        <v>75.308676532441993</v>
      </c>
      <c r="K358" s="1">
        <f t="shared" si="40"/>
        <v>-23623.275424528478</v>
      </c>
      <c r="L358" s="1">
        <f t="shared" si="41"/>
        <v>23723.337395827228</v>
      </c>
      <c r="M358" s="1">
        <f t="shared" si="42"/>
        <v>4.2152585166026981E-5</v>
      </c>
    </row>
    <row r="359" spans="5:13" x14ac:dyDescent="0.4">
      <c r="E359" s="1">
        <v>74.000000000000497</v>
      </c>
      <c r="G359" s="1">
        <f t="shared" si="36"/>
        <v>100.06193522981367</v>
      </c>
      <c r="H359" s="1">
        <f t="shared" si="37"/>
        <v>5.754216658715777E-5</v>
      </c>
      <c r="I359" s="1">
        <f t="shared" si="38"/>
        <v>-3.9448202926367969E-5</v>
      </c>
      <c r="J359" s="1">
        <f t="shared" si="39"/>
        <v>75.408676505608184</v>
      </c>
      <c r="K359" s="1">
        <f t="shared" si="40"/>
        <v>-25249.635378736257</v>
      </c>
      <c r="L359" s="1">
        <f t="shared" si="41"/>
        <v>25349.697353105978</v>
      </c>
      <c r="M359" s="1">
        <f t="shared" si="42"/>
        <v>3.9448202717003041E-5</v>
      </c>
    </row>
    <row r="360" spans="5:13" x14ac:dyDescent="0.4">
      <c r="E360" s="1">
        <v>74.100000000000506</v>
      </c>
      <c r="G360" s="1">
        <f t="shared" si="36"/>
        <v>100.06194061485701</v>
      </c>
      <c r="H360" s="1">
        <f t="shared" si="37"/>
        <v>5.3850433374686826E-5</v>
      </c>
      <c r="I360" s="1">
        <f t="shared" si="38"/>
        <v>-3.6917332124706297E-5</v>
      </c>
      <c r="J360" s="1">
        <f t="shared" si="39"/>
        <v>75.508676194850423</v>
      </c>
      <c r="K360" s="1">
        <f t="shared" si="40"/>
        <v>-26987.485987659376</v>
      </c>
      <c r="L360" s="1">
        <f t="shared" si="41"/>
        <v>27087.547964903031</v>
      </c>
      <c r="M360" s="1">
        <f t="shared" si="42"/>
        <v>3.6917331952515096E-5</v>
      </c>
    </row>
    <row r="361" spans="5:13" x14ac:dyDescent="0.4">
      <c r="E361" s="1">
        <v>74.2000000000005</v>
      </c>
      <c r="G361" s="1">
        <f t="shared" si="36"/>
        <v>100.06194565441206</v>
      </c>
      <c r="H361" s="1">
        <f t="shared" si="37"/>
        <v>5.039555048824982E-5</v>
      </c>
      <c r="I361" s="1">
        <f t="shared" si="38"/>
        <v>-3.4548828864372017E-5</v>
      </c>
      <c r="J361" s="1">
        <f t="shared" si="39"/>
        <v>75.60867609078889</v>
      </c>
      <c r="K361" s="1">
        <f t="shared" si="40"/>
        <v>-28844.479324049043</v>
      </c>
      <c r="L361" s="1">
        <f t="shared" si="41"/>
        <v>28944.541303982256</v>
      </c>
      <c r="M361" s="1">
        <f t="shared" si="42"/>
        <v>3.4548828723791788E-5</v>
      </c>
    </row>
    <row r="362" spans="5:13" x14ac:dyDescent="0.4">
      <c r="E362" s="1">
        <v>74.300000000000495</v>
      </c>
      <c r="G362" s="1">
        <f t="shared" si="36"/>
        <v>100.0619503706443</v>
      </c>
      <c r="H362" s="1">
        <f t="shared" si="37"/>
        <v>4.7162322402985365E-5</v>
      </c>
      <c r="I362" s="1">
        <f t="shared" si="38"/>
        <v>-3.2332280852646391E-5</v>
      </c>
      <c r="J362" s="1">
        <f t="shared" si="39"/>
        <v>75.708676012835383</v>
      </c>
      <c r="K362" s="1">
        <f t="shared" si="40"/>
        <v>-30828.77994340274</v>
      </c>
      <c r="L362" s="1">
        <f t="shared" si="41"/>
        <v>30928.841925852958</v>
      </c>
      <c r="M362" s="1">
        <f t="shared" si="42"/>
        <v>3.2332280736451204E-5</v>
      </c>
    </row>
    <row r="363" spans="5:13" x14ac:dyDescent="0.4">
      <c r="E363" s="1">
        <v>74.400000000000503</v>
      </c>
      <c r="G363" s="1">
        <f t="shared" si="36"/>
        <v>100.06195478429709</v>
      </c>
      <c r="H363" s="1">
        <f t="shared" si="37"/>
        <v>4.4136527890255697E-5</v>
      </c>
      <c r="I363" s="1">
        <f t="shared" si="38"/>
        <v>-3.0257945127294097E-5</v>
      </c>
      <c r="J363" s="1">
        <f t="shared" si="39"/>
        <v>75.808675656922119</v>
      </c>
      <c r="K363" s="1">
        <f t="shared" si="40"/>
        <v>-32949.109032209941</v>
      </c>
      <c r="L363" s="1">
        <f t="shared" si="41"/>
        <v>33049.17101701568</v>
      </c>
      <c r="M363" s="1">
        <f t="shared" si="42"/>
        <v>3.0257945032422765E-5</v>
      </c>
    </row>
    <row r="364" spans="5:13" x14ac:dyDescent="0.4">
      <c r="E364" s="1">
        <v>74.500000000000497</v>
      </c>
      <c r="G364" s="1">
        <f t="shared" si="36"/>
        <v>100.06195891478305</v>
      </c>
      <c r="H364" s="1">
        <f t="shared" si="37"/>
        <v>4.1304859621507219E-5</v>
      </c>
      <c r="I364" s="1">
        <f t="shared" si="38"/>
        <v>-2.8316682687486391E-5</v>
      </c>
      <c r="J364" s="1">
        <f t="shared" si="39"/>
        <v>75.908675797335192</v>
      </c>
      <c r="K364" s="1">
        <f t="shared" si="40"/>
        <v>-35214.809240022609</v>
      </c>
      <c r="L364" s="1">
        <f t="shared" si="41"/>
        <v>35314.871227032752</v>
      </c>
      <c r="M364" s="1">
        <f t="shared" si="42"/>
        <v>2.8316682611446766E-5</v>
      </c>
    </row>
    <row r="365" spans="5:13" x14ac:dyDescent="0.4">
      <c r="E365" s="1">
        <v>74.600000000000506</v>
      </c>
      <c r="G365" s="1">
        <f t="shared" si="36"/>
        <v>100.06196278026927</v>
      </c>
      <c r="H365" s="1">
        <f t="shared" si="37"/>
        <v>3.8654862208883405E-5</v>
      </c>
      <c r="I365" s="1">
        <f t="shared" si="38"/>
        <v>-2.6499974126235888E-5</v>
      </c>
      <c r="J365" s="1">
        <f t="shared" si="39"/>
        <v>76.008675472309832</v>
      </c>
      <c r="K365" s="1">
        <f t="shared" si="40"/>
        <v>-37635.824004168484</v>
      </c>
      <c r="L365" s="1">
        <f t="shared" si="41"/>
        <v>37735.88599324158</v>
      </c>
      <c r="M365" s="1">
        <f t="shared" si="42"/>
        <v>2.649997406127149E-5</v>
      </c>
    </row>
    <row r="366" spans="5:13" x14ac:dyDescent="0.4">
      <c r="E366" s="1">
        <v>74.7000000000005</v>
      </c>
      <c r="G366" s="1">
        <f t="shared" si="36"/>
        <v>100.06196639775732</v>
      </c>
      <c r="H366" s="1">
        <f t="shared" si="37"/>
        <v>3.6174880477803761E-5</v>
      </c>
      <c r="I366" s="1">
        <f t="shared" si="38"/>
        <v>-2.4799817310797848E-5</v>
      </c>
      <c r="J366" s="1">
        <f t="shared" si="39"/>
        <v>76.108675282825317</v>
      </c>
      <c r="K366" s="1">
        <f t="shared" si="40"/>
        <v>-40222.815777030017</v>
      </c>
      <c r="L366" s="1">
        <f t="shared" si="41"/>
        <v>40322.87776803373</v>
      </c>
      <c r="M366" s="1">
        <f t="shared" si="42"/>
        <v>2.4799817258895091E-5</v>
      </c>
    </row>
    <row r="367" spans="5:13" x14ac:dyDescent="0.4">
      <c r="E367" s="1">
        <v>74.800000000000495</v>
      </c>
      <c r="G367" s="1">
        <f t="shared" si="36"/>
        <v>100.06196978315806</v>
      </c>
      <c r="H367" s="1">
        <f t="shared" si="37"/>
        <v>3.3854007455149363E-5</v>
      </c>
      <c r="I367" s="1">
        <f t="shared" si="38"/>
        <v>-2.320873022654529E-5</v>
      </c>
      <c r="J367" s="1">
        <f t="shared" si="39"/>
        <v>76.208675557290306</v>
      </c>
      <c r="K367" s="1">
        <f t="shared" si="40"/>
        <v>-42987.172511431527</v>
      </c>
      <c r="L367" s="1">
        <f t="shared" si="41"/>
        <v>43087.234504241998</v>
      </c>
      <c r="M367" s="1">
        <f t="shared" si="42"/>
        <v>2.320873018437859E-5</v>
      </c>
    </row>
    <row r="368" spans="5:13" x14ac:dyDescent="0.4">
      <c r="E368" s="1">
        <v>74.900000000000503</v>
      </c>
      <c r="G368" s="1">
        <f t="shared" si="36"/>
        <v>100.06197295136147</v>
      </c>
      <c r="H368" s="1">
        <f t="shared" si="37"/>
        <v>3.1682034062893788E-5</v>
      </c>
      <c r="I368" s="1">
        <f t="shared" si="38"/>
        <v>-2.1719733922553905E-5</v>
      </c>
      <c r="J368" s="1">
        <f t="shared" si="39"/>
        <v>76.308675056183205</v>
      </c>
      <c r="K368" s="1">
        <f t="shared" si="40"/>
        <v>-45941.017754875691</v>
      </c>
      <c r="L368" s="1">
        <f t="shared" si="41"/>
        <v>46041.079749376993</v>
      </c>
      <c r="M368" s="1">
        <f t="shared" si="42"/>
        <v>2.1719733886421973E-5</v>
      </c>
    </row>
    <row r="369" spans="5:13" x14ac:dyDescent="0.4">
      <c r="E369" s="1">
        <v>75.000000000000497</v>
      </c>
      <c r="G369" s="1">
        <f t="shared" si="36"/>
        <v>100.0619759163023</v>
      </c>
      <c r="H369" s="1">
        <f t="shared" si="37"/>
        <v>2.9649408332945178E-5</v>
      </c>
      <c r="I369" s="1">
        <f t="shared" si="38"/>
        <v>-2.032625729948725E-5</v>
      </c>
      <c r="J369" s="1">
        <f t="shared" si="39"/>
        <v>76.40867524568263</v>
      </c>
      <c r="K369" s="1">
        <f t="shared" si="40"/>
        <v>-49097.386733613246</v>
      </c>
      <c r="L369" s="1">
        <f t="shared" si="41"/>
        <v>49197.448729696916</v>
      </c>
      <c r="M369" s="1">
        <f t="shared" si="42"/>
        <v>2.0326257271881111E-5</v>
      </c>
    </row>
    <row r="370" spans="5:13" x14ac:dyDescent="0.4">
      <c r="E370" s="1">
        <v>75.100000000000506</v>
      </c>
      <c r="G370" s="1">
        <f t="shared" si="36"/>
        <v>100.06197869102124</v>
      </c>
      <c r="H370" s="1">
        <f t="shared" si="37"/>
        <v>2.7747189363933466E-5</v>
      </c>
      <c r="I370" s="1">
        <f t="shared" si="38"/>
        <v>-1.9022189690115495E-5</v>
      </c>
      <c r="J370" s="1">
        <f t="shared" si="39"/>
        <v>76.508674833955794</v>
      </c>
      <c r="K370" s="1">
        <f t="shared" si="40"/>
        <v>-52470.121432068023</v>
      </c>
      <c r="L370" s="1">
        <f t="shared" si="41"/>
        <v>52570.183429632532</v>
      </c>
      <c r="M370" s="1">
        <f t="shared" si="42"/>
        <v>1.9022189666477831E-5</v>
      </c>
    </row>
    <row r="371" spans="5:13" x14ac:dyDescent="0.4">
      <c r="E371" s="1">
        <v>75.2000000000005</v>
      </c>
      <c r="G371" s="1">
        <f t="shared" si="36"/>
        <v>100.06198128772238</v>
      </c>
      <c r="H371" s="1">
        <f t="shared" si="37"/>
        <v>2.5967011367812687E-5</v>
      </c>
      <c r="I371" s="1">
        <f t="shared" si="38"/>
        <v>-1.7801779961208803E-5</v>
      </c>
      <c r="J371" s="1">
        <f t="shared" si="39"/>
        <v>76.608675000184334</v>
      </c>
      <c r="K371" s="1">
        <f t="shared" si="40"/>
        <v>-56074.096051513057</v>
      </c>
      <c r="L371" s="1">
        <f t="shared" si="41"/>
        <v>56174.158050463397</v>
      </c>
      <c r="M371" s="1">
        <f t="shared" si="42"/>
        <v>1.7801779941261634E-5</v>
      </c>
    </row>
    <row r="372" spans="5:13" x14ac:dyDescent="0.4">
      <c r="E372" s="1">
        <v>75.300000000000495</v>
      </c>
      <c r="G372" s="1">
        <f t="shared" si="36"/>
        <v>100.06198371782681</v>
      </c>
      <c r="H372" s="1">
        <f t="shared" si="37"/>
        <v>2.4301044305731484E-5</v>
      </c>
      <c r="I372" s="1">
        <f t="shared" si="38"/>
        <v>-1.6659670620812982E-5</v>
      </c>
      <c r="J372" s="1">
        <f t="shared" si="39"/>
        <v>76.708674956674514</v>
      </c>
      <c r="K372" s="1">
        <f t="shared" si="40"/>
        <v>-59925.134396808695</v>
      </c>
      <c r="L372" s="1">
        <f t="shared" si="41"/>
        <v>60025.196397055959</v>
      </c>
      <c r="M372" s="1">
        <f t="shared" si="42"/>
        <v>1.6659670605410077E-5</v>
      </c>
    </row>
    <row r="373" spans="5:13" x14ac:dyDescent="0.4">
      <c r="E373" s="1">
        <v>75.400000000000503</v>
      </c>
      <c r="G373" s="1">
        <f t="shared" si="36"/>
        <v>100.06198599202285</v>
      </c>
      <c r="H373" s="1">
        <f t="shared" si="37"/>
        <v>2.2741960492565221E-5</v>
      </c>
      <c r="I373" s="1">
        <f t="shared" si="38"/>
        <v>-1.5590838131661301E-5</v>
      </c>
      <c r="J373" s="1">
        <f t="shared" si="39"/>
        <v>76.808674659672533</v>
      </c>
      <c r="K373" s="1">
        <f t="shared" si="40"/>
        <v>-64040.171665986039</v>
      </c>
      <c r="L373" s="1">
        <f t="shared" si="41"/>
        <v>64140.233667447013</v>
      </c>
      <c r="M373" s="1">
        <f t="shared" si="42"/>
        <v>1.559083811862582E-5</v>
      </c>
    </row>
    <row r="374" spans="5:13" x14ac:dyDescent="0.4">
      <c r="E374" s="1">
        <v>75.500000000000497</v>
      </c>
      <c r="G374" s="1">
        <f t="shared" si="36"/>
        <v>100.06198812031316</v>
      </c>
      <c r="H374" s="1">
        <f t="shared" si="37"/>
        <v>2.128290304881496E-5</v>
      </c>
      <c r="I374" s="1">
        <f t="shared" si="38"/>
        <v>-1.4590574437503442E-5</v>
      </c>
      <c r="J374" s="1">
        <f t="shared" si="39"/>
        <v>76.90867478696434</v>
      </c>
      <c r="K374" s="1">
        <f t="shared" si="40"/>
        <v>-68437.335548338204</v>
      </c>
      <c r="L374" s="1">
        <f t="shared" si="41"/>
        <v>68537.397550935028</v>
      </c>
      <c r="M374" s="1">
        <f t="shared" si="42"/>
        <v>1.4590574427002844E-5</v>
      </c>
    </row>
    <row r="375" spans="5:13" x14ac:dyDescent="0.4">
      <c r="E375" s="1">
        <v>75.600000000000506</v>
      </c>
      <c r="G375" s="1">
        <f t="shared" si="36"/>
        <v>100.0619901120586</v>
      </c>
      <c r="H375" s="1">
        <f t="shared" si="37"/>
        <v>1.9917454352478793E-5</v>
      </c>
      <c r="I375" s="1">
        <f t="shared" si="38"/>
        <v>-1.3654486963360508E-5</v>
      </c>
      <c r="J375" s="1">
        <f t="shared" si="39"/>
        <v>77.008674676962315</v>
      </c>
      <c r="K375" s="1">
        <f t="shared" si="40"/>
        <v>-73135.937509198149</v>
      </c>
      <c r="L375" s="1">
        <f t="shared" si="41"/>
        <v>73235.999512857947</v>
      </c>
      <c r="M375" s="1">
        <f t="shared" si="42"/>
        <v>1.3654486955208842E-5</v>
      </c>
    </row>
    <row r="376" spans="5:13" x14ac:dyDescent="0.4">
      <c r="E376" s="1">
        <v>75.7000000000005</v>
      </c>
      <c r="G376" s="1">
        <f t="shared" si="36"/>
        <v>100.06199197601946</v>
      </c>
      <c r="H376" s="1">
        <f t="shared" si="37"/>
        <v>1.8639608612148701E-5</v>
      </c>
      <c r="I376" s="1">
        <f t="shared" si="38"/>
        <v>-1.277845740330165E-5</v>
      </c>
      <c r="J376" s="1">
        <f t="shared" si="39"/>
        <v>77.108674394932436</v>
      </c>
      <c r="K376" s="1">
        <f t="shared" si="40"/>
        <v>-78156.645286428844</v>
      </c>
      <c r="L376" s="1">
        <f t="shared" si="41"/>
        <v>78256.707291083425</v>
      </c>
      <c r="M376" s="1">
        <f t="shared" si="42"/>
        <v>1.2778457395101009E-5</v>
      </c>
    </row>
    <row r="377" spans="5:13" x14ac:dyDescent="0.4">
      <c r="E377" s="1">
        <v>75.800000000000495</v>
      </c>
      <c r="G377" s="1">
        <f t="shared" si="36"/>
        <v>100.06199372039406</v>
      </c>
      <c r="H377" s="1">
        <f t="shared" si="37"/>
        <v>1.7443746003210519E-5</v>
      </c>
      <c r="I377" s="1">
        <f t="shared" si="38"/>
        <v>-1.1958626089382498E-5</v>
      </c>
      <c r="J377" s="1">
        <f t="shared" si="39"/>
        <v>77.208674757239336</v>
      </c>
      <c r="K377" s="1">
        <f t="shared" si="40"/>
        <v>-83521.584239155796</v>
      </c>
      <c r="L377" s="1">
        <f t="shared" si="41"/>
        <v>83621.646244741321</v>
      </c>
      <c r="M377" s="1">
        <f t="shared" si="42"/>
        <v>1.1958626084366124E-5</v>
      </c>
    </row>
    <row r="378" spans="5:13" x14ac:dyDescent="0.4">
      <c r="E378" s="1">
        <v>75.900000000000503</v>
      </c>
      <c r="G378" s="1">
        <f t="shared" si="36"/>
        <v>100.06199535285468</v>
      </c>
      <c r="H378" s="1">
        <f t="shared" si="37"/>
        <v>1.6324606235683376E-5</v>
      </c>
      <c r="I378" s="1">
        <f t="shared" si="38"/>
        <v>-1.1191397675270471E-5</v>
      </c>
      <c r="J378" s="1">
        <f t="shared" si="39"/>
        <v>77.308674485084026</v>
      </c>
      <c r="K378" s="1">
        <f t="shared" si="40"/>
        <v>-89254.282240276851</v>
      </c>
      <c r="L378" s="1">
        <f t="shared" si="41"/>
        <v>89354.344246733614</v>
      </c>
      <c r="M378" s="1">
        <f t="shared" si="42"/>
        <v>1.1191397669918611E-5</v>
      </c>
    </row>
    <row r="379" spans="5:13" x14ac:dyDescent="0.4">
      <c r="E379" s="1">
        <v>76.000000000000497</v>
      </c>
      <c r="G379" s="1">
        <f t="shared" si="36"/>
        <v>100.06199688058139</v>
      </c>
      <c r="H379" s="1">
        <f t="shared" si="37"/>
        <v>1.5277267095826531E-5</v>
      </c>
      <c r="I379" s="1">
        <f t="shared" si="38"/>
        <v>-1.0473391398569043E-5</v>
      </c>
      <c r="J379" s="1">
        <f t="shared" si="39"/>
        <v>77.408674322152947</v>
      </c>
      <c r="K379" s="1">
        <f t="shared" si="40"/>
        <v>-95379.994286570669</v>
      </c>
      <c r="L379" s="1">
        <f t="shared" si="41"/>
        <v>95480.056293842761</v>
      </c>
      <c r="M379" s="1">
        <f t="shared" si="42"/>
        <v>1.0473391395188015E-5</v>
      </c>
    </row>
    <row r="380" spans="5:13" x14ac:dyDescent="0.4">
      <c r="E380" s="1">
        <v>76.100000000000506</v>
      </c>
      <c r="G380" s="1">
        <f t="shared" si="36"/>
        <v>100.0619983102936</v>
      </c>
      <c r="H380" s="1">
        <f t="shared" si="37"/>
        <v>1.4297122135075059E-5</v>
      </c>
      <c r="I380" s="1">
        <f t="shared" si="38"/>
        <v>-9.8014496075138864E-6</v>
      </c>
      <c r="J380" s="1">
        <f t="shared" si="39"/>
        <v>77.50867424835684</v>
      </c>
      <c r="K380" s="1">
        <f t="shared" si="40"/>
        <v>-101925.66280022914</v>
      </c>
      <c r="L380" s="1">
        <f t="shared" si="41"/>
        <v>102025.72480826425</v>
      </c>
      <c r="M380" s="1">
        <f t="shared" si="42"/>
        <v>9.8014496038061809E-6</v>
      </c>
    </row>
    <row r="381" spans="5:13" x14ac:dyDescent="0.4">
      <c r="E381" s="1">
        <v>76.2000000000005</v>
      </c>
      <c r="G381" s="1">
        <f t="shared" si="36"/>
        <v>100.06199964827968</v>
      </c>
      <c r="H381" s="1">
        <f t="shared" si="37"/>
        <v>1.3379860774876612E-5</v>
      </c>
      <c r="I381" s="1">
        <f t="shared" si="38"/>
        <v>-9.172613601984994E-6</v>
      </c>
      <c r="J381" s="1">
        <f t="shared" si="39"/>
        <v>77.608674850743682</v>
      </c>
      <c r="K381" s="1">
        <f t="shared" si="40"/>
        <v>-108920.11954768139</v>
      </c>
      <c r="L381" s="1">
        <f t="shared" si="41"/>
        <v>109020.18155643057</v>
      </c>
      <c r="M381" s="1">
        <f t="shared" si="42"/>
        <v>9.1726135998258647E-6</v>
      </c>
    </row>
    <row r="382" spans="5:13" x14ac:dyDescent="0.4">
      <c r="E382" s="1">
        <v>76.300000000000495</v>
      </c>
      <c r="G382" s="1">
        <f t="shared" si="36"/>
        <v>100.06200090042445</v>
      </c>
      <c r="H382" s="1">
        <f t="shared" si="37"/>
        <v>1.2521447700920164E-5</v>
      </c>
      <c r="I382" s="1">
        <f t="shared" si="38"/>
        <v>-8.5841307395649679E-6</v>
      </c>
      <c r="J382" s="1">
        <f t="shared" si="39"/>
        <v>77.70867392788513</v>
      </c>
      <c r="K382" s="1">
        <f t="shared" si="40"/>
        <v>-116393.96989814253</v>
      </c>
      <c r="L382" s="1">
        <f t="shared" si="41"/>
        <v>116494.03190755997</v>
      </c>
      <c r="M382" s="1">
        <f t="shared" si="42"/>
        <v>8.5841307372167978E-6</v>
      </c>
    </row>
    <row r="383" spans="5:13" x14ac:dyDescent="0.4">
      <c r="E383" s="1">
        <v>76.400000000000503</v>
      </c>
      <c r="G383" s="1">
        <f t="shared" si="36"/>
        <v>100.06200207223526</v>
      </c>
      <c r="H383" s="1">
        <f t="shared" si="37"/>
        <v>1.1718108083868084E-5</v>
      </c>
      <c r="I383" s="1">
        <f t="shared" si="38"/>
        <v>-8.0333961705201184E-6</v>
      </c>
      <c r="J383" s="1">
        <f t="shared" si="39"/>
        <v>77.808674243989216</v>
      </c>
      <c r="K383" s="1">
        <f t="shared" si="40"/>
        <v>-124380.29212642109</v>
      </c>
      <c r="L383" s="1">
        <f t="shared" si="41"/>
        <v>124480.35413646392</v>
      </c>
      <c r="M383" s="1">
        <f t="shared" si="42"/>
        <v>8.0333961687137495E-6</v>
      </c>
    </row>
    <row r="384" spans="5:13" x14ac:dyDescent="0.4">
      <c r="E384" s="1">
        <v>76.500000000000497</v>
      </c>
      <c r="G384" s="1">
        <f t="shared" si="36"/>
        <v>100.0620031688661</v>
      </c>
      <c r="H384" s="1">
        <f t="shared" si="37"/>
        <v>1.0966308394700432E-5</v>
      </c>
      <c r="I384" s="1">
        <f t="shared" si="38"/>
        <v>-7.517996891676945E-6</v>
      </c>
      <c r="J384" s="1">
        <f t="shared" si="39"/>
        <v>77.908674239246309</v>
      </c>
      <c r="K384" s="1">
        <f t="shared" si="40"/>
        <v>-132914.09250967318</v>
      </c>
      <c r="L384" s="1">
        <f t="shared" si="41"/>
        <v>133014.15452030126</v>
      </c>
      <c r="M384" s="1">
        <f t="shared" si="42"/>
        <v>7.5179968899277949E-6</v>
      </c>
    </row>
    <row r="385" spans="5:13" x14ac:dyDescent="0.4">
      <c r="E385" s="1">
        <v>76.600000000000506</v>
      </c>
      <c r="G385" s="1">
        <f t="shared" si="36"/>
        <v>100.06200419514029</v>
      </c>
      <c r="H385" s="1">
        <f t="shared" si="37"/>
        <v>1.0262741909627072E-5</v>
      </c>
      <c r="I385" s="1">
        <f t="shared" si="38"/>
        <v>-7.0356648507329965E-6</v>
      </c>
      <c r="J385" s="1">
        <f t="shared" si="39"/>
        <v>78.008674073897794</v>
      </c>
      <c r="K385" s="1">
        <f t="shared" si="40"/>
        <v>-142032.91637020011</v>
      </c>
      <c r="L385" s="1">
        <f t="shared" si="41"/>
        <v>142132.9783813759</v>
      </c>
      <c r="M385" s="1">
        <f t="shared" si="42"/>
        <v>7.0356648498335618E-6</v>
      </c>
    </row>
    <row r="386" spans="5:13" x14ac:dyDescent="0.4">
      <c r="E386" s="1">
        <v>76.7000000000005</v>
      </c>
      <c r="G386" s="1">
        <f t="shared" si="36"/>
        <v>100.06200515557174</v>
      </c>
      <c r="H386" s="1">
        <f t="shared" si="37"/>
        <v>9.6043144992569066E-6</v>
      </c>
      <c r="I386" s="1">
        <f t="shared" si="38"/>
        <v>-6.5842741037020315E-6</v>
      </c>
      <c r="J386" s="1">
        <f t="shared" si="39"/>
        <v>78.108674767925564</v>
      </c>
      <c r="K386" s="1">
        <f t="shared" si="40"/>
        <v>-151776.9686817925</v>
      </c>
      <c r="L386" s="1">
        <f t="shared" si="41"/>
        <v>151877.03069348086</v>
      </c>
      <c r="M386" s="1">
        <f t="shared" si="42"/>
        <v>6.5842741027654536E-6</v>
      </c>
    </row>
    <row r="387" spans="5:13" x14ac:dyDescent="0.4">
      <c r="E387" s="1">
        <v>76.800000000000495</v>
      </c>
      <c r="G387" s="1">
        <f t="shared" si="36"/>
        <v>100.06200605438467</v>
      </c>
      <c r="H387" s="1">
        <f t="shared" si="37"/>
        <v>8.9881292808518651E-6</v>
      </c>
      <c r="I387" s="1">
        <f t="shared" si="38"/>
        <v>-6.1618521840507657E-6</v>
      </c>
      <c r="J387" s="1">
        <f t="shared" si="39"/>
        <v>78.208673303641888</v>
      </c>
      <c r="K387" s="1">
        <f t="shared" si="40"/>
        <v>-162188.80345917889</v>
      </c>
      <c r="L387" s="1">
        <f t="shared" si="41"/>
        <v>162288.86547134694</v>
      </c>
      <c r="M387" s="1">
        <f t="shared" si="42"/>
        <v>6.1618521831157658E-6</v>
      </c>
    </row>
    <row r="388" spans="5:13" x14ac:dyDescent="0.4">
      <c r="E388" s="1">
        <v>76.900000000000503</v>
      </c>
      <c r="G388" s="1">
        <f t="shared" si="36"/>
        <v>100.06200689553241</v>
      </c>
      <c r="H388" s="1">
        <f t="shared" si="37"/>
        <v>8.4114773812863969E-6</v>
      </c>
      <c r="I388" s="1">
        <f t="shared" si="38"/>
        <v>-5.7665189956541908E-6</v>
      </c>
      <c r="J388" s="1">
        <f t="shared" si="39"/>
        <v>78.308675049525661</v>
      </c>
      <c r="K388" s="1">
        <f t="shared" si="40"/>
        <v>-173314.78337769306</v>
      </c>
      <c r="L388" s="1">
        <f t="shared" si="41"/>
        <v>173414.84539031005</v>
      </c>
      <c r="M388" s="1">
        <f t="shared" si="42"/>
        <v>5.7665189952409768E-6</v>
      </c>
    </row>
    <row r="389" spans="5:13" x14ac:dyDescent="0.4">
      <c r="E389" s="1">
        <v>77.000000000000497</v>
      </c>
      <c r="G389" s="1">
        <f t="shared" ref="G389:G452" si="43">$B$3/(1+EXP(-$B$5*(E389-$B$4)))</f>
        <v>100.06200768271454</v>
      </c>
      <c r="H389" s="1">
        <f t="shared" si="37"/>
        <v>7.8718213103461419E-6</v>
      </c>
      <c r="I389" s="1">
        <f t="shared" si="38"/>
        <v>-5.3965607094028571E-6</v>
      </c>
      <c r="J389" s="1">
        <f t="shared" si="39"/>
        <v>78.408673724821654</v>
      </c>
      <c r="K389" s="1">
        <f t="shared" si="40"/>
        <v>-185203.14385982219</v>
      </c>
      <c r="L389" s="1">
        <f t="shared" si="41"/>
        <v>185303.20587285928</v>
      </c>
      <c r="M389" s="1">
        <f t="shared" si="42"/>
        <v>5.3965607086480881E-6</v>
      </c>
    </row>
    <row r="390" spans="5:13" x14ac:dyDescent="0.4">
      <c r="E390" s="1">
        <v>77.100000000000506</v>
      </c>
      <c r="G390" s="1">
        <f t="shared" si="43"/>
        <v>100.06200841939334</v>
      </c>
      <c r="H390" s="1">
        <f t="shared" si="37"/>
        <v>7.3667879973975768E-6</v>
      </c>
      <c r="I390" s="1">
        <f t="shared" si="38"/>
        <v>-5.0503331294852202E-6</v>
      </c>
      <c r="J390" s="1">
        <f t="shared" si="39"/>
        <v>78.508673677358587</v>
      </c>
      <c r="K390" s="1">
        <f t="shared" si="40"/>
        <v>-197906.6782255627</v>
      </c>
      <c r="L390" s="1">
        <f t="shared" si="41"/>
        <v>198006.74023899293</v>
      </c>
      <c r="M390" s="1">
        <f t="shared" si="42"/>
        <v>5.0503331290288711E-6</v>
      </c>
    </row>
    <row r="391" spans="5:13" x14ac:dyDescent="0.4">
      <c r="E391" s="1">
        <v>77.2000000000005</v>
      </c>
      <c r="G391" s="1">
        <f t="shared" si="43"/>
        <v>100.06200910880897</v>
      </c>
      <c r="H391" s="1">
        <f t="shared" si="37"/>
        <v>6.8941562858530517E-6</v>
      </c>
      <c r="I391" s="1">
        <f t="shared" si="38"/>
        <v>-4.7263171154455202E-6</v>
      </c>
      <c r="J391" s="1">
        <f t="shared" si="39"/>
        <v>78.608674083390724</v>
      </c>
      <c r="K391" s="1">
        <f t="shared" si="40"/>
        <v>-211481.170401454</v>
      </c>
      <c r="L391" s="1">
        <f t="shared" si="41"/>
        <v>211581.23241525216</v>
      </c>
      <c r="M391" s="1">
        <f t="shared" si="42"/>
        <v>4.7263171151087094E-6</v>
      </c>
    </row>
    <row r="392" spans="5:13" x14ac:dyDescent="0.4">
      <c r="E392" s="1">
        <v>77.300000000000495</v>
      </c>
      <c r="G392" s="1">
        <f t="shared" si="43"/>
        <v>100.06200975399369</v>
      </c>
      <c r="H392" s="1">
        <f t="shared" si="37"/>
        <v>6.451847269773137E-6</v>
      </c>
      <c r="I392" s="1">
        <f t="shared" si="38"/>
        <v>-4.4230901607993983E-6</v>
      </c>
      <c r="J392" s="1">
        <f t="shared" si="39"/>
        <v>78.708674147565901</v>
      </c>
      <c r="K392" s="1">
        <f t="shared" si="40"/>
        <v>-225986.21786902487</v>
      </c>
      <c r="L392" s="1">
        <f t="shared" si="41"/>
        <v>226086.27988316736</v>
      </c>
      <c r="M392" s="1">
        <f t="shared" si="42"/>
        <v>4.4230901606093097E-6</v>
      </c>
    </row>
    <row r="393" spans="5:13" x14ac:dyDescent="0.4">
      <c r="E393" s="1">
        <v>77.400000000000503</v>
      </c>
      <c r="G393" s="1">
        <f t="shared" si="43"/>
        <v>100.06201035778524</v>
      </c>
      <c r="H393" s="1">
        <f t="shared" si="37"/>
        <v>6.0379154831475114E-6</v>
      </c>
      <c r="I393" s="1">
        <f t="shared" si="38"/>
        <v>-4.1393178662559028E-6</v>
      </c>
      <c r="J393" s="1">
        <f t="shared" si="39"/>
        <v>78.808674032411346</v>
      </c>
      <c r="K393" s="1">
        <f t="shared" si="40"/>
        <v>-241485.63697553787</v>
      </c>
      <c r="L393" s="1">
        <f t="shared" si="41"/>
        <v>241585.69899000259</v>
      </c>
      <c r="M393" s="1">
        <f t="shared" si="42"/>
        <v>4.139317866002418E-6</v>
      </c>
    </row>
    <row r="394" spans="5:13" x14ac:dyDescent="0.4">
      <c r="E394" s="1">
        <v>77.500000000000497</v>
      </c>
      <c r="G394" s="1">
        <f t="shared" si="43"/>
        <v>100.06201092283928</v>
      </c>
      <c r="H394" s="1">
        <f t="shared" si="37"/>
        <v>5.6505403733811845E-6</v>
      </c>
      <c r="I394" s="1">
        <f t="shared" si="38"/>
        <v>-3.8737510976634894E-6</v>
      </c>
      <c r="J394" s="1">
        <f t="shared" si="39"/>
        <v>78.908674094273493</v>
      </c>
      <c r="K394" s="1">
        <f t="shared" si="40"/>
        <v>-258047.65447003033</v>
      </c>
      <c r="L394" s="1">
        <f t="shared" si="41"/>
        <v>258147.71648479661</v>
      </c>
      <c r="M394" s="1">
        <f t="shared" si="42"/>
        <v>3.8737510973059263E-6</v>
      </c>
    </row>
    <row r="395" spans="5:13" x14ac:dyDescent="0.4">
      <c r="E395" s="1">
        <v>77.600000000000506</v>
      </c>
      <c r="G395" s="1">
        <f t="shared" si="43"/>
        <v>100.06201145164108</v>
      </c>
      <c r="H395" s="1">
        <f t="shared" si="37"/>
        <v>5.2880180589904781E-6</v>
      </c>
      <c r="I395" s="1">
        <f t="shared" si="38"/>
        <v>-3.6252231439067549E-6</v>
      </c>
      <c r="J395" s="1">
        <f t="shared" si="39"/>
        <v>79.008673810965746</v>
      </c>
      <c r="K395" s="1">
        <f t="shared" si="40"/>
        <v>-275745.02677150635</v>
      </c>
      <c r="L395" s="1">
        <f t="shared" si="41"/>
        <v>275845.08878655487</v>
      </c>
      <c r="M395" s="1">
        <f t="shared" si="42"/>
        <v>3.625223143899387E-6</v>
      </c>
    </row>
    <row r="396" spans="5:13" x14ac:dyDescent="0.4">
      <c r="E396" s="1">
        <v>77.7000000000005</v>
      </c>
      <c r="G396" s="1">
        <f t="shared" si="43"/>
        <v>100.06201194651649</v>
      </c>
      <c r="H396" s="1">
        <f t="shared" si="37"/>
        <v>4.9487540820794577E-6</v>
      </c>
      <c r="I396" s="1">
        <f t="shared" si="38"/>
        <v>-3.3926397691103969E-6</v>
      </c>
      <c r="J396" s="1">
        <f t="shared" si="39"/>
        <v>79.108673604986635</v>
      </c>
      <c r="K396" s="1">
        <f t="shared" si="40"/>
        <v>-294655.66453888174</v>
      </c>
      <c r="L396" s="1">
        <f t="shared" si="41"/>
        <v>294755.72655419435</v>
      </c>
      <c r="M396" s="1">
        <f t="shared" si="42"/>
        <v>3.3926397688363084E-6</v>
      </c>
    </row>
    <row r="397" spans="5:13" x14ac:dyDescent="0.4">
      <c r="E397" s="1">
        <v>77.800000000000495</v>
      </c>
      <c r="G397" s="1">
        <f t="shared" si="43"/>
        <v>100.06201240964216</v>
      </c>
      <c r="H397" s="1">
        <f t="shared" si="37"/>
        <v>4.6312567292264154E-6</v>
      </c>
      <c r="I397" s="1">
        <f t="shared" si="38"/>
        <v>-3.1749735285306032E-6</v>
      </c>
      <c r="J397" s="1">
        <f t="shared" si="39"/>
        <v>79.208675698360096</v>
      </c>
      <c r="K397" s="1">
        <f t="shared" si="40"/>
        <v>-314863.19389169523</v>
      </c>
      <c r="L397" s="1">
        <f t="shared" si="41"/>
        <v>314963.25590725505</v>
      </c>
      <c r="M397" s="1">
        <f t="shared" si="42"/>
        <v>3.174973528640632E-6</v>
      </c>
    </row>
    <row r="398" spans="5:13" x14ac:dyDescent="0.4">
      <c r="E398" s="1">
        <v>77.900000000000503</v>
      </c>
      <c r="G398" s="1">
        <f t="shared" si="43"/>
        <v>100.06201284305499</v>
      </c>
      <c r="H398" s="1">
        <f t="shared" si="37"/>
        <v>4.3341282207616986E-6</v>
      </c>
      <c r="I398" s="1">
        <f t="shared" si="38"/>
        <v>-2.9712850846469141E-6</v>
      </c>
      <c r="J398" s="1">
        <f t="shared" si="39"/>
        <v>79.308671281142423</v>
      </c>
      <c r="K398" s="1">
        <f t="shared" si="40"/>
        <v>-336454.65137909178</v>
      </c>
      <c r="L398" s="1">
        <f t="shared" si="41"/>
        <v>336554.71339488291</v>
      </c>
      <c r="M398" s="1">
        <f t="shared" si="42"/>
        <v>2.9712850844156513E-6</v>
      </c>
    </row>
    <row r="399" spans="5:13" x14ac:dyDescent="0.4">
      <c r="E399" s="1">
        <v>78.000000000000497</v>
      </c>
      <c r="G399" s="1">
        <f t="shared" si="43"/>
        <v>100.06201324866133</v>
      </c>
      <c r="H399" s="1">
        <f t="shared" si="37"/>
        <v>4.0560634317901107E-6</v>
      </c>
      <c r="I399" s="1">
        <f t="shared" si="38"/>
        <v>-2.7806478897160377E-6</v>
      </c>
      <c r="J399" s="1">
        <f t="shared" si="39"/>
        <v>79.408675672979271</v>
      </c>
      <c r="K399" s="1">
        <f t="shared" si="40"/>
        <v>-359528.35541899473</v>
      </c>
      <c r="L399" s="1">
        <f t="shared" si="41"/>
        <v>359628.41743500228</v>
      </c>
      <c r="M399" s="1">
        <f t="shared" si="42"/>
        <v>2.7806478896533136E-6</v>
      </c>
    </row>
    <row r="400" spans="5:13" x14ac:dyDescent="0.4">
      <c r="E400" s="1">
        <v>78.100000000000506</v>
      </c>
      <c r="G400" s="1">
        <f t="shared" si="43"/>
        <v>100.06201362824513</v>
      </c>
      <c r="H400" s="1">
        <f t="shared" si="37"/>
        <v>3.7958379550670036E-6</v>
      </c>
      <c r="I400" s="1">
        <f t="shared" si="38"/>
        <v>-2.6022547672308491E-6</v>
      </c>
      <c r="J400" s="1">
        <f t="shared" si="39"/>
        <v>79.508672687600367</v>
      </c>
      <c r="K400" s="1">
        <f t="shared" si="40"/>
        <v>-384182.06616655667</v>
      </c>
      <c r="L400" s="1">
        <f t="shared" si="41"/>
        <v>384282.12818276678</v>
      </c>
      <c r="M400" s="1">
        <f t="shared" si="42"/>
        <v>2.6022547671652176E-6</v>
      </c>
    </row>
    <row r="401" spans="5:13" x14ac:dyDescent="0.4">
      <c r="E401" s="1">
        <v>78.2000000000005</v>
      </c>
      <c r="G401" s="1">
        <f t="shared" si="43"/>
        <v>100.06201398347595</v>
      </c>
      <c r="H401" s="1">
        <f t="shared" si="37"/>
        <v>3.5523082431156782E-6</v>
      </c>
      <c r="I401" s="1">
        <f t="shared" si="38"/>
        <v>-2.4352971195133918E-6</v>
      </c>
      <c r="J401" s="1">
        <f t="shared" si="39"/>
        <v>79.608675499876512</v>
      </c>
      <c r="K401" s="1">
        <f t="shared" si="40"/>
        <v>-410527.45115399244</v>
      </c>
      <c r="L401" s="1">
        <f t="shared" si="41"/>
        <v>410627.51317039219</v>
      </c>
      <c r="M401" s="1">
        <f t="shared" si="42"/>
        <v>2.4352971194724704E-6</v>
      </c>
    </row>
    <row r="402" spans="5:13" x14ac:dyDescent="0.4">
      <c r="E402" s="1">
        <v>78.300000000000495</v>
      </c>
      <c r="G402" s="1">
        <f t="shared" si="43"/>
        <v>100.06201431591619</v>
      </c>
      <c r="H402" s="1">
        <f t="shared" si="37"/>
        <v>3.3244023711633487E-6</v>
      </c>
      <c r="I402" s="1">
        <f t="shared" si="38"/>
        <v>-2.2790587195234246E-6</v>
      </c>
      <c r="J402" s="1">
        <f t="shared" si="39"/>
        <v>79.708673417584521</v>
      </c>
      <c r="K402" s="1">
        <f t="shared" si="40"/>
        <v>-438677.575204127</v>
      </c>
      <c r="L402" s="1">
        <f t="shared" si="41"/>
        <v>438777.63722070417</v>
      </c>
      <c r="M402" s="1">
        <f t="shared" si="42"/>
        <v>2.2790587194328734E-6</v>
      </c>
    </row>
    <row r="403" spans="5:13" x14ac:dyDescent="0.4">
      <c r="E403" s="1">
        <v>78.400000000000503</v>
      </c>
      <c r="G403" s="1">
        <f t="shared" si="43"/>
        <v>100.06201462702802</v>
      </c>
      <c r="H403" s="1">
        <f t="shared" si="37"/>
        <v>3.111118331844144E-6</v>
      </c>
      <c r="I403" s="1">
        <f t="shared" si="38"/>
        <v>-2.1328403931918657E-6</v>
      </c>
      <c r="J403" s="1">
        <f t="shared" si="39"/>
        <v>79.808673767464185</v>
      </c>
      <c r="K403" s="1">
        <f t="shared" si="40"/>
        <v>-468758.27504572901</v>
      </c>
      <c r="L403" s="1">
        <f t="shared" si="41"/>
        <v>468858.33706247224</v>
      </c>
      <c r="M403" s="1">
        <f t="shared" si="42"/>
        <v>2.1328403932524222E-6</v>
      </c>
    </row>
    <row r="404" spans="5:13" x14ac:dyDescent="0.4">
      <c r="E404" s="1">
        <v>78.500000000000497</v>
      </c>
      <c r="G404" s="1">
        <f t="shared" si="43"/>
        <v>100.0620149181798</v>
      </c>
      <c r="H404" s="1">
        <f t="shared" ref="H404:H467" si="44">(G404-G403)/(E404-E403)</f>
        <v>2.9115177824225448E-6</v>
      </c>
      <c r="I404" s="1">
        <f t="shared" si="38"/>
        <v>-1.9960054942161051E-6</v>
      </c>
      <c r="J404" s="1">
        <f t="shared" si="39"/>
        <v>79.9086722286157</v>
      </c>
      <c r="K404" s="1">
        <f t="shared" si="40"/>
        <v>-500900.56295807287</v>
      </c>
      <c r="L404" s="1">
        <f t="shared" si="41"/>
        <v>501000.62497497146</v>
      </c>
      <c r="M404" s="1">
        <f t="shared" si="42"/>
        <v>1.9960054941048367E-6</v>
      </c>
    </row>
    <row r="405" spans="5:13" x14ac:dyDescent="0.4">
      <c r="E405" s="1">
        <v>78.600000000000506</v>
      </c>
      <c r="G405" s="1">
        <f t="shared" si="43"/>
        <v>100.06201519065215</v>
      </c>
      <c r="H405" s="1">
        <f t="shared" si="44"/>
        <v>2.7247234868352683E-6</v>
      </c>
      <c r="I405" s="1">
        <f t="shared" ref="I405:I468" si="45">(H405-H404)/(E405-E404)</f>
        <v>-1.8679429558726062E-6</v>
      </c>
      <c r="J405" s="1">
        <f t="shared" ref="J405:J468" si="46">IF(OR(AND(E403=E404,G403=G404), AND(E404=E405,G404=G405),AND(E405=E403,G405=G403),COUNT(E403:G405)&lt;6)," ",((E405^2-E403^2)*(G405-G404)+(E404^2-E405^2)*(G405-G403)+(G403-G404)*(G405-G403)*(G405-G404))/(((E404-E405)*(G405-G403)+(E405-E403)*(G405-G404))*2))</f>
        <v>80.008675961258405</v>
      </c>
      <c r="K405" s="1">
        <f t="shared" ref="K405:K468" si="47">IF(J405="","",(E403-E405)*J405/(G405-G403)+(E405^2-E403^2)/(2*(G405-G403))+(G403+G405)/2)</f>
        <v>-535248.19196670747</v>
      </c>
      <c r="L405" s="1">
        <f t="shared" ref="L405:L468" si="48">IF(K405="","",SQRT((E403-J405)^2+(G403-K405)^2))</f>
        <v>535348.25398375152</v>
      </c>
      <c r="M405" s="1">
        <f t="shared" ref="M405:M468" si="49">1/L405</f>
        <v>1.8679429559330388E-6</v>
      </c>
    </row>
    <row r="406" spans="5:13" x14ac:dyDescent="0.4">
      <c r="E406" s="1">
        <v>78.7000000000005</v>
      </c>
      <c r="G406" s="1">
        <f t="shared" si="43"/>
        <v>100.06201544564344</v>
      </c>
      <c r="H406" s="1">
        <f t="shared" si="44"/>
        <v>2.5499129208130028E-6</v>
      </c>
      <c r="I406" s="1">
        <f t="shared" si="45"/>
        <v>-1.7481056602227547E-6</v>
      </c>
      <c r="J406" s="1">
        <f t="shared" si="46"/>
        <v>80.108672080850354</v>
      </c>
      <c r="K406" s="1">
        <f t="shared" si="47"/>
        <v>-571947.73967313906</v>
      </c>
      <c r="L406" s="1">
        <f t="shared" si="48"/>
        <v>572047.80169031909</v>
      </c>
      <c r="M406" s="1">
        <f t="shared" si="49"/>
        <v>1.748105660130401E-6</v>
      </c>
    </row>
    <row r="407" spans="5:13" x14ac:dyDescent="0.4">
      <c r="E407" s="1">
        <v>78.800000000000594</v>
      </c>
      <c r="G407" s="1">
        <f t="shared" si="43"/>
        <v>100.06201568427525</v>
      </c>
      <c r="H407" s="1">
        <f t="shared" si="44"/>
        <v>2.3863181297634028E-6</v>
      </c>
      <c r="I407" s="1">
        <f t="shared" si="45"/>
        <v>-1.6359479104944655E-6</v>
      </c>
      <c r="J407" s="1">
        <f t="shared" si="46"/>
        <v>80.208676107219077</v>
      </c>
      <c r="K407" s="1">
        <f t="shared" si="47"/>
        <v>-611166.34418015834</v>
      </c>
      <c r="L407" s="1">
        <f t="shared" si="48"/>
        <v>611266.40619746572</v>
      </c>
      <c r="M407" s="1">
        <f t="shared" si="49"/>
        <v>1.6359479105366644E-6</v>
      </c>
    </row>
    <row r="408" spans="5:13" x14ac:dyDescent="0.4">
      <c r="E408" s="1">
        <v>78.900000000000603</v>
      </c>
      <c r="G408" s="1">
        <f t="shared" si="43"/>
        <v>100.06201590759713</v>
      </c>
      <c r="H408" s="1">
        <f t="shared" si="44"/>
        <v>2.2332187654681461E-6</v>
      </c>
      <c r="I408" s="1">
        <f t="shared" si="45"/>
        <v>-1.5309936429524367E-6</v>
      </c>
      <c r="J408" s="1">
        <f t="shared" si="46"/>
        <v>80.30867278802458</v>
      </c>
      <c r="K408" s="1">
        <f t="shared" si="47"/>
        <v>-653070.51427311287</v>
      </c>
      <c r="L408" s="1">
        <f t="shared" si="48"/>
        <v>653170.57629053958</v>
      </c>
      <c r="M408" s="1">
        <f t="shared" si="49"/>
        <v>1.5309936428538474E-6</v>
      </c>
    </row>
    <row r="409" spans="5:13" x14ac:dyDescent="0.4">
      <c r="E409" s="1">
        <v>79.000000000000597</v>
      </c>
      <c r="G409" s="1">
        <f t="shared" si="43"/>
        <v>100.06201611659131</v>
      </c>
      <c r="H409" s="1">
        <f t="shared" si="44"/>
        <v>2.0899418018417517E-6</v>
      </c>
      <c r="I409" s="1">
        <f t="shared" si="45"/>
        <v>-1.4327696362640251E-6</v>
      </c>
      <c r="J409" s="1">
        <f t="shared" si="46"/>
        <v>80.408672593873007</v>
      </c>
      <c r="K409" s="1">
        <f t="shared" si="47"/>
        <v>-697848.84382805787</v>
      </c>
      <c r="L409" s="1">
        <f t="shared" si="48"/>
        <v>697948.90584559611</v>
      </c>
      <c r="M409" s="1">
        <f t="shared" si="49"/>
        <v>1.4327696363223831E-6</v>
      </c>
    </row>
    <row r="410" spans="5:13" x14ac:dyDescent="0.4">
      <c r="E410" s="1">
        <v>79.100000000000605</v>
      </c>
      <c r="G410" s="1">
        <f t="shared" si="43"/>
        <v>100.06201631217704</v>
      </c>
      <c r="H410" s="1">
        <f t="shared" si="44"/>
        <v>1.9558572716958375E-6</v>
      </c>
      <c r="I410" s="1">
        <f t="shared" si="45"/>
        <v>-1.3408453014590282E-6</v>
      </c>
      <c r="J410" s="1">
        <f t="shared" si="46"/>
        <v>80.508674814742903</v>
      </c>
      <c r="K410" s="1">
        <f t="shared" si="47"/>
        <v>-745698.12880900223</v>
      </c>
      <c r="L410" s="1">
        <f t="shared" si="48"/>
        <v>745798.19082664477</v>
      </c>
      <c r="M410" s="1">
        <f t="shared" si="49"/>
        <v>1.3408453014502453E-6</v>
      </c>
    </row>
    <row r="411" spans="5:13" x14ac:dyDescent="0.4">
      <c r="E411" s="1">
        <v>79.2000000000006</v>
      </c>
      <c r="G411" s="1">
        <f t="shared" si="43"/>
        <v>100.06201649521455</v>
      </c>
      <c r="H411" s="1">
        <f t="shared" si="44"/>
        <v>1.8303751403437803E-6</v>
      </c>
      <c r="I411" s="1">
        <f t="shared" si="45"/>
        <v>-1.2548213135206429E-6</v>
      </c>
      <c r="J411" s="1">
        <f t="shared" si="46"/>
        <v>80.60867393279365</v>
      </c>
      <c r="K411" s="1">
        <f t="shared" si="47"/>
        <v>-796826.15307636058</v>
      </c>
      <c r="L411" s="1">
        <f t="shared" si="48"/>
        <v>796926.2150941008</v>
      </c>
      <c r="M411" s="1">
        <f t="shared" si="49"/>
        <v>1.2548213135163591E-6</v>
      </c>
    </row>
    <row r="412" spans="5:13" x14ac:dyDescent="0.4">
      <c r="E412" s="1">
        <v>79.300000000000594</v>
      </c>
      <c r="G412" s="1">
        <f t="shared" si="43"/>
        <v>100.06201666650891</v>
      </c>
      <c r="H412" s="1">
        <f t="shared" si="44"/>
        <v>1.7129436002961548E-6</v>
      </c>
      <c r="I412" s="1">
        <f t="shared" si="45"/>
        <v>-1.1743154004763214E-6</v>
      </c>
      <c r="J412" s="1">
        <f t="shared" si="46"/>
        <v>80.708674219588929</v>
      </c>
      <c r="K412" s="1">
        <f t="shared" si="47"/>
        <v>-851459.91890454071</v>
      </c>
      <c r="L412" s="1">
        <f t="shared" si="48"/>
        <v>851559.98092237243</v>
      </c>
      <c r="M412" s="1">
        <f t="shared" si="49"/>
        <v>1.1743154004452438E-6</v>
      </c>
    </row>
    <row r="413" spans="5:13" x14ac:dyDescent="0.4">
      <c r="E413" s="1">
        <v>79.400000000000603</v>
      </c>
      <c r="G413" s="1">
        <f t="shared" si="43"/>
        <v>100.0620168268135</v>
      </c>
      <c r="H413" s="1">
        <f t="shared" si="44"/>
        <v>1.6030459448755663E-6</v>
      </c>
      <c r="I413" s="1">
        <f t="shared" si="45"/>
        <v>-1.0989765542057918E-6</v>
      </c>
      <c r="J413" s="1">
        <f t="shared" si="46"/>
        <v>80.808671651135242</v>
      </c>
      <c r="K413" s="1">
        <f t="shared" si="47"/>
        <v>-909837.45773830009</v>
      </c>
      <c r="L413" s="1">
        <f t="shared" si="48"/>
        <v>909937.51975621725</v>
      </c>
      <c r="M413" s="1">
        <f t="shared" si="49"/>
        <v>1.0989765542011187E-6</v>
      </c>
    </row>
    <row r="414" spans="5:13" x14ac:dyDescent="0.4">
      <c r="E414" s="1">
        <v>79.500000000000597</v>
      </c>
      <c r="G414" s="1">
        <f t="shared" si="43"/>
        <v>100.06201697683342</v>
      </c>
      <c r="H414" s="1">
        <f t="shared" si="44"/>
        <v>1.5001991471309282E-6</v>
      </c>
      <c r="I414" s="1">
        <f t="shared" si="45"/>
        <v>-1.0284679774464386E-6</v>
      </c>
      <c r="J414" s="1">
        <f t="shared" si="46"/>
        <v>80.908673658255964</v>
      </c>
      <c r="K414" s="1">
        <f t="shared" si="47"/>
        <v>-972219.9536613978</v>
      </c>
      <c r="L414" s="1">
        <f t="shared" si="48"/>
        <v>972320.01567939518</v>
      </c>
      <c r="M414" s="1">
        <f t="shared" si="49"/>
        <v>1.0284679774912005E-6</v>
      </c>
    </row>
    <row r="415" spans="5:13" x14ac:dyDescent="0.4">
      <c r="E415" s="1">
        <v>79.600000000000605</v>
      </c>
      <c r="G415" s="1">
        <f t="shared" si="43"/>
        <v>100.06201711722851</v>
      </c>
      <c r="H415" s="1">
        <f t="shared" si="44"/>
        <v>1.4039508755557731E-6</v>
      </c>
      <c r="I415" s="1">
        <f t="shared" si="45"/>
        <v>-9.6248271575146961E-7</v>
      </c>
      <c r="J415" s="1">
        <f t="shared" si="46"/>
        <v>81.008676454805496</v>
      </c>
      <c r="K415" s="1">
        <f t="shared" si="47"/>
        <v>-1038879.6346382791</v>
      </c>
      <c r="L415" s="1">
        <f t="shared" si="48"/>
        <v>1038979.6966563513</v>
      </c>
      <c r="M415" s="1">
        <f t="shared" si="49"/>
        <v>9.6248271570484404E-7</v>
      </c>
    </row>
    <row r="416" spans="5:13" x14ac:dyDescent="0.4">
      <c r="E416" s="1">
        <v>79.7000000000006</v>
      </c>
      <c r="G416" s="1">
        <f t="shared" si="43"/>
        <v>100.06201724861626</v>
      </c>
      <c r="H416" s="1">
        <f t="shared" si="44"/>
        <v>1.3138775045718668E-6</v>
      </c>
      <c r="I416" s="1">
        <f t="shared" si="45"/>
        <v>-9.0073370983911351E-7</v>
      </c>
      <c r="J416" s="1">
        <f t="shared" si="46"/>
        <v>81.10867473396614</v>
      </c>
      <c r="K416" s="1">
        <f t="shared" si="47"/>
        <v>-1110105.9723269495</v>
      </c>
      <c r="L416" s="1">
        <f t="shared" si="48"/>
        <v>1110206.0343450918</v>
      </c>
      <c r="M416" s="1">
        <f t="shared" si="49"/>
        <v>9.0073370983783015E-7</v>
      </c>
    </row>
    <row r="417" spans="5:13" x14ac:dyDescent="0.4">
      <c r="E417" s="1">
        <v>79.800000000000594</v>
      </c>
      <c r="G417" s="1">
        <f t="shared" si="43"/>
        <v>100.06201737157453</v>
      </c>
      <c r="H417" s="1">
        <f t="shared" si="44"/>
        <v>1.2295826934406039E-6</v>
      </c>
      <c r="I417" s="1">
        <f t="shared" si="45"/>
        <v>-8.4294811131267696E-7</v>
      </c>
      <c r="J417" s="1">
        <f t="shared" si="46"/>
        <v>81.208669492121075</v>
      </c>
      <c r="K417" s="1">
        <f t="shared" si="47"/>
        <v>-1186212.578770089</v>
      </c>
      <c r="L417" s="1">
        <f t="shared" si="48"/>
        <v>1186312.6407882967</v>
      </c>
      <c r="M417" s="1">
        <f t="shared" si="49"/>
        <v>8.4294811133050626E-7</v>
      </c>
    </row>
    <row r="418" spans="5:13" x14ac:dyDescent="0.4">
      <c r="E418" s="1">
        <v>79.900000000000603</v>
      </c>
      <c r="G418" s="1">
        <f t="shared" si="43"/>
        <v>100.06201748664417</v>
      </c>
      <c r="H418" s="1">
        <f t="shared" si="44"/>
        <v>1.1506963915052367E-6</v>
      </c>
      <c r="I418" s="1">
        <f t="shared" si="45"/>
        <v>-7.88863019353605E-7</v>
      </c>
      <c r="J418" s="1">
        <f t="shared" si="46"/>
        <v>81.308677062215438</v>
      </c>
      <c r="K418" s="1">
        <f t="shared" si="47"/>
        <v>-1267547.1409982727</v>
      </c>
      <c r="L418" s="1">
        <f t="shared" si="48"/>
        <v>1267647.2030165421</v>
      </c>
      <c r="M418" s="1">
        <f t="shared" si="49"/>
        <v>7.8886301931670062E-7</v>
      </c>
    </row>
    <row r="419" spans="5:13" x14ac:dyDescent="0.4">
      <c r="E419" s="1">
        <v>80.000000000000597</v>
      </c>
      <c r="G419" s="1">
        <f t="shared" si="43"/>
        <v>100.06201759433127</v>
      </c>
      <c r="H419" s="1">
        <f t="shared" si="44"/>
        <v>1.0768710012599215E-6</v>
      </c>
      <c r="I419" s="1">
        <f t="shared" si="45"/>
        <v>-7.382539024531936E-7</v>
      </c>
      <c r="J419" s="1">
        <f t="shared" si="46"/>
        <v>81.408672954700194</v>
      </c>
      <c r="K419" s="1">
        <f t="shared" si="47"/>
        <v>-1354447.4678116466</v>
      </c>
      <c r="L419" s="1">
        <f t="shared" si="48"/>
        <v>1354547.5298299736</v>
      </c>
      <c r="M419" s="1">
        <f t="shared" si="49"/>
        <v>7.382539024861849E-7</v>
      </c>
    </row>
    <row r="420" spans="5:13" x14ac:dyDescent="0.4">
      <c r="E420" s="1">
        <v>80.100000000000605</v>
      </c>
      <c r="G420" s="1">
        <f t="shared" si="43"/>
        <v>100.06201769510947</v>
      </c>
      <c r="H420" s="1">
        <f t="shared" si="44"/>
        <v>1.0077820888908768E-6</v>
      </c>
      <c r="I420" s="1">
        <f t="shared" si="45"/>
        <v>-6.9088912369038867E-7</v>
      </c>
      <c r="J420" s="1">
        <f t="shared" si="46"/>
        <v>81.508674126330675</v>
      </c>
      <c r="K420" s="1">
        <f t="shared" si="47"/>
        <v>-1447310.1890785981</v>
      </c>
      <c r="L420" s="1">
        <f t="shared" si="48"/>
        <v>1447410.2510969788</v>
      </c>
      <c r="M420" s="1">
        <f t="shared" si="49"/>
        <v>6.9088912368978272E-7</v>
      </c>
    </row>
    <row r="421" spans="5:13" x14ac:dyDescent="0.4">
      <c r="E421" s="1">
        <v>80.2000000000006</v>
      </c>
      <c r="G421" s="1">
        <f t="shared" si="43"/>
        <v>100.06201778942204</v>
      </c>
      <c r="H421" s="1">
        <f t="shared" si="44"/>
        <v>9.4312568421633742E-7</v>
      </c>
      <c r="I421" s="1">
        <f t="shared" si="45"/>
        <v>-6.465640467454305E-7</v>
      </c>
      <c r="J421" s="1">
        <f t="shared" si="46"/>
        <v>81.608673257519996</v>
      </c>
      <c r="K421" s="1">
        <f t="shared" si="47"/>
        <v>-1546537.1274134391</v>
      </c>
      <c r="L421" s="1">
        <f t="shared" si="48"/>
        <v>1546637.1894318699</v>
      </c>
      <c r="M421" s="1">
        <f t="shared" si="49"/>
        <v>6.4656404671565697E-7</v>
      </c>
    </row>
    <row r="422" spans="5:13" x14ac:dyDescent="0.4">
      <c r="E422" s="1">
        <v>80.300000000000594</v>
      </c>
      <c r="G422" s="1">
        <f t="shared" si="43"/>
        <v>100.06201787768379</v>
      </c>
      <c r="H422" s="1">
        <f t="shared" si="44"/>
        <v>8.8261742803302257E-7</v>
      </c>
      <c r="I422" s="1">
        <f t="shared" si="45"/>
        <v>-6.0508256183318289E-7</v>
      </c>
      <c r="J422" s="1">
        <f t="shared" si="46"/>
        <v>81.708672722842266</v>
      </c>
      <c r="K422" s="1">
        <f t="shared" si="47"/>
        <v>-1652566.9673338355</v>
      </c>
      <c r="L422" s="1">
        <f t="shared" si="48"/>
        <v>1652667.0293523136</v>
      </c>
      <c r="M422" s="1">
        <f t="shared" si="49"/>
        <v>6.0508256184665569E-7</v>
      </c>
    </row>
    <row r="423" spans="5:13" x14ac:dyDescent="0.4">
      <c r="E423" s="1">
        <v>80.400000000000603</v>
      </c>
      <c r="G423" s="1">
        <f t="shared" si="43"/>
        <v>100.06201796028293</v>
      </c>
      <c r="H423" s="1">
        <f t="shared" si="44"/>
        <v>8.2599143524923655E-7</v>
      </c>
      <c r="I423" s="1">
        <f t="shared" si="45"/>
        <v>-5.6625992783781192E-7</v>
      </c>
      <c r="J423" s="1">
        <f t="shared" si="46"/>
        <v>81.808678946969081</v>
      </c>
      <c r="K423" s="1">
        <f t="shared" si="47"/>
        <v>-1765873.390876485</v>
      </c>
      <c r="L423" s="1">
        <f t="shared" si="48"/>
        <v>1765973.4528950071</v>
      </c>
      <c r="M423" s="1">
        <f t="shared" si="49"/>
        <v>5.6625992783791484E-7</v>
      </c>
    </row>
    <row r="424" spans="5:13" x14ac:dyDescent="0.4">
      <c r="E424" s="1">
        <v>80.500000000000597</v>
      </c>
      <c r="G424" s="1">
        <f t="shared" si="43"/>
        <v>100.06201803758273</v>
      </c>
      <c r="H424" s="1">
        <f t="shared" si="44"/>
        <v>7.7299802114798541E-7</v>
      </c>
      <c r="I424" s="1">
        <f t="shared" si="45"/>
        <v>-5.2993414101254156E-7</v>
      </c>
      <c r="J424" s="1">
        <f t="shared" si="46"/>
        <v>81.908668089720862</v>
      </c>
      <c r="K424" s="1">
        <f t="shared" si="47"/>
        <v>-1886926.8770081</v>
      </c>
      <c r="L424" s="1">
        <f t="shared" si="48"/>
        <v>1887026.9390266633</v>
      </c>
      <c r="M424" s="1">
        <f t="shared" si="49"/>
        <v>5.2993414101221281E-7</v>
      </c>
    </row>
    <row r="425" spans="5:13" x14ac:dyDescent="0.4">
      <c r="E425" s="1">
        <v>80.600000000000605</v>
      </c>
      <c r="G425" s="1">
        <f t="shared" si="43"/>
        <v>100.0620181099232</v>
      </c>
      <c r="H425" s="1">
        <f t="shared" si="44"/>
        <v>7.2340469614567349E-7</v>
      </c>
      <c r="I425" s="1">
        <f t="shared" si="45"/>
        <v>-4.9593325002307699E-7</v>
      </c>
      <c r="J425" s="1">
        <f t="shared" si="46"/>
        <v>82.008673513243238</v>
      </c>
      <c r="K425" s="1">
        <f t="shared" si="47"/>
        <v>-2016300.3304793702</v>
      </c>
      <c r="L425" s="1">
        <f t="shared" si="48"/>
        <v>2016400.3924979721</v>
      </c>
      <c r="M425" s="1">
        <f t="shared" si="49"/>
        <v>4.9593325002341051E-7</v>
      </c>
    </row>
    <row r="426" spans="5:13" x14ac:dyDescent="0.4">
      <c r="E426" s="1">
        <v>80.7000000000006</v>
      </c>
      <c r="G426" s="1">
        <f t="shared" si="43"/>
        <v>100.06201817762252</v>
      </c>
      <c r="H426" s="1">
        <f t="shared" si="44"/>
        <v>6.7699318151430112E-7</v>
      </c>
      <c r="I426" s="1">
        <f t="shared" si="45"/>
        <v>-4.6411514631375003E-7</v>
      </c>
      <c r="J426" s="1">
        <f t="shared" si="46"/>
        <v>82.108675044096216</v>
      </c>
      <c r="K426" s="1">
        <f t="shared" si="47"/>
        <v>-2154537.6565373875</v>
      </c>
      <c r="L426" s="1">
        <f t="shared" si="48"/>
        <v>2154637.718556026</v>
      </c>
      <c r="M426" s="1">
        <f t="shared" si="49"/>
        <v>4.6411514631339983E-7</v>
      </c>
    </row>
    <row r="427" spans="5:13" x14ac:dyDescent="0.4">
      <c r="E427" s="1">
        <v>80.800000000000594</v>
      </c>
      <c r="G427" s="1">
        <f t="shared" si="43"/>
        <v>100.06201824097843</v>
      </c>
      <c r="H427" s="1">
        <f t="shared" si="44"/>
        <v>6.3355912516275528E-7</v>
      </c>
      <c r="I427" s="1">
        <f t="shared" si="45"/>
        <v>-4.3434056351548306E-7</v>
      </c>
      <c r="J427" s="1">
        <f t="shared" si="46"/>
        <v>82.208669022343827</v>
      </c>
      <c r="K427" s="1">
        <f t="shared" si="47"/>
        <v>-2302240.736831273</v>
      </c>
      <c r="L427" s="1">
        <f t="shared" si="48"/>
        <v>2302340.798849945</v>
      </c>
      <c r="M427" s="1">
        <f t="shared" si="49"/>
        <v>4.3434056352539795E-7</v>
      </c>
    </row>
    <row r="428" spans="5:13" x14ac:dyDescent="0.4">
      <c r="E428" s="1">
        <v>80.900000000000603</v>
      </c>
      <c r="G428" s="1">
        <f t="shared" si="43"/>
        <v>100.06201830026963</v>
      </c>
      <c r="H428" s="1">
        <f t="shared" si="44"/>
        <v>5.9291195952932364E-7</v>
      </c>
      <c r="I428" s="1">
        <f t="shared" si="45"/>
        <v>-4.0647165633428175E-7</v>
      </c>
      <c r="J428" s="1">
        <f t="shared" si="46"/>
        <v>82.308679714357908</v>
      </c>
      <c r="K428" s="1">
        <f t="shared" si="47"/>
        <v>-2460096.0782540506</v>
      </c>
      <c r="L428" s="1">
        <f t="shared" si="48"/>
        <v>2460196.1402727538</v>
      </c>
      <c r="M428" s="1">
        <f t="shared" si="49"/>
        <v>4.0647165631644853E-7</v>
      </c>
    </row>
    <row r="429" spans="5:13" x14ac:dyDescent="0.4">
      <c r="E429" s="1">
        <v>81.000000000000597</v>
      </c>
      <c r="G429" s="1">
        <f t="shared" si="43"/>
        <v>100.06201835575688</v>
      </c>
      <c r="H429" s="1">
        <f t="shared" si="44"/>
        <v>5.5487248573630012E-7</v>
      </c>
      <c r="I429" s="1">
        <f t="shared" si="45"/>
        <v>-3.8039473793025675E-7</v>
      </c>
      <c r="J429" s="1">
        <f t="shared" si="46"/>
        <v>82.408675503057481</v>
      </c>
      <c r="K429" s="1">
        <f t="shared" si="47"/>
        <v>-2628748.0797737306</v>
      </c>
      <c r="L429" s="1">
        <f t="shared" si="48"/>
        <v>2628848.1417924636</v>
      </c>
      <c r="M429" s="1">
        <f t="shared" si="49"/>
        <v>3.8039473794715135E-7</v>
      </c>
    </row>
    <row r="430" spans="5:13" x14ac:dyDescent="0.4">
      <c r="E430" s="1">
        <v>81.100000000000605</v>
      </c>
      <c r="G430" s="1">
        <f t="shared" si="43"/>
        <v>100.06201840768422</v>
      </c>
      <c r="H430" s="1">
        <f t="shared" si="44"/>
        <v>5.1927344202336038E-7</v>
      </c>
      <c r="I430" s="1">
        <f t="shared" si="45"/>
        <v>-3.5599043712936707E-7</v>
      </c>
      <c r="J430" s="1">
        <f t="shared" si="46"/>
        <v>82.508672447029568</v>
      </c>
      <c r="K430" s="1">
        <f t="shared" si="47"/>
        <v>-2808964.15922014</v>
      </c>
      <c r="L430" s="1">
        <f t="shared" si="48"/>
        <v>2809064.2212389009</v>
      </c>
      <c r="M430" s="1">
        <f t="shared" si="49"/>
        <v>3.5599043711395219E-7</v>
      </c>
    </row>
    <row r="431" spans="5:13" x14ac:dyDescent="0.4">
      <c r="E431" s="1">
        <v>81.2000000000006</v>
      </c>
      <c r="G431" s="1">
        <f t="shared" si="43"/>
        <v>100.06201845628004</v>
      </c>
      <c r="H431" s="1">
        <f t="shared" si="44"/>
        <v>4.8595822477184846E-7</v>
      </c>
      <c r="I431" s="1">
        <f t="shared" si="45"/>
        <v>-3.3315217251513821E-7</v>
      </c>
      <c r="J431" s="1">
        <f t="shared" si="46"/>
        <v>82.608667434477155</v>
      </c>
      <c r="K431" s="1">
        <f t="shared" si="47"/>
        <v>-3001531.2719497266</v>
      </c>
      <c r="L431" s="1">
        <f t="shared" si="48"/>
        <v>3001631.3339685136</v>
      </c>
      <c r="M431" s="1">
        <f t="shared" si="49"/>
        <v>3.3315217251476419E-7</v>
      </c>
    </row>
    <row r="432" spans="5:13" x14ac:dyDescent="0.4">
      <c r="E432" s="1">
        <v>81.300000000000594</v>
      </c>
      <c r="G432" s="1">
        <f t="shared" si="43"/>
        <v>100.06201850175812</v>
      </c>
      <c r="H432" s="1">
        <f t="shared" si="44"/>
        <v>4.5478074639507068E-7</v>
      </c>
      <c r="I432" s="1">
        <f t="shared" si="45"/>
        <v>-3.1177478376779553E-7</v>
      </c>
      <c r="J432" s="1">
        <f t="shared" si="46"/>
        <v>82.708683543577337</v>
      </c>
      <c r="K432" s="1">
        <f t="shared" si="47"/>
        <v>-3207343.4261676068</v>
      </c>
      <c r="L432" s="1">
        <f t="shared" si="48"/>
        <v>3207443.4881864176</v>
      </c>
      <c r="M432" s="1">
        <f t="shared" si="49"/>
        <v>3.1177478377504608E-7</v>
      </c>
    </row>
    <row r="433" spans="5:13" x14ac:dyDescent="0.4">
      <c r="E433" s="1">
        <v>81.400000000000603</v>
      </c>
      <c r="G433" s="1">
        <f t="shared" si="43"/>
        <v>100.06201854431843</v>
      </c>
      <c r="H433" s="1">
        <f t="shared" si="44"/>
        <v>4.2560316160230298E-7</v>
      </c>
      <c r="I433" s="1">
        <f t="shared" si="45"/>
        <v>-2.9177584792765212E-7</v>
      </c>
      <c r="J433" s="1">
        <f t="shared" si="46"/>
        <v>82.808664809387295</v>
      </c>
      <c r="K433" s="1">
        <f t="shared" si="47"/>
        <v>-3427188.4099372164</v>
      </c>
      <c r="L433" s="1">
        <f t="shared" si="48"/>
        <v>3427288.4719560505</v>
      </c>
      <c r="M433" s="1">
        <f t="shared" si="49"/>
        <v>2.9177584792833959E-7</v>
      </c>
    </row>
    <row r="434" spans="5:13" x14ac:dyDescent="0.4">
      <c r="E434" s="1">
        <v>81.500000000000597</v>
      </c>
      <c r="G434" s="1">
        <f t="shared" si="43"/>
        <v>100.06201858414821</v>
      </c>
      <c r="H434" s="1">
        <f t="shared" si="44"/>
        <v>3.9829771480983701E-7</v>
      </c>
      <c r="I434" s="1">
        <f t="shared" si="45"/>
        <v>-2.7305446792467519E-7</v>
      </c>
      <c r="J434" s="1">
        <f t="shared" si="46"/>
        <v>82.908674959020587</v>
      </c>
      <c r="K434" s="1">
        <f t="shared" si="47"/>
        <v>-3662172.9181744163</v>
      </c>
      <c r="L434" s="1">
        <f t="shared" si="48"/>
        <v>3662272.9801932708</v>
      </c>
      <c r="M434" s="1">
        <f t="shared" si="49"/>
        <v>2.7305446792424157E-7</v>
      </c>
    </row>
    <row r="435" spans="5:13" x14ac:dyDescent="0.4">
      <c r="E435" s="1">
        <v>81.600000000000605</v>
      </c>
      <c r="G435" s="1">
        <f t="shared" si="43"/>
        <v>100.06201862142262</v>
      </c>
      <c r="H435" s="1">
        <f t="shared" si="44"/>
        <v>3.727441821865478E-7</v>
      </c>
      <c r="I435" s="1">
        <f t="shared" si="45"/>
        <v>-2.5553532623287028E-7</v>
      </c>
      <c r="J435" s="1">
        <f t="shared" si="46"/>
        <v>83.008679657644379</v>
      </c>
      <c r="K435" s="1">
        <f t="shared" si="47"/>
        <v>-3913253.1903059683</v>
      </c>
      <c r="L435" s="1">
        <f t="shared" si="48"/>
        <v>3913353.2523248433</v>
      </c>
      <c r="M435" s="1">
        <f t="shared" si="49"/>
        <v>2.5553532623356209E-7</v>
      </c>
    </row>
    <row r="436" spans="5:13" x14ac:dyDescent="0.4">
      <c r="E436" s="1">
        <v>81.7000000000006</v>
      </c>
      <c r="G436" s="1">
        <f t="shared" si="43"/>
        <v>100.06201865630563</v>
      </c>
      <c r="H436" s="1">
        <f t="shared" si="44"/>
        <v>3.4883001376331033E-7</v>
      </c>
      <c r="I436" s="1">
        <f t="shared" si="45"/>
        <v>-2.3914168423238828E-7</v>
      </c>
      <c r="J436" s="1">
        <f t="shared" si="46"/>
        <v>83.108675073245834</v>
      </c>
      <c r="K436" s="1">
        <f t="shared" si="47"/>
        <v>-4181521.4031453258</v>
      </c>
      <c r="L436" s="1">
        <f t="shared" si="48"/>
        <v>4181621.4651642195</v>
      </c>
      <c r="M436" s="1">
        <f t="shared" si="49"/>
        <v>2.3914168423198684E-7</v>
      </c>
    </row>
    <row r="437" spans="5:13" x14ac:dyDescent="0.4">
      <c r="E437" s="1">
        <v>81.800000000000594</v>
      </c>
      <c r="G437" s="1">
        <f t="shared" si="43"/>
        <v>100.06201868895063</v>
      </c>
      <c r="H437" s="1">
        <f t="shared" si="44"/>
        <v>3.2645004921507319E-7</v>
      </c>
      <c r="I437" s="1">
        <f t="shared" si="45"/>
        <v>-2.2379964548238419E-7</v>
      </c>
      <c r="J437" s="1">
        <f t="shared" si="46"/>
        <v>83.208670984572336</v>
      </c>
      <c r="K437" s="1">
        <f t="shared" si="47"/>
        <v>-4468182.2619622424</v>
      </c>
      <c r="L437" s="1">
        <f t="shared" si="48"/>
        <v>4468282.3239811538</v>
      </c>
      <c r="M437" s="1">
        <f t="shared" si="49"/>
        <v>2.2379964547741899E-7</v>
      </c>
    </row>
    <row r="438" spans="5:13" x14ac:dyDescent="0.4">
      <c r="E438" s="1">
        <v>81.900000000000603</v>
      </c>
      <c r="G438" s="1">
        <f t="shared" si="43"/>
        <v>100.06201871950121</v>
      </c>
      <c r="H438" s="1">
        <f t="shared" si="44"/>
        <v>3.0550580731866954E-7</v>
      </c>
      <c r="I438" s="1">
        <f t="shared" si="45"/>
        <v>-2.0944241896401858E-7</v>
      </c>
      <c r="J438" s="1">
        <f t="shared" si="46"/>
        <v>83.308662523232556</v>
      </c>
      <c r="K438" s="1">
        <f t="shared" si="47"/>
        <v>-4774481.9206715869</v>
      </c>
      <c r="L438" s="1">
        <f t="shared" si="48"/>
        <v>4774581.9826905141</v>
      </c>
      <c r="M438" s="1">
        <f t="shared" si="49"/>
        <v>2.0944241896470532E-7</v>
      </c>
    </row>
    <row r="439" spans="5:13" x14ac:dyDescent="0.4">
      <c r="E439" s="1">
        <v>82.000000000000597</v>
      </c>
      <c r="G439" s="1">
        <f t="shared" si="43"/>
        <v>100.06201874809179</v>
      </c>
      <c r="H439" s="1">
        <f t="shared" si="44"/>
        <v>2.8590577016986378E-7</v>
      </c>
      <c r="I439" s="1">
        <f t="shared" si="45"/>
        <v>-1.9600037148806875E-7</v>
      </c>
      <c r="J439" s="1">
        <f t="shared" si="46"/>
        <v>83.408700144291316</v>
      </c>
      <c r="K439" s="1">
        <f t="shared" si="47"/>
        <v>-5101931.0841973759</v>
      </c>
      <c r="L439" s="1">
        <f t="shared" si="48"/>
        <v>5102031.1462163189</v>
      </c>
      <c r="M439" s="1">
        <f t="shared" si="49"/>
        <v>1.9600037148765799E-7</v>
      </c>
    </row>
    <row r="440" spans="5:13" x14ac:dyDescent="0.4">
      <c r="E440" s="1">
        <v>82.100000000000605</v>
      </c>
      <c r="G440" s="1">
        <f t="shared" si="43"/>
        <v>100.06201877484804</v>
      </c>
      <c r="H440" s="1">
        <f t="shared" si="44"/>
        <v>2.6756254101198912E-7</v>
      </c>
      <c r="I440" s="1">
        <f t="shared" si="45"/>
        <v>-1.8343229157873099E-7</v>
      </c>
      <c r="J440" s="1">
        <f t="shared" si="46"/>
        <v>83.508644705877046</v>
      </c>
      <c r="K440" s="1">
        <f t="shared" si="47"/>
        <v>-5451502.7683447646</v>
      </c>
      <c r="L440" s="1">
        <f t="shared" si="48"/>
        <v>5451602.8303637216</v>
      </c>
      <c r="M440" s="1">
        <f t="shared" si="49"/>
        <v>1.8343229158777175E-7</v>
      </c>
    </row>
    <row r="441" spans="5:13" x14ac:dyDescent="0.4">
      <c r="E441" s="1">
        <v>82.2000000000006</v>
      </c>
      <c r="G441" s="1">
        <f t="shared" si="43"/>
        <v>100.06201879988771</v>
      </c>
      <c r="H441" s="1">
        <f t="shared" si="44"/>
        <v>2.5039668116734507E-7</v>
      </c>
      <c r="I441" s="1">
        <f t="shared" si="45"/>
        <v>-1.7165859844645027E-7</v>
      </c>
      <c r="J441" s="1">
        <f t="shared" si="46"/>
        <v>83.608690001232972</v>
      </c>
      <c r="K441" s="1">
        <f t="shared" si="47"/>
        <v>-5825416.4521419182</v>
      </c>
      <c r="L441" s="1">
        <f t="shared" si="48"/>
        <v>5825516.5141608883</v>
      </c>
      <c r="M441" s="1">
        <f t="shared" si="49"/>
        <v>1.7165859843829501E-7</v>
      </c>
    </row>
    <row r="442" spans="5:13" x14ac:dyDescent="0.4">
      <c r="E442" s="1">
        <v>82.300000000000594</v>
      </c>
      <c r="G442" s="1">
        <f t="shared" si="43"/>
        <v>100.0620188233209</v>
      </c>
      <c r="H442" s="1">
        <f t="shared" si="44"/>
        <v>2.3433187834599688E-7</v>
      </c>
      <c r="I442" s="1">
        <f t="shared" si="45"/>
        <v>-1.6064802821349097E-7</v>
      </c>
      <c r="J442" s="1">
        <f t="shared" si="46"/>
        <v>83.708666383631893</v>
      </c>
      <c r="K442" s="1">
        <f t="shared" si="47"/>
        <v>-6224688.4470135104</v>
      </c>
      <c r="L442" s="1">
        <f t="shared" si="48"/>
        <v>6224788.5090324925</v>
      </c>
      <c r="M442" s="1">
        <f t="shared" si="49"/>
        <v>1.6064802820994608E-7</v>
      </c>
    </row>
    <row r="443" spans="5:13" x14ac:dyDescent="0.4">
      <c r="E443" s="1">
        <v>82.400000000000603</v>
      </c>
      <c r="G443" s="1">
        <f t="shared" si="43"/>
        <v>100.06201884525069</v>
      </c>
      <c r="H443" s="1">
        <f t="shared" si="44"/>
        <v>2.1929793092565838E-7</v>
      </c>
      <c r="I443" s="1">
        <f t="shared" si="45"/>
        <v>-1.5033947420337225E-7</v>
      </c>
      <c r="J443" s="1">
        <f t="shared" si="46"/>
        <v>83.808684966650603</v>
      </c>
      <c r="K443" s="1">
        <f t="shared" si="47"/>
        <v>-6651512.9308382757</v>
      </c>
      <c r="L443" s="1">
        <f t="shared" si="48"/>
        <v>6651612.992857269</v>
      </c>
      <c r="M443" s="1">
        <f t="shared" si="49"/>
        <v>1.503394742108169E-7</v>
      </c>
    </row>
    <row r="444" spans="5:13" x14ac:dyDescent="0.4">
      <c r="E444" s="1">
        <v>82.500000000000597</v>
      </c>
      <c r="G444" s="1">
        <f t="shared" si="43"/>
        <v>100.06201886577351</v>
      </c>
      <c r="H444" s="1">
        <f t="shared" si="44"/>
        <v>2.0522818999780869E-7</v>
      </c>
      <c r="I444" s="1">
        <f t="shared" si="45"/>
        <v>-1.4069740927850486E-7</v>
      </c>
      <c r="J444" s="1">
        <f t="shared" si="46"/>
        <v>83.908649388433247</v>
      </c>
      <c r="K444" s="1">
        <f t="shared" si="47"/>
        <v>-7107351.3482857617</v>
      </c>
      <c r="L444" s="1">
        <f t="shared" si="48"/>
        <v>7107451.4103047661</v>
      </c>
      <c r="M444" s="1">
        <f t="shared" si="49"/>
        <v>1.4069740927811989E-7</v>
      </c>
    </row>
    <row r="445" spans="5:13" x14ac:dyDescent="0.4">
      <c r="E445" s="1">
        <v>82.600000000000605</v>
      </c>
      <c r="G445" s="1">
        <f t="shared" si="43"/>
        <v>100.06201888497966</v>
      </c>
      <c r="H445" s="1">
        <f t="shared" si="44"/>
        <v>1.9206154888705167E-7</v>
      </c>
      <c r="I445" s="1">
        <f t="shared" si="45"/>
        <v>-1.3166641110755896E-7</v>
      </c>
      <c r="J445" s="1">
        <f t="shared" si="46"/>
        <v>84.008698139333148</v>
      </c>
      <c r="K445" s="1">
        <f t="shared" si="47"/>
        <v>-7594851.3886114424</v>
      </c>
      <c r="L445" s="1">
        <f t="shared" si="48"/>
        <v>7594951.4506304581</v>
      </c>
      <c r="M445" s="1">
        <f t="shared" si="49"/>
        <v>1.3166641110220524E-7</v>
      </c>
    </row>
    <row r="446" spans="5:13" x14ac:dyDescent="0.4">
      <c r="E446" s="1">
        <v>82.7000000000006</v>
      </c>
      <c r="G446" s="1">
        <f t="shared" si="43"/>
        <v>100.0620189029536</v>
      </c>
      <c r="H446" s="1">
        <f t="shared" si="44"/>
        <v>1.7973931676352662E-7</v>
      </c>
      <c r="I446" s="1">
        <f t="shared" si="45"/>
        <v>-1.2322232123525757E-7</v>
      </c>
      <c r="J446" s="1">
        <f t="shared" si="46"/>
        <v>84.108658747489002</v>
      </c>
      <c r="K446" s="1">
        <f t="shared" si="47"/>
        <v>-8115312.7133017648</v>
      </c>
      <c r="L446" s="1">
        <f t="shared" si="48"/>
        <v>8115412.7753207898</v>
      </c>
      <c r="M446" s="1">
        <f t="shared" si="49"/>
        <v>1.2322232124052021E-7</v>
      </c>
    </row>
    <row r="447" spans="5:13" x14ac:dyDescent="0.4">
      <c r="E447" s="1">
        <v>82.800000000000594</v>
      </c>
      <c r="G447" s="1">
        <f t="shared" si="43"/>
        <v>100.06201891977439</v>
      </c>
      <c r="H447" s="1">
        <f t="shared" si="44"/>
        <v>1.6820791870487529E-7</v>
      </c>
      <c r="I447" s="1">
        <f t="shared" si="45"/>
        <v>-1.1531398058651983E-7</v>
      </c>
      <c r="J447" s="1">
        <f t="shared" si="46"/>
        <v>84.20869492886392</v>
      </c>
      <c r="K447" s="1">
        <f t="shared" si="47"/>
        <v>-8671875.3128275555</v>
      </c>
      <c r="L447" s="1">
        <f t="shared" si="48"/>
        <v>8671975.3748465888</v>
      </c>
      <c r="M447" s="1">
        <f t="shared" si="49"/>
        <v>1.1531398058400165E-7</v>
      </c>
    </row>
    <row r="448" spans="5:13" x14ac:dyDescent="0.4">
      <c r="E448" s="1">
        <v>82.900000000000603</v>
      </c>
      <c r="G448" s="1">
        <f t="shared" si="43"/>
        <v>100.06201893551599</v>
      </c>
      <c r="H448" s="1">
        <f t="shared" si="44"/>
        <v>1.5741605352558076E-7</v>
      </c>
      <c r="I448" s="1">
        <f t="shared" si="45"/>
        <v>-1.079186517929361E-7</v>
      </c>
      <c r="J448" s="1">
        <f t="shared" si="46"/>
        <v>84.308654745121402</v>
      </c>
      <c r="K448" s="1">
        <f t="shared" si="47"/>
        <v>-9266138.7519517653</v>
      </c>
      <c r="L448" s="1">
        <f t="shared" si="48"/>
        <v>9266238.8139708079</v>
      </c>
      <c r="M448" s="1">
        <f t="shared" si="49"/>
        <v>1.0791865179346438E-7</v>
      </c>
    </row>
    <row r="449" spans="5:13" x14ac:dyDescent="0.4">
      <c r="E449" s="1">
        <v>83.000000000000597</v>
      </c>
      <c r="G449" s="1">
        <f t="shared" si="43"/>
        <v>100.06201895024768</v>
      </c>
      <c r="H449" s="1">
        <f t="shared" si="44"/>
        <v>1.4731682540514994E-7</v>
      </c>
      <c r="I449" s="1">
        <f t="shared" si="45"/>
        <v>-1.0099228120431398E-7</v>
      </c>
      <c r="J449" s="1">
        <f t="shared" si="46"/>
        <v>84.408693908573994</v>
      </c>
      <c r="K449" s="1">
        <f t="shared" si="47"/>
        <v>-9901646.7653472982</v>
      </c>
      <c r="L449" s="1">
        <f t="shared" si="48"/>
        <v>9901746.8273663484</v>
      </c>
      <c r="M449" s="1">
        <f t="shared" si="49"/>
        <v>1.009922812039801E-7</v>
      </c>
    </row>
    <row r="450" spans="5:13" x14ac:dyDescent="0.4">
      <c r="E450" s="1">
        <v>83.100000000000605</v>
      </c>
      <c r="G450" s="1">
        <f t="shared" si="43"/>
        <v>100.06201896403419</v>
      </c>
      <c r="H450" s="1">
        <f t="shared" si="44"/>
        <v>1.3786518593404897E-7</v>
      </c>
      <c r="I450" s="1">
        <f t="shared" si="45"/>
        <v>-9.4516394711001637E-8</v>
      </c>
      <c r="J450" s="1">
        <f t="shared" si="46"/>
        <v>84.508637798817091</v>
      </c>
      <c r="K450" s="1">
        <f t="shared" si="47"/>
        <v>-10580074.975894373</v>
      </c>
      <c r="L450" s="1">
        <f t="shared" si="48"/>
        <v>10580175.03791343</v>
      </c>
      <c r="M450" s="1">
        <f t="shared" si="49"/>
        <v>9.4516394711482487E-8</v>
      </c>
    </row>
    <row r="451" spans="5:13" x14ac:dyDescent="0.4">
      <c r="E451" s="1">
        <v>83.2000000000006</v>
      </c>
      <c r="G451" s="1">
        <f t="shared" si="43"/>
        <v>100.06201897693622</v>
      </c>
      <c r="H451" s="1">
        <f t="shared" si="44"/>
        <v>1.2902020785077917E-7</v>
      </c>
      <c r="I451" s="1">
        <f t="shared" si="45"/>
        <v>-8.8449780832702973E-8</v>
      </c>
      <c r="J451" s="1">
        <f t="shared" si="46"/>
        <v>84.608683183119865</v>
      </c>
      <c r="K451" s="1">
        <f t="shared" si="47"/>
        <v>-11305750.450996902</v>
      </c>
      <c r="L451" s="1">
        <f t="shared" si="48"/>
        <v>11305850.513015967</v>
      </c>
      <c r="M451" s="1">
        <f t="shared" si="49"/>
        <v>8.8449780832387679E-8</v>
      </c>
    </row>
    <row r="452" spans="5:13" x14ac:dyDescent="0.4">
      <c r="E452" s="1">
        <v>83.300000000000594</v>
      </c>
      <c r="G452" s="1">
        <f t="shared" si="43"/>
        <v>100.0620189890105</v>
      </c>
      <c r="H452" s="1">
        <f t="shared" si="44"/>
        <v>1.2074281130481498E-7</v>
      </c>
      <c r="I452" s="1">
        <f t="shared" si="45"/>
        <v>-8.2773965459646587E-8</v>
      </c>
      <c r="J452" s="1">
        <f t="shared" si="46"/>
        <v>84.708705169328823</v>
      </c>
      <c r="K452" s="1">
        <f t="shared" si="47"/>
        <v>-12080993.243386641</v>
      </c>
      <c r="L452" s="1">
        <f t="shared" si="48"/>
        <v>12081093.305405714</v>
      </c>
      <c r="M452" s="1">
        <f t="shared" si="49"/>
        <v>8.2773965461598389E-8</v>
      </c>
    </row>
    <row r="453" spans="5:13" x14ac:dyDescent="0.4">
      <c r="E453" s="1">
        <v>83.400000000000603</v>
      </c>
      <c r="G453" s="1">
        <f t="shared" ref="G453:G516" si="50">$B$3/(1+EXP(-$B$5*(E453-$B$4)))</f>
        <v>100.0620190003101</v>
      </c>
      <c r="H453" s="1">
        <f t="shared" si="44"/>
        <v>1.1299604807390043E-7</v>
      </c>
      <c r="I453" s="1">
        <f t="shared" si="45"/>
        <v>-7.7467632309138985E-8</v>
      </c>
      <c r="J453" s="1">
        <f t="shared" si="46"/>
        <v>84.808622713905294</v>
      </c>
      <c r="K453" s="1">
        <f t="shared" si="47"/>
        <v>-12908516.998190047</v>
      </c>
      <c r="L453" s="1">
        <f t="shared" si="48"/>
        <v>12908617.060209125</v>
      </c>
      <c r="M453" s="1">
        <f t="shared" si="49"/>
        <v>7.7467632306058935E-8</v>
      </c>
    </row>
    <row r="454" spans="5:13" x14ac:dyDescent="0.4">
      <c r="E454" s="1">
        <v>83.500000000000597</v>
      </c>
      <c r="G454" s="1">
        <f t="shared" si="50"/>
        <v>100.06201901088478</v>
      </c>
      <c r="H454" s="1">
        <f t="shared" si="44"/>
        <v>1.0574680686659722E-7</v>
      </c>
      <c r="I454" s="1">
        <f t="shared" si="45"/>
        <v>-7.2492412073036141E-8</v>
      </c>
      <c r="J454" s="1">
        <f t="shared" si="46"/>
        <v>84.908729318603676</v>
      </c>
      <c r="K454" s="1">
        <f t="shared" si="47"/>
        <v>-13794447.138268223</v>
      </c>
      <c r="L454" s="1">
        <f t="shared" si="48"/>
        <v>13794547.200287305</v>
      </c>
      <c r="M454" s="1">
        <f t="shared" si="49"/>
        <v>7.2492412072733538E-8</v>
      </c>
    </row>
    <row r="455" spans="5:13" x14ac:dyDescent="0.4">
      <c r="E455" s="1">
        <v>83.600000000000605</v>
      </c>
      <c r="G455" s="1">
        <f t="shared" si="50"/>
        <v>100.06201902078101</v>
      </c>
      <c r="H455" s="1">
        <f t="shared" si="44"/>
        <v>9.896226060845103E-8</v>
      </c>
      <c r="I455" s="1">
        <f t="shared" si="45"/>
        <v>-6.7845462581456147E-8</v>
      </c>
      <c r="J455" s="1">
        <f t="shared" si="46"/>
        <v>85.008642285537846</v>
      </c>
      <c r="K455" s="1">
        <f t="shared" si="47"/>
        <v>-14739279.137405494</v>
      </c>
      <c r="L455" s="1">
        <f t="shared" si="48"/>
        <v>14739379.199424582</v>
      </c>
      <c r="M455" s="1">
        <f t="shared" si="49"/>
        <v>6.7845462584953348E-8</v>
      </c>
    </row>
    <row r="456" spans="5:13" x14ac:dyDescent="0.4">
      <c r="E456" s="1">
        <v>83.7000000000006</v>
      </c>
      <c r="G456" s="1">
        <f t="shared" si="50"/>
        <v>100.06201903004232</v>
      </c>
      <c r="H456" s="1">
        <f t="shared" si="44"/>
        <v>9.261313493880679E-8</v>
      </c>
      <c r="I456" s="1">
        <f t="shared" si="45"/>
        <v>-6.3491256696446012E-8</v>
      </c>
      <c r="J456" s="1">
        <f t="shared" si="46"/>
        <v>85.10867541079503</v>
      </c>
      <c r="K456" s="1">
        <f t="shared" si="47"/>
        <v>-15750100.077046126</v>
      </c>
      <c r="L456" s="1">
        <f t="shared" si="48"/>
        <v>15750200.139065219</v>
      </c>
      <c r="M456" s="1">
        <f t="shared" si="49"/>
        <v>6.3491256693284819E-8</v>
      </c>
    </row>
    <row r="457" spans="5:13" x14ac:dyDescent="0.4">
      <c r="E457" s="1">
        <v>83.800000000000594</v>
      </c>
      <c r="G457" s="1">
        <f t="shared" si="50"/>
        <v>100.06201903870945</v>
      </c>
      <c r="H457" s="1">
        <f t="shared" si="44"/>
        <v>8.6671292365286184E-8</v>
      </c>
      <c r="I457" s="1">
        <f t="shared" si="45"/>
        <v>-5.9418425735209434E-8</v>
      </c>
      <c r="J457" s="1">
        <f t="shared" si="46"/>
        <v>85.20866019321214</v>
      </c>
      <c r="K457" s="1">
        <f t="shared" si="47"/>
        <v>-16829696.210825521</v>
      </c>
      <c r="L457" s="1">
        <f t="shared" si="48"/>
        <v>16829796.27284462</v>
      </c>
      <c r="M457" s="1">
        <f t="shared" si="49"/>
        <v>5.9418425736592539E-8</v>
      </c>
    </row>
    <row r="458" spans="5:13" x14ac:dyDescent="0.4">
      <c r="E458" s="1">
        <v>83.900000000000603</v>
      </c>
      <c r="G458" s="1">
        <f t="shared" si="50"/>
        <v>100.06201904682055</v>
      </c>
      <c r="H458" s="1">
        <f t="shared" si="44"/>
        <v>8.1111011240857251E-8</v>
      </c>
      <c r="I458" s="1">
        <f t="shared" si="45"/>
        <v>-5.5602811244284594E-8</v>
      </c>
      <c r="J458" s="1">
        <f t="shared" si="46"/>
        <v>85.308757379801378</v>
      </c>
      <c r="K458" s="1">
        <f t="shared" si="47"/>
        <v>-17984602.10708661</v>
      </c>
      <c r="L458" s="1">
        <f t="shared" si="48"/>
        <v>17984702.169105712</v>
      </c>
      <c r="M458" s="1">
        <f t="shared" si="49"/>
        <v>5.5602811244648203E-8</v>
      </c>
    </row>
    <row r="459" spans="5:13" x14ac:dyDescent="0.4">
      <c r="E459" s="1">
        <v>84.000000000000597</v>
      </c>
      <c r="G459" s="1">
        <f t="shared" si="50"/>
        <v>100.06201905441124</v>
      </c>
      <c r="H459" s="1">
        <f t="shared" si="44"/>
        <v>7.5906854135614361E-8</v>
      </c>
      <c r="I459" s="1">
        <f t="shared" si="45"/>
        <v>-5.2041571052431852E-8</v>
      </c>
      <c r="J459" s="1">
        <f t="shared" si="46"/>
        <v>85.408581141978104</v>
      </c>
      <c r="K459" s="1">
        <f t="shared" si="47"/>
        <v>-19215307.539673392</v>
      </c>
      <c r="L459" s="1">
        <f t="shared" si="48"/>
        <v>19215407.601692498</v>
      </c>
      <c r="M459" s="1">
        <f t="shared" si="49"/>
        <v>5.2041571052175849E-8</v>
      </c>
    </row>
    <row r="460" spans="5:13" x14ac:dyDescent="0.4">
      <c r="E460" s="1">
        <v>84.100000000000605</v>
      </c>
      <c r="G460" s="1">
        <f t="shared" si="50"/>
        <v>100.06201906151493</v>
      </c>
      <c r="H460" s="1">
        <f t="shared" si="44"/>
        <v>7.1036936333251411E-8</v>
      </c>
      <c r="I460" s="1">
        <f t="shared" si="45"/>
        <v>-4.8699178023625359E-8</v>
      </c>
      <c r="J460" s="1">
        <f t="shared" si="46"/>
        <v>85.508688610754803</v>
      </c>
      <c r="K460" s="1">
        <f t="shared" si="47"/>
        <v>-20534127.42645007</v>
      </c>
      <c r="L460" s="1">
        <f t="shared" si="48"/>
        <v>20534227.48846918</v>
      </c>
      <c r="M460" s="1">
        <f t="shared" si="49"/>
        <v>4.8699178021746448E-8</v>
      </c>
    </row>
    <row r="461" spans="5:13" x14ac:dyDescent="0.4">
      <c r="E461" s="1">
        <v>84.2000000000006</v>
      </c>
      <c r="G461" s="1">
        <f t="shared" si="50"/>
        <v>100.06201906816287</v>
      </c>
      <c r="H461" s="1">
        <f t="shared" si="44"/>
        <v>6.6479373117548823E-8</v>
      </c>
      <c r="I461" s="1">
        <f t="shared" si="45"/>
        <v>-4.5575632157028466E-8</v>
      </c>
      <c r="J461" s="1">
        <f t="shared" si="46"/>
        <v>85.608660472021626</v>
      </c>
      <c r="K461" s="1">
        <f t="shared" si="47"/>
        <v>-21941449.679169703</v>
      </c>
      <c r="L461" s="1">
        <f t="shared" si="48"/>
        <v>21941549.741188817</v>
      </c>
      <c r="M461" s="1">
        <f t="shared" si="49"/>
        <v>4.5575632158871332E-8</v>
      </c>
    </row>
    <row r="462" spans="5:13" x14ac:dyDescent="0.4">
      <c r="E462" s="1">
        <v>84.300000000000594</v>
      </c>
      <c r="G462" s="1">
        <f t="shared" si="50"/>
        <v>100.06201907438431</v>
      </c>
      <c r="H462" s="1">
        <f t="shared" si="44"/>
        <v>6.2214411400422146E-8</v>
      </c>
      <c r="I462" s="1">
        <f t="shared" si="45"/>
        <v>-4.264961717126919E-8</v>
      </c>
      <c r="J462" s="1">
        <f t="shared" si="46"/>
        <v>85.708733173360741</v>
      </c>
      <c r="K462" s="1">
        <f t="shared" si="47"/>
        <v>-23446769.248928349</v>
      </c>
      <c r="L462" s="1">
        <f t="shared" si="48"/>
        <v>23446869.310947467</v>
      </c>
      <c r="M462" s="1">
        <f t="shared" si="49"/>
        <v>4.2649617172263369E-8</v>
      </c>
    </row>
    <row r="463" spans="5:13" x14ac:dyDescent="0.4">
      <c r="E463" s="1">
        <v>84.400000000000603</v>
      </c>
      <c r="G463" s="1">
        <f t="shared" si="50"/>
        <v>100.0620190802066</v>
      </c>
      <c r="H463" s="1">
        <f t="shared" si="44"/>
        <v>5.822286652800771E-8</v>
      </c>
      <c r="I463" s="1">
        <f t="shared" si="45"/>
        <v>-3.9915448724140955E-8</v>
      </c>
      <c r="J463" s="1">
        <f t="shared" si="46"/>
        <v>85.808654941666205</v>
      </c>
      <c r="K463" s="1">
        <f t="shared" si="47"/>
        <v>-25052856.424813785</v>
      </c>
      <c r="L463" s="1">
        <f t="shared" si="48"/>
        <v>25052956.486832906</v>
      </c>
      <c r="M463" s="1">
        <f t="shared" si="49"/>
        <v>3.9915448722611663E-8</v>
      </c>
    </row>
    <row r="464" spans="5:13" x14ac:dyDescent="0.4">
      <c r="E464" s="1">
        <v>84.500000000000597</v>
      </c>
      <c r="G464" s="1">
        <f t="shared" si="50"/>
        <v>100.06201908565534</v>
      </c>
      <c r="H464" s="1">
        <f t="shared" si="44"/>
        <v>5.4487401257577772E-8</v>
      </c>
      <c r="I464" s="1">
        <f t="shared" si="45"/>
        <v>-3.7354652704301511E-8</v>
      </c>
      <c r="J464" s="1">
        <f t="shared" si="46"/>
        <v>85.908650992936657</v>
      </c>
      <c r="K464" s="1">
        <f t="shared" si="47"/>
        <v>-26770326.848952562</v>
      </c>
      <c r="L464" s="1">
        <f t="shared" si="48"/>
        <v>26770426.910971686</v>
      </c>
      <c r="M464" s="1">
        <f t="shared" si="49"/>
        <v>3.7354652704105978E-8</v>
      </c>
    </row>
    <row r="465" spans="5:13" x14ac:dyDescent="0.4">
      <c r="E465" s="1">
        <v>84.600000000000605</v>
      </c>
      <c r="G465" s="1">
        <f t="shared" si="50"/>
        <v>100.0620190907545</v>
      </c>
      <c r="H465" s="1">
        <f t="shared" si="44"/>
        <v>5.0991673106177786E-8</v>
      </c>
      <c r="I465" s="1">
        <f t="shared" si="45"/>
        <v>-3.4957281513996877E-8</v>
      </c>
      <c r="J465" s="1">
        <f t="shared" si="46"/>
        <v>86.008685312397944</v>
      </c>
      <c r="K465" s="1">
        <f t="shared" si="47"/>
        <v>-28606243.357217815</v>
      </c>
      <c r="L465" s="1">
        <f t="shared" si="48"/>
        <v>28606343.419236939</v>
      </c>
      <c r="M465" s="1">
        <f t="shared" si="49"/>
        <v>3.4957281514264732E-8</v>
      </c>
    </row>
    <row r="466" spans="5:13" x14ac:dyDescent="0.4">
      <c r="E466" s="1">
        <v>84.7000000000006</v>
      </c>
      <c r="G466" s="1">
        <f t="shared" si="50"/>
        <v>100.06201909552651</v>
      </c>
      <c r="H466" s="1">
        <f t="shared" si="44"/>
        <v>4.7720050133651042E-8</v>
      </c>
      <c r="I466" s="1">
        <f t="shared" si="45"/>
        <v>-3.2716229725269304E-8</v>
      </c>
      <c r="J466" s="1">
        <f t="shared" si="46"/>
        <v>86.10860481280119</v>
      </c>
      <c r="K466" s="1">
        <f t="shared" si="47"/>
        <v>-30565769.184016962</v>
      </c>
      <c r="L466" s="1">
        <f t="shared" si="48"/>
        <v>30565869.246036094</v>
      </c>
      <c r="M466" s="1">
        <f t="shared" si="49"/>
        <v>3.2716229725077557E-8</v>
      </c>
    </row>
    <row r="467" spans="5:13" x14ac:dyDescent="0.4">
      <c r="E467" s="1">
        <v>84.800000000000594</v>
      </c>
      <c r="G467" s="1">
        <f t="shared" si="50"/>
        <v>100.06201909999238</v>
      </c>
      <c r="H467" s="1">
        <f t="shared" si="44"/>
        <v>4.4658747810902054E-8</v>
      </c>
      <c r="I467" s="1">
        <f t="shared" si="45"/>
        <v>-3.0613023227491617E-8</v>
      </c>
      <c r="J467" s="1">
        <f t="shared" si="46"/>
        <v>86.20881533744496</v>
      </c>
      <c r="K467" s="1">
        <f t="shared" si="47"/>
        <v>-32665736.06089808</v>
      </c>
      <c r="L467" s="1">
        <f t="shared" si="48"/>
        <v>32665836.122917213</v>
      </c>
      <c r="M467" s="1">
        <f t="shared" si="49"/>
        <v>3.0613023228217167E-8</v>
      </c>
    </row>
    <row r="468" spans="5:13" x14ac:dyDescent="0.4">
      <c r="E468" s="1">
        <v>84.900000000000603</v>
      </c>
      <c r="G468" s="1">
        <f t="shared" si="50"/>
        <v>100.06201910417171</v>
      </c>
      <c r="H468" s="1">
        <f t="shared" ref="H468:H519" si="51">(G468-G467)/(E468-E467)</f>
        <v>4.1793271066122614E-8</v>
      </c>
      <c r="I468" s="1">
        <f t="shared" si="45"/>
        <v>-2.8654767447791957E-8</v>
      </c>
      <c r="J468" s="1">
        <f t="shared" si="46"/>
        <v>86.308510216211289</v>
      </c>
      <c r="K468" s="1">
        <f t="shared" si="47"/>
        <v>-34898106.730771549</v>
      </c>
      <c r="L468" s="1">
        <f t="shared" si="48"/>
        <v>34898206.792790681</v>
      </c>
      <c r="M468" s="1">
        <f t="shared" si="49"/>
        <v>2.8654767448010578E-8</v>
      </c>
    </row>
    <row r="469" spans="5:13" x14ac:dyDescent="0.4">
      <c r="E469" s="1">
        <v>85.000000000000597</v>
      </c>
      <c r="G469" s="1">
        <f t="shared" si="50"/>
        <v>100.06201910808292</v>
      </c>
      <c r="H469" s="1">
        <f t="shared" si="51"/>
        <v>3.9112109107011242E-8</v>
      </c>
      <c r="I469" s="1">
        <f t="shared" ref="I469:I519" si="52">(H469-H468)/(E469-E468)</f>
        <v>-2.6811619591115243E-8</v>
      </c>
      <c r="J469" s="1">
        <f t="shared" ref="J469:J519" si="53">IF(OR(AND(E467=E468,G467=G468), AND(E468=E469,G468=G469),AND(E469=E467,G469=G467),COUNT(E467:G469)&lt;6)," ",((E469^2-E467^2)*(G469-G468)+(E468^2-E469^2)*(G469-G467)+(G467-G468)*(G469-G467)*(G469-G468))/(((E468-E469)*(G469-G467)+(E469-E467)*(G469-G468))*2))</f>
        <v>86.408774580036592</v>
      </c>
      <c r="K469" s="1">
        <f t="shared" ref="K469:K519" si="54">IF(J469="","",(E467-E469)*J469/(G469-G467)+(E469^2-E467^2)/(2*(G469-G467))+(G467+G469)/2)</f>
        <v>-37297161.919983156</v>
      </c>
      <c r="L469" s="1">
        <f t="shared" ref="L469:L519" si="55">IF(K469="","",SQRT((E467-J469)^2+(G467-K469)^2))</f>
        <v>37297261.982002288</v>
      </c>
      <c r="M469" s="1">
        <f t="shared" ref="M469:M519" si="56">1/L469</f>
        <v>2.6811619589731489E-8</v>
      </c>
    </row>
    <row r="470" spans="5:13" x14ac:dyDescent="0.4">
      <c r="E470" s="1">
        <v>85.100000000000605</v>
      </c>
      <c r="G470" s="1">
        <f t="shared" si="50"/>
        <v>100.0620191117432</v>
      </c>
      <c r="H470" s="1">
        <f t="shared" si="51"/>
        <v>3.6602756381395526E-8</v>
      </c>
      <c r="I470" s="1">
        <f t="shared" si="52"/>
        <v>-2.5093527256155026E-8</v>
      </c>
      <c r="J470" s="1">
        <f t="shared" si="53"/>
        <v>86.50865330153637</v>
      </c>
      <c r="K470" s="1">
        <f t="shared" si="54"/>
        <v>-39850814.069666624</v>
      </c>
      <c r="L470" s="1">
        <f t="shared" si="55"/>
        <v>39850914.131685756</v>
      </c>
      <c r="M470" s="1">
        <f t="shared" si="56"/>
        <v>2.5093527257506312E-8</v>
      </c>
    </row>
    <row r="471" spans="5:13" x14ac:dyDescent="0.4">
      <c r="E471" s="1">
        <v>85.2000000000006</v>
      </c>
      <c r="G471" s="1">
        <f t="shared" si="50"/>
        <v>100.06201911516865</v>
      </c>
      <c r="H471" s="1">
        <f t="shared" si="51"/>
        <v>3.4254554748260615E-8</v>
      </c>
      <c r="I471" s="1">
        <f t="shared" si="52"/>
        <v>-2.3482016331350435E-8</v>
      </c>
      <c r="J471" s="1">
        <f t="shared" si="53"/>
        <v>86.608756959585179</v>
      </c>
      <c r="K471" s="1">
        <f t="shared" si="54"/>
        <v>-42585680.728497267</v>
      </c>
      <c r="L471" s="1">
        <f t="shared" si="55"/>
        <v>42585780.790516406</v>
      </c>
      <c r="M471" s="1">
        <f t="shared" si="56"/>
        <v>2.3482016331204474E-8</v>
      </c>
    </row>
    <row r="472" spans="5:13" x14ac:dyDescent="0.4">
      <c r="E472" s="1">
        <v>85.300000000000594</v>
      </c>
      <c r="G472" s="1">
        <f t="shared" si="50"/>
        <v>100.06201911837432</v>
      </c>
      <c r="H472" s="1">
        <f t="shared" si="51"/>
        <v>3.2056703958007348E-8</v>
      </c>
      <c r="I472" s="1">
        <f t="shared" si="52"/>
        <v>-2.1978507902533927E-8</v>
      </c>
      <c r="J472" s="1">
        <f t="shared" si="53"/>
        <v>86.708547782265242</v>
      </c>
      <c r="K472" s="1">
        <f t="shared" si="54"/>
        <v>-45498893.976003401</v>
      </c>
      <c r="L472" s="1">
        <f t="shared" si="55"/>
        <v>45498994.038022541</v>
      </c>
      <c r="M472" s="1">
        <f t="shared" si="56"/>
        <v>2.1978507902049907E-8</v>
      </c>
    </row>
    <row r="473" spans="5:13" x14ac:dyDescent="0.4">
      <c r="E473" s="1">
        <v>85.400000000000603</v>
      </c>
      <c r="G473" s="1">
        <f t="shared" si="50"/>
        <v>100.06201912137433</v>
      </c>
      <c r="H473" s="1">
        <f t="shared" si="51"/>
        <v>3.0000109063618933E-8</v>
      </c>
      <c r="I473" s="1">
        <f t="shared" si="52"/>
        <v>-2.0565948943882394E-8</v>
      </c>
      <c r="J473" s="1">
        <f t="shared" si="53"/>
        <v>86.808727197331152</v>
      </c>
      <c r="K473" s="1">
        <f t="shared" si="54"/>
        <v>-48623963.078464739</v>
      </c>
      <c r="L473" s="1">
        <f t="shared" si="55"/>
        <v>48624063.140483886</v>
      </c>
      <c r="M473" s="1">
        <f t="shared" si="56"/>
        <v>2.0565948944061207E-8</v>
      </c>
    </row>
    <row r="474" spans="5:13" x14ac:dyDescent="0.4">
      <c r="E474" s="1">
        <v>85.500000000000597</v>
      </c>
      <c r="G474" s="1">
        <f t="shared" si="50"/>
        <v>100.06201912418187</v>
      </c>
      <c r="H474" s="1">
        <f t="shared" si="51"/>
        <v>2.8075390900996129E-8</v>
      </c>
      <c r="I474" s="1">
        <f t="shared" si="52"/>
        <v>-1.9247181626229131E-8</v>
      </c>
      <c r="J474" s="1">
        <f t="shared" si="53"/>
        <v>86.908675428247719</v>
      </c>
      <c r="K474" s="1">
        <f t="shared" si="54"/>
        <v>-51955558.663820013</v>
      </c>
      <c r="L474" s="1">
        <f t="shared" si="55"/>
        <v>51955658.72583916</v>
      </c>
      <c r="M474" s="1">
        <f t="shared" si="56"/>
        <v>1.9247181626102047E-8</v>
      </c>
    </row>
    <row r="475" spans="5:13" x14ac:dyDescent="0.4">
      <c r="E475" s="1">
        <v>85.600000000000605</v>
      </c>
      <c r="G475" s="1">
        <f t="shared" si="50"/>
        <v>100.06201912680929</v>
      </c>
      <c r="H475" s="1">
        <f t="shared" si="51"/>
        <v>2.6274165065840441E-8</v>
      </c>
      <c r="I475" s="1">
        <f t="shared" si="52"/>
        <v>-1.8012258351555353E-8</v>
      </c>
      <c r="J475" s="1">
        <f t="shared" si="53"/>
        <v>87.008682445743418</v>
      </c>
      <c r="K475" s="1">
        <f t="shared" si="54"/>
        <v>-55517646.823103651</v>
      </c>
      <c r="L475" s="1">
        <f t="shared" si="55"/>
        <v>55517746.885122798</v>
      </c>
      <c r="M475" s="1">
        <f t="shared" si="56"/>
        <v>1.8012258351715855E-8</v>
      </c>
    </row>
    <row r="476" spans="5:13" x14ac:dyDescent="0.4">
      <c r="E476" s="1">
        <v>85.7000000000006</v>
      </c>
      <c r="G476" s="1">
        <f t="shared" si="50"/>
        <v>100.06201912926814</v>
      </c>
      <c r="H476" s="1">
        <f t="shared" si="51"/>
        <v>2.4588473479526815E-8</v>
      </c>
      <c r="I476" s="1">
        <f t="shared" si="52"/>
        <v>-1.6856915863137213E-8</v>
      </c>
      <c r="J476" s="1">
        <f t="shared" si="53"/>
        <v>87.10865789918833</v>
      </c>
      <c r="K476" s="1">
        <f t="shared" si="54"/>
        <v>-59322732.662915453</v>
      </c>
      <c r="L476" s="1">
        <f t="shared" si="55"/>
        <v>59322832.7249346</v>
      </c>
      <c r="M476" s="1">
        <f t="shared" si="56"/>
        <v>1.6856915863016088E-8</v>
      </c>
    </row>
    <row r="477" spans="5:13" x14ac:dyDescent="0.4">
      <c r="E477" s="1">
        <v>85.800000000000693</v>
      </c>
      <c r="G477" s="1">
        <f t="shared" si="50"/>
        <v>100.06201913156924</v>
      </c>
      <c r="H477" s="1">
        <f t="shared" si="51"/>
        <v>2.3011068606116414E-8</v>
      </c>
      <c r="I477" s="1">
        <f t="shared" si="52"/>
        <v>-1.5774048734089222E-8</v>
      </c>
      <c r="J477" s="1">
        <f t="shared" si="53"/>
        <v>87.208792792751169</v>
      </c>
      <c r="K477" s="1">
        <f t="shared" si="54"/>
        <v>-63395164.961171366</v>
      </c>
      <c r="L477" s="1">
        <f t="shared" si="55"/>
        <v>63395265.023190513</v>
      </c>
      <c r="M477" s="1">
        <f t="shared" si="56"/>
        <v>1.5774048734305185E-8</v>
      </c>
    </row>
    <row r="478" spans="5:13" x14ac:dyDescent="0.4">
      <c r="E478" s="1">
        <v>85.900000000000702</v>
      </c>
      <c r="G478" s="1">
        <f t="shared" si="50"/>
        <v>100.0620191337227</v>
      </c>
      <c r="H478" s="1">
        <f t="shared" si="51"/>
        <v>2.1534560801226672E-8</v>
      </c>
      <c r="I478" s="1">
        <f t="shared" si="52"/>
        <v>-1.4765078048896158E-8</v>
      </c>
      <c r="J478" s="1">
        <f t="shared" si="53"/>
        <v>87.308479307084681</v>
      </c>
      <c r="K478" s="1">
        <f t="shared" si="54"/>
        <v>-67727276.434995875</v>
      </c>
      <c r="L478" s="1">
        <f t="shared" si="55"/>
        <v>67727376.497015029</v>
      </c>
      <c r="M478" s="1">
        <f t="shared" si="56"/>
        <v>1.4765078048521093E-8</v>
      </c>
    </row>
    <row r="479" spans="5:13" x14ac:dyDescent="0.4">
      <c r="E479" s="1">
        <v>86.000000000000696</v>
      </c>
      <c r="G479" s="1">
        <f t="shared" si="50"/>
        <v>100.062019135738</v>
      </c>
      <c r="H479" s="1">
        <f t="shared" si="51"/>
        <v>2.0152981505817714E-8</v>
      </c>
      <c r="I479" s="1">
        <f t="shared" si="52"/>
        <v>-1.3815792954090362E-8</v>
      </c>
      <c r="J479" s="1">
        <f t="shared" si="53"/>
        <v>87.408691627254143</v>
      </c>
      <c r="K479" s="1">
        <f t="shared" si="54"/>
        <v>-72380834.085623473</v>
      </c>
      <c r="L479" s="1">
        <f t="shared" si="55"/>
        <v>72380934.147642612</v>
      </c>
      <c r="M479" s="1">
        <f t="shared" si="56"/>
        <v>1.3815792953987029E-8</v>
      </c>
    </row>
    <row r="480" spans="5:13" x14ac:dyDescent="0.4">
      <c r="E480" s="1">
        <v>86.100000000000705</v>
      </c>
      <c r="G480" s="1">
        <f t="shared" si="50"/>
        <v>100.06201913762399</v>
      </c>
      <c r="H480" s="1">
        <f t="shared" si="51"/>
        <v>1.8859935835278731E-8</v>
      </c>
      <c r="I480" s="1">
        <f t="shared" si="52"/>
        <v>-1.293045670538873E-8</v>
      </c>
      <c r="J480" s="1">
        <f t="shared" si="53"/>
        <v>87.508566875394877</v>
      </c>
      <c r="K480" s="1">
        <f t="shared" si="54"/>
        <v>-77336688.786919802</v>
      </c>
      <c r="L480" s="1">
        <f t="shared" si="55"/>
        <v>77336788.848938957</v>
      </c>
      <c r="M480" s="1">
        <f t="shared" si="56"/>
        <v>1.2930456706099968E-8</v>
      </c>
    </row>
    <row r="481" spans="5:13" x14ac:dyDescent="0.4">
      <c r="E481" s="1">
        <v>86.200000000000699</v>
      </c>
      <c r="G481" s="1">
        <f t="shared" si="50"/>
        <v>100.06201913938901</v>
      </c>
      <c r="H481" s="1">
        <f t="shared" si="51"/>
        <v>1.7650165773376195E-8</v>
      </c>
      <c r="I481" s="1">
        <f t="shared" si="52"/>
        <v>-1.2097700619026048E-8</v>
      </c>
      <c r="J481" s="1">
        <f t="shared" si="53"/>
        <v>87.608968636287116</v>
      </c>
      <c r="K481" s="1">
        <f t="shared" si="54"/>
        <v>-82660236.108031482</v>
      </c>
      <c r="L481" s="1">
        <f t="shared" si="55"/>
        <v>82660336.170050636</v>
      </c>
      <c r="M481" s="1">
        <f t="shared" si="56"/>
        <v>1.2097700618380965E-8</v>
      </c>
    </row>
    <row r="482" spans="5:13" x14ac:dyDescent="0.4">
      <c r="E482" s="1">
        <v>86.300000000000693</v>
      </c>
      <c r="G482" s="1">
        <f t="shared" si="50"/>
        <v>100.06201914104078</v>
      </c>
      <c r="H482" s="1">
        <f t="shared" si="51"/>
        <v>1.6517702761121685E-8</v>
      </c>
      <c r="I482" s="1">
        <f t="shared" si="52"/>
        <v>-1.1324630122545749E-8</v>
      </c>
      <c r="J482" s="1">
        <f t="shared" si="53"/>
        <v>87.708564437160121</v>
      </c>
      <c r="K482" s="1">
        <f t="shared" si="54"/>
        <v>-88303004.68889448</v>
      </c>
      <c r="L482" s="1">
        <f t="shared" si="55"/>
        <v>88303104.750913635</v>
      </c>
      <c r="M482" s="1">
        <f t="shared" si="56"/>
        <v>1.1324630122811774E-8</v>
      </c>
    </row>
    <row r="483" spans="5:13" x14ac:dyDescent="0.4">
      <c r="E483" s="1">
        <v>86.400000000000702</v>
      </c>
      <c r="G483" s="1">
        <f t="shared" si="50"/>
        <v>100.06201914258658</v>
      </c>
      <c r="H483" s="1">
        <f t="shared" si="51"/>
        <v>1.5457999325006815E-8</v>
      </c>
      <c r="I483" s="1">
        <f t="shared" si="52"/>
        <v>-1.0597034361147796E-8</v>
      </c>
      <c r="J483" s="1">
        <f t="shared" si="53"/>
        <v>87.808709936953747</v>
      </c>
      <c r="K483" s="1">
        <f t="shared" si="54"/>
        <v>-94365924.045291156</v>
      </c>
      <c r="L483" s="1">
        <f t="shared" si="55"/>
        <v>94366024.10731031</v>
      </c>
      <c r="M483" s="1">
        <f t="shared" si="56"/>
        <v>1.0597034361253039E-8</v>
      </c>
    </row>
    <row r="484" spans="5:13" x14ac:dyDescent="0.4">
      <c r="E484" s="1">
        <v>86.500000000000696</v>
      </c>
      <c r="G484" s="1">
        <f t="shared" si="50"/>
        <v>100.0620191440332</v>
      </c>
      <c r="H484" s="1">
        <f t="shared" si="51"/>
        <v>1.4466223774435006E-8</v>
      </c>
      <c r="I484" s="1">
        <f t="shared" si="52"/>
        <v>-9.9177555057186516E-9</v>
      </c>
      <c r="J484" s="1">
        <f t="shared" si="53"/>
        <v>87.908618713297869</v>
      </c>
      <c r="K484" s="1">
        <f t="shared" si="54"/>
        <v>-100829165.13125154</v>
      </c>
      <c r="L484" s="1">
        <f t="shared" si="55"/>
        <v>100829265.19327068</v>
      </c>
      <c r="M484" s="1">
        <f t="shared" si="56"/>
        <v>9.9177555056380561E-9</v>
      </c>
    </row>
    <row r="485" spans="5:13" x14ac:dyDescent="0.4">
      <c r="E485" s="1">
        <v>86.600000000000705</v>
      </c>
      <c r="G485" s="1">
        <f t="shared" si="50"/>
        <v>100.062019145387</v>
      </c>
      <c r="H485" s="1">
        <f t="shared" si="51"/>
        <v>1.3537970744436034E-8</v>
      </c>
      <c r="I485" s="1">
        <f t="shared" si="52"/>
        <v>-9.2825302999889277E-9</v>
      </c>
      <c r="J485" s="1">
        <f t="shared" si="53"/>
        <v>88.008435395030475</v>
      </c>
      <c r="K485" s="1">
        <f t="shared" si="54"/>
        <v>-107729146.99859831</v>
      </c>
      <c r="L485" s="1">
        <f t="shared" si="55"/>
        <v>107729247.06061745</v>
      </c>
      <c r="M485" s="1">
        <f t="shared" si="56"/>
        <v>9.282530299662418E-9</v>
      </c>
    </row>
    <row r="486" spans="5:13" x14ac:dyDescent="0.4">
      <c r="E486" s="1">
        <v>86.700000000000699</v>
      </c>
      <c r="G486" s="1">
        <f t="shared" si="50"/>
        <v>100.06201914665398</v>
      </c>
      <c r="H486" s="1">
        <f t="shared" si="51"/>
        <v>1.2669829629886218E-8</v>
      </c>
      <c r="I486" s="1">
        <f t="shared" si="52"/>
        <v>-8.6814111454986532E-9</v>
      </c>
      <c r="J486" s="1">
        <f t="shared" si="53"/>
        <v>88.109420527040484</v>
      </c>
      <c r="K486" s="1">
        <f t="shared" si="54"/>
        <v>-115188546.4844124</v>
      </c>
      <c r="L486" s="1">
        <f t="shared" si="55"/>
        <v>115188646.54643156</v>
      </c>
      <c r="M486" s="1">
        <f t="shared" si="56"/>
        <v>8.6814111458190334E-9</v>
      </c>
    </row>
    <row r="487" spans="5:13" x14ac:dyDescent="0.4">
      <c r="E487" s="1">
        <v>86.800000000000693</v>
      </c>
      <c r="G487" s="1">
        <f t="shared" si="50"/>
        <v>100.06201914783964</v>
      </c>
      <c r="H487" s="1">
        <f t="shared" si="51"/>
        <v>1.1856542414535161E-8</v>
      </c>
      <c r="I487" s="1">
        <f t="shared" si="52"/>
        <v>-8.1328721535110315E-9</v>
      </c>
      <c r="J487" s="1">
        <f t="shared" si="53"/>
        <v>88.207854272269259</v>
      </c>
      <c r="K487" s="1">
        <f t="shared" si="54"/>
        <v>-122957691.61929151</v>
      </c>
      <c r="L487" s="1">
        <f t="shared" si="55"/>
        <v>122957791.68131067</v>
      </c>
      <c r="M487" s="1">
        <f t="shared" si="56"/>
        <v>8.1328721533309543E-9</v>
      </c>
    </row>
    <row r="488" spans="5:13" x14ac:dyDescent="0.4">
      <c r="E488" s="1">
        <v>86.900000000000702</v>
      </c>
      <c r="G488" s="1">
        <f t="shared" si="50"/>
        <v>100.06201914894923</v>
      </c>
      <c r="H488" s="1">
        <f t="shared" si="51"/>
        <v>1.109597747017593E-8</v>
      </c>
      <c r="I488" s="1">
        <f t="shared" si="52"/>
        <v>-7.6056494435916601E-9</v>
      </c>
      <c r="J488" s="1">
        <f t="shared" si="53"/>
        <v>88.308912556036432</v>
      </c>
      <c r="K488" s="1">
        <f t="shared" si="54"/>
        <v>-131481111.03061219</v>
      </c>
      <c r="L488" s="1">
        <f t="shared" si="55"/>
        <v>131481211.09263133</v>
      </c>
      <c r="M488" s="1">
        <f t="shared" si="56"/>
        <v>7.6056494436720587E-9</v>
      </c>
    </row>
    <row r="489" spans="5:13" x14ac:dyDescent="0.4">
      <c r="E489" s="1">
        <v>87.000000000000696</v>
      </c>
      <c r="G489" s="1">
        <f t="shared" si="50"/>
        <v>100.06201914998765</v>
      </c>
      <c r="H489" s="1">
        <f t="shared" si="51"/>
        <v>1.0384155757492999E-8</v>
      </c>
      <c r="I489" s="1">
        <f t="shared" si="52"/>
        <v>-7.1182171268297191E-9</v>
      </c>
      <c r="J489" s="1">
        <f t="shared" si="53"/>
        <v>88.408814134504937</v>
      </c>
      <c r="K489" s="1">
        <f t="shared" si="54"/>
        <v>-140484515.97956964</v>
      </c>
      <c r="L489" s="1">
        <f t="shared" si="55"/>
        <v>140484616.04158878</v>
      </c>
      <c r="M489" s="1">
        <f t="shared" si="56"/>
        <v>7.1182171270907128E-9</v>
      </c>
    </row>
    <row r="490" spans="5:13" x14ac:dyDescent="0.4">
      <c r="E490" s="1">
        <v>87.100000000000705</v>
      </c>
      <c r="G490" s="1">
        <f t="shared" si="50"/>
        <v>100.06201915095944</v>
      </c>
      <c r="H490" s="1">
        <f t="shared" si="51"/>
        <v>9.7179508884429094E-9</v>
      </c>
      <c r="I490" s="1">
        <f t="shared" si="52"/>
        <v>-6.6620486905003255E-9</v>
      </c>
      <c r="J490" s="1">
        <f t="shared" si="53"/>
        <v>88.508703071720348</v>
      </c>
      <c r="K490" s="1">
        <f t="shared" si="54"/>
        <v>-150103876.43102667</v>
      </c>
      <c r="L490" s="1">
        <f t="shared" si="55"/>
        <v>150103976.49304581</v>
      </c>
      <c r="M490" s="1">
        <f t="shared" si="56"/>
        <v>6.6620486902712345E-9</v>
      </c>
    </row>
    <row r="491" spans="5:13" x14ac:dyDescent="0.4">
      <c r="E491" s="1">
        <v>87.200000000000699</v>
      </c>
      <c r="G491" s="1">
        <f t="shared" si="50"/>
        <v>100.06201915186888</v>
      </c>
      <c r="H491" s="1">
        <f t="shared" si="51"/>
        <v>9.0943785835411905E-9</v>
      </c>
      <c r="I491" s="1">
        <f t="shared" si="52"/>
        <v>-6.2357230490175441E-9</v>
      </c>
      <c r="J491" s="1">
        <f t="shared" si="53"/>
        <v>88.608432087529764</v>
      </c>
      <c r="K491" s="1">
        <f t="shared" si="54"/>
        <v>-160366226.68924925</v>
      </c>
      <c r="L491" s="1">
        <f t="shared" si="55"/>
        <v>160366326.75126842</v>
      </c>
      <c r="M491" s="1">
        <f t="shared" si="56"/>
        <v>6.235723048960405E-9</v>
      </c>
    </row>
    <row r="492" spans="5:13" x14ac:dyDescent="0.4">
      <c r="E492" s="1">
        <v>87.300000000000693</v>
      </c>
      <c r="G492" s="1">
        <f t="shared" si="50"/>
        <v>100.06201915271997</v>
      </c>
      <c r="H492" s="1">
        <f t="shared" si="51"/>
        <v>8.5108808889349631E-9</v>
      </c>
      <c r="I492" s="1">
        <f t="shared" si="52"/>
        <v>-5.8349769460626053E-9</v>
      </c>
      <c r="J492" s="1">
        <f t="shared" si="53"/>
        <v>88.708597174831098</v>
      </c>
      <c r="K492" s="1">
        <f t="shared" si="54"/>
        <v>-171380182.88001272</v>
      </c>
      <c r="L492" s="1">
        <f t="shared" si="55"/>
        <v>171380282.94203186</v>
      </c>
      <c r="M492" s="1">
        <f t="shared" si="56"/>
        <v>5.8349769462000637E-9</v>
      </c>
    </row>
    <row r="493" spans="5:13" x14ac:dyDescent="0.4">
      <c r="E493" s="1">
        <v>87.400000000000702</v>
      </c>
      <c r="G493" s="1">
        <f t="shared" si="50"/>
        <v>100.06201915351647</v>
      </c>
      <c r="H493" s="1">
        <f t="shared" si="51"/>
        <v>7.9650419593228911E-9</v>
      </c>
      <c r="I493" s="1">
        <f t="shared" si="52"/>
        <v>-5.4583892961202541E-9</v>
      </c>
      <c r="J493" s="1">
        <f t="shared" si="53"/>
        <v>88.809229367401642</v>
      </c>
      <c r="K493" s="1">
        <f t="shared" si="54"/>
        <v>-183204128.47198507</v>
      </c>
      <c r="L493" s="1">
        <f t="shared" si="55"/>
        <v>183204228.53400421</v>
      </c>
      <c r="M493" s="1">
        <f t="shared" si="56"/>
        <v>5.4583892959347919E-9</v>
      </c>
    </row>
    <row r="494" spans="5:13" x14ac:dyDescent="0.4">
      <c r="E494" s="1">
        <v>87.500000000000696</v>
      </c>
      <c r="G494" s="1">
        <f t="shared" si="50"/>
        <v>100.06201915426188</v>
      </c>
      <c r="H494" s="1">
        <f t="shared" si="51"/>
        <v>7.4540196237653305E-9</v>
      </c>
      <c r="I494" s="1">
        <f t="shared" si="52"/>
        <v>-5.1102233555758963E-9</v>
      </c>
      <c r="J494" s="1">
        <f t="shared" si="53"/>
        <v>88.908648498281622</v>
      </c>
      <c r="K494" s="1">
        <f t="shared" si="54"/>
        <v>-195686062.82810041</v>
      </c>
      <c r="L494" s="1">
        <f t="shared" si="55"/>
        <v>195686162.89011955</v>
      </c>
      <c r="M494" s="1">
        <f t="shared" si="56"/>
        <v>5.1102233557592607E-9</v>
      </c>
    </row>
    <row r="495" spans="5:13" x14ac:dyDescent="0.4">
      <c r="E495" s="1">
        <v>87.600000000000705</v>
      </c>
      <c r="G495" s="1">
        <f t="shared" si="50"/>
        <v>100.06201915495944</v>
      </c>
      <c r="H495" s="1">
        <f t="shared" si="51"/>
        <v>6.9756822540506128E-9</v>
      </c>
      <c r="I495" s="1">
        <f t="shared" si="52"/>
        <v>-4.7833736971467692E-9</v>
      </c>
      <c r="J495" s="1">
        <f t="shared" si="53"/>
        <v>89.008318478955616</v>
      </c>
      <c r="K495" s="1">
        <f t="shared" si="54"/>
        <v>-209057369.27814314</v>
      </c>
      <c r="L495" s="1">
        <f t="shared" si="55"/>
        <v>209057469.34016228</v>
      </c>
      <c r="M495" s="1">
        <f t="shared" si="56"/>
        <v>4.7833736969850943E-9</v>
      </c>
    </row>
    <row r="496" spans="5:13" x14ac:dyDescent="0.4">
      <c r="E496" s="1">
        <v>87.700000000000699</v>
      </c>
      <c r="G496" s="1">
        <f t="shared" si="50"/>
        <v>100.06201915561225</v>
      </c>
      <c r="H496" s="1">
        <f t="shared" si="51"/>
        <v>6.5280403305227159E-9</v>
      </c>
      <c r="I496" s="1">
        <f t="shared" si="52"/>
        <v>-4.4764192352792245E-9</v>
      </c>
      <c r="J496" s="1">
        <f t="shared" si="53"/>
        <v>89.108317460268211</v>
      </c>
      <c r="K496" s="1">
        <f t="shared" si="54"/>
        <v>-223392738.58980006</v>
      </c>
      <c r="L496" s="1">
        <f t="shared" si="55"/>
        <v>223392838.6518192</v>
      </c>
      <c r="M496" s="1">
        <f t="shared" si="56"/>
        <v>4.4764192354375477E-9</v>
      </c>
    </row>
    <row r="497" spans="5:13" x14ac:dyDescent="0.4">
      <c r="E497" s="1">
        <v>87.800000000000693</v>
      </c>
      <c r="G497" s="1">
        <f t="shared" si="50"/>
        <v>100.06201915622319</v>
      </c>
      <c r="H497" s="1">
        <f t="shared" si="51"/>
        <v>6.1093885506128408E-9</v>
      </c>
      <c r="I497" s="1">
        <f t="shared" si="52"/>
        <v>-4.1865177990989884E-9</v>
      </c>
      <c r="J497" s="1">
        <f t="shared" si="53"/>
        <v>89.209300746808537</v>
      </c>
      <c r="K497" s="1">
        <f t="shared" si="54"/>
        <v>-238861896.47293872</v>
      </c>
      <c r="L497" s="1">
        <f t="shared" si="55"/>
        <v>238861996.53495789</v>
      </c>
      <c r="M497" s="1">
        <f t="shared" si="56"/>
        <v>4.1865177990072111E-9</v>
      </c>
    </row>
    <row r="498" spans="5:13" x14ac:dyDescent="0.4">
      <c r="E498" s="1">
        <v>87.900000000000702</v>
      </c>
      <c r="G498" s="1">
        <f t="shared" si="50"/>
        <v>100.06201915679493</v>
      </c>
      <c r="H498" s="1">
        <f t="shared" si="51"/>
        <v>5.7174531775667349E-9</v>
      </c>
      <c r="I498" s="1">
        <f t="shared" si="52"/>
        <v>-3.9193537304607247E-9</v>
      </c>
      <c r="J498" s="1">
        <f t="shared" si="53"/>
        <v>89.308774474236202</v>
      </c>
      <c r="K498" s="1">
        <f t="shared" si="54"/>
        <v>-255144005.00206202</v>
      </c>
      <c r="L498" s="1">
        <f t="shared" si="55"/>
        <v>255144105.06408119</v>
      </c>
      <c r="M498" s="1">
        <f t="shared" si="56"/>
        <v>3.9193537305078756E-9</v>
      </c>
    </row>
    <row r="499" spans="5:13" x14ac:dyDescent="0.4">
      <c r="E499" s="1">
        <v>88.000000000000696</v>
      </c>
      <c r="G499" s="1">
        <f t="shared" si="50"/>
        <v>100.06201915732997</v>
      </c>
      <c r="H499" s="1">
        <f t="shared" si="51"/>
        <v>5.3503868002738588E-9</v>
      </c>
      <c r="I499" s="1">
        <f t="shared" si="52"/>
        <v>-3.6706637729289699E-9</v>
      </c>
      <c r="J499" s="1">
        <f t="shared" si="53"/>
        <v>89.40760743323672</v>
      </c>
      <c r="K499" s="1">
        <f t="shared" si="54"/>
        <v>-272430190.98926371</v>
      </c>
      <c r="L499" s="1">
        <f t="shared" si="55"/>
        <v>272430291.05128288</v>
      </c>
      <c r="M499" s="1">
        <f t="shared" si="56"/>
        <v>3.6706637728906503E-9</v>
      </c>
    </row>
    <row r="500" spans="5:13" x14ac:dyDescent="0.4">
      <c r="E500" s="1">
        <v>88.100000000000705</v>
      </c>
      <c r="G500" s="1">
        <f t="shared" si="50"/>
        <v>100.0620191578307</v>
      </c>
      <c r="H500" s="1">
        <f t="shared" si="51"/>
        <v>5.0073367674481512E-9</v>
      </c>
      <c r="I500" s="1">
        <f t="shared" si="52"/>
        <v>-3.4305003282567836E-9</v>
      </c>
      <c r="J500" s="1">
        <f t="shared" si="53"/>
        <v>89.509652029804755</v>
      </c>
      <c r="K500" s="1">
        <f t="shared" si="54"/>
        <v>-291502568.44107836</v>
      </c>
      <c r="L500" s="1">
        <f t="shared" si="55"/>
        <v>291502668.50309753</v>
      </c>
      <c r="M500" s="1">
        <f t="shared" si="56"/>
        <v>3.4305003282993064E-9</v>
      </c>
    </row>
    <row r="501" spans="5:13" x14ac:dyDescent="0.4">
      <c r="E501" s="1">
        <v>88.200000000000699</v>
      </c>
      <c r="G501" s="1">
        <f t="shared" si="50"/>
        <v>100.06201915829931</v>
      </c>
      <c r="H501" s="1">
        <f t="shared" si="51"/>
        <v>4.6860293423381271E-9</v>
      </c>
      <c r="I501" s="1">
        <f t="shared" si="52"/>
        <v>-3.2130742511004241E-9</v>
      </c>
      <c r="J501" s="1">
        <f t="shared" si="53"/>
        <v>89.608425475473155</v>
      </c>
      <c r="K501" s="1">
        <f t="shared" si="54"/>
        <v>-311228312.93474215</v>
      </c>
      <c r="L501" s="1">
        <f t="shared" si="55"/>
        <v>311228412.99676132</v>
      </c>
      <c r="M501" s="1">
        <f t="shared" si="56"/>
        <v>3.2130742510659079E-9</v>
      </c>
    </row>
    <row r="502" spans="5:13" x14ac:dyDescent="0.4">
      <c r="E502" s="1">
        <v>88.300000000000693</v>
      </c>
      <c r="G502" s="1">
        <f t="shared" si="50"/>
        <v>100.06201915873785</v>
      </c>
      <c r="H502" s="1">
        <f t="shared" si="51"/>
        <v>4.3854697651115873E-9</v>
      </c>
      <c r="I502" s="1">
        <f t="shared" si="52"/>
        <v>-3.0055957722655683E-9</v>
      </c>
      <c r="J502" s="1">
        <f t="shared" si="53"/>
        <v>89.70910165481051</v>
      </c>
      <c r="K502" s="1">
        <f t="shared" si="54"/>
        <v>-332712638.35877246</v>
      </c>
      <c r="L502" s="1">
        <f t="shared" si="55"/>
        <v>332712738.42079163</v>
      </c>
      <c r="M502" s="1">
        <f t="shared" si="56"/>
        <v>3.0055957723364064E-9</v>
      </c>
    </row>
    <row r="503" spans="5:13" x14ac:dyDescent="0.4">
      <c r="E503" s="1">
        <v>88.400000000000702</v>
      </c>
      <c r="G503" s="1">
        <f t="shared" si="50"/>
        <v>100.06201915914824</v>
      </c>
      <c r="H503" s="1">
        <f t="shared" si="51"/>
        <v>4.1038106246556847E-9</v>
      </c>
      <c r="I503" s="1">
        <f t="shared" si="52"/>
        <v>-2.8165914045587856E-9</v>
      </c>
      <c r="J503" s="1">
        <f t="shared" si="53"/>
        <v>89.807013118109182</v>
      </c>
      <c r="K503" s="1">
        <f t="shared" si="54"/>
        <v>-355038972.49009341</v>
      </c>
      <c r="L503" s="1">
        <f t="shared" si="55"/>
        <v>355039072.55211258</v>
      </c>
      <c r="M503" s="1">
        <f t="shared" si="56"/>
        <v>2.816591404466392E-9</v>
      </c>
    </row>
    <row r="504" spans="5:13" x14ac:dyDescent="0.4">
      <c r="E504" s="1">
        <v>88.500000000000696</v>
      </c>
      <c r="G504" s="1">
        <f t="shared" si="50"/>
        <v>100.06201915953233</v>
      </c>
      <c r="H504" s="1">
        <f t="shared" si="51"/>
        <v>3.8409098124250159E-9</v>
      </c>
      <c r="I504" s="1">
        <f t="shared" si="52"/>
        <v>-2.6290081223068373E-9</v>
      </c>
      <c r="J504" s="1">
        <f t="shared" si="53"/>
        <v>89.910972972995367</v>
      </c>
      <c r="K504" s="1">
        <f t="shared" si="54"/>
        <v>-380371490.09253329</v>
      </c>
      <c r="L504" s="1">
        <f t="shared" si="55"/>
        <v>380371590.15455246</v>
      </c>
      <c r="M504" s="1">
        <f t="shared" si="56"/>
        <v>2.6290081222776924E-9</v>
      </c>
    </row>
    <row r="505" spans="5:13" x14ac:dyDescent="0.4">
      <c r="E505" s="1">
        <v>88.600000000000705</v>
      </c>
      <c r="G505" s="1">
        <f t="shared" si="50"/>
        <v>100.06201915989175</v>
      </c>
      <c r="H505" s="1">
        <f t="shared" si="51"/>
        <v>3.5942093745685843E-9</v>
      </c>
      <c r="I505" s="1">
        <f t="shared" si="52"/>
        <v>-2.4670043785641058E-9</v>
      </c>
      <c r="J505" s="1">
        <f t="shared" si="53"/>
        <v>90.006912442305321</v>
      </c>
      <c r="K505" s="1">
        <f t="shared" si="54"/>
        <v>-405349808.77099627</v>
      </c>
      <c r="L505" s="1">
        <f t="shared" si="55"/>
        <v>405349908.83301544</v>
      </c>
      <c r="M505" s="1">
        <f t="shared" si="56"/>
        <v>2.4670043787081535E-9</v>
      </c>
    </row>
    <row r="506" spans="5:13" x14ac:dyDescent="0.4">
      <c r="E506" s="1">
        <v>88.700000000000699</v>
      </c>
      <c r="G506" s="1">
        <f t="shared" si="50"/>
        <v>100.06201916022813</v>
      </c>
      <c r="H506" s="1">
        <f t="shared" si="51"/>
        <v>3.3638514196356574E-9</v>
      </c>
      <c r="I506" s="1">
        <f t="shared" si="52"/>
        <v>-2.3035795493294004E-9</v>
      </c>
      <c r="J506" s="1">
        <f t="shared" si="53"/>
        <v>90.110271437472832</v>
      </c>
      <c r="K506" s="1">
        <f t="shared" si="54"/>
        <v>-434106896.74111193</v>
      </c>
      <c r="L506" s="1">
        <f t="shared" si="55"/>
        <v>434106996.8031311</v>
      </c>
      <c r="M506" s="1">
        <f t="shared" si="56"/>
        <v>2.3035795491992568E-9</v>
      </c>
    </row>
    <row r="507" spans="5:13" x14ac:dyDescent="0.4">
      <c r="E507" s="1">
        <v>88.800000000000693</v>
      </c>
      <c r="G507" s="1">
        <f t="shared" si="50"/>
        <v>100.06201916054293</v>
      </c>
      <c r="H507" s="1">
        <f t="shared" si="51"/>
        <v>3.1479885365117269E-9</v>
      </c>
      <c r="I507" s="1">
        <f t="shared" si="52"/>
        <v>-2.1586288312394271E-9</v>
      </c>
      <c r="J507" s="1">
        <f t="shared" si="53"/>
        <v>90.2083278472346</v>
      </c>
      <c r="K507" s="1">
        <f t="shared" si="54"/>
        <v>-463256938.62149829</v>
      </c>
      <c r="L507" s="1">
        <f t="shared" si="55"/>
        <v>463257038.68351746</v>
      </c>
      <c r="M507" s="1">
        <f t="shared" si="56"/>
        <v>2.1586288312894224E-9</v>
      </c>
    </row>
    <row r="508" spans="5:13" x14ac:dyDescent="0.4">
      <c r="E508" s="1">
        <v>88.900000000000702</v>
      </c>
      <c r="G508" s="1">
        <f t="shared" si="50"/>
        <v>100.06201916083752</v>
      </c>
      <c r="H508" s="1">
        <f t="shared" si="51"/>
        <v>2.9459101824611243E-9</v>
      </c>
      <c r="I508" s="1">
        <f t="shared" si="52"/>
        <v>-2.0207835405058538E-9</v>
      </c>
      <c r="J508" s="1">
        <f t="shared" si="53"/>
        <v>90.307805907149699</v>
      </c>
      <c r="K508" s="1">
        <f t="shared" si="54"/>
        <v>-494857453.92240924</v>
      </c>
      <c r="L508" s="1">
        <f t="shared" si="55"/>
        <v>494857553.98442841</v>
      </c>
      <c r="M508" s="1">
        <f t="shared" si="56"/>
        <v>2.02078354053269E-9</v>
      </c>
    </row>
    <row r="509" spans="5:13" x14ac:dyDescent="0.4">
      <c r="E509" s="1">
        <v>89.000000000000696</v>
      </c>
      <c r="G509" s="1">
        <f t="shared" si="50"/>
        <v>100.0620191611132</v>
      </c>
      <c r="H509" s="1">
        <f t="shared" si="51"/>
        <v>2.7567637062021935E-9</v>
      </c>
      <c r="I509" s="1">
        <f t="shared" si="52"/>
        <v>-1.8914647625894162E-9</v>
      </c>
      <c r="J509" s="1">
        <f t="shared" si="53"/>
        <v>90.407475582289933</v>
      </c>
      <c r="K509" s="1">
        <f t="shared" si="54"/>
        <v>-528690690.16078585</v>
      </c>
      <c r="L509" s="1">
        <f t="shared" si="55"/>
        <v>528690790.22280502</v>
      </c>
      <c r="M509" s="1">
        <f t="shared" si="56"/>
        <v>1.8914647625667399E-9</v>
      </c>
    </row>
    <row r="510" spans="5:13" x14ac:dyDescent="0.4">
      <c r="E510" s="1">
        <v>89.100000000000705</v>
      </c>
      <c r="G510" s="1">
        <f t="shared" si="50"/>
        <v>100.06201916137123</v>
      </c>
      <c r="H510" s="1">
        <f t="shared" si="51"/>
        <v>2.5802648906390078E-9</v>
      </c>
      <c r="I510" s="1">
        <f t="shared" si="52"/>
        <v>-1.7649881556317061E-9</v>
      </c>
      <c r="J510" s="1">
        <f t="shared" si="53"/>
        <v>90.511916264136886</v>
      </c>
      <c r="K510" s="1">
        <f t="shared" si="54"/>
        <v>-566575940.03258538</v>
      </c>
      <c r="L510" s="1">
        <f t="shared" si="55"/>
        <v>566576040.09460449</v>
      </c>
      <c r="M510" s="1">
        <f t="shared" si="56"/>
        <v>1.7649881555757709E-9</v>
      </c>
    </row>
    <row r="511" spans="5:13" x14ac:dyDescent="0.4">
      <c r="E511" s="1">
        <v>89.200000000000699</v>
      </c>
      <c r="G511" s="1">
        <f t="shared" si="50"/>
        <v>100.06201916161267</v>
      </c>
      <c r="H511" s="1">
        <f t="shared" si="51"/>
        <v>2.4144242161129577E-9</v>
      </c>
      <c r="I511" s="1">
        <f t="shared" si="52"/>
        <v>-1.6584067452605947E-9</v>
      </c>
      <c r="J511" s="1">
        <f t="shared" si="53"/>
        <v>90.605869751453852</v>
      </c>
      <c r="K511" s="1">
        <f t="shared" si="54"/>
        <v>-602988281.90407586</v>
      </c>
      <c r="L511" s="1">
        <f t="shared" si="55"/>
        <v>602988381.96609497</v>
      </c>
      <c r="M511" s="1">
        <f t="shared" si="56"/>
        <v>1.6584067453164104E-9</v>
      </c>
    </row>
    <row r="512" spans="5:13" x14ac:dyDescent="0.4">
      <c r="E512" s="1">
        <v>89.300000000000693</v>
      </c>
      <c r="G512" s="1">
        <f t="shared" si="50"/>
        <v>100.06201916183862</v>
      </c>
      <c r="H512" s="1">
        <f t="shared" si="51"/>
        <v>2.2595258997172472E-9</v>
      </c>
      <c r="I512" s="1">
        <f t="shared" si="52"/>
        <v>-1.5489831639571934E-9</v>
      </c>
      <c r="J512" s="1">
        <f t="shared" si="53"/>
        <v>90.708715596293544</v>
      </c>
      <c r="K512" s="1">
        <f t="shared" si="54"/>
        <v>-645584708.89206719</v>
      </c>
      <c r="L512" s="1">
        <f t="shared" si="55"/>
        <v>645584808.9540863</v>
      </c>
      <c r="M512" s="1">
        <f t="shared" si="56"/>
        <v>1.5489831639937481E-9</v>
      </c>
    </row>
    <row r="513" spans="5:13" x14ac:dyDescent="0.4">
      <c r="E513" s="1">
        <v>89.400000000000702</v>
      </c>
      <c r="G513" s="1">
        <f t="shared" si="50"/>
        <v>100.06201916205009</v>
      </c>
      <c r="H513" s="1">
        <f t="shared" si="51"/>
        <v>2.1147172901690298E-9</v>
      </c>
      <c r="I513" s="1">
        <f t="shared" si="52"/>
        <v>-1.4480860954820502E-9</v>
      </c>
      <c r="J513" s="1">
        <f t="shared" si="53"/>
        <v>90.810353287580028</v>
      </c>
      <c r="K513" s="1">
        <f t="shared" si="54"/>
        <v>-690566574.91058373</v>
      </c>
      <c r="L513" s="1">
        <f t="shared" si="55"/>
        <v>690566674.97260284</v>
      </c>
      <c r="M513" s="1">
        <f t="shared" si="56"/>
        <v>1.4480860954370169E-9</v>
      </c>
    </row>
    <row r="514" spans="5:13" x14ac:dyDescent="0.4">
      <c r="E514" s="1">
        <v>89.500000000000696</v>
      </c>
      <c r="G514" s="1">
        <f t="shared" si="50"/>
        <v>100.06201916224799</v>
      </c>
      <c r="H514" s="1">
        <f t="shared" si="51"/>
        <v>1.9790036276391435E-9</v>
      </c>
      <c r="I514" s="1">
        <f t="shared" si="52"/>
        <v>-1.3571366252989403E-9</v>
      </c>
      <c r="J514" s="1">
        <f t="shared" si="53"/>
        <v>90.908219895311262</v>
      </c>
      <c r="K514" s="1">
        <f t="shared" si="54"/>
        <v>-736845388.71997094</v>
      </c>
      <c r="L514" s="1">
        <f t="shared" si="55"/>
        <v>736845488.78199005</v>
      </c>
      <c r="M514" s="1">
        <f t="shared" si="56"/>
        <v>1.3571366252821957E-9</v>
      </c>
    </row>
    <row r="515" spans="5:13" x14ac:dyDescent="0.4">
      <c r="E515" s="1">
        <v>89.600000000000705</v>
      </c>
      <c r="G515" s="1">
        <f t="shared" si="50"/>
        <v>100.0620191624332</v>
      </c>
      <c r="H515" s="1">
        <f t="shared" si="51"/>
        <v>1.8521006950321192E-9</v>
      </c>
      <c r="I515" s="1">
        <f t="shared" si="52"/>
        <v>-1.2690293260701357E-9</v>
      </c>
      <c r="J515" s="1">
        <f t="shared" si="53"/>
        <v>91.009462485978958</v>
      </c>
      <c r="K515" s="1">
        <f t="shared" si="54"/>
        <v>-788003754.09824395</v>
      </c>
      <c r="L515" s="1">
        <f t="shared" si="55"/>
        <v>788003854.16026306</v>
      </c>
      <c r="M515" s="1">
        <f t="shared" si="56"/>
        <v>1.2690293260883233E-9</v>
      </c>
    </row>
    <row r="516" spans="5:13" x14ac:dyDescent="0.4">
      <c r="E516" s="1">
        <v>89.700000000000699</v>
      </c>
      <c r="G516" s="1">
        <f t="shared" si="50"/>
        <v>100.06201916260653</v>
      </c>
      <c r="H516" s="1">
        <f t="shared" si="51"/>
        <v>1.7332979496132868E-9</v>
      </c>
      <c r="I516" s="1">
        <f t="shared" si="52"/>
        <v>-1.1880274541883909E-9</v>
      </c>
      <c r="J516" s="1">
        <f t="shared" si="53"/>
        <v>91.108971291889915</v>
      </c>
      <c r="K516" s="1">
        <f t="shared" si="54"/>
        <v>-841731289.63553643</v>
      </c>
      <c r="L516" s="1">
        <f t="shared" si="55"/>
        <v>841731389.69755554</v>
      </c>
      <c r="M516" s="1">
        <f t="shared" si="56"/>
        <v>1.1880274541731327E-9</v>
      </c>
    </row>
    <row r="517" spans="5:13" x14ac:dyDescent="0.4">
      <c r="E517" s="1">
        <v>89.800000000000693</v>
      </c>
      <c r="G517" s="1">
        <f t="shared" ref="G517:G519" si="57">$B$3/(1+EXP(-$B$5*(E517-$B$4)))</f>
        <v>100.06201916276872</v>
      </c>
      <c r="H517" s="1">
        <f t="shared" si="51"/>
        <v>1.6218848486460969E-9</v>
      </c>
      <c r="I517" s="1">
        <f t="shared" si="52"/>
        <v>-1.1141310096719624E-9</v>
      </c>
      <c r="J517" s="1">
        <f t="shared" si="53"/>
        <v>91.205739795883446</v>
      </c>
      <c r="K517" s="1">
        <f t="shared" si="54"/>
        <v>-897560412.3868258</v>
      </c>
      <c r="L517" s="1">
        <f t="shared" si="55"/>
        <v>897560512.44884491</v>
      </c>
      <c r="M517" s="1">
        <f t="shared" si="56"/>
        <v>1.1141310096983499E-9</v>
      </c>
    </row>
    <row r="518" spans="5:13" x14ac:dyDescent="0.4">
      <c r="E518" s="1">
        <v>89.900000000000702</v>
      </c>
      <c r="G518" s="1">
        <f t="shared" si="57"/>
        <v>100.06201916292052</v>
      </c>
      <c r="H518" s="1">
        <f t="shared" si="51"/>
        <v>1.5180035006777486E-9</v>
      </c>
      <c r="I518" s="1">
        <f t="shared" si="52"/>
        <v>-1.0388134796833948E-9</v>
      </c>
      <c r="J518" s="1">
        <f t="shared" si="53"/>
        <v>91.311285909757544</v>
      </c>
      <c r="K518" s="1">
        <f t="shared" si="54"/>
        <v>-962636619.22247338</v>
      </c>
      <c r="L518" s="1">
        <f t="shared" si="55"/>
        <v>962636719.28449249</v>
      </c>
      <c r="M518" s="1">
        <f t="shared" si="56"/>
        <v>1.0388134796512634E-9</v>
      </c>
    </row>
    <row r="519" spans="5:13" x14ac:dyDescent="0.4">
      <c r="E519" s="1">
        <v>90.000000000000696</v>
      </c>
      <c r="G519" s="1">
        <f t="shared" si="57"/>
        <v>100.06201916306259</v>
      </c>
      <c r="H519" s="1">
        <f t="shared" si="51"/>
        <v>1.4206591458788252E-9</v>
      </c>
      <c r="I519" s="1">
        <f t="shared" si="52"/>
        <v>-9.7344354798928957E-10</v>
      </c>
      <c r="J519" s="1">
        <f t="shared" si="53"/>
        <v>91.409416058349819</v>
      </c>
      <c r="K519" s="1">
        <f t="shared" si="54"/>
        <v>-1027280836.8072817</v>
      </c>
      <c r="L519" s="1">
        <f t="shared" si="55"/>
        <v>1027280936.8693008</v>
      </c>
      <c r="M519" s="1">
        <f t="shared" si="56"/>
        <v>9.7344354802062131E-10</v>
      </c>
    </row>
  </sheetData>
  <mergeCells count="1">
    <mergeCell ref="F1:G1"/>
  </mergeCells>
  <phoneticPr fontId="4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Calculation of Cmax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Matsuda Hiroshi</dc:creator>
  <cp:lastModifiedBy>Matsuda Hiroshi</cp:lastModifiedBy>
  <dcterms:created xsi:type="dcterms:W3CDTF">2024-09-25T06:04:53Z</dcterms:created>
  <dcterms:modified xsi:type="dcterms:W3CDTF">2025-11-28T04:23:56Z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a51dd9-fbf3-441a-848a-731b3db6f981_Enabled">
    <vt:lpwstr>true</vt:lpwstr>
  </property>
  <property fmtid="{D5CDD505-2E9C-101B-9397-08002B2CF9AE}" pid="3" name="MSIP_Label_b4a51dd9-fbf3-441a-848a-731b3db6f981_SetDate">
    <vt:lpwstr>2024-09-25T06:38:13Z</vt:lpwstr>
  </property>
  <property fmtid="{D5CDD505-2E9C-101B-9397-08002B2CF9AE}" pid="4" name="MSIP_Label_b4a51dd9-fbf3-441a-848a-731b3db6f981_Method">
    <vt:lpwstr>Privileged</vt:lpwstr>
  </property>
  <property fmtid="{D5CDD505-2E9C-101B-9397-08002B2CF9AE}" pid="5" name="MSIP_Label_b4a51dd9-fbf3-441a-848a-731b3db6f981_Name">
    <vt:lpwstr>機密性１　暗号化無し</vt:lpwstr>
  </property>
  <property fmtid="{D5CDD505-2E9C-101B-9397-08002B2CF9AE}" pid="6" name="MSIP_Label_b4a51dd9-fbf3-441a-848a-731b3db6f981_SiteId">
    <vt:lpwstr>3371e797-ed99-4c5b-823b-20c844a560c8</vt:lpwstr>
  </property>
  <property fmtid="{D5CDD505-2E9C-101B-9397-08002B2CF9AE}" pid="7" name="MSIP_Label_b4a51dd9-fbf3-441a-848a-731b3db6f981_ActionId">
    <vt:lpwstr>b8668187-db3a-4921-ab69-9fa4b47688fd</vt:lpwstr>
  </property>
  <property fmtid="{D5CDD505-2E9C-101B-9397-08002B2CF9AE}" pid="8" name="MSIP_Label_b4a51dd9-fbf3-441a-848a-731b3db6f981_ContentBits">
    <vt:lpwstr>0</vt:lpwstr>
  </property>
</Properties>
</file>