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pansion/marcelo.ramires/Desktop/Paper_NatureCommunications/Submission/Supplementary Tables/"/>
    </mc:Choice>
  </mc:AlternateContent>
  <xr:revisionPtr revIDLastSave="0" documentId="13_ncr:1_{5F395F08-B0CF-594B-962D-8EEF482B3143}" xr6:coauthVersionLast="47" xr6:coauthVersionMax="47" xr10:uidLastSave="{00000000-0000-0000-0000-000000000000}"/>
  <bookViews>
    <workbookView xWindow="2540" yWindow="1400" windowWidth="19420" windowHeight="10300" activeTab="1" xr2:uid="{2B714580-2F16-4071-B7F2-6492CD3CB6EB}"/>
  </bookViews>
  <sheets>
    <sheet name="Table S2" sheetId="1" r:id="rId1"/>
    <sheet name="Permanov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21" i="1" l="1"/>
  <c r="F1320" i="1"/>
  <c r="H1320" i="1" s="1"/>
  <c r="I1320" i="1" s="1"/>
  <c r="F1319" i="1"/>
  <c r="F1318" i="1"/>
  <c r="H1318" i="1" s="1"/>
  <c r="I1318" i="1" s="1"/>
  <c r="F1317" i="1"/>
  <c r="H1317" i="1" s="1"/>
  <c r="I1317" i="1" s="1"/>
  <c r="F1316" i="1"/>
  <c r="H1316" i="1" s="1"/>
  <c r="I1316" i="1" s="1"/>
  <c r="F1315" i="1"/>
  <c r="H1315" i="1" s="1"/>
  <c r="I1315" i="1" s="1"/>
  <c r="F1314" i="1"/>
  <c r="H1314" i="1" s="1"/>
  <c r="I1314" i="1" s="1"/>
  <c r="F1313" i="1"/>
  <c r="F1312" i="1"/>
  <c r="F1311" i="1"/>
  <c r="F1310" i="1"/>
  <c r="G1309" i="1"/>
  <c r="H1321" i="1" s="1"/>
  <c r="I1321" i="1" s="1"/>
  <c r="F1309" i="1"/>
  <c r="F1307" i="1"/>
  <c r="F1306" i="1"/>
  <c r="H1306" i="1" s="1"/>
  <c r="I1306" i="1" s="1"/>
  <c r="F1305" i="1"/>
  <c r="H1304" i="1"/>
  <c r="I1304" i="1" s="1"/>
  <c r="F1304" i="1"/>
  <c r="F1303" i="1"/>
  <c r="F1302" i="1"/>
  <c r="F1301" i="1"/>
  <c r="F1300" i="1"/>
  <c r="F1299" i="1"/>
  <c r="F1298" i="1"/>
  <c r="F1297" i="1"/>
  <c r="G1293" i="1" s="1"/>
  <c r="F1296" i="1"/>
  <c r="F1295" i="1"/>
  <c r="F1294" i="1"/>
  <c r="F1293" i="1"/>
  <c r="F1291" i="1"/>
  <c r="H1291" i="1" s="1"/>
  <c r="I1291" i="1" s="1"/>
  <c r="F1290" i="1"/>
  <c r="H1290" i="1" s="1"/>
  <c r="I1290" i="1" s="1"/>
  <c r="F1289" i="1"/>
  <c r="H1289" i="1" s="1"/>
  <c r="I1289" i="1" s="1"/>
  <c r="F1288" i="1"/>
  <c r="F1287" i="1"/>
  <c r="H1286" i="1"/>
  <c r="I1286" i="1" s="1"/>
  <c r="F1286" i="1"/>
  <c r="F1285" i="1"/>
  <c r="H1285" i="1" s="1"/>
  <c r="I1285" i="1" s="1"/>
  <c r="F1284" i="1"/>
  <c r="H1284" i="1" s="1"/>
  <c r="I1284" i="1" s="1"/>
  <c r="F1283" i="1"/>
  <c r="F1282" i="1"/>
  <c r="F1281" i="1"/>
  <c r="G1277" i="1" s="1"/>
  <c r="H1288" i="1" s="1"/>
  <c r="I1288" i="1" s="1"/>
  <c r="F1280" i="1"/>
  <c r="F1279" i="1"/>
  <c r="F1278" i="1"/>
  <c r="F1277" i="1"/>
  <c r="F1275" i="1"/>
  <c r="H1275" i="1" s="1"/>
  <c r="I1275" i="1" s="1"/>
  <c r="F1274" i="1"/>
  <c r="F1273" i="1"/>
  <c r="H1272" i="1"/>
  <c r="I1272" i="1" s="1"/>
  <c r="F1272" i="1"/>
  <c r="F1271" i="1"/>
  <c r="F1270" i="1"/>
  <c r="F1269" i="1"/>
  <c r="F1268" i="1"/>
  <c r="H1268" i="1" s="1"/>
  <c r="I1268" i="1" s="1"/>
  <c r="F1267" i="1"/>
  <c r="F1266" i="1"/>
  <c r="F1265" i="1"/>
  <c r="G1261" i="1" s="1"/>
  <c r="F1264" i="1"/>
  <c r="F1263" i="1"/>
  <c r="F1262" i="1"/>
  <c r="F1261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G1243" i="1" s="1"/>
  <c r="F1241" i="1"/>
  <c r="H1241" i="1" s="1"/>
  <c r="I1241" i="1" s="1"/>
  <c r="H1240" i="1"/>
  <c r="I1240" i="1" s="1"/>
  <c r="F1240" i="1"/>
  <c r="F1239" i="1"/>
  <c r="F1238" i="1"/>
  <c r="F1237" i="1"/>
  <c r="H1237" i="1" s="1"/>
  <c r="I1237" i="1" s="1"/>
  <c r="F1236" i="1"/>
  <c r="H1236" i="1" s="1"/>
  <c r="I1236" i="1" s="1"/>
  <c r="F1235" i="1"/>
  <c r="H1235" i="1" s="1"/>
  <c r="I1235" i="1" s="1"/>
  <c r="H1234" i="1"/>
  <c r="I1234" i="1" s="1"/>
  <c r="F1234" i="1"/>
  <c r="F1233" i="1"/>
  <c r="H1233" i="1" s="1"/>
  <c r="I1233" i="1" s="1"/>
  <c r="H1232" i="1"/>
  <c r="I1232" i="1" s="1"/>
  <c r="F1232" i="1"/>
  <c r="F1231" i="1"/>
  <c r="F1230" i="1"/>
  <c r="F1229" i="1"/>
  <c r="G1227" i="1" s="1"/>
  <c r="F1228" i="1"/>
  <c r="F1227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09" i="1"/>
  <c r="H1209" i="1" s="1"/>
  <c r="I1209" i="1" s="1"/>
  <c r="F1208" i="1"/>
  <c r="F1207" i="1"/>
  <c r="H1207" i="1" s="1"/>
  <c r="I1207" i="1" s="1"/>
  <c r="F1206" i="1"/>
  <c r="H1206" i="1" s="1"/>
  <c r="I1206" i="1" s="1"/>
  <c r="F1205" i="1"/>
  <c r="F1204" i="1"/>
  <c r="F1203" i="1"/>
  <c r="H1203" i="1" s="1"/>
  <c r="I1203" i="1" s="1"/>
  <c r="H1202" i="1"/>
  <c r="I1202" i="1" s="1"/>
  <c r="F1202" i="1"/>
  <c r="F1201" i="1"/>
  <c r="H1201" i="1" s="1"/>
  <c r="I1201" i="1" s="1"/>
  <c r="H1200" i="1"/>
  <c r="I1200" i="1" s="1"/>
  <c r="F1200" i="1"/>
  <c r="F1199" i="1"/>
  <c r="F1198" i="1"/>
  <c r="F1197" i="1"/>
  <c r="F1196" i="1"/>
  <c r="F1195" i="1"/>
  <c r="G1195" i="1" s="1"/>
  <c r="H1208" i="1" s="1"/>
  <c r="I1208" i="1" s="1"/>
  <c r="F1188" i="1"/>
  <c r="F1187" i="1"/>
  <c r="F1186" i="1"/>
  <c r="F1185" i="1"/>
  <c r="F1184" i="1"/>
  <c r="F1183" i="1"/>
  <c r="F1182" i="1"/>
  <c r="H1181" i="1"/>
  <c r="I1181" i="1" s="1"/>
  <c r="F1181" i="1"/>
  <c r="F1180" i="1"/>
  <c r="F1179" i="1"/>
  <c r="F1178" i="1"/>
  <c r="F1177" i="1"/>
  <c r="G1176" i="1"/>
  <c r="H1187" i="1" s="1"/>
  <c r="I1187" i="1" s="1"/>
  <c r="F1176" i="1"/>
  <c r="F1174" i="1"/>
  <c r="F1173" i="1"/>
  <c r="F1172" i="1"/>
  <c r="H1172" i="1" s="1"/>
  <c r="I1172" i="1" s="1"/>
  <c r="F1171" i="1"/>
  <c r="F1170" i="1"/>
  <c r="F1169" i="1"/>
  <c r="F1168" i="1"/>
  <c r="F1167" i="1"/>
  <c r="F1166" i="1"/>
  <c r="F1165" i="1"/>
  <c r="H1165" i="1" s="1"/>
  <c r="I1165" i="1" s="1"/>
  <c r="F1164" i="1"/>
  <c r="F1163" i="1"/>
  <c r="F1162" i="1"/>
  <c r="F1161" i="1"/>
  <c r="G1160" i="1"/>
  <c r="H1169" i="1" s="1"/>
  <c r="I1169" i="1" s="1"/>
  <c r="F1160" i="1"/>
  <c r="F1158" i="1"/>
  <c r="F1157" i="1"/>
  <c r="F1156" i="1"/>
  <c r="F1155" i="1"/>
  <c r="F1154" i="1"/>
  <c r="H1153" i="1"/>
  <c r="I1153" i="1" s="1"/>
  <c r="F1153" i="1"/>
  <c r="F1152" i="1"/>
  <c r="F1151" i="1"/>
  <c r="F1150" i="1"/>
  <c r="F1149" i="1"/>
  <c r="F1148" i="1"/>
  <c r="F1147" i="1"/>
  <c r="F1146" i="1"/>
  <c r="F1145" i="1"/>
  <c r="G1144" i="1"/>
  <c r="H1151" i="1" s="1"/>
  <c r="I1151" i="1" s="1"/>
  <c r="F1144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G1128" i="1"/>
  <c r="H1133" i="1" s="1"/>
  <c r="I1133" i="1" s="1"/>
  <c r="F1128" i="1"/>
  <c r="F1122" i="1"/>
  <c r="F1121" i="1"/>
  <c r="F1120" i="1"/>
  <c r="F1119" i="1"/>
  <c r="F1118" i="1"/>
  <c r="F1117" i="1"/>
  <c r="F1116" i="1"/>
  <c r="F1115" i="1"/>
  <c r="F1114" i="1"/>
  <c r="F1113" i="1"/>
  <c r="F1112" i="1"/>
  <c r="G1110" i="1" s="1"/>
  <c r="F1111" i="1"/>
  <c r="F1110" i="1"/>
  <c r="F1108" i="1"/>
  <c r="F1107" i="1"/>
  <c r="F1106" i="1"/>
  <c r="F1105" i="1"/>
  <c r="F1104" i="1"/>
  <c r="F1103" i="1"/>
  <c r="F1102" i="1"/>
  <c r="H1102" i="1" s="1"/>
  <c r="I1102" i="1" s="1"/>
  <c r="F1101" i="1"/>
  <c r="F1100" i="1"/>
  <c r="F1099" i="1"/>
  <c r="F1098" i="1"/>
  <c r="F1097" i="1"/>
  <c r="F1096" i="1"/>
  <c r="F1095" i="1"/>
  <c r="F1094" i="1"/>
  <c r="G1094" i="1" s="1"/>
  <c r="F1092" i="1"/>
  <c r="H1092" i="1" s="1"/>
  <c r="I1092" i="1" s="1"/>
  <c r="H1091" i="1"/>
  <c r="I1091" i="1" s="1"/>
  <c r="F1091" i="1"/>
  <c r="F1090" i="1"/>
  <c r="F1089" i="1"/>
  <c r="F1088" i="1"/>
  <c r="F1087" i="1"/>
  <c r="F1086" i="1"/>
  <c r="H1086" i="1" s="1"/>
  <c r="I1086" i="1" s="1"/>
  <c r="H1085" i="1"/>
  <c r="I1085" i="1" s="1"/>
  <c r="F1085" i="1"/>
  <c r="F1084" i="1"/>
  <c r="F1083" i="1"/>
  <c r="F1082" i="1"/>
  <c r="F1081" i="1"/>
  <c r="F1080" i="1"/>
  <c r="F1079" i="1"/>
  <c r="G1078" i="1"/>
  <c r="H1083" i="1" s="1"/>
  <c r="I1083" i="1" s="1"/>
  <c r="F1078" i="1"/>
  <c r="F1076" i="1"/>
  <c r="F1075" i="1"/>
  <c r="F1074" i="1"/>
  <c r="H1074" i="1" s="1"/>
  <c r="I1074" i="1" s="1"/>
  <c r="F1073" i="1"/>
  <c r="F1072" i="1"/>
  <c r="F1071" i="1"/>
  <c r="F1070" i="1"/>
  <c r="F1069" i="1"/>
  <c r="F1068" i="1"/>
  <c r="H1068" i="1" s="1"/>
  <c r="I1068" i="1" s="1"/>
  <c r="H1067" i="1"/>
  <c r="I1067" i="1" s="1"/>
  <c r="F1067" i="1"/>
  <c r="F1066" i="1"/>
  <c r="F1065" i="1"/>
  <c r="F1064" i="1"/>
  <c r="F1063" i="1"/>
  <c r="G1062" i="1"/>
  <c r="F1062" i="1"/>
  <c r="F1056" i="1"/>
  <c r="F1055" i="1"/>
  <c r="F1054" i="1"/>
  <c r="H1053" i="1"/>
  <c r="I1053" i="1" s="1"/>
  <c r="F1053" i="1"/>
  <c r="F1052" i="1"/>
  <c r="F1051" i="1"/>
  <c r="F1050" i="1"/>
  <c r="F1049" i="1"/>
  <c r="F1048" i="1"/>
  <c r="F1047" i="1"/>
  <c r="F1046" i="1"/>
  <c r="F1045" i="1"/>
  <c r="G1044" i="1"/>
  <c r="H1055" i="1" s="1"/>
  <c r="I1055" i="1" s="1"/>
  <c r="F1044" i="1"/>
  <c r="F1042" i="1"/>
  <c r="F1041" i="1"/>
  <c r="F1040" i="1"/>
  <c r="F1039" i="1"/>
  <c r="F1038" i="1"/>
  <c r="H1038" i="1" s="1"/>
  <c r="I1038" i="1" s="1"/>
  <c r="H1037" i="1"/>
  <c r="I1037" i="1" s="1"/>
  <c r="F1037" i="1"/>
  <c r="F1036" i="1"/>
  <c r="F1035" i="1"/>
  <c r="F1034" i="1"/>
  <c r="F1033" i="1"/>
  <c r="F1032" i="1"/>
  <c r="F1031" i="1"/>
  <c r="F1030" i="1"/>
  <c r="G1028" i="1" s="1"/>
  <c r="F1029" i="1"/>
  <c r="F1028" i="1"/>
  <c r="F1026" i="1"/>
  <c r="F1025" i="1"/>
  <c r="F1024" i="1"/>
  <c r="F1023" i="1"/>
  <c r="F1022" i="1"/>
  <c r="H1022" i="1" s="1"/>
  <c r="I1022" i="1" s="1"/>
  <c r="H1021" i="1"/>
  <c r="I1021" i="1" s="1"/>
  <c r="F1021" i="1"/>
  <c r="F1020" i="1"/>
  <c r="F1019" i="1"/>
  <c r="F1018" i="1"/>
  <c r="H1018" i="1" s="1"/>
  <c r="I1018" i="1" s="1"/>
  <c r="H1017" i="1"/>
  <c r="I1017" i="1" s="1"/>
  <c r="F1017" i="1"/>
  <c r="F1016" i="1"/>
  <c r="G1012" i="1" s="1"/>
  <c r="H1025" i="1" s="1"/>
  <c r="I1025" i="1" s="1"/>
  <c r="F1015" i="1"/>
  <c r="F1014" i="1"/>
  <c r="F1013" i="1"/>
  <c r="F1012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0" i="1"/>
  <c r="F989" i="1"/>
  <c r="F988" i="1"/>
  <c r="H987" i="1"/>
  <c r="I987" i="1" s="1"/>
  <c r="F987" i="1"/>
  <c r="F986" i="1"/>
  <c r="F985" i="1"/>
  <c r="F984" i="1"/>
  <c r="F983" i="1"/>
  <c r="F982" i="1"/>
  <c r="F981" i="1"/>
  <c r="F980" i="1"/>
  <c r="G978" i="1" s="1"/>
  <c r="H985" i="1" s="1"/>
  <c r="I985" i="1" s="1"/>
  <c r="F979" i="1"/>
  <c r="F978" i="1"/>
  <c r="F976" i="1"/>
  <c r="F975" i="1"/>
  <c r="F974" i="1"/>
  <c r="F973" i="1"/>
  <c r="F972" i="1"/>
  <c r="F971" i="1"/>
  <c r="F970" i="1"/>
  <c r="H970" i="1" s="1"/>
  <c r="I970" i="1" s="1"/>
  <c r="H969" i="1"/>
  <c r="I969" i="1" s="1"/>
  <c r="F969" i="1"/>
  <c r="F968" i="1"/>
  <c r="F967" i="1"/>
  <c r="F966" i="1"/>
  <c r="F965" i="1"/>
  <c r="F964" i="1"/>
  <c r="G962" i="1" s="1"/>
  <c r="H975" i="1" s="1"/>
  <c r="I975" i="1" s="1"/>
  <c r="F963" i="1"/>
  <c r="F962" i="1"/>
  <c r="F960" i="1"/>
  <c r="H959" i="1"/>
  <c r="I959" i="1" s="1"/>
  <c r="F959" i="1"/>
  <c r="F958" i="1"/>
  <c r="F957" i="1"/>
  <c r="F956" i="1"/>
  <c r="F955" i="1"/>
  <c r="F954" i="1"/>
  <c r="H953" i="1"/>
  <c r="I953" i="1" s="1"/>
  <c r="F953" i="1"/>
  <c r="F952" i="1"/>
  <c r="H952" i="1" s="1"/>
  <c r="I952" i="1" s="1"/>
  <c r="F951" i="1"/>
  <c r="F950" i="1"/>
  <c r="F949" i="1"/>
  <c r="F948" i="1"/>
  <c r="F947" i="1"/>
  <c r="F946" i="1"/>
  <c r="G946" i="1" s="1"/>
  <c r="H955" i="1" s="1"/>
  <c r="I955" i="1" s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G930" i="1" s="1"/>
  <c r="F931" i="1"/>
  <c r="F930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G912" i="1"/>
  <c r="F912" i="1"/>
  <c r="F910" i="1"/>
  <c r="F909" i="1"/>
  <c r="F908" i="1"/>
  <c r="F907" i="1"/>
  <c r="F906" i="1"/>
  <c r="F905" i="1"/>
  <c r="F904" i="1"/>
  <c r="H904" i="1" s="1"/>
  <c r="I904" i="1" s="1"/>
  <c r="F903" i="1"/>
  <c r="F902" i="1"/>
  <c r="F901" i="1"/>
  <c r="F900" i="1"/>
  <c r="F899" i="1"/>
  <c r="F898" i="1"/>
  <c r="F897" i="1"/>
  <c r="G896" i="1"/>
  <c r="F896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G880" i="1" s="1"/>
  <c r="F881" i="1"/>
  <c r="F880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G864" i="1"/>
  <c r="H877" i="1" s="1"/>
  <c r="I877" i="1" s="1"/>
  <c r="F864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4" i="1"/>
  <c r="F843" i="1"/>
  <c r="F842" i="1"/>
  <c r="F841" i="1"/>
  <c r="H841" i="1" s="1"/>
  <c r="I841" i="1" s="1"/>
  <c r="F840" i="1"/>
  <c r="H839" i="1"/>
  <c r="I839" i="1" s="1"/>
  <c r="F839" i="1"/>
  <c r="F838" i="1"/>
  <c r="F837" i="1"/>
  <c r="F836" i="1"/>
  <c r="F835" i="1"/>
  <c r="F834" i="1"/>
  <c r="F833" i="1"/>
  <c r="F832" i="1"/>
  <c r="G830" i="1" s="1"/>
  <c r="F831" i="1"/>
  <c r="F830" i="1"/>
  <c r="F828" i="1"/>
  <c r="H827" i="1"/>
  <c r="I827" i="1" s="1"/>
  <c r="F827" i="1"/>
  <c r="F826" i="1"/>
  <c r="F825" i="1"/>
  <c r="F824" i="1"/>
  <c r="H824" i="1" s="1"/>
  <c r="I824" i="1" s="1"/>
  <c r="F823" i="1"/>
  <c r="F822" i="1"/>
  <c r="F821" i="1"/>
  <c r="F820" i="1"/>
  <c r="F819" i="1"/>
  <c r="F818" i="1"/>
  <c r="F817" i="1"/>
  <c r="F816" i="1"/>
  <c r="G814" i="1" s="1"/>
  <c r="H821" i="1" s="1"/>
  <c r="I821" i="1" s="1"/>
  <c r="F815" i="1"/>
  <c r="F814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25" i="1"/>
  <c r="F724" i="1"/>
  <c r="F723" i="1"/>
  <c r="F722" i="1"/>
  <c r="I721" i="1"/>
  <c r="F721" i="1"/>
  <c r="H721" i="1" s="1"/>
  <c r="H720" i="1"/>
  <c r="I720" i="1" s="1"/>
  <c r="F720" i="1"/>
  <c r="F719" i="1"/>
  <c r="F718" i="1"/>
  <c r="F717" i="1"/>
  <c r="F716" i="1"/>
  <c r="F715" i="1"/>
  <c r="F714" i="1"/>
  <c r="G713" i="1"/>
  <c r="F713" i="1"/>
  <c r="F711" i="1"/>
  <c r="F710" i="1"/>
  <c r="F709" i="1"/>
  <c r="F708" i="1"/>
  <c r="F707" i="1"/>
  <c r="H706" i="1"/>
  <c r="I706" i="1" s="1"/>
  <c r="F706" i="1"/>
  <c r="F705" i="1"/>
  <c r="F704" i="1"/>
  <c r="F703" i="1"/>
  <c r="F702" i="1"/>
  <c r="F701" i="1"/>
  <c r="F700" i="1"/>
  <c r="F699" i="1"/>
  <c r="G697" i="1" s="1"/>
  <c r="F698" i="1"/>
  <c r="F697" i="1"/>
  <c r="F695" i="1"/>
  <c r="F694" i="1"/>
  <c r="I693" i="1"/>
  <c r="F693" i="1"/>
  <c r="H693" i="1" s="1"/>
  <c r="F692" i="1"/>
  <c r="F691" i="1"/>
  <c r="F690" i="1"/>
  <c r="F689" i="1"/>
  <c r="F688" i="1"/>
  <c r="F687" i="1"/>
  <c r="H686" i="1"/>
  <c r="I686" i="1" s="1"/>
  <c r="F686" i="1"/>
  <c r="F685" i="1"/>
  <c r="F684" i="1"/>
  <c r="F683" i="1"/>
  <c r="G681" i="1" s="1"/>
  <c r="H690" i="1" s="1"/>
  <c r="I690" i="1" s="1"/>
  <c r="F682" i="1"/>
  <c r="F681" i="1"/>
  <c r="F679" i="1"/>
  <c r="H679" i="1" s="1"/>
  <c r="I679" i="1" s="1"/>
  <c r="F678" i="1"/>
  <c r="F677" i="1"/>
  <c r="H677" i="1" s="1"/>
  <c r="I677" i="1" s="1"/>
  <c r="H676" i="1"/>
  <c r="I676" i="1" s="1"/>
  <c r="F676" i="1"/>
  <c r="F675" i="1"/>
  <c r="F674" i="1"/>
  <c r="F673" i="1"/>
  <c r="H672" i="1"/>
  <c r="I672" i="1" s="1"/>
  <c r="F672" i="1"/>
  <c r="I671" i="1"/>
  <c r="F671" i="1"/>
  <c r="H671" i="1" s="1"/>
  <c r="F670" i="1"/>
  <c r="F669" i="1"/>
  <c r="F668" i="1"/>
  <c r="F667" i="1"/>
  <c r="G665" i="1" s="1"/>
  <c r="F666" i="1"/>
  <c r="F665" i="1"/>
  <c r="F659" i="1"/>
  <c r="F658" i="1"/>
  <c r="H658" i="1" s="1"/>
  <c r="I658" i="1" s="1"/>
  <c r="F657" i="1"/>
  <c r="F656" i="1"/>
  <c r="F655" i="1"/>
  <c r="F654" i="1"/>
  <c r="F653" i="1"/>
  <c r="F652" i="1"/>
  <c r="F651" i="1"/>
  <c r="F650" i="1"/>
  <c r="F649" i="1"/>
  <c r="F648" i="1"/>
  <c r="G647" i="1"/>
  <c r="F647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G631" i="1"/>
  <c r="F631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G615" i="1" s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G599" i="1" s="1"/>
  <c r="F600" i="1"/>
  <c r="F599" i="1"/>
  <c r="F593" i="1"/>
  <c r="F592" i="1"/>
  <c r="F591" i="1"/>
  <c r="H590" i="1"/>
  <c r="I590" i="1" s="1"/>
  <c r="F590" i="1"/>
  <c r="F589" i="1"/>
  <c r="F588" i="1"/>
  <c r="F587" i="1"/>
  <c r="F586" i="1"/>
  <c r="F585" i="1"/>
  <c r="F584" i="1"/>
  <c r="F583" i="1"/>
  <c r="F582" i="1"/>
  <c r="G581" i="1" s="1"/>
  <c r="H592" i="1" s="1"/>
  <c r="I592" i="1" s="1"/>
  <c r="F581" i="1"/>
  <c r="F579" i="1"/>
  <c r="F578" i="1"/>
  <c r="F577" i="1"/>
  <c r="F576" i="1"/>
  <c r="F575" i="1"/>
  <c r="F574" i="1"/>
  <c r="F573" i="1"/>
  <c r="F572" i="1"/>
  <c r="F571" i="1"/>
  <c r="F570" i="1"/>
  <c r="F569" i="1"/>
  <c r="G565" i="1" s="1"/>
  <c r="F568" i="1"/>
  <c r="F567" i="1"/>
  <c r="F566" i="1"/>
  <c r="F565" i="1"/>
  <c r="F563" i="1"/>
  <c r="F562" i="1"/>
  <c r="F561" i="1"/>
  <c r="H560" i="1"/>
  <c r="I560" i="1" s="1"/>
  <c r="F560" i="1"/>
  <c r="F559" i="1"/>
  <c r="H559" i="1" s="1"/>
  <c r="I559" i="1" s="1"/>
  <c r="H558" i="1"/>
  <c r="I558" i="1" s="1"/>
  <c r="F558" i="1"/>
  <c r="F557" i="1"/>
  <c r="F556" i="1"/>
  <c r="F555" i="1"/>
  <c r="H554" i="1"/>
  <c r="I554" i="1" s="1"/>
  <c r="F554" i="1"/>
  <c r="F553" i="1"/>
  <c r="G549" i="1" s="1"/>
  <c r="H556" i="1" s="1"/>
  <c r="I556" i="1" s="1"/>
  <c r="F552" i="1"/>
  <c r="F551" i="1"/>
  <c r="F550" i="1"/>
  <c r="F549" i="1"/>
  <c r="F547" i="1"/>
  <c r="F546" i="1"/>
  <c r="F545" i="1"/>
  <c r="F544" i="1"/>
  <c r="F543" i="1"/>
  <c r="H543" i="1" s="1"/>
  <c r="I543" i="1" s="1"/>
  <c r="F542" i="1"/>
  <c r="F541" i="1"/>
  <c r="F540" i="1"/>
  <c r="H540" i="1" s="1"/>
  <c r="I540" i="1" s="1"/>
  <c r="F539" i="1"/>
  <c r="F538" i="1"/>
  <c r="F537" i="1"/>
  <c r="G533" i="1" s="1"/>
  <c r="F536" i="1"/>
  <c r="F535" i="1"/>
  <c r="F534" i="1"/>
  <c r="F533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H511" i="1"/>
  <c r="I511" i="1" s="1"/>
  <c r="F511" i="1"/>
  <c r="F510" i="1"/>
  <c r="F509" i="1"/>
  <c r="F508" i="1"/>
  <c r="F507" i="1"/>
  <c r="F506" i="1"/>
  <c r="F505" i="1"/>
  <c r="F504" i="1"/>
  <c r="H504" i="1" s="1"/>
  <c r="I504" i="1" s="1"/>
  <c r="F503" i="1"/>
  <c r="F502" i="1"/>
  <c r="F501" i="1"/>
  <c r="F500" i="1"/>
  <c r="F499" i="1"/>
  <c r="F498" i="1"/>
  <c r="F497" i="1"/>
  <c r="G497" i="1" s="1"/>
  <c r="F495" i="1"/>
  <c r="F494" i="1"/>
  <c r="H494" i="1" s="1"/>
  <c r="I494" i="1" s="1"/>
  <c r="F493" i="1"/>
  <c r="H493" i="1" s="1"/>
  <c r="I493" i="1" s="1"/>
  <c r="I492" i="1"/>
  <c r="F492" i="1"/>
  <c r="H492" i="1" s="1"/>
  <c r="F491" i="1"/>
  <c r="F490" i="1"/>
  <c r="F489" i="1"/>
  <c r="H489" i="1" s="1"/>
  <c r="I489" i="1" s="1"/>
  <c r="F488" i="1"/>
  <c r="H488" i="1" s="1"/>
  <c r="I488" i="1" s="1"/>
  <c r="F487" i="1"/>
  <c r="H487" i="1" s="1"/>
  <c r="I487" i="1" s="1"/>
  <c r="F486" i="1"/>
  <c r="F485" i="1"/>
  <c r="F484" i="1"/>
  <c r="F483" i="1"/>
  <c r="F482" i="1"/>
  <c r="F481" i="1"/>
  <c r="G481" i="1" s="1"/>
  <c r="H486" i="1" s="1"/>
  <c r="I486" i="1" s="1"/>
  <c r="I479" i="1"/>
  <c r="H479" i="1"/>
  <c r="F479" i="1"/>
  <c r="F478" i="1"/>
  <c r="H478" i="1" s="1"/>
  <c r="I478" i="1" s="1"/>
  <c r="F477" i="1"/>
  <c r="I476" i="1"/>
  <c r="F476" i="1"/>
  <c r="H476" i="1" s="1"/>
  <c r="F475" i="1"/>
  <c r="H475" i="1" s="1"/>
  <c r="I475" i="1" s="1"/>
  <c r="F474" i="1"/>
  <c r="H474" i="1" s="1"/>
  <c r="I474" i="1" s="1"/>
  <c r="F473" i="1"/>
  <c r="F472" i="1"/>
  <c r="H472" i="1" s="1"/>
  <c r="I472" i="1" s="1"/>
  <c r="F471" i="1"/>
  <c r="H471" i="1" s="1"/>
  <c r="I471" i="1" s="1"/>
  <c r="F470" i="1"/>
  <c r="F469" i="1"/>
  <c r="F468" i="1"/>
  <c r="F467" i="1"/>
  <c r="F466" i="1"/>
  <c r="F465" i="1"/>
  <c r="G465" i="1" s="1"/>
  <c r="H473" i="1" s="1"/>
  <c r="I473" i="1" s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G446" i="1" s="1"/>
  <c r="F444" i="1"/>
  <c r="F443" i="1"/>
  <c r="F442" i="1"/>
  <c r="F441" i="1"/>
  <c r="H440" i="1"/>
  <c r="I440" i="1" s="1"/>
  <c r="F440" i="1"/>
  <c r="F439" i="1"/>
  <c r="F438" i="1"/>
  <c r="F437" i="1"/>
  <c r="F436" i="1"/>
  <c r="F435" i="1"/>
  <c r="F434" i="1"/>
  <c r="F433" i="1"/>
  <c r="F432" i="1"/>
  <c r="F431" i="1"/>
  <c r="G430" i="1" s="1"/>
  <c r="F430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2" i="1"/>
  <c r="F411" i="1"/>
  <c r="F410" i="1"/>
  <c r="H410" i="1" s="1"/>
  <c r="I410" i="1" s="1"/>
  <c r="F409" i="1"/>
  <c r="H408" i="1"/>
  <c r="I408" i="1" s="1"/>
  <c r="F408" i="1"/>
  <c r="F407" i="1"/>
  <c r="H407" i="1" s="1"/>
  <c r="I407" i="1" s="1"/>
  <c r="F406" i="1"/>
  <c r="F405" i="1"/>
  <c r="H404" i="1"/>
  <c r="I404" i="1" s="1"/>
  <c r="F404" i="1"/>
  <c r="F403" i="1"/>
  <c r="F402" i="1"/>
  <c r="F401" i="1"/>
  <c r="F400" i="1"/>
  <c r="F399" i="1"/>
  <c r="F398" i="1"/>
  <c r="G398" i="1" s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G349" i="1" s="1"/>
  <c r="H357" i="1" s="1"/>
  <c r="I357" i="1" s="1"/>
  <c r="F347" i="1"/>
  <c r="F346" i="1"/>
  <c r="F345" i="1"/>
  <c r="H345" i="1" s="1"/>
  <c r="I345" i="1" s="1"/>
  <c r="F344" i="1"/>
  <c r="F343" i="1"/>
  <c r="F342" i="1"/>
  <c r="F341" i="1"/>
  <c r="F340" i="1"/>
  <c r="F339" i="1"/>
  <c r="F338" i="1"/>
  <c r="F337" i="1"/>
  <c r="F336" i="1"/>
  <c r="F335" i="1"/>
  <c r="F334" i="1"/>
  <c r="G333" i="1" s="1"/>
  <c r="F333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G315" i="1" s="1"/>
  <c r="F313" i="1"/>
  <c r="F312" i="1"/>
  <c r="F311" i="1"/>
  <c r="F310" i="1"/>
  <c r="F309" i="1"/>
  <c r="F308" i="1"/>
  <c r="F307" i="1"/>
  <c r="F306" i="1"/>
  <c r="H306" i="1" s="1"/>
  <c r="I306" i="1" s="1"/>
  <c r="F305" i="1"/>
  <c r="F304" i="1"/>
  <c r="F303" i="1"/>
  <c r="F302" i="1"/>
  <c r="F301" i="1"/>
  <c r="F300" i="1"/>
  <c r="F299" i="1"/>
  <c r="G299" i="1" s="1"/>
  <c r="F297" i="1"/>
  <c r="F296" i="1"/>
  <c r="F295" i="1"/>
  <c r="F294" i="1"/>
  <c r="H294" i="1" s="1"/>
  <c r="I294" i="1" s="1"/>
  <c r="F293" i="1"/>
  <c r="F292" i="1"/>
  <c r="H291" i="1"/>
  <c r="I291" i="1" s="1"/>
  <c r="F291" i="1"/>
  <c r="F290" i="1"/>
  <c r="F289" i="1"/>
  <c r="F288" i="1"/>
  <c r="F287" i="1"/>
  <c r="F286" i="1"/>
  <c r="F285" i="1"/>
  <c r="F284" i="1"/>
  <c r="G283" i="1"/>
  <c r="H296" i="1" s="1"/>
  <c r="I296" i="1" s="1"/>
  <c r="F283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0" i="1"/>
  <c r="F259" i="1"/>
  <c r="F258" i="1"/>
  <c r="H258" i="1" s="1"/>
  <c r="I258" i="1" s="1"/>
  <c r="F257" i="1"/>
  <c r="F256" i="1"/>
  <c r="F255" i="1"/>
  <c r="H255" i="1" s="1"/>
  <c r="I255" i="1" s="1"/>
  <c r="F254" i="1"/>
  <c r="H254" i="1" s="1"/>
  <c r="I254" i="1" s="1"/>
  <c r="F253" i="1"/>
  <c r="F252" i="1"/>
  <c r="F251" i="1"/>
  <c r="F250" i="1"/>
  <c r="F249" i="1"/>
  <c r="F248" i="1"/>
  <c r="G248" i="1" s="1"/>
  <c r="H256" i="1" s="1"/>
  <c r="I256" i="1" s="1"/>
  <c r="F246" i="1"/>
  <c r="F245" i="1"/>
  <c r="F244" i="1"/>
  <c r="F243" i="1"/>
  <c r="F242" i="1"/>
  <c r="H242" i="1" s="1"/>
  <c r="I242" i="1" s="1"/>
  <c r="F241" i="1"/>
  <c r="F240" i="1"/>
  <c r="F239" i="1"/>
  <c r="F238" i="1"/>
  <c r="F237" i="1"/>
  <c r="F236" i="1"/>
  <c r="F235" i="1"/>
  <c r="F234" i="1"/>
  <c r="F233" i="1"/>
  <c r="F232" i="1"/>
  <c r="G232" i="1" s="1"/>
  <c r="F230" i="1"/>
  <c r="F229" i="1"/>
  <c r="H229" i="1" s="1"/>
  <c r="I229" i="1" s="1"/>
  <c r="F228" i="1"/>
  <c r="H228" i="1" s="1"/>
  <c r="I228" i="1" s="1"/>
  <c r="F227" i="1"/>
  <c r="H227" i="1" s="1"/>
  <c r="I227" i="1" s="1"/>
  <c r="F226" i="1"/>
  <c r="H226" i="1" s="1"/>
  <c r="I226" i="1" s="1"/>
  <c r="F225" i="1"/>
  <c r="F224" i="1"/>
  <c r="H223" i="1"/>
  <c r="I223" i="1" s="1"/>
  <c r="F223" i="1"/>
  <c r="F222" i="1"/>
  <c r="H222" i="1" s="1"/>
  <c r="I222" i="1" s="1"/>
  <c r="F221" i="1"/>
  <c r="H221" i="1" s="1"/>
  <c r="I221" i="1" s="1"/>
  <c r="F220" i="1"/>
  <c r="F219" i="1"/>
  <c r="F218" i="1"/>
  <c r="F217" i="1"/>
  <c r="G216" i="1"/>
  <c r="H225" i="1" s="1"/>
  <c r="I225" i="1" s="1"/>
  <c r="F216" i="1"/>
  <c r="F214" i="1"/>
  <c r="F213" i="1"/>
  <c r="F212" i="1"/>
  <c r="H212" i="1" s="1"/>
  <c r="I212" i="1" s="1"/>
  <c r="F211" i="1"/>
  <c r="F210" i="1"/>
  <c r="F209" i="1"/>
  <c r="H209" i="1" s="1"/>
  <c r="I209" i="1" s="1"/>
  <c r="F208" i="1"/>
  <c r="H208" i="1" s="1"/>
  <c r="I208" i="1" s="1"/>
  <c r="F207" i="1"/>
  <c r="H207" i="1" s="1"/>
  <c r="I207" i="1" s="1"/>
  <c r="F206" i="1"/>
  <c r="F205" i="1"/>
  <c r="F204" i="1"/>
  <c r="F203" i="1"/>
  <c r="F202" i="1"/>
  <c r="F201" i="1"/>
  <c r="G200" i="1" s="1"/>
  <c r="H211" i="1" s="1"/>
  <c r="I211" i="1" s="1"/>
  <c r="F200" i="1"/>
  <c r="F194" i="1"/>
  <c r="F193" i="1"/>
  <c r="H193" i="1" s="1"/>
  <c r="I193" i="1" s="1"/>
  <c r="F192" i="1"/>
  <c r="F191" i="1"/>
  <c r="F190" i="1"/>
  <c r="H190" i="1" s="1"/>
  <c r="I190" i="1" s="1"/>
  <c r="F189" i="1"/>
  <c r="F188" i="1"/>
  <c r="F187" i="1"/>
  <c r="H187" i="1" s="1"/>
  <c r="I187" i="1" s="1"/>
  <c r="F186" i="1"/>
  <c r="F185" i="1"/>
  <c r="F184" i="1"/>
  <c r="G182" i="1" s="1"/>
  <c r="F183" i="1"/>
  <c r="F182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4" i="1"/>
  <c r="F163" i="1"/>
  <c r="F162" i="1"/>
  <c r="H162" i="1" s="1"/>
  <c r="I162" i="1" s="1"/>
  <c r="F161" i="1"/>
  <c r="F160" i="1"/>
  <c r="F159" i="1"/>
  <c r="H159" i="1" s="1"/>
  <c r="I159" i="1" s="1"/>
  <c r="F158" i="1"/>
  <c r="F157" i="1"/>
  <c r="H157" i="1" s="1"/>
  <c r="I157" i="1" s="1"/>
  <c r="F156" i="1"/>
  <c r="F155" i="1"/>
  <c r="F154" i="1"/>
  <c r="F153" i="1"/>
  <c r="F152" i="1"/>
  <c r="F151" i="1"/>
  <c r="G150" i="1"/>
  <c r="H156" i="1" s="1"/>
  <c r="I156" i="1" s="1"/>
  <c r="F150" i="1"/>
  <c r="F148" i="1"/>
  <c r="F147" i="1"/>
  <c r="F146" i="1"/>
  <c r="F145" i="1"/>
  <c r="H145" i="1" s="1"/>
  <c r="I145" i="1" s="1"/>
  <c r="F144" i="1"/>
  <c r="F143" i="1"/>
  <c r="F142" i="1"/>
  <c r="H142" i="1" s="1"/>
  <c r="I142" i="1" s="1"/>
  <c r="F141" i="1"/>
  <c r="F140" i="1"/>
  <c r="F139" i="1"/>
  <c r="F138" i="1"/>
  <c r="F137" i="1"/>
  <c r="F136" i="1"/>
  <c r="F135" i="1"/>
  <c r="F134" i="1"/>
  <c r="G134" i="1" s="1"/>
  <c r="F129" i="1"/>
  <c r="F128" i="1"/>
  <c r="F127" i="1"/>
  <c r="H127" i="1" s="1"/>
  <c r="I127" i="1" s="1"/>
  <c r="F126" i="1"/>
  <c r="F125" i="1"/>
  <c r="F124" i="1"/>
  <c r="F123" i="1"/>
  <c r="F122" i="1"/>
  <c r="H122" i="1" s="1"/>
  <c r="I122" i="1" s="1"/>
  <c r="F121" i="1"/>
  <c r="F120" i="1"/>
  <c r="F119" i="1"/>
  <c r="F118" i="1"/>
  <c r="G117" i="1" s="1"/>
  <c r="F117" i="1"/>
  <c r="F115" i="1"/>
  <c r="F114" i="1"/>
  <c r="F113" i="1"/>
  <c r="H113" i="1" s="1"/>
  <c r="I113" i="1" s="1"/>
  <c r="F112" i="1"/>
  <c r="F111" i="1"/>
  <c r="F110" i="1"/>
  <c r="H110" i="1" s="1"/>
  <c r="I110" i="1" s="1"/>
  <c r="F109" i="1"/>
  <c r="F108" i="1"/>
  <c r="F107" i="1"/>
  <c r="F106" i="1"/>
  <c r="F105" i="1"/>
  <c r="F104" i="1"/>
  <c r="F103" i="1"/>
  <c r="F102" i="1"/>
  <c r="G101" i="1" s="1"/>
  <c r="F101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G85" i="1" s="1"/>
  <c r="F85" i="1"/>
  <c r="F83" i="1"/>
  <c r="F82" i="1"/>
  <c r="H82" i="1" s="1"/>
  <c r="I82" i="1" s="1"/>
  <c r="H81" i="1"/>
  <c r="I81" i="1" s="1"/>
  <c r="F81" i="1"/>
  <c r="F80" i="1"/>
  <c r="H80" i="1" s="1"/>
  <c r="I80" i="1" s="1"/>
  <c r="F79" i="1"/>
  <c r="H79" i="1" s="1"/>
  <c r="I79" i="1" s="1"/>
  <c r="F78" i="1"/>
  <c r="H78" i="1" s="1"/>
  <c r="I78" i="1" s="1"/>
  <c r="F77" i="1"/>
  <c r="F76" i="1"/>
  <c r="H76" i="1" s="1"/>
  <c r="I76" i="1" s="1"/>
  <c r="F75" i="1"/>
  <c r="H75" i="1" s="1"/>
  <c r="I75" i="1" s="1"/>
  <c r="F74" i="1"/>
  <c r="H74" i="1" s="1"/>
  <c r="I74" i="1" s="1"/>
  <c r="F73" i="1"/>
  <c r="F72" i="1"/>
  <c r="F71" i="1"/>
  <c r="F70" i="1"/>
  <c r="G69" i="1"/>
  <c r="H77" i="1" s="1"/>
  <c r="I77" i="1" s="1"/>
  <c r="F69" i="1"/>
  <c r="F64" i="1"/>
  <c r="F63" i="1"/>
  <c r="H63" i="1" s="1"/>
  <c r="I63" i="1" s="1"/>
  <c r="F62" i="1"/>
  <c r="F61" i="1"/>
  <c r="F60" i="1"/>
  <c r="F59" i="1"/>
  <c r="F58" i="1"/>
  <c r="H58" i="1" s="1"/>
  <c r="I58" i="1" s="1"/>
  <c r="F57" i="1"/>
  <c r="H57" i="1" s="1"/>
  <c r="I57" i="1" s="1"/>
  <c r="F56" i="1"/>
  <c r="F55" i="1"/>
  <c r="F54" i="1"/>
  <c r="F53" i="1"/>
  <c r="F52" i="1"/>
  <c r="G52" i="1" s="1"/>
  <c r="F50" i="1"/>
  <c r="H50" i="1" s="1"/>
  <c r="I50" i="1" s="1"/>
  <c r="F49" i="1"/>
  <c r="H49" i="1" s="1"/>
  <c r="I49" i="1" s="1"/>
  <c r="F48" i="1"/>
  <c r="F47" i="1"/>
  <c r="H47" i="1" s="1"/>
  <c r="I47" i="1" s="1"/>
  <c r="F46" i="1"/>
  <c r="H46" i="1" s="1"/>
  <c r="I46" i="1" s="1"/>
  <c r="F45" i="1"/>
  <c r="H45" i="1" s="1"/>
  <c r="I45" i="1" s="1"/>
  <c r="F44" i="1"/>
  <c r="F43" i="1"/>
  <c r="F42" i="1"/>
  <c r="H42" i="1" s="1"/>
  <c r="I42" i="1" s="1"/>
  <c r="F41" i="1"/>
  <c r="F40" i="1"/>
  <c r="F39" i="1"/>
  <c r="F38" i="1"/>
  <c r="F37" i="1"/>
  <c r="G36" i="1"/>
  <c r="H48" i="1" s="1"/>
  <c r="I48" i="1" s="1"/>
  <c r="F36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G20" i="1" s="1"/>
  <c r="F18" i="1"/>
  <c r="F17" i="1"/>
  <c r="F16" i="1"/>
  <c r="F15" i="1"/>
  <c r="H15" i="1" s="1"/>
  <c r="I15" i="1" s="1"/>
  <c r="F14" i="1"/>
  <c r="H14" i="1" s="1"/>
  <c r="I14" i="1" s="1"/>
  <c r="F13" i="1"/>
  <c r="F12" i="1"/>
  <c r="F11" i="1"/>
  <c r="F10" i="1"/>
  <c r="H10" i="1" s="1"/>
  <c r="I10" i="1" s="1"/>
  <c r="F9" i="1"/>
  <c r="H9" i="1" s="1"/>
  <c r="I9" i="1" s="1"/>
  <c r="F8" i="1"/>
  <c r="F7" i="1"/>
  <c r="F6" i="1"/>
  <c r="F5" i="1"/>
  <c r="F4" i="1"/>
  <c r="G4" i="1" s="1"/>
  <c r="L46" i="1" l="1"/>
  <c r="K46" i="1"/>
  <c r="L74" i="1"/>
  <c r="K74" i="1"/>
  <c r="H96" i="1"/>
  <c r="I96" i="1" s="1"/>
  <c r="H92" i="1"/>
  <c r="I92" i="1" s="1"/>
  <c r="H95" i="1"/>
  <c r="I95" i="1" s="1"/>
  <c r="H94" i="1"/>
  <c r="I94" i="1" s="1"/>
  <c r="H98" i="1"/>
  <c r="I98" i="1" s="1"/>
  <c r="H99" i="1"/>
  <c r="I99" i="1" s="1"/>
  <c r="H244" i="1"/>
  <c r="I244" i="1" s="1"/>
  <c r="H240" i="1"/>
  <c r="I240" i="1" s="1"/>
  <c r="H246" i="1"/>
  <c r="I246" i="1" s="1"/>
  <c r="H245" i="1"/>
  <c r="I245" i="1" s="1"/>
  <c r="H238" i="1"/>
  <c r="I238" i="1" s="1"/>
  <c r="H241" i="1"/>
  <c r="I241" i="1" s="1"/>
  <c r="H308" i="1"/>
  <c r="I308" i="1" s="1"/>
  <c r="H311" i="1"/>
  <c r="I311" i="1" s="1"/>
  <c r="H310" i="1"/>
  <c r="I310" i="1" s="1"/>
  <c r="H305" i="1"/>
  <c r="I305" i="1" s="1"/>
  <c r="H309" i="1"/>
  <c r="I309" i="1" s="1"/>
  <c r="L475" i="1"/>
  <c r="H32" i="1"/>
  <c r="I32" i="1" s="1"/>
  <c r="H112" i="1"/>
  <c r="I112" i="1" s="1"/>
  <c r="H108" i="1"/>
  <c r="I108" i="1" s="1"/>
  <c r="H109" i="1"/>
  <c r="I109" i="1" s="1"/>
  <c r="H114" i="1"/>
  <c r="I114" i="1" s="1"/>
  <c r="H313" i="1"/>
  <c r="I313" i="1" s="1"/>
  <c r="H455" i="1"/>
  <c r="I455" i="1" s="1"/>
  <c r="H451" i="1"/>
  <c r="I451" i="1" s="1"/>
  <c r="H454" i="1"/>
  <c r="I454" i="1" s="1"/>
  <c r="H452" i="1"/>
  <c r="I452" i="1" s="1"/>
  <c r="H90" i="1"/>
  <c r="I90" i="1" s="1"/>
  <c r="H115" i="1"/>
  <c r="I115" i="1" s="1"/>
  <c r="H327" i="1"/>
  <c r="I327" i="1" s="1"/>
  <c r="H323" i="1"/>
  <c r="I323" i="1" s="1"/>
  <c r="H325" i="1"/>
  <c r="I325" i="1" s="1"/>
  <c r="H322" i="1"/>
  <c r="I322" i="1" s="1"/>
  <c r="H321" i="1"/>
  <c r="I321" i="1" s="1"/>
  <c r="H27" i="1"/>
  <c r="I27" i="1" s="1"/>
  <c r="H59" i="1"/>
  <c r="I59" i="1" s="1"/>
  <c r="L57" i="1" s="1"/>
  <c r="H62" i="1"/>
  <c r="I62" i="1" s="1"/>
  <c r="H60" i="1"/>
  <c r="I60" i="1" s="1"/>
  <c r="H61" i="1"/>
  <c r="I61" i="1" s="1"/>
  <c r="H64" i="1"/>
  <c r="I64" i="1" s="1"/>
  <c r="H91" i="1"/>
  <c r="I91" i="1" s="1"/>
  <c r="H28" i="1"/>
  <c r="I28" i="1" s="1"/>
  <c r="H125" i="1"/>
  <c r="I125" i="1" s="1"/>
  <c r="H128" i="1"/>
  <c r="I128" i="1" s="1"/>
  <c r="H124" i="1"/>
  <c r="I124" i="1" s="1"/>
  <c r="H126" i="1"/>
  <c r="I126" i="1" s="1"/>
  <c r="H144" i="1"/>
  <c r="I144" i="1" s="1"/>
  <c r="H139" i="1"/>
  <c r="I139" i="1" s="1"/>
  <c r="H147" i="1"/>
  <c r="I147" i="1" s="1"/>
  <c r="H140" i="1"/>
  <c r="I140" i="1" s="1"/>
  <c r="H146" i="1"/>
  <c r="I146" i="1" s="1"/>
  <c r="H141" i="1"/>
  <c r="I141" i="1" s="1"/>
  <c r="H194" i="1"/>
  <c r="I194" i="1" s="1"/>
  <c r="H189" i="1"/>
  <c r="I189" i="1" s="1"/>
  <c r="H188" i="1"/>
  <c r="I188" i="1" s="1"/>
  <c r="L187" i="1" s="1"/>
  <c r="H347" i="1"/>
  <c r="I347" i="1" s="1"/>
  <c r="H343" i="1"/>
  <c r="I343" i="1" s="1"/>
  <c r="H341" i="1"/>
  <c r="I341" i="1" s="1"/>
  <c r="H346" i="1"/>
  <c r="I346" i="1" s="1"/>
  <c r="H344" i="1"/>
  <c r="I344" i="1" s="1"/>
  <c r="H30" i="1"/>
  <c r="I30" i="1" s="1"/>
  <c r="H26" i="1"/>
  <c r="I26" i="1" s="1"/>
  <c r="H33" i="1"/>
  <c r="I33" i="1" s="1"/>
  <c r="H34" i="1"/>
  <c r="I34" i="1" s="1"/>
  <c r="H25" i="1"/>
  <c r="I25" i="1" s="1"/>
  <c r="H31" i="1"/>
  <c r="I31" i="1" s="1"/>
  <c r="H11" i="1"/>
  <c r="I11" i="1" s="1"/>
  <c r="L9" i="1" s="1"/>
  <c r="H18" i="1"/>
  <c r="I18" i="1" s="1"/>
  <c r="H17" i="1"/>
  <c r="I17" i="1" s="1"/>
  <c r="H12" i="1"/>
  <c r="I12" i="1" s="1"/>
  <c r="H13" i="1"/>
  <c r="I13" i="1" s="1"/>
  <c r="H16" i="1"/>
  <c r="I16" i="1" s="1"/>
  <c r="L14" i="1" s="1"/>
  <c r="H29" i="1"/>
  <c r="I29" i="1" s="1"/>
  <c r="H93" i="1"/>
  <c r="I93" i="1" s="1"/>
  <c r="H106" i="1"/>
  <c r="I106" i="1" s="1"/>
  <c r="H174" i="1"/>
  <c r="I174" i="1" s="1"/>
  <c r="H191" i="1"/>
  <c r="I191" i="1" s="1"/>
  <c r="H307" i="1"/>
  <c r="I307" i="1" s="1"/>
  <c r="H358" i="1"/>
  <c r="I358" i="1" s="1"/>
  <c r="H376" i="1"/>
  <c r="I376" i="1" s="1"/>
  <c r="H443" i="1"/>
  <c r="I443" i="1" s="1"/>
  <c r="H442" i="1"/>
  <c r="I442" i="1" s="1"/>
  <c r="H441" i="1"/>
  <c r="I441" i="1" s="1"/>
  <c r="L440" i="1" s="1"/>
  <c r="H436" i="1"/>
  <c r="I436" i="1" s="1"/>
  <c r="H891" i="1"/>
  <c r="I891" i="1" s="1"/>
  <c r="H885" i="1"/>
  <c r="I885" i="1" s="1"/>
  <c r="H889" i="1"/>
  <c r="I889" i="1" s="1"/>
  <c r="H935" i="1"/>
  <c r="I935" i="1" s="1"/>
  <c r="H939" i="1"/>
  <c r="I939" i="1" s="1"/>
  <c r="H937" i="1"/>
  <c r="I937" i="1" s="1"/>
  <c r="H943" i="1"/>
  <c r="I943" i="1" s="1"/>
  <c r="H292" i="1"/>
  <c r="I292" i="1" s="1"/>
  <c r="H342" i="1"/>
  <c r="I342" i="1" s="1"/>
  <c r="H158" i="1"/>
  <c r="I158" i="1" s="1"/>
  <c r="H213" i="1"/>
  <c r="I213" i="1" s="1"/>
  <c r="H257" i="1"/>
  <c r="I257" i="1" s="1"/>
  <c r="H293" i="1"/>
  <c r="I293" i="1" s="1"/>
  <c r="H644" i="1"/>
  <c r="I644" i="1" s="1"/>
  <c r="H638" i="1"/>
  <c r="I638" i="1" s="1"/>
  <c r="H642" i="1"/>
  <c r="I642" i="1" s="1"/>
  <c r="H636" i="1"/>
  <c r="I636" i="1" s="1"/>
  <c r="H640" i="1"/>
  <c r="I640" i="1" s="1"/>
  <c r="H192" i="1"/>
  <c r="I192" i="1" s="1"/>
  <c r="H237" i="1"/>
  <c r="I237" i="1" s="1"/>
  <c r="H360" i="1"/>
  <c r="I360" i="1" s="1"/>
  <c r="H43" i="1"/>
  <c r="I43" i="1" s="1"/>
  <c r="H83" i="1"/>
  <c r="I83" i="1" s="1"/>
  <c r="L79" i="1" s="1"/>
  <c r="H111" i="1"/>
  <c r="I111" i="1" s="1"/>
  <c r="H163" i="1"/>
  <c r="I163" i="1" s="1"/>
  <c r="H180" i="1"/>
  <c r="I180" i="1" s="1"/>
  <c r="H205" i="1"/>
  <c r="I205" i="1" s="1"/>
  <c r="H214" i="1"/>
  <c r="I214" i="1" s="1"/>
  <c r="H324" i="1"/>
  <c r="I324" i="1" s="1"/>
  <c r="H354" i="1"/>
  <c r="I354" i="1" s="1"/>
  <c r="H435" i="1"/>
  <c r="I435" i="1" s="1"/>
  <c r="H505" i="1"/>
  <c r="I505" i="1" s="1"/>
  <c r="H503" i="1"/>
  <c r="I503" i="1" s="1"/>
  <c r="H507" i="1"/>
  <c r="I507" i="1" s="1"/>
  <c r="H123" i="1"/>
  <c r="I123" i="1" s="1"/>
  <c r="L122" i="1" s="1"/>
  <c r="H155" i="1"/>
  <c r="I155" i="1" s="1"/>
  <c r="H210" i="1"/>
  <c r="I210" i="1" s="1"/>
  <c r="H243" i="1"/>
  <c r="I243" i="1" s="1"/>
  <c r="H288" i="1"/>
  <c r="I288" i="1" s="1"/>
  <c r="H304" i="1"/>
  <c r="I304" i="1" s="1"/>
  <c r="H361" i="1"/>
  <c r="I361" i="1" s="1"/>
  <c r="H372" i="1"/>
  <c r="I372" i="1" s="1"/>
  <c r="H444" i="1"/>
  <c r="I444" i="1" s="1"/>
  <c r="H578" i="1"/>
  <c r="I578" i="1" s="1"/>
  <c r="H572" i="1"/>
  <c r="I572" i="1" s="1"/>
  <c r="H576" i="1"/>
  <c r="I576" i="1" s="1"/>
  <c r="H574" i="1"/>
  <c r="I574" i="1" s="1"/>
  <c r="H129" i="1"/>
  <c r="I129" i="1" s="1"/>
  <c r="H107" i="1"/>
  <c r="I107" i="1" s="1"/>
  <c r="H289" i="1"/>
  <c r="I289" i="1" s="1"/>
  <c r="H338" i="1"/>
  <c r="I338" i="1" s="1"/>
  <c r="G381" i="1"/>
  <c r="H389" i="1" s="1"/>
  <c r="I389" i="1" s="1"/>
  <c r="H887" i="1"/>
  <c r="I887" i="1" s="1"/>
  <c r="H97" i="1"/>
  <c r="I97" i="1" s="1"/>
  <c r="H363" i="1"/>
  <c r="I363" i="1" s="1"/>
  <c r="H359" i="1"/>
  <c r="I359" i="1" s="1"/>
  <c r="H355" i="1"/>
  <c r="I355" i="1" s="1"/>
  <c r="H44" i="1"/>
  <c r="I44" i="1" s="1"/>
  <c r="H143" i="1"/>
  <c r="I143" i="1" s="1"/>
  <c r="H160" i="1"/>
  <c r="I160" i="1" s="1"/>
  <c r="H164" i="1"/>
  <c r="I164" i="1" s="1"/>
  <c r="H224" i="1"/>
  <c r="I224" i="1" s="1"/>
  <c r="L221" i="1" s="1"/>
  <c r="H230" i="1"/>
  <c r="I230" i="1" s="1"/>
  <c r="K226" i="1" s="1"/>
  <c r="H253" i="1"/>
  <c r="I253" i="1" s="1"/>
  <c r="H259" i="1"/>
  <c r="I259" i="1" s="1"/>
  <c r="H339" i="1"/>
  <c r="I339" i="1" s="1"/>
  <c r="H392" i="1"/>
  <c r="I392" i="1" s="1"/>
  <c r="H456" i="1"/>
  <c r="I456" i="1" s="1"/>
  <c r="H1251" i="1"/>
  <c r="I1251" i="1" s="1"/>
  <c r="H1253" i="1"/>
  <c r="I1253" i="1" s="1"/>
  <c r="H1252" i="1"/>
  <c r="I1252" i="1" s="1"/>
  <c r="H1248" i="1"/>
  <c r="I1248" i="1" s="1"/>
  <c r="H1250" i="1"/>
  <c r="I1250" i="1" s="1"/>
  <c r="H522" i="1"/>
  <c r="I522" i="1" s="1"/>
  <c r="H41" i="1"/>
  <c r="I41" i="1" s="1"/>
  <c r="H148" i="1"/>
  <c r="I148" i="1" s="1"/>
  <c r="H206" i="1"/>
  <c r="I206" i="1" s="1"/>
  <c r="H290" i="1"/>
  <c r="I290" i="1" s="1"/>
  <c r="H295" i="1"/>
  <c r="I295" i="1" s="1"/>
  <c r="H340" i="1"/>
  <c r="I340" i="1" s="1"/>
  <c r="H356" i="1"/>
  <c r="I356" i="1" s="1"/>
  <c r="H457" i="1"/>
  <c r="I457" i="1" s="1"/>
  <c r="H538" i="1"/>
  <c r="I538" i="1" s="1"/>
  <c r="H542" i="1"/>
  <c r="I542" i="1" s="1"/>
  <c r="H547" i="1"/>
  <c r="I547" i="1" s="1"/>
  <c r="H546" i="1"/>
  <c r="I546" i="1" s="1"/>
  <c r="H544" i="1"/>
  <c r="I544" i="1" s="1"/>
  <c r="L543" i="1" s="1"/>
  <c r="H921" i="1"/>
  <c r="I921" i="1" s="1"/>
  <c r="H917" i="1"/>
  <c r="I917" i="1" s="1"/>
  <c r="H923" i="1"/>
  <c r="I923" i="1" s="1"/>
  <c r="G166" i="1"/>
  <c r="H175" i="1" s="1"/>
  <c r="I175" i="1" s="1"/>
  <c r="H239" i="1"/>
  <c r="I239" i="1" s="1"/>
  <c r="H260" i="1"/>
  <c r="I260" i="1" s="1"/>
  <c r="H374" i="1"/>
  <c r="I374" i="1" s="1"/>
  <c r="H520" i="1"/>
  <c r="I520" i="1" s="1"/>
  <c r="H573" i="1"/>
  <c r="I573" i="1" s="1"/>
  <c r="H612" i="1"/>
  <c r="I612" i="1" s="1"/>
  <c r="H606" i="1"/>
  <c r="I606" i="1" s="1"/>
  <c r="H610" i="1"/>
  <c r="I610" i="1" s="1"/>
  <c r="H604" i="1"/>
  <c r="I604" i="1" s="1"/>
  <c r="H608" i="1"/>
  <c r="I608" i="1" s="1"/>
  <c r="H161" i="1"/>
  <c r="I161" i="1" s="1"/>
  <c r="G267" i="1"/>
  <c r="H274" i="1" s="1"/>
  <c r="I274" i="1" s="1"/>
  <c r="H297" i="1"/>
  <c r="I297" i="1" s="1"/>
  <c r="H326" i="1"/>
  <c r="I326" i="1" s="1"/>
  <c r="H403" i="1"/>
  <c r="I403" i="1" s="1"/>
  <c r="H406" i="1"/>
  <c r="I406" i="1" s="1"/>
  <c r="H458" i="1"/>
  <c r="I458" i="1" s="1"/>
  <c r="H502" i="1"/>
  <c r="I502" i="1" s="1"/>
  <c r="H628" i="1"/>
  <c r="I628" i="1" s="1"/>
  <c r="H620" i="1"/>
  <c r="I620" i="1" s="1"/>
  <c r="H622" i="1"/>
  <c r="I622" i="1" s="1"/>
  <c r="H621" i="1"/>
  <c r="I621" i="1" s="1"/>
  <c r="H626" i="1"/>
  <c r="I626" i="1" s="1"/>
  <c r="H624" i="1"/>
  <c r="I624" i="1" s="1"/>
  <c r="H506" i="1"/>
  <c r="I506" i="1" s="1"/>
  <c r="H888" i="1"/>
  <c r="I888" i="1" s="1"/>
  <c r="H1115" i="1"/>
  <c r="I1115" i="1" s="1"/>
  <c r="H1121" i="1"/>
  <c r="I1121" i="1" s="1"/>
  <c r="L590" i="1"/>
  <c r="H609" i="1"/>
  <c r="I609" i="1" s="1"/>
  <c r="H625" i="1"/>
  <c r="I625" i="1" s="1"/>
  <c r="H652" i="1"/>
  <c r="I652" i="1" s="1"/>
  <c r="H656" i="1"/>
  <c r="I656" i="1" s="1"/>
  <c r="H905" i="1"/>
  <c r="I905" i="1" s="1"/>
  <c r="H907" i="1"/>
  <c r="I907" i="1" s="1"/>
  <c r="H906" i="1"/>
  <c r="I906" i="1" s="1"/>
  <c r="H936" i="1"/>
  <c r="I936" i="1" s="1"/>
  <c r="H1154" i="1"/>
  <c r="I1154" i="1" s="1"/>
  <c r="H409" i="1"/>
  <c r="I409" i="1" s="1"/>
  <c r="K408" i="1" s="1"/>
  <c r="H453" i="1"/>
  <c r="I453" i="1" s="1"/>
  <c r="H524" i="1"/>
  <c r="I524" i="1" s="1"/>
  <c r="K590" i="1"/>
  <c r="H641" i="1"/>
  <c r="I641" i="1" s="1"/>
  <c r="H722" i="1"/>
  <c r="I722" i="1" s="1"/>
  <c r="H840" i="1"/>
  <c r="I840" i="1" s="1"/>
  <c r="H944" i="1"/>
  <c r="I944" i="1" s="1"/>
  <c r="H988" i="1"/>
  <c r="I988" i="1" s="1"/>
  <c r="K987" i="1" s="1"/>
  <c r="H1002" i="1"/>
  <c r="I1002" i="1" s="1"/>
  <c r="H1103" i="1"/>
  <c r="I1103" i="1" s="1"/>
  <c r="H1105" i="1"/>
  <c r="I1105" i="1" s="1"/>
  <c r="H1099" i="1"/>
  <c r="I1099" i="1" s="1"/>
  <c r="H1104" i="1"/>
  <c r="I1104" i="1" s="1"/>
  <c r="H1254" i="1"/>
  <c r="I1254" i="1" s="1"/>
  <c r="H405" i="1"/>
  <c r="I405" i="1" s="1"/>
  <c r="H419" i="1"/>
  <c r="I419" i="1" s="1"/>
  <c r="G513" i="1"/>
  <c r="H545" i="1"/>
  <c r="I545" i="1" s="1"/>
  <c r="K543" i="1" s="1"/>
  <c r="H570" i="1"/>
  <c r="I570" i="1" s="1"/>
  <c r="H724" i="1"/>
  <c r="I724" i="1" s="1"/>
  <c r="H718" i="1"/>
  <c r="I718" i="1" s="1"/>
  <c r="H835" i="1"/>
  <c r="I835" i="1" s="1"/>
  <c r="H843" i="1"/>
  <c r="I843" i="1" s="1"/>
  <c r="H837" i="1"/>
  <c r="I837" i="1" s="1"/>
  <c r="L554" i="1"/>
  <c r="H591" i="1"/>
  <c r="I591" i="1" s="1"/>
  <c r="H924" i="1"/>
  <c r="I924" i="1" s="1"/>
  <c r="H989" i="1"/>
  <c r="I989" i="1" s="1"/>
  <c r="H1010" i="1"/>
  <c r="I1010" i="1" s="1"/>
  <c r="H1033" i="1"/>
  <c r="I1033" i="1" s="1"/>
  <c r="H1035" i="1"/>
  <c r="I1035" i="1" s="1"/>
  <c r="H1087" i="1"/>
  <c r="I1087" i="1" s="1"/>
  <c r="H1137" i="1"/>
  <c r="I1137" i="1" s="1"/>
  <c r="H362" i="1"/>
  <c r="I362" i="1" s="1"/>
  <c r="H490" i="1"/>
  <c r="I490" i="1" s="1"/>
  <c r="K486" i="1" s="1"/>
  <c r="H495" i="1"/>
  <c r="I495" i="1" s="1"/>
  <c r="H586" i="1"/>
  <c r="I586" i="1" s="1"/>
  <c r="H605" i="1"/>
  <c r="I605" i="1" s="1"/>
  <c r="H627" i="1"/>
  <c r="I627" i="1" s="1"/>
  <c r="H842" i="1"/>
  <c r="I842" i="1" s="1"/>
  <c r="H873" i="1"/>
  <c r="I873" i="1" s="1"/>
  <c r="H938" i="1"/>
  <c r="I938" i="1" s="1"/>
  <c r="H983" i="1"/>
  <c r="I983" i="1" s="1"/>
  <c r="H1049" i="1"/>
  <c r="I1049" i="1" s="1"/>
  <c r="H1071" i="1"/>
  <c r="I1071" i="1" s="1"/>
  <c r="K1067" i="1" s="1"/>
  <c r="H1138" i="1"/>
  <c r="I1138" i="1" s="1"/>
  <c r="H1155" i="1"/>
  <c r="I1155" i="1" s="1"/>
  <c r="H437" i="1"/>
  <c r="I437" i="1" s="1"/>
  <c r="H477" i="1"/>
  <c r="I477" i="1" s="1"/>
  <c r="K475" i="1" s="1"/>
  <c r="H555" i="1"/>
  <c r="I555" i="1" s="1"/>
  <c r="K554" i="1" s="1"/>
  <c r="H562" i="1"/>
  <c r="I562" i="1" s="1"/>
  <c r="H577" i="1"/>
  <c r="I577" i="1" s="1"/>
  <c r="H643" i="1"/>
  <c r="I643" i="1" s="1"/>
  <c r="H659" i="1"/>
  <c r="I659" i="1" s="1"/>
  <c r="H711" i="1"/>
  <c r="I711" i="1" s="1"/>
  <c r="H710" i="1"/>
  <c r="I710" i="1" s="1"/>
  <c r="H704" i="1"/>
  <c r="I704" i="1" s="1"/>
  <c r="H707" i="1"/>
  <c r="I707" i="1" s="1"/>
  <c r="H874" i="1"/>
  <c r="I874" i="1" s="1"/>
  <c r="H973" i="1"/>
  <c r="I973" i="1" s="1"/>
  <c r="H1004" i="1"/>
  <c r="I1004" i="1" s="1"/>
  <c r="H1039" i="1"/>
  <c r="I1039" i="1" s="1"/>
  <c r="K1038" i="1" s="1"/>
  <c r="H1069" i="1"/>
  <c r="I1069" i="1" s="1"/>
  <c r="H1075" i="1"/>
  <c r="I1075" i="1" s="1"/>
  <c r="H1072" i="1"/>
  <c r="I1072" i="1" s="1"/>
  <c r="H1117" i="1"/>
  <c r="I1117" i="1" s="1"/>
  <c r="H1156" i="1"/>
  <c r="I1156" i="1" s="1"/>
  <c r="L1200" i="1"/>
  <c r="H411" i="1"/>
  <c r="I411" i="1" s="1"/>
  <c r="H491" i="1"/>
  <c r="I491" i="1" s="1"/>
  <c r="H508" i="1"/>
  <c r="I508" i="1" s="1"/>
  <c r="H541" i="1"/>
  <c r="I541" i="1" s="1"/>
  <c r="H563" i="1"/>
  <c r="I563" i="1" s="1"/>
  <c r="H613" i="1"/>
  <c r="I613" i="1" s="1"/>
  <c r="H637" i="1"/>
  <c r="I637" i="1" s="1"/>
  <c r="H653" i="1"/>
  <c r="I653" i="1" s="1"/>
  <c r="H909" i="1"/>
  <c r="I909" i="1" s="1"/>
  <c r="H918" i="1"/>
  <c r="I918" i="1" s="1"/>
  <c r="H957" i="1"/>
  <c r="I957" i="1" s="1"/>
  <c r="H974" i="1"/>
  <c r="I974" i="1" s="1"/>
  <c r="H1107" i="1"/>
  <c r="I1107" i="1" s="1"/>
  <c r="H1118" i="1"/>
  <c r="I1118" i="1" s="1"/>
  <c r="H1185" i="1"/>
  <c r="I1185" i="1" s="1"/>
  <c r="H320" i="1"/>
  <c r="I320" i="1" s="1"/>
  <c r="H438" i="1"/>
  <c r="I438" i="1" s="1"/>
  <c r="H518" i="1"/>
  <c r="I518" i="1" s="1"/>
  <c r="H593" i="1"/>
  <c r="I593" i="1" s="1"/>
  <c r="H692" i="1"/>
  <c r="I692" i="1" s="1"/>
  <c r="H694" i="1"/>
  <c r="I694" i="1" s="1"/>
  <c r="H688" i="1"/>
  <c r="I688" i="1" s="1"/>
  <c r="H691" i="1"/>
  <c r="I691" i="1" s="1"/>
  <c r="H825" i="1"/>
  <c r="I825" i="1" s="1"/>
  <c r="L824" i="1" s="1"/>
  <c r="H836" i="1"/>
  <c r="I836" i="1" s="1"/>
  <c r="H910" i="1"/>
  <c r="I910" i="1" s="1"/>
  <c r="H958" i="1"/>
  <c r="I958" i="1" s="1"/>
  <c r="H967" i="1"/>
  <c r="I967" i="1" s="1"/>
  <c r="H1051" i="1"/>
  <c r="I1051" i="1" s="1"/>
  <c r="H1108" i="1"/>
  <c r="I1108" i="1" s="1"/>
  <c r="H1139" i="1"/>
  <c r="I1139" i="1" s="1"/>
  <c r="H1150" i="1"/>
  <c r="I1150" i="1" s="1"/>
  <c r="H1186" i="1"/>
  <c r="I1186" i="1" s="1"/>
  <c r="H1273" i="1"/>
  <c r="I1273" i="1" s="1"/>
  <c r="H1274" i="1"/>
  <c r="I1274" i="1" s="1"/>
  <c r="H1270" i="1"/>
  <c r="I1270" i="1" s="1"/>
  <c r="H312" i="1"/>
  <c r="I312" i="1" s="1"/>
  <c r="H412" i="1"/>
  <c r="I412" i="1" s="1"/>
  <c r="H439" i="1"/>
  <c r="I439" i="1" s="1"/>
  <c r="H509" i="1"/>
  <c r="I509" i="1" s="1"/>
  <c r="H557" i="1"/>
  <c r="I557" i="1" s="1"/>
  <c r="H579" i="1"/>
  <c r="I579" i="1" s="1"/>
  <c r="H588" i="1"/>
  <c r="I588" i="1" s="1"/>
  <c r="H629" i="1"/>
  <c r="I629" i="1" s="1"/>
  <c r="H708" i="1"/>
  <c r="I708" i="1" s="1"/>
  <c r="G846" i="1"/>
  <c r="H875" i="1"/>
  <c r="I875" i="1" s="1"/>
  <c r="H893" i="1"/>
  <c r="I893" i="1" s="1"/>
  <c r="H919" i="1"/>
  <c r="I919" i="1" s="1"/>
  <c r="H951" i="1"/>
  <c r="I951" i="1" s="1"/>
  <c r="H968" i="1"/>
  <c r="I968" i="1" s="1"/>
  <c r="H976" i="1"/>
  <c r="I976" i="1" s="1"/>
  <c r="G996" i="1"/>
  <c r="H1008" i="1" s="1"/>
  <c r="I1008" i="1" s="1"/>
  <c r="H1023" i="1"/>
  <c r="I1023" i="1" s="1"/>
  <c r="L1022" i="1" s="1"/>
  <c r="H1034" i="1"/>
  <c r="I1034" i="1" s="1"/>
  <c r="H1052" i="1"/>
  <c r="I1052" i="1" s="1"/>
  <c r="H1119" i="1"/>
  <c r="I1119" i="1" s="1"/>
  <c r="H1140" i="1"/>
  <c r="I1140" i="1" s="1"/>
  <c r="H1266" i="1"/>
  <c r="I1266" i="1" s="1"/>
  <c r="H1303" i="1"/>
  <c r="I1303" i="1" s="1"/>
  <c r="H1299" i="1"/>
  <c r="I1299" i="1" s="1"/>
  <c r="H1305" i="1"/>
  <c r="I1305" i="1" s="1"/>
  <c r="H1300" i="1"/>
  <c r="I1300" i="1" s="1"/>
  <c r="G365" i="1"/>
  <c r="G414" i="1"/>
  <c r="H421" i="1" s="1"/>
  <c r="I421" i="1" s="1"/>
  <c r="H470" i="1"/>
  <c r="I470" i="1" s="1"/>
  <c r="H510" i="1"/>
  <c r="I510" i="1" s="1"/>
  <c r="H623" i="1"/>
  <c r="I623" i="1" s="1"/>
  <c r="H645" i="1"/>
  <c r="I645" i="1" s="1"/>
  <c r="H654" i="1"/>
  <c r="I654" i="1" s="1"/>
  <c r="H678" i="1"/>
  <c r="I678" i="1" s="1"/>
  <c r="H670" i="1"/>
  <c r="I670" i="1" s="1"/>
  <c r="H674" i="1"/>
  <c r="I674" i="1" s="1"/>
  <c r="H702" i="1"/>
  <c r="I702" i="1" s="1"/>
  <c r="H709" i="1"/>
  <c r="I709" i="1" s="1"/>
  <c r="H819" i="1"/>
  <c r="I819" i="1" s="1"/>
  <c r="H869" i="1"/>
  <c r="I869" i="1" s="1"/>
  <c r="H876" i="1"/>
  <c r="I876" i="1" s="1"/>
  <c r="H894" i="1"/>
  <c r="I894" i="1" s="1"/>
  <c r="H903" i="1"/>
  <c r="I903" i="1" s="1"/>
  <c r="H942" i="1"/>
  <c r="I942" i="1" s="1"/>
  <c r="H1073" i="1"/>
  <c r="I1073" i="1" s="1"/>
  <c r="H1101" i="1"/>
  <c r="I1101" i="1" s="1"/>
  <c r="H1120" i="1"/>
  <c r="I1120" i="1" s="1"/>
  <c r="H1171" i="1"/>
  <c r="I1171" i="1" s="1"/>
  <c r="H1173" i="1"/>
  <c r="I1173" i="1" s="1"/>
  <c r="H1170" i="1"/>
  <c r="I1170" i="1" s="1"/>
  <c r="H1188" i="1"/>
  <c r="I1188" i="1" s="1"/>
  <c r="L1232" i="1"/>
  <c r="K1232" i="1"/>
  <c r="H1298" i="1"/>
  <c r="I1298" i="1" s="1"/>
  <c r="H561" i="1"/>
  <c r="I561" i="1" s="1"/>
  <c r="K559" i="1" s="1"/>
  <c r="H575" i="1"/>
  <c r="I575" i="1" s="1"/>
  <c r="H611" i="1"/>
  <c r="I611" i="1" s="1"/>
  <c r="H703" i="1"/>
  <c r="I703" i="1" s="1"/>
  <c r="G798" i="1"/>
  <c r="H810" i="1" s="1"/>
  <c r="I810" i="1" s="1"/>
  <c r="H828" i="1"/>
  <c r="I828" i="1" s="1"/>
  <c r="H870" i="1"/>
  <c r="I870" i="1" s="1"/>
  <c r="H940" i="1"/>
  <c r="I940" i="1" s="1"/>
  <c r="H1019" i="1"/>
  <c r="I1019" i="1" s="1"/>
  <c r="K1017" i="1" s="1"/>
  <c r="H1040" i="1"/>
  <c r="I1040" i="1" s="1"/>
  <c r="H1089" i="1"/>
  <c r="I1089" i="1" s="1"/>
  <c r="H1134" i="1"/>
  <c r="I1134" i="1" s="1"/>
  <c r="L1133" i="1" s="1"/>
  <c r="H1166" i="1"/>
  <c r="I1166" i="1" s="1"/>
  <c r="K1165" i="1" s="1"/>
  <c r="H1182" i="1"/>
  <c r="I1182" i="1" s="1"/>
  <c r="L1181" i="1" s="1"/>
  <c r="G1211" i="1"/>
  <c r="H1223" i="1" s="1"/>
  <c r="I1223" i="1" s="1"/>
  <c r="H1220" i="1"/>
  <c r="I1220" i="1" s="1"/>
  <c r="H1255" i="1"/>
  <c r="I1255" i="1" s="1"/>
  <c r="H1269" i="1"/>
  <c r="I1269" i="1" s="1"/>
  <c r="H589" i="1"/>
  <c r="I589" i="1" s="1"/>
  <c r="H675" i="1"/>
  <c r="I675" i="1" s="1"/>
  <c r="H689" i="1"/>
  <c r="I689" i="1" s="1"/>
  <c r="H719" i="1"/>
  <c r="I719" i="1" s="1"/>
  <c r="H725" i="1"/>
  <c r="I725" i="1" s="1"/>
  <c r="H822" i="1"/>
  <c r="I822" i="1" s="1"/>
  <c r="H858" i="1"/>
  <c r="I858" i="1" s="1"/>
  <c r="H886" i="1"/>
  <c r="I886" i="1" s="1"/>
  <c r="H901" i="1"/>
  <c r="I901" i="1" s="1"/>
  <c r="H956" i="1"/>
  <c r="I956" i="1" s="1"/>
  <c r="H971" i="1"/>
  <c r="I971" i="1" s="1"/>
  <c r="H986" i="1"/>
  <c r="I986" i="1" s="1"/>
  <c r="H1020" i="1"/>
  <c r="I1020" i="1" s="1"/>
  <c r="L1017" i="1" s="1"/>
  <c r="H1026" i="1"/>
  <c r="I1026" i="1" s="1"/>
  <c r="H1050" i="1"/>
  <c r="I1050" i="1" s="1"/>
  <c r="H1056" i="1"/>
  <c r="I1056" i="1" s="1"/>
  <c r="H1084" i="1"/>
  <c r="I1084" i="1" s="1"/>
  <c r="L1083" i="1" s="1"/>
  <c r="H1090" i="1"/>
  <c r="I1090" i="1" s="1"/>
  <c r="H1141" i="1"/>
  <c r="I1141" i="1" s="1"/>
  <c r="H1157" i="1"/>
  <c r="I1157" i="1" s="1"/>
  <c r="H1221" i="1"/>
  <c r="I1221" i="1" s="1"/>
  <c r="H1238" i="1"/>
  <c r="I1238" i="1" s="1"/>
  <c r="K1237" i="1" s="1"/>
  <c r="H657" i="1"/>
  <c r="I657" i="1" s="1"/>
  <c r="H695" i="1"/>
  <c r="I695" i="1" s="1"/>
  <c r="H871" i="1"/>
  <c r="I871" i="1" s="1"/>
  <c r="H892" i="1"/>
  <c r="I892" i="1" s="1"/>
  <c r="H922" i="1"/>
  <c r="I922" i="1" s="1"/>
  <c r="H972" i="1"/>
  <c r="I972" i="1" s="1"/>
  <c r="H1006" i="1"/>
  <c r="I1006" i="1" s="1"/>
  <c r="H1041" i="1"/>
  <c r="I1041" i="1" s="1"/>
  <c r="H1076" i="1"/>
  <c r="I1076" i="1" s="1"/>
  <c r="H1106" i="1"/>
  <c r="I1106" i="1" s="1"/>
  <c r="H1122" i="1"/>
  <c r="I1122" i="1" s="1"/>
  <c r="H1135" i="1"/>
  <c r="I1135" i="1" s="1"/>
  <c r="H1142" i="1"/>
  <c r="I1142" i="1" s="1"/>
  <c r="H1158" i="1"/>
  <c r="I1158" i="1" s="1"/>
  <c r="H1167" i="1"/>
  <c r="I1167" i="1" s="1"/>
  <c r="H1174" i="1"/>
  <c r="I1174" i="1" s="1"/>
  <c r="H1183" i="1"/>
  <c r="I1183" i="1" s="1"/>
  <c r="H1204" i="1"/>
  <c r="I1204" i="1" s="1"/>
  <c r="K1200" i="1" s="1"/>
  <c r="H1239" i="1"/>
  <c r="I1239" i="1" s="1"/>
  <c r="L1237" i="1" s="1"/>
  <c r="H1249" i="1"/>
  <c r="I1249" i="1" s="1"/>
  <c r="H1301" i="1"/>
  <c r="I1301" i="1" s="1"/>
  <c r="H539" i="1"/>
  <c r="I539" i="1" s="1"/>
  <c r="H571" i="1"/>
  <c r="I571" i="1" s="1"/>
  <c r="H607" i="1"/>
  <c r="I607" i="1" s="1"/>
  <c r="H639" i="1"/>
  <c r="I639" i="1" s="1"/>
  <c r="H705" i="1"/>
  <c r="I705" i="1" s="1"/>
  <c r="H823" i="1"/>
  <c r="I823" i="1" s="1"/>
  <c r="H838" i="1"/>
  <c r="I838" i="1" s="1"/>
  <c r="H844" i="1"/>
  <c r="I844" i="1" s="1"/>
  <c r="H872" i="1"/>
  <c r="I872" i="1" s="1"/>
  <c r="H878" i="1"/>
  <c r="I878" i="1" s="1"/>
  <c r="H902" i="1"/>
  <c r="I902" i="1" s="1"/>
  <c r="H908" i="1"/>
  <c r="I908" i="1" s="1"/>
  <c r="H941" i="1"/>
  <c r="I941" i="1" s="1"/>
  <c r="H1036" i="1"/>
  <c r="I1036" i="1" s="1"/>
  <c r="H1042" i="1"/>
  <c r="I1042" i="1" s="1"/>
  <c r="H1070" i="1"/>
  <c r="I1070" i="1" s="1"/>
  <c r="L1067" i="1" s="1"/>
  <c r="H1100" i="1"/>
  <c r="I1100" i="1" s="1"/>
  <c r="H1116" i="1"/>
  <c r="I1116" i="1" s="1"/>
  <c r="H1136" i="1"/>
  <c r="I1136" i="1" s="1"/>
  <c r="H1152" i="1"/>
  <c r="I1152" i="1" s="1"/>
  <c r="H1168" i="1"/>
  <c r="I1168" i="1" s="1"/>
  <c r="H1184" i="1"/>
  <c r="I1184" i="1" s="1"/>
  <c r="H1205" i="1"/>
  <c r="I1205" i="1" s="1"/>
  <c r="H1271" i="1"/>
  <c r="I1271" i="1" s="1"/>
  <c r="H1287" i="1"/>
  <c r="I1287" i="1" s="1"/>
  <c r="H1283" i="1"/>
  <c r="I1283" i="1" s="1"/>
  <c r="H1282" i="1"/>
  <c r="I1282" i="1" s="1"/>
  <c r="H1302" i="1"/>
  <c r="I1302" i="1" s="1"/>
  <c r="K1314" i="1"/>
  <c r="L1314" i="1"/>
  <c r="L1318" i="1"/>
  <c r="H587" i="1"/>
  <c r="I587" i="1" s="1"/>
  <c r="H655" i="1"/>
  <c r="I655" i="1" s="1"/>
  <c r="H673" i="1"/>
  <c r="I673" i="1" s="1"/>
  <c r="H687" i="1"/>
  <c r="I687" i="1" s="1"/>
  <c r="L686" i="1" s="1"/>
  <c r="H723" i="1"/>
  <c r="I723" i="1" s="1"/>
  <c r="H820" i="1"/>
  <c r="I820" i="1" s="1"/>
  <c r="H826" i="1"/>
  <c r="I826" i="1" s="1"/>
  <c r="H890" i="1"/>
  <c r="I890" i="1" s="1"/>
  <c r="H920" i="1"/>
  <c r="I920" i="1" s="1"/>
  <c r="H954" i="1"/>
  <c r="I954" i="1" s="1"/>
  <c r="H960" i="1"/>
  <c r="I960" i="1" s="1"/>
  <c r="H984" i="1"/>
  <c r="I984" i="1" s="1"/>
  <c r="H990" i="1"/>
  <c r="I990" i="1" s="1"/>
  <c r="H1024" i="1"/>
  <c r="I1024" i="1" s="1"/>
  <c r="H1054" i="1"/>
  <c r="I1054" i="1" s="1"/>
  <c r="L1053" i="1" s="1"/>
  <c r="H1088" i="1"/>
  <c r="I1088" i="1" s="1"/>
  <c r="H1149" i="1"/>
  <c r="I1149" i="1" s="1"/>
  <c r="H1267" i="1"/>
  <c r="I1267" i="1" s="1"/>
  <c r="H1307" i="1"/>
  <c r="I1307" i="1" s="1"/>
  <c r="H1319" i="1"/>
  <c r="I1319" i="1" s="1"/>
  <c r="K1318" i="1" s="1"/>
  <c r="H808" i="1" l="1"/>
  <c r="I808" i="1" s="1"/>
  <c r="K675" i="1"/>
  <c r="L675" i="1"/>
  <c r="K940" i="1"/>
  <c r="L940" i="1"/>
  <c r="L1170" i="1"/>
  <c r="K1170" i="1"/>
  <c r="H371" i="1"/>
  <c r="I371" i="1" s="1"/>
  <c r="H379" i="1"/>
  <c r="I379" i="1" s="1"/>
  <c r="H378" i="1"/>
  <c r="I378" i="1" s="1"/>
  <c r="H373" i="1"/>
  <c r="I373" i="1" s="1"/>
  <c r="H377" i="1"/>
  <c r="I377" i="1" s="1"/>
  <c r="L967" i="1"/>
  <c r="K967" i="1"/>
  <c r="K320" i="1"/>
  <c r="L320" i="1"/>
  <c r="H806" i="1"/>
  <c r="I806" i="1" s="1"/>
  <c r="L652" i="1"/>
  <c r="K652" i="1"/>
  <c r="L987" i="1"/>
  <c r="K502" i="1"/>
  <c r="L502" i="1"/>
  <c r="L917" i="1"/>
  <c r="K917" i="1"/>
  <c r="K359" i="1"/>
  <c r="L359" i="1"/>
  <c r="K824" i="1"/>
  <c r="L155" i="1"/>
  <c r="K155" i="1"/>
  <c r="L408" i="1"/>
  <c r="K440" i="1"/>
  <c r="L354" i="1"/>
  <c r="K354" i="1"/>
  <c r="H277" i="1"/>
  <c r="I277" i="1" s="1"/>
  <c r="K890" i="1"/>
  <c r="L890" i="1"/>
  <c r="L702" i="1"/>
  <c r="K702" i="1"/>
  <c r="L835" i="1"/>
  <c r="K835" i="1"/>
  <c r="K1104" i="1"/>
  <c r="L1104" i="1"/>
  <c r="K625" i="1"/>
  <c r="L625" i="1"/>
  <c r="L486" i="1"/>
  <c r="L921" i="1"/>
  <c r="K921" i="1"/>
  <c r="L636" i="1"/>
  <c r="K636" i="1"/>
  <c r="L25" i="1"/>
  <c r="K25" i="1"/>
  <c r="L160" i="1"/>
  <c r="K160" i="1"/>
  <c r="L1282" i="1"/>
  <c r="K1282" i="1"/>
  <c r="L951" i="1"/>
  <c r="K951" i="1"/>
  <c r="L1185" i="1"/>
  <c r="K1185" i="1"/>
  <c r="H812" i="1"/>
  <c r="I812" i="1" s="1"/>
  <c r="L1099" i="1"/>
  <c r="K1099" i="1"/>
  <c r="K609" i="1"/>
  <c r="L609" i="1"/>
  <c r="K41" i="1"/>
  <c r="L41" i="1"/>
  <c r="H375" i="1"/>
  <c r="I375" i="1" s="1"/>
  <c r="L111" i="1"/>
  <c r="K111" i="1"/>
  <c r="K1133" i="1"/>
  <c r="K79" i="1"/>
  <c r="L95" i="1"/>
  <c r="K95" i="1"/>
  <c r="L106" i="1"/>
  <c r="K106" i="1"/>
  <c r="K575" i="1"/>
  <c r="L575" i="1"/>
  <c r="H856" i="1"/>
  <c r="I856" i="1" s="1"/>
  <c r="H853" i="1"/>
  <c r="I853" i="1" s="1"/>
  <c r="H857" i="1"/>
  <c r="I857" i="1" s="1"/>
  <c r="H855" i="1"/>
  <c r="I855" i="1" s="1"/>
  <c r="H851" i="1"/>
  <c r="I851" i="1" s="1"/>
  <c r="K906" i="1"/>
  <c r="L906" i="1"/>
  <c r="H281" i="1"/>
  <c r="I281" i="1" s="1"/>
  <c r="H273" i="1"/>
  <c r="I273" i="1" s="1"/>
  <c r="H279" i="1"/>
  <c r="I279" i="1" s="1"/>
  <c r="H278" i="1"/>
  <c r="I278" i="1" s="1"/>
  <c r="L304" i="1"/>
  <c r="K304" i="1"/>
  <c r="L126" i="1"/>
  <c r="K126" i="1"/>
  <c r="H807" i="1"/>
  <c r="I807" i="1" s="1"/>
  <c r="H809" i="1"/>
  <c r="I809" i="1" s="1"/>
  <c r="H805" i="1"/>
  <c r="I805" i="1" s="1"/>
  <c r="H811" i="1"/>
  <c r="I811" i="1" s="1"/>
  <c r="H803" i="1"/>
  <c r="I803" i="1" s="1"/>
  <c r="L670" i="1"/>
  <c r="K670" i="1"/>
  <c r="L491" i="1"/>
  <c r="K491" i="1"/>
  <c r="L1033" i="1"/>
  <c r="K1033" i="1"/>
  <c r="L718" i="1"/>
  <c r="K718" i="1"/>
  <c r="L1149" i="1"/>
  <c r="K1149" i="1"/>
  <c r="L1287" i="1"/>
  <c r="K1287" i="1"/>
  <c r="K1221" i="1"/>
  <c r="L1221" i="1"/>
  <c r="L901" i="1"/>
  <c r="K901" i="1"/>
  <c r="L1303" i="1"/>
  <c r="K1303" i="1"/>
  <c r="H854" i="1"/>
  <c r="I854" i="1" s="1"/>
  <c r="K1181" i="1"/>
  <c r="L1038" i="1"/>
  <c r="H387" i="1"/>
  <c r="I387" i="1" s="1"/>
  <c r="H391" i="1"/>
  <c r="I391" i="1" s="1"/>
  <c r="H386" i="1"/>
  <c r="I386" i="1" s="1"/>
  <c r="H393" i="1"/>
  <c r="I393" i="1" s="1"/>
  <c r="L507" i="1"/>
  <c r="K507" i="1"/>
  <c r="K1083" i="1"/>
  <c r="H275" i="1"/>
  <c r="I275" i="1" s="1"/>
  <c r="K122" i="1"/>
  <c r="K1205" i="1"/>
  <c r="L1205" i="1"/>
  <c r="L1298" i="1"/>
  <c r="K1298" i="1"/>
  <c r="L983" i="1"/>
  <c r="K983" i="1"/>
  <c r="K840" i="1"/>
  <c r="L840" i="1"/>
  <c r="L237" i="1"/>
  <c r="K237" i="1"/>
  <c r="K956" i="1"/>
  <c r="L956" i="1"/>
  <c r="L874" i="1"/>
  <c r="K874" i="1"/>
  <c r="L586" i="1"/>
  <c r="K586" i="1"/>
  <c r="K1088" i="1"/>
  <c r="L1088" i="1"/>
  <c r="K686" i="1"/>
  <c r="L1271" i="1"/>
  <c r="K1271" i="1"/>
  <c r="H1218" i="1"/>
  <c r="I1218" i="1" s="1"/>
  <c r="H1216" i="1"/>
  <c r="I1216" i="1" s="1"/>
  <c r="H1224" i="1"/>
  <c r="I1224" i="1" s="1"/>
  <c r="H1222" i="1"/>
  <c r="I1222" i="1" s="1"/>
  <c r="L1266" i="1"/>
  <c r="K1266" i="1"/>
  <c r="K691" i="1"/>
  <c r="L691" i="1"/>
  <c r="H1219" i="1"/>
  <c r="I1219" i="1" s="1"/>
  <c r="K707" i="1"/>
  <c r="L707" i="1"/>
  <c r="L1138" i="1"/>
  <c r="K1138" i="1"/>
  <c r="L570" i="1"/>
  <c r="K570" i="1"/>
  <c r="K1154" i="1"/>
  <c r="L1154" i="1"/>
  <c r="K403" i="1"/>
  <c r="L403" i="1"/>
  <c r="H427" i="1"/>
  <c r="I427" i="1" s="1"/>
  <c r="L1248" i="1"/>
  <c r="K1248" i="1"/>
  <c r="K338" i="1"/>
  <c r="L338" i="1"/>
  <c r="H423" i="1"/>
  <c r="I423" i="1" s="1"/>
  <c r="K30" i="1"/>
  <c r="L30" i="1"/>
  <c r="L61" i="1"/>
  <c r="K61" i="1"/>
  <c r="K57" i="1"/>
  <c r="L538" i="1"/>
  <c r="K538" i="1"/>
  <c r="L1252" i="1"/>
  <c r="K1252" i="1"/>
  <c r="L139" i="1"/>
  <c r="K139" i="1"/>
  <c r="L90" i="1"/>
  <c r="K90" i="1"/>
  <c r="H852" i="1"/>
  <c r="I852" i="1" s="1"/>
  <c r="L1119" i="1"/>
  <c r="K1119" i="1"/>
  <c r="L1049" i="1"/>
  <c r="K1049" i="1"/>
  <c r="H525" i="1"/>
  <c r="I525" i="1" s="1"/>
  <c r="H521" i="1"/>
  <c r="I521" i="1" s="1"/>
  <c r="H523" i="1"/>
  <c r="I523" i="1" s="1"/>
  <c r="L522" i="1" s="1"/>
  <c r="H519" i="1"/>
  <c r="I519" i="1" s="1"/>
  <c r="K518" i="1" s="1"/>
  <c r="L1115" i="1"/>
  <c r="K1115" i="1"/>
  <c r="H280" i="1"/>
  <c r="I280" i="1" s="1"/>
  <c r="K435" i="1"/>
  <c r="L435" i="1"/>
  <c r="H272" i="1"/>
  <c r="I272" i="1" s="1"/>
  <c r="L293" i="1"/>
  <c r="K293" i="1"/>
  <c r="K144" i="1"/>
  <c r="L144" i="1"/>
  <c r="L226" i="1"/>
  <c r="K972" i="1"/>
  <c r="L972" i="1"/>
  <c r="L470" i="1"/>
  <c r="K470" i="1"/>
  <c r="K1072" i="1"/>
  <c r="L1072" i="1"/>
  <c r="H1225" i="1"/>
  <c r="I1225" i="1" s="1"/>
  <c r="H804" i="1"/>
  <c r="I804" i="1" s="1"/>
  <c r="L559" i="1"/>
  <c r="K1022" i="1"/>
  <c r="L288" i="1"/>
  <c r="K288" i="1"/>
  <c r="L324" i="1"/>
  <c r="K324" i="1"/>
  <c r="L935" i="1"/>
  <c r="K935" i="1"/>
  <c r="K221" i="1"/>
  <c r="L343" i="1"/>
  <c r="K343" i="1"/>
  <c r="L451" i="1"/>
  <c r="K451" i="1"/>
  <c r="H276" i="1"/>
  <c r="I276" i="1" s="1"/>
  <c r="K9" i="1"/>
  <c r="L869" i="1"/>
  <c r="K869" i="1"/>
  <c r="H425" i="1"/>
  <c r="I425" i="1" s="1"/>
  <c r="H420" i="1"/>
  <c r="I420" i="1" s="1"/>
  <c r="L419" i="1" s="1"/>
  <c r="H428" i="1"/>
  <c r="I428" i="1" s="1"/>
  <c r="H424" i="1"/>
  <c r="I424" i="1" s="1"/>
  <c r="H426" i="1"/>
  <c r="I426" i="1" s="1"/>
  <c r="H422" i="1"/>
  <c r="I422" i="1" s="1"/>
  <c r="H1217" i="1"/>
  <c r="I1217" i="1" s="1"/>
  <c r="L1165" i="1"/>
  <c r="H390" i="1"/>
  <c r="I390" i="1" s="1"/>
  <c r="L722" i="1"/>
  <c r="K722" i="1"/>
  <c r="L620" i="1"/>
  <c r="K620" i="1"/>
  <c r="H173" i="1"/>
  <c r="I173" i="1" s="1"/>
  <c r="H177" i="1"/>
  <c r="I177" i="1" s="1"/>
  <c r="H172" i="1"/>
  <c r="I172" i="1" s="1"/>
  <c r="H171" i="1"/>
  <c r="I171" i="1" s="1"/>
  <c r="H178" i="1"/>
  <c r="I178" i="1" s="1"/>
  <c r="K1053" i="1"/>
  <c r="K14" i="1"/>
  <c r="K455" i="1"/>
  <c r="L455" i="1"/>
  <c r="H179" i="1"/>
  <c r="I179" i="1" s="1"/>
  <c r="K187" i="1"/>
  <c r="L819" i="1"/>
  <c r="K819" i="1"/>
  <c r="H388" i="1"/>
  <c r="I388" i="1" s="1"/>
  <c r="H1005" i="1"/>
  <c r="I1005" i="1" s="1"/>
  <c r="H1003" i="1"/>
  <c r="I1003" i="1" s="1"/>
  <c r="H1009" i="1"/>
  <c r="I1009" i="1" s="1"/>
  <c r="H1007" i="1"/>
  <c r="I1007" i="1" s="1"/>
  <c r="K1006" i="1" s="1"/>
  <c r="H370" i="1"/>
  <c r="I370" i="1" s="1"/>
  <c r="K641" i="1"/>
  <c r="L641" i="1"/>
  <c r="L656" i="1"/>
  <c r="K656" i="1"/>
  <c r="H1001" i="1"/>
  <c r="I1001" i="1" s="1"/>
  <c r="L604" i="1"/>
  <c r="K604" i="1"/>
  <c r="L210" i="1"/>
  <c r="K210" i="1"/>
  <c r="L205" i="1"/>
  <c r="K205" i="1"/>
  <c r="L885" i="1"/>
  <c r="K885" i="1"/>
  <c r="L191" i="1"/>
  <c r="K191" i="1"/>
  <c r="L309" i="1"/>
  <c r="K309" i="1"/>
  <c r="H176" i="1"/>
  <c r="I176" i="1" s="1"/>
  <c r="L1001" i="1" l="1"/>
  <c r="K1001" i="1"/>
  <c r="L1216" i="1"/>
  <c r="K1216" i="1"/>
  <c r="L851" i="1"/>
  <c r="K851" i="1"/>
  <c r="L277" i="1"/>
  <c r="K277" i="1"/>
  <c r="L390" i="1"/>
  <c r="K390" i="1"/>
  <c r="L370" i="1"/>
  <c r="K370" i="1"/>
  <c r="K386" i="1"/>
  <c r="L386" i="1"/>
  <c r="L803" i="1"/>
  <c r="K803" i="1"/>
  <c r="L375" i="1"/>
  <c r="K375" i="1"/>
  <c r="L518" i="1"/>
  <c r="L171" i="1"/>
  <c r="K171" i="1"/>
  <c r="K419" i="1"/>
  <c r="L855" i="1"/>
  <c r="K855" i="1"/>
  <c r="L272" i="1"/>
  <c r="K272" i="1"/>
  <c r="K522" i="1"/>
  <c r="L1006" i="1"/>
  <c r="K176" i="1"/>
  <c r="L176" i="1"/>
  <c r="L424" i="1"/>
  <c r="K424" i="1"/>
  <c r="K808" i="1"/>
  <c r="L808" i="1"/>
</calcChain>
</file>

<file path=xl/sharedStrings.xml><?xml version="1.0" encoding="utf-8"?>
<sst xmlns="http://schemas.openxmlformats.org/spreadsheetml/2006/main" count="2999" uniqueCount="231">
  <si>
    <t>MA_10194g0020</t>
  </si>
  <si>
    <t>MKK9</t>
  </si>
  <si>
    <t>mitogen-activated protein kinase kinase 9</t>
  </si>
  <si>
    <t>unpaired t-test with Welch's correction</t>
  </si>
  <si>
    <t>Sample Nr</t>
  </si>
  <si>
    <t>Sample Name</t>
  </si>
  <si>
    <t>Sample Description</t>
  </si>
  <si>
    <t>Mean EF1a/pUBQ</t>
  </si>
  <si>
    <t>dCT</t>
  </si>
  <si>
    <t>Mean dCT NC</t>
  </si>
  <si>
    <t>ddCT vs Mean NC</t>
  </si>
  <si>
    <t>Fold change vs Mean NC</t>
  </si>
  <si>
    <t>comparison (Response vs NC)</t>
  </si>
  <si>
    <t>Mean FC vs NC</t>
  </si>
  <si>
    <t>SEM</t>
  </si>
  <si>
    <t>p-value vs NC</t>
  </si>
  <si>
    <t>NC2-1</t>
  </si>
  <si>
    <t>Negative control Tree 24</t>
  </si>
  <si>
    <t>NC2-2</t>
  </si>
  <si>
    <t>Negative control Tree 32</t>
  </si>
  <si>
    <t>NC2-3</t>
  </si>
  <si>
    <t>Negative control Tree 48</t>
  </si>
  <si>
    <t>NC2-4</t>
  </si>
  <si>
    <t>Negative control Tree 42</t>
  </si>
  <si>
    <t>NC2-5</t>
  </si>
  <si>
    <t>Negative control Tree 29</t>
  </si>
  <si>
    <t>LR2-1</t>
  </si>
  <si>
    <t>Local response Tree 22</t>
  </si>
  <si>
    <t>LR_D2</t>
  </si>
  <si>
    <t>LR2-2</t>
  </si>
  <si>
    <t>Local response Tree 37</t>
  </si>
  <si>
    <t>LR2-3</t>
  </si>
  <si>
    <t>Local response Tree 18</t>
  </si>
  <si>
    <t>LR2-4</t>
  </si>
  <si>
    <t>Local response Tree 31</t>
  </si>
  <si>
    <t>LR2-5</t>
  </si>
  <si>
    <t>Local response Tree 39</t>
  </si>
  <si>
    <t>SR2-1</t>
  </si>
  <si>
    <t>Systemic response Tree 22</t>
  </si>
  <si>
    <t>SR_D2</t>
  </si>
  <si>
    <t>SR2-2</t>
  </si>
  <si>
    <t>Systemic response Tree 37</t>
  </si>
  <si>
    <t>SR2-3</t>
  </si>
  <si>
    <t>Systemic response Tree 18</t>
  </si>
  <si>
    <t>SR2-4</t>
  </si>
  <si>
    <t>Systemic response Tree 31</t>
  </si>
  <si>
    <t>SR2-5</t>
  </si>
  <si>
    <t>Systemic response Tree 39</t>
  </si>
  <si>
    <t>NC3-1</t>
  </si>
  <si>
    <t>Negative control Tree 40</t>
  </si>
  <si>
    <t>NC3-2</t>
  </si>
  <si>
    <t>Negative control Tree 47</t>
  </si>
  <si>
    <t>NC3-3</t>
  </si>
  <si>
    <t>Negative control Tree 52</t>
  </si>
  <si>
    <t>NC3-4</t>
  </si>
  <si>
    <t>Negative control Tree 45</t>
  </si>
  <si>
    <t>NC3-5</t>
  </si>
  <si>
    <t>Negative control Tree 17</t>
  </si>
  <si>
    <t>LR3-1</t>
  </si>
  <si>
    <t>Local response Tree 10</t>
  </si>
  <si>
    <t>LR_D3</t>
  </si>
  <si>
    <t>*</t>
  </si>
  <si>
    <t>LR3-2</t>
  </si>
  <si>
    <t>Local response Tree 36</t>
  </si>
  <si>
    <t>LR3-3</t>
  </si>
  <si>
    <t>Local response Tree 50</t>
  </si>
  <si>
    <t>LR3-4</t>
  </si>
  <si>
    <t>Local response Tree 41</t>
  </si>
  <si>
    <t>LR3-5</t>
  </si>
  <si>
    <t>Local response Tree 05</t>
  </si>
  <si>
    <t>SR3-1</t>
  </si>
  <si>
    <t>Systemic response Tree 10</t>
  </si>
  <si>
    <t>SR_D3</t>
  </si>
  <si>
    <t>SR3-2</t>
  </si>
  <si>
    <t>Systemic response Tree 36</t>
  </si>
  <si>
    <t>SR3-3</t>
  </si>
  <si>
    <t>Systemic response Tree 50</t>
  </si>
  <si>
    <t>SR3-4</t>
  </si>
  <si>
    <t>Systemic response Tree 41</t>
  </si>
  <si>
    <t>SR3-5</t>
  </si>
  <si>
    <t>Systemic response Tree 05</t>
  </si>
  <si>
    <t>NC5-1</t>
  </si>
  <si>
    <t>Negative control Tree 26</t>
  </si>
  <si>
    <t>NC5-2</t>
  </si>
  <si>
    <t>Negative control Tree 11</t>
  </si>
  <si>
    <t>NC5-3</t>
  </si>
  <si>
    <t>Negative control Tree 20</t>
  </si>
  <si>
    <t>NC5-4</t>
  </si>
  <si>
    <t>Negative control Tree 34</t>
  </si>
  <si>
    <t>NC5-5</t>
  </si>
  <si>
    <t>Negative control Tree 43</t>
  </si>
  <si>
    <t>LR5-1</t>
  </si>
  <si>
    <t>Local response Tree 19</t>
  </si>
  <si>
    <t>LR_D5</t>
  </si>
  <si>
    <t>LR5-2</t>
  </si>
  <si>
    <t>Local response Tree 30</t>
  </si>
  <si>
    <t>LR5-3</t>
  </si>
  <si>
    <t>Local response Tree 46</t>
  </si>
  <si>
    <t>LR5-4</t>
  </si>
  <si>
    <t>Local response Tree 16</t>
  </si>
  <si>
    <t>LR5-5</t>
  </si>
  <si>
    <t>Local response Tree 35</t>
  </si>
  <si>
    <t>SR5-1</t>
  </si>
  <si>
    <t>Systemic response Tree 19</t>
  </si>
  <si>
    <t>SR_D5</t>
  </si>
  <si>
    <t>SR5-2</t>
  </si>
  <si>
    <t>Systemic response Tree 30</t>
  </si>
  <si>
    <t>SR5-3</t>
  </si>
  <si>
    <t>Systemic response Tree 46</t>
  </si>
  <si>
    <t>SR5-4</t>
  </si>
  <si>
    <t>Systemic response Tree 16</t>
  </si>
  <si>
    <t>SR5-5</t>
  </si>
  <si>
    <t>Systemic response Tree 35</t>
  </si>
  <si>
    <t>NC7-1</t>
  </si>
  <si>
    <t>Negative control Tree 14</t>
  </si>
  <si>
    <t>NC7-2</t>
  </si>
  <si>
    <t>Negative control Tree 12</t>
  </si>
  <si>
    <t>NC7-3</t>
  </si>
  <si>
    <t>Negative control Tree 06</t>
  </si>
  <si>
    <t>NC7-4</t>
  </si>
  <si>
    <t>Negative control Tree 08</t>
  </si>
  <si>
    <t>NC7-5</t>
  </si>
  <si>
    <t>Negative control Tree 27</t>
  </si>
  <si>
    <t>LR7-1</t>
  </si>
  <si>
    <t xml:space="preserve">Local response Tree 13 </t>
  </si>
  <si>
    <t>LR_D7</t>
  </si>
  <si>
    <t>LR7-2</t>
  </si>
  <si>
    <t xml:space="preserve">Local response Tree 28 </t>
  </si>
  <si>
    <t>LR7-3</t>
  </si>
  <si>
    <t>Local response Tree 25</t>
  </si>
  <si>
    <t>LR7-4</t>
  </si>
  <si>
    <t>Local response Tree 09</t>
  </si>
  <si>
    <t>SR7-1</t>
  </si>
  <si>
    <t>Systemic response Tree 13</t>
  </si>
  <si>
    <t>SR_D7</t>
  </si>
  <si>
    <t>SR7-2</t>
  </si>
  <si>
    <t>Systemic response Tree 28</t>
  </si>
  <si>
    <t>SR7-3</t>
  </si>
  <si>
    <t>Systemic response Tree 25</t>
  </si>
  <si>
    <t>SR7-4</t>
  </si>
  <si>
    <t>Systemic response Tree 09</t>
  </si>
  <si>
    <t>MA_10313114g0010</t>
  </si>
  <si>
    <t>CHIB</t>
  </si>
  <si>
    <t>basic endochitinase</t>
  </si>
  <si>
    <t>**</t>
  </si>
  <si>
    <t>MA_10431324g0020</t>
  </si>
  <si>
    <t>CML_2</t>
  </si>
  <si>
    <t>calcium-binding protein CML (calcium-binding CML42-like)</t>
  </si>
  <si>
    <t>CML2</t>
  </si>
  <si>
    <t>MA_66201g0010</t>
  </si>
  <si>
    <t>PER</t>
  </si>
  <si>
    <t>peroxidase (peroxidase 12)</t>
  </si>
  <si>
    <t>No Cq</t>
  </si>
  <si>
    <t>N/A</t>
  </si>
  <si>
    <t>MA_10435905g0020</t>
  </si>
  <si>
    <t>MYC2</t>
  </si>
  <si>
    <t>transcription factor MYC2</t>
  </si>
  <si>
    <t>***</t>
  </si>
  <si>
    <t>MA_10437020g0010</t>
  </si>
  <si>
    <t>MPK6</t>
  </si>
  <si>
    <t>mitogen-activated protein kinase 6 (mitogen-activated kinase homolog MMK1)</t>
  </si>
  <si>
    <t>&lt;0.0001</t>
  </si>
  <si>
    <t>MA_52889g0010</t>
  </si>
  <si>
    <t>CML_1</t>
  </si>
  <si>
    <t>calmodulin</t>
  </si>
  <si>
    <t>CML1</t>
  </si>
  <si>
    <t>MA_101621g0020</t>
  </si>
  <si>
    <t>EDS1</t>
  </si>
  <si>
    <t>Enhanced disease susceptibility 1 protein (lipase-like PAD4)</t>
  </si>
  <si>
    <t>MA_10435304</t>
  </si>
  <si>
    <t>Flavonone3H</t>
  </si>
  <si>
    <t>Flavonone-3-Hydrolase</t>
  </si>
  <si>
    <t>Flavonone-3-H</t>
  </si>
  <si>
    <t>MA_10432110g0010</t>
  </si>
  <si>
    <t>Cinnamyl_new</t>
  </si>
  <si>
    <t>Cinnamyl-alcohol dehydrogenase (sinapyl alcohol)</t>
  </si>
  <si>
    <t>Cinnamyl-alcoh.</t>
  </si>
  <si>
    <t>MA_53673g0010</t>
  </si>
  <si>
    <t>PRB1_new</t>
  </si>
  <si>
    <t>Pathogenesis-related PRB1-3-like</t>
  </si>
  <si>
    <t>PRB1</t>
  </si>
  <si>
    <t>MA_78410g0010</t>
  </si>
  <si>
    <t>D4R</t>
  </si>
  <si>
    <t>Dihydroflavonol 4-reductase</t>
  </si>
  <si>
    <t>MA_84713g0010</t>
  </si>
  <si>
    <t>pDIR5</t>
  </si>
  <si>
    <t>dirigent pDIR5</t>
  </si>
  <si>
    <t>MA_10433569g0010</t>
  </si>
  <si>
    <t>Dihydro4R_2</t>
  </si>
  <si>
    <t>Dihydroflavonol 4-reductase_2</t>
  </si>
  <si>
    <t>Dihydro-4-R2</t>
  </si>
  <si>
    <t>MA_175884g0010</t>
  </si>
  <si>
    <t>Farnesyl_DS</t>
  </si>
  <si>
    <t>Farnesyl diphosphate synthase</t>
  </si>
  <si>
    <t>MA_722981g0010</t>
  </si>
  <si>
    <t>PDIR2_deg</t>
  </si>
  <si>
    <t>PDIR2 degenerated primers</t>
  </si>
  <si>
    <t>MA_8921185g0010</t>
  </si>
  <si>
    <t>Basic_endo_new</t>
  </si>
  <si>
    <t>Basic_endochitinase</t>
  </si>
  <si>
    <t>MA_10427432g0020</t>
  </si>
  <si>
    <t>Germin</t>
  </si>
  <si>
    <t>Germin like protein</t>
  </si>
  <si>
    <t>Germin Mean Cq (E corrected)</t>
  </si>
  <si>
    <t>MA_106573g0010</t>
  </si>
  <si>
    <t>shikimate</t>
  </si>
  <si>
    <t>shikimate O-hydroxycinnamoyltransferase</t>
  </si>
  <si>
    <t>MA_194998g0010</t>
  </si>
  <si>
    <t>GGDS</t>
  </si>
  <si>
    <t>Geranylgeranyl diphosphate synthase</t>
  </si>
  <si>
    <t>Geranylgeranyl diphosph.</t>
  </si>
  <si>
    <t>Factor</t>
  </si>
  <si>
    <t>F</t>
  </si>
  <si>
    <t>R2</t>
  </si>
  <si>
    <t>P-value</t>
  </si>
  <si>
    <t>Treatment</t>
  </si>
  <si>
    <t>Day</t>
  </si>
  <si>
    <t>Treatment × Day</t>
  </si>
  <si>
    <t>Pairwise comparisons: Treatment</t>
  </si>
  <si>
    <t>Comparison</t>
  </si>
  <si>
    <t>NC vs LR</t>
  </si>
  <si>
    <t>NC vs SR</t>
  </si>
  <si>
    <t>LR vs SR</t>
  </si>
  <si>
    <t>Pairwise comparisons: Day</t>
  </si>
  <si>
    <t>Day 2 vs 3</t>
  </si>
  <si>
    <t>Day 2 vs 5</t>
  </si>
  <si>
    <t>Day 2 vs 7</t>
  </si>
  <si>
    <t>Day 3 vs 5</t>
  </si>
  <si>
    <t>Day 3 vs 7</t>
  </si>
  <si>
    <t>Day 5 vs 7</t>
  </si>
  <si>
    <t>PERMANOVA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</si>
</sst>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6100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3" fillId="0" borderId="0" xfId="0" applyFont="1"/>
    <xf numFmtId="2" fontId="3" fillId="0" borderId="0" xfId="0" applyNumberFormat="1" applyFont="1"/>
    <xf numFmtId="2" fontId="3" fillId="0" borderId="0" xfId="0" applyNumberFormat="1" applyFont="1" applyAlignment="1">
      <alignment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0" fontId="4" fillId="2" borderId="1" xfId="1" applyFont="1" applyBorder="1"/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295275</xdr:colOff>
      <xdr:row>132</xdr:row>
      <xdr:rowOff>38100</xdr:rowOff>
    </xdr:from>
    <xdr:to>
      <xdr:col>20</xdr:col>
      <xdr:colOff>228037</xdr:colOff>
      <xdr:row>146</xdr:row>
      <xdr:rowOff>113888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B5850849-8817-4C9F-A584-448179790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00125" y="25266650"/>
          <a:ext cx="4733362" cy="3187288"/>
        </a:xfrm>
        <a:prstGeom prst="rect">
          <a:avLst/>
        </a:prstGeom>
      </xdr:spPr>
    </xdr:pic>
    <xdr:clientData/>
  </xdr:twoCellAnchor>
  <xdr:twoCellAnchor editAs="oneCell">
    <xdr:from>
      <xdr:col>14</xdr:col>
      <xdr:colOff>342900</xdr:colOff>
      <xdr:row>198</xdr:row>
      <xdr:rowOff>123825</xdr:rowOff>
    </xdr:from>
    <xdr:to>
      <xdr:col>20</xdr:col>
      <xdr:colOff>275662</xdr:colOff>
      <xdr:row>213</xdr:row>
      <xdr:rowOff>56732</xdr:rowOff>
    </xdr:to>
    <xdr:pic>
      <xdr:nvPicPr>
        <xdr:cNvPr id="3" name="Grafik 5">
          <a:extLst>
            <a:ext uri="{FF2B5EF4-FFF2-40B4-BE49-F238E27FC236}">
              <a16:creationId xmlns:a16="http://schemas.microsoft.com/office/drawing/2014/main" id="{A8E6451D-B291-40D0-8B4F-BC9A643F3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47750" y="37874575"/>
          <a:ext cx="4733362" cy="3228557"/>
        </a:xfrm>
        <a:prstGeom prst="rect">
          <a:avLst/>
        </a:prstGeom>
      </xdr:spPr>
    </xdr:pic>
    <xdr:clientData/>
  </xdr:twoCellAnchor>
  <xdr:twoCellAnchor editAs="oneCell">
    <xdr:from>
      <xdr:col>14</xdr:col>
      <xdr:colOff>247650</xdr:colOff>
      <xdr:row>265</xdr:row>
      <xdr:rowOff>19050</xdr:rowOff>
    </xdr:from>
    <xdr:to>
      <xdr:col>20</xdr:col>
      <xdr:colOff>180412</xdr:colOff>
      <xdr:row>279</xdr:row>
      <xdr:rowOff>113886</xdr:rowOff>
    </xdr:to>
    <xdr:pic>
      <xdr:nvPicPr>
        <xdr:cNvPr id="4" name="Grafik 6">
          <a:extLst>
            <a:ext uri="{FF2B5EF4-FFF2-40B4-BE49-F238E27FC236}">
              <a16:creationId xmlns:a16="http://schemas.microsoft.com/office/drawing/2014/main" id="{9AAF6ED2-C057-4C7C-BEFC-237A21332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52500" y="50476150"/>
          <a:ext cx="4733362" cy="3206336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133350</xdr:colOff>
      <xdr:row>331</xdr:row>
      <xdr:rowOff>152400</xdr:rowOff>
    </xdr:from>
    <xdr:to>
      <xdr:col>20</xdr:col>
      <xdr:colOff>66112</xdr:colOff>
      <xdr:row>346</xdr:row>
      <xdr:rowOff>56736</xdr:rowOff>
    </xdr:to>
    <xdr:pic>
      <xdr:nvPicPr>
        <xdr:cNvPr id="5" name="Grafik 7">
          <a:extLst>
            <a:ext uri="{FF2B5EF4-FFF2-40B4-BE49-F238E27FC236}">
              <a16:creationId xmlns:a16="http://schemas.microsoft.com/office/drawing/2014/main" id="{50036F76-5D80-4E68-AFEF-32A3BC947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538200" y="63131700"/>
          <a:ext cx="4733362" cy="3199986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266700</xdr:colOff>
      <xdr:row>396</xdr:row>
      <xdr:rowOff>95250</xdr:rowOff>
    </xdr:from>
    <xdr:to>
      <xdr:col>20</xdr:col>
      <xdr:colOff>199462</xdr:colOff>
      <xdr:row>410</xdr:row>
      <xdr:rowOff>171038</xdr:rowOff>
    </xdr:to>
    <xdr:pic>
      <xdr:nvPicPr>
        <xdr:cNvPr id="6" name="Grafik 9">
          <a:extLst>
            <a:ext uri="{FF2B5EF4-FFF2-40B4-BE49-F238E27FC236}">
              <a16:creationId xmlns:a16="http://schemas.microsoft.com/office/drawing/2014/main" id="{A421A76D-523E-481D-91F7-8AC49FEDC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671550" y="75412600"/>
          <a:ext cx="4733362" cy="3187288"/>
        </a:xfrm>
        <a:prstGeom prst="rect">
          <a:avLst/>
        </a:prstGeom>
      </xdr:spPr>
    </xdr:pic>
    <xdr:clientData/>
  </xdr:twoCellAnchor>
  <xdr:twoCellAnchor editAs="oneCell">
    <xdr:from>
      <xdr:col>14</xdr:col>
      <xdr:colOff>333375</xdr:colOff>
      <xdr:row>463</xdr:row>
      <xdr:rowOff>9525</xdr:rowOff>
    </xdr:from>
    <xdr:to>
      <xdr:col>20</xdr:col>
      <xdr:colOff>266137</xdr:colOff>
      <xdr:row>477</xdr:row>
      <xdr:rowOff>123408</xdr:rowOff>
    </xdr:to>
    <xdr:pic>
      <xdr:nvPicPr>
        <xdr:cNvPr id="7" name="Grafik 10">
          <a:extLst>
            <a:ext uri="{FF2B5EF4-FFF2-40B4-BE49-F238E27FC236}">
              <a16:creationId xmlns:a16="http://schemas.microsoft.com/office/drawing/2014/main" id="{0170BA20-747B-434B-9F0F-1F23C46BB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738225" y="88033225"/>
          <a:ext cx="4733362" cy="3225383"/>
        </a:xfrm>
        <a:prstGeom prst="rect">
          <a:avLst/>
        </a:prstGeom>
      </xdr:spPr>
    </xdr:pic>
    <xdr:clientData/>
  </xdr:twoCellAnchor>
  <xdr:twoCellAnchor editAs="oneCell">
    <xdr:from>
      <xdr:col>14</xdr:col>
      <xdr:colOff>200025</xdr:colOff>
      <xdr:row>531</xdr:row>
      <xdr:rowOff>123825</xdr:rowOff>
    </xdr:from>
    <xdr:to>
      <xdr:col>20</xdr:col>
      <xdr:colOff>132787</xdr:colOff>
      <xdr:row>546</xdr:row>
      <xdr:rowOff>9114</xdr:rowOff>
    </xdr:to>
    <xdr:pic>
      <xdr:nvPicPr>
        <xdr:cNvPr id="8" name="Grafik 11">
          <a:extLst>
            <a:ext uri="{FF2B5EF4-FFF2-40B4-BE49-F238E27FC236}">
              <a16:creationId xmlns:a16="http://schemas.microsoft.com/office/drawing/2014/main" id="{D5BEC84D-99FC-48B8-8C57-D46135D39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4875" y="101038025"/>
          <a:ext cx="4733362" cy="3177764"/>
        </a:xfrm>
        <a:prstGeom prst="rect">
          <a:avLst/>
        </a:prstGeom>
      </xdr:spPr>
    </xdr:pic>
    <xdr:clientData/>
  </xdr:twoCellAnchor>
  <xdr:twoCellAnchor editAs="oneCell">
    <xdr:from>
      <xdr:col>14</xdr:col>
      <xdr:colOff>342900</xdr:colOff>
      <xdr:row>597</xdr:row>
      <xdr:rowOff>57150</xdr:rowOff>
    </xdr:from>
    <xdr:to>
      <xdr:col>20</xdr:col>
      <xdr:colOff>275662</xdr:colOff>
      <xdr:row>611</xdr:row>
      <xdr:rowOff>85319</xdr:rowOff>
    </xdr:to>
    <xdr:pic>
      <xdr:nvPicPr>
        <xdr:cNvPr id="9" name="Grafik 1">
          <a:extLst>
            <a:ext uri="{FF2B5EF4-FFF2-40B4-BE49-F238E27FC236}">
              <a16:creationId xmlns:a16="http://schemas.microsoft.com/office/drawing/2014/main" id="{12392050-B776-4DBD-BA84-2101C3E77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747750" y="113493550"/>
          <a:ext cx="4733362" cy="3139669"/>
        </a:xfrm>
        <a:prstGeom prst="rect">
          <a:avLst/>
        </a:prstGeom>
      </xdr:spPr>
    </xdr:pic>
    <xdr:clientData/>
  </xdr:twoCellAnchor>
  <xdr:twoCellAnchor editAs="oneCell">
    <xdr:from>
      <xdr:col>14</xdr:col>
      <xdr:colOff>352425</xdr:colOff>
      <xdr:row>663</xdr:row>
      <xdr:rowOff>47625</xdr:rowOff>
    </xdr:from>
    <xdr:to>
      <xdr:col>20</xdr:col>
      <xdr:colOff>285187</xdr:colOff>
      <xdr:row>677</xdr:row>
      <xdr:rowOff>94842</xdr:rowOff>
    </xdr:to>
    <xdr:pic>
      <xdr:nvPicPr>
        <xdr:cNvPr id="10" name="Grafik 8">
          <a:extLst>
            <a:ext uri="{FF2B5EF4-FFF2-40B4-BE49-F238E27FC236}">
              <a16:creationId xmlns:a16="http://schemas.microsoft.com/office/drawing/2014/main" id="{D76C8385-677A-42CE-BAD1-9333768C3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57275" y="126006225"/>
          <a:ext cx="4733362" cy="3158717"/>
        </a:xfrm>
        <a:prstGeom prst="rect">
          <a:avLst/>
        </a:prstGeom>
      </xdr:spPr>
    </xdr:pic>
    <xdr:clientData/>
  </xdr:twoCellAnchor>
  <xdr:twoCellAnchor editAs="oneCell">
    <xdr:from>
      <xdr:col>14</xdr:col>
      <xdr:colOff>295275</xdr:colOff>
      <xdr:row>67</xdr:row>
      <xdr:rowOff>123825</xdr:rowOff>
    </xdr:from>
    <xdr:to>
      <xdr:col>20</xdr:col>
      <xdr:colOff>228037</xdr:colOff>
      <xdr:row>81</xdr:row>
      <xdr:rowOff>161518</xdr:rowOff>
    </xdr:to>
    <xdr:pic>
      <xdr:nvPicPr>
        <xdr:cNvPr id="11" name="Grafik 12">
          <a:extLst>
            <a:ext uri="{FF2B5EF4-FFF2-40B4-BE49-F238E27FC236}">
              <a16:creationId xmlns:a16="http://schemas.microsoft.com/office/drawing/2014/main" id="{084D5C37-D357-4921-B7E9-D5611733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00125" y="13014325"/>
          <a:ext cx="4733362" cy="3149193"/>
        </a:xfrm>
        <a:prstGeom prst="rect">
          <a:avLst/>
        </a:prstGeom>
      </xdr:spPr>
    </xdr:pic>
    <xdr:clientData/>
  </xdr:twoCellAnchor>
  <xdr:twoCellAnchor editAs="oneCell">
    <xdr:from>
      <xdr:col>14</xdr:col>
      <xdr:colOff>314325</xdr:colOff>
      <xdr:row>796</xdr:row>
      <xdr:rowOff>66675</xdr:rowOff>
    </xdr:from>
    <xdr:to>
      <xdr:col>20</xdr:col>
      <xdr:colOff>247087</xdr:colOff>
      <xdr:row>810</xdr:row>
      <xdr:rowOff>47225</xdr:rowOff>
    </xdr:to>
    <xdr:pic>
      <xdr:nvPicPr>
        <xdr:cNvPr id="12" name="Grafik 3">
          <a:extLst>
            <a:ext uri="{FF2B5EF4-FFF2-40B4-BE49-F238E27FC236}">
              <a16:creationId xmlns:a16="http://schemas.microsoft.com/office/drawing/2014/main" id="{93F5CA80-CDBE-4971-99E8-82CE23476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719175" y="151253825"/>
          <a:ext cx="4733362" cy="309205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266700</xdr:colOff>
      <xdr:row>862</xdr:row>
      <xdr:rowOff>57150</xdr:rowOff>
    </xdr:from>
    <xdr:to>
      <xdr:col>20</xdr:col>
      <xdr:colOff>199462</xdr:colOff>
      <xdr:row>876</xdr:row>
      <xdr:rowOff>75795</xdr:rowOff>
    </xdr:to>
    <xdr:pic>
      <xdr:nvPicPr>
        <xdr:cNvPr id="13" name="Grafik 13">
          <a:extLst>
            <a:ext uri="{FF2B5EF4-FFF2-40B4-BE49-F238E27FC236}">
              <a16:creationId xmlns:a16="http://schemas.microsoft.com/office/drawing/2014/main" id="{B88740FE-434B-41DD-BCCC-8853CFF5E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671550" y="163766500"/>
          <a:ext cx="4733362" cy="3130145"/>
        </a:xfrm>
        <a:prstGeom prst="rect">
          <a:avLst/>
        </a:prstGeom>
      </xdr:spPr>
    </xdr:pic>
    <xdr:clientData/>
  </xdr:twoCellAnchor>
  <xdr:twoCellAnchor editAs="oneCell">
    <xdr:from>
      <xdr:col>14</xdr:col>
      <xdr:colOff>171450</xdr:colOff>
      <xdr:row>928</xdr:row>
      <xdr:rowOff>66675</xdr:rowOff>
    </xdr:from>
    <xdr:to>
      <xdr:col>20</xdr:col>
      <xdr:colOff>104212</xdr:colOff>
      <xdr:row>942</xdr:row>
      <xdr:rowOff>180558</xdr:rowOff>
    </xdr:to>
    <xdr:pic>
      <xdr:nvPicPr>
        <xdr:cNvPr id="14" name="Grafik 14">
          <a:extLst>
            <a:ext uri="{FF2B5EF4-FFF2-40B4-BE49-F238E27FC236}">
              <a16:creationId xmlns:a16="http://schemas.microsoft.com/office/drawing/2014/main" id="{D9163F65-5945-4557-AA29-84AB55F6F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576300" y="176298225"/>
          <a:ext cx="4733362" cy="3225383"/>
        </a:xfrm>
        <a:prstGeom prst="rect">
          <a:avLst/>
        </a:prstGeom>
      </xdr:spPr>
    </xdr:pic>
    <xdr:clientData/>
  </xdr:twoCellAnchor>
  <xdr:twoCellAnchor editAs="oneCell">
    <xdr:from>
      <xdr:col>14</xdr:col>
      <xdr:colOff>419100</xdr:colOff>
      <xdr:row>994</xdr:row>
      <xdr:rowOff>190500</xdr:rowOff>
    </xdr:from>
    <xdr:to>
      <xdr:col>20</xdr:col>
      <xdr:colOff>351862</xdr:colOff>
      <xdr:row>1009</xdr:row>
      <xdr:rowOff>21820</xdr:rowOff>
    </xdr:to>
    <xdr:pic>
      <xdr:nvPicPr>
        <xdr:cNvPr id="15" name="Grafik 15">
          <a:extLst>
            <a:ext uri="{FF2B5EF4-FFF2-40B4-BE49-F238E27FC236}">
              <a16:creationId xmlns:a16="http://schemas.microsoft.com/office/drawing/2014/main" id="{99BFA722-5929-4E91-BFD2-84CA673F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823950" y="188944250"/>
          <a:ext cx="4733362" cy="312379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1060</xdr:row>
      <xdr:rowOff>0</xdr:rowOff>
    </xdr:from>
    <xdr:to>
      <xdr:col>19</xdr:col>
      <xdr:colOff>694762</xdr:colOff>
      <xdr:row>1073</xdr:row>
      <xdr:rowOff>180574</xdr:rowOff>
    </xdr:to>
    <xdr:pic>
      <xdr:nvPicPr>
        <xdr:cNvPr id="16" name="Grafik 16">
          <a:extLst>
            <a:ext uri="{FF2B5EF4-FFF2-40B4-BE49-F238E27FC236}">
              <a16:creationId xmlns:a16="http://schemas.microsoft.com/office/drawing/2014/main" id="{CE36B1D0-ECC9-4444-A812-53DA7F35D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404850" y="201275950"/>
          <a:ext cx="4695262" cy="310792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19</xdr:col>
      <xdr:colOff>694762</xdr:colOff>
      <xdr:row>16</xdr:row>
      <xdr:rowOff>123407</xdr:rowOff>
    </xdr:to>
    <xdr:pic>
      <xdr:nvPicPr>
        <xdr:cNvPr id="17" name="Grafik 18">
          <a:extLst>
            <a:ext uri="{FF2B5EF4-FFF2-40B4-BE49-F238E27FC236}">
              <a16:creationId xmlns:a16="http://schemas.microsoft.com/office/drawing/2014/main" id="{DE662E29-1B4F-4E73-9BD7-31DEC6D8D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404850" y="552450"/>
          <a:ext cx="4695262" cy="323490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1126</xdr:row>
      <xdr:rowOff>0</xdr:rowOff>
    </xdr:from>
    <xdr:to>
      <xdr:col>19</xdr:col>
      <xdr:colOff>694762</xdr:colOff>
      <xdr:row>1140</xdr:row>
      <xdr:rowOff>9123</xdr:rowOff>
    </xdr:to>
    <xdr:pic>
      <xdr:nvPicPr>
        <xdr:cNvPr id="18" name="Grafik 19">
          <a:extLst>
            <a:ext uri="{FF2B5EF4-FFF2-40B4-BE49-F238E27FC236}">
              <a16:creationId xmlns:a16="http://schemas.microsoft.com/office/drawing/2014/main" id="{A88663A6-BC28-4C6E-B03E-D4ACD83E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404850" y="213798150"/>
          <a:ext cx="4695262" cy="311744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1193</xdr:row>
      <xdr:rowOff>0</xdr:rowOff>
    </xdr:from>
    <xdr:to>
      <xdr:col>19</xdr:col>
      <xdr:colOff>694762</xdr:colOff>
      <xdr:row>1205</xdr:row>
      <xdr:rowOff>94836</xdr:rowOff>
    </xdr:to>
    <xdr:pic>
      <xdr:nvPicPr>
        <xdr:cNvPr id="19" name="Grafik 20">
          <a:extLst>
            <a:ext uri="{FF2B5EF4-FFF2-40B4-BE49-F238E27FC236}">
              <a16:creationId xmlns:a16="http://schemas.microsoft.com/office/drawing/2014/main" id="{E255B6E9-CFC2-40AA-A940-F5ABBD6A9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404850" y="226504500"/>
          <a:ext cx="4695262" cy="302218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1259</xdr:row>
      <xdr:rowOff>0</xdr:rowOff>
    </xdr:from>
    <xdr:to>
      <xdr:col>19</xdr:col>
      <xdr:colOff>694762</xdr:colOff>
      <xdr:row>1273</xdr:row>
      <xdr:rowOff>21820</xdr:rowOff>
    </xdr:to>
    <xdr:pic>
      <xdr:nvPicPr>
        <xdr:cNvPr id="20" name="Grafik 2">
          <a:extLst>
            <a:ext uri="{FF2B5EF4-FFF2-40B4-BE49-F238E27FC236}">
              <a16:creationId xmlns:a16="http://schemas.microsoft.com/office/drawing/2014/main" id="{2F210C29-2B8D-40A3-892B-B96521466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404850" y="239210850"/>
          <a:ext cx="4695262" cy="3130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CEBAB-6DCB-480B-A991-C23523553A90}">
  <dimension ref="A2:AA1321"/>
  <sheetViews>
    <sheetView workbookViewId="0">
      <selection activeCell="C7" sqref="C7"/>
    </sheetView>
  </sheetViews>
  <sheetFormatPr baseColWidth="10" defaultColWidth="10.83203125" defaultRowHeight="14" x14ac:dyDescent="0.15"/>
  <cols>
    <col min="1" max="1" width="19.5" style="2" customWidth="1"/>
    <col min="2" max="2" width="10.83203125" style="2"/>
    <col min="3" max="3" width="28.5" style="2" customWidth="1"/>
    <col min="4" max="12" width="10.83203125" style="3"/>
    <col min="13" max="13" width="18.5" style="3" customWidth="1"/>
    <col min="14" max="27" width="10.83203125" style="3"/>
    <col min="28" max="16384" width="10.83203125" style="2"/>
  </cols>
  <sheetData>
    <row r="2" spans="1:27" ht="30" x14ac:dyDescent="0.15">
      <c r="A2" s="2" t="s">
        <v>0</v>
      </c>
      <c r="B2" s="2" t="s">
        <v>1</v>
      </c>
      <c r="C2" s="2" t="s">
        <v>2</v>
      </c>
      <c r="M2" s="4" t="s">
        <v>3</v>
      </c>
    </row>
    <row r="3" spans="1:27" s="7" customFormat="1" ht="45" x14ac:dyDescent="0.15">
      <c r="A3" s="5" t="s">
        <v>4</v>
      </c>
      <c r="B3" s="5" t="s">
        <v>5</v>
      </c>
      <c r="C3" s="5" t="s">
        <v>6</v>
      </c>
      <c r="D3" s="6" t="s">
        <v>7</v>
      </c>
      <c r="E3" s="6" t="s">
        <v>1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15">
      <c r="A4" s="8">
        <v>1</v>
      </c>
      <c r="B4" s="8" t="s">
        <v>16</v>
      </c>
      <c r="C4" s="8" t="s">
        <v>17</v>
      </c>
      <c r="D4" s="9">
        <v>17.169543226198087</v>
      </c>
      <c r="E4" s="9">
        <v>24.39236957278138</v>
      </c>
      <c r="F4" s="9">
        <f>E4-D4</f>
        <v>7.2228263465832931</v>
      </c>
      <c r="G4" s="9">
        <f>GEOMEAN(F4:F8)</f>
        <v>7.0323612022911988</v>
      </c>
      <c r="H4" s="9"/>
      <c r="I4" s="9"/>
      <c r="J4" s="9"/>
      <c r="K4" s="9"/>
      <c r="L4" s="9"/>
      <c r="M4" s="9"/>
    </row>
    <row r="5" spans="1:27" x14ac:dyDescent="0.15">
      <c r="A5" s="8">
        <v>2</v>
      </c>
      <c r="B5" s="8" t="s">
        <v>18</v>
      </c>
      <c r="C5" s="8" t="s">
        <v>19</v>
      </c>
      <c r="D5" s="9">
        <v>16.742754992975584</v>
      </c>
      <c r="E5" s="9">
        <v>23.50620789521523</v>
      </c>
      <c r="F5" s="9">
        <f t="shared" ref="F5:F64" si="0">E5-D5</f>
        <v>6.7634529022396457</v>
      </c>
      <c r="G5" s="9"/>
      <c r="H5" s="9"/>
      <c r="I5" s="9"/>
      <c r="J5" s="9"/>
      <c r="K5" s="9"/>
      <c r="L5" s="9"/>
      <c r="M5" s="9"/>
    </row>
    <row r="6" spans="1:27" x14ac:dyDescent="0.15">
      <c r="A6" s="8">
        <v>3</v>
      </c>
      <c r="B6" s="8" t="s">
        <v>20</v>
      </c>
      <c r="C6" s="8" t="s">
        <v>21</v>
      </c>
      <c r="D6" s="9">
        <v>16.598639022469161</v>
      </c>
      <c r="E6" s="9">
        <v>23.699303495752631</v>
      </c>
      <c r="F6" s="9">
        <f t="shared" si="0"/>
        <v>7.1006644732834694</v>
      </c>
      <c r="G6" s="9"/>
      <c r="H6" s="9"/>
      <c r="I6" s="9"/>
      <c r="J6" s="9"/>
      <c r="K6" s="9"/>
      <c r="L6" s="9"/>
      <c r="M6" s="9"/>
    </row>
    <row r="7" spans="1:27" x14ac:dyDescent="0.15">
      <c r="A7" s="8">
        <v>4</v>
      </c>
      <c r="B7" s="8" t="s">
        <v>22</v>
      </c>
      <c r="C7" s="8" t="s">
        <v>23</v>
      </c>
      <c r="D7" s="9">
        <v>16.340617728356992</v>
      </c>
      <c r="E7" s="9">
        <v>23.495984938375003</v>
      </c>
      <c r="F7" s="9">
        <f t="shared" si="0"/>
        <v>7.1553672100180101</v>
      </c>
      <c r="G7" s="9"/>
      <c r="H7" s="9"/>
      <c r="I7" s="9"/>
      <c r="J7" s="9"/>
      <c r="K7" s="9"/>
      <c r="L7" s="9"/>
      <c r="M7" s="9"/>
    </row>
    <row r="8" spans="1:27" x14ac:dyDescent="0.15">
      <c r="A8" s="8">
        <v>5</v>
      </c>
      <c r="B8" s="8" t="s">
        <v>24</v>
      </c>
      <c r="C8" s="8" t="s">
        <v>25</v>
      </c>
      <c r="D8" s="9">
        <v>17.098266332303158</v>
      </c>
      <c r="E8" s="9">
        <v>24.027724616873975</v>
      </c>
      <c r="F8" s="9">
        <f t="shared" si="0"/>
        <v>6.929458284570817</v>
      </c>
      <c r="G8" s="9"/>
      <c r="H8" s="9"/>
      <c r="I8" s="9"/>
      <c r="J8" s="9"/>
      <c r="K8" s="9"/>
      <c r="L8" s="9"/>
      <c r="M8" s="9"/>
    </row>
    <row r="9" spans="1:27" x14ac:dyDescent="0.15">
      <c r="A9" s="8">
        <v>6</v>
      </c>
      <c r="B9" s="8" t="s">
        <v>26</v>
      </c>
      <c r="C9" s="8" t="s">
        <v>27</v>
      </c>
      <c r="D9" s="9">
        <v>16.365384230101363</v>
      </c>
      <c r="E9" s="9">
        <v>22.875151037194446</v>
      </c>
      <c r="F9" s="9">
        <f t="shared" si="0"/>
        <v>6.509766807093083</v>
      </c>
      <c r="G9" s="9"/>
      <c r="H9" s="9">
        <f>F9-$G$4</f>
        <v>-0.52259439519811579</v>
      </c>
      <c r="I9" s="9">
        <f>POWER(2,-H9)</f>
        <v>1.4365362464706359</v>
      </c>
      <c r="J9" s="9" t="s">
        <v>28</v>
      </c>
      <c r="K9" s="9">
        <f>GEOMEAN(I9:I13)</f>
        <v>1.1700616800186849</v>
      </c>
      <c r="L9" s="9">
        <f>STDEV(I9:I13)/SQRT(5)</f>
        <v>9.3932639654169037E-2</v>
      </c>
      <c r="M9" s="1">
        <v>0.14990000000000001</v>
      </c>
    </row>
    <row r="10" spans="1:27" x14ac:dyDescent="0.15">
      <c r="A10" s="8">
        <v>7</v>
      </c>
      <c r="B10" s="8" t="s">
        <v>29</v>
      </c>
      <c r="C10" s="8" t="s">
        <v>30</v>
      </c>
      <c r="D10" s="9">
        <v>16.323458872111132</v>
      </c>
      <c r="E10" s="9">
        <v>23.443829524582238</v>
      </c>
      <c r="F10" s="9">
        <f t="shared" si="0"/>
        <v>7.1203706524711059</v>
      </c>
      <c r="G10" s="9"/>
      <c r="H10" s="9">
        <f t="shared" ref="H10:H18" si="1">F10-$G$4</f>
        <v>8.8009450179907134E-2</v>
      </c>
      <c r="I10" s="9">
        <f t="shared" ref="I10:I63" si="2">POWER(2,-H10)</f>
        <v>0.94081994477904063</v>
      </c>
      <c r="J10" s="9"/>
      <c r="K10" s="9"/>
      <c r="L10" s="9"/>
      <c r="M10" s="9"/>
    </row>
    <row r="11" spans="1:27" x14ac:dyDescent="0.15">
      <c r="A11" s="8">
        <v>8</v>
      </c>
      <c r="B11" s="8" t="s">
        <v>31</v>
      </c>
      <c r="C11" s="8" t="s">
        <v>32</v>
      </c>
      <c r="D11" s="9">
        <v>16.931760318581066</v>
      </c>
      <c r="E11" s="9">
        <v>23.913047310203314</v>
      </c>
      <c r="F11" s="9">
        <f t="shared" si="0"/>
        <v>6.9812869916222482</v>
      </c>
      <c r="G11" s="9"/>
      <c r="H11" s="9">
        <f t="shared" si="1"/>
        <v>-5.107421066895057E-2</v>
      </c>
      <c r="I11" s="9">
        <f t="shared" si="2"/>
        <v>1.0360360547609286</v>
      </c>
      <c r="J11" s="9"/>
      <c r="K11" s="9"/>
      <c r="L11" s="9"/>
      <c r="M11" s="9"/>
    </row>
    <row r="12" spans="1:27" x14ac:dyDescent="0.15">
      <c r="A12" s="8">
        <v>9</v>
      </c>
      <c r="B12" s="8" t="s">
        <v>33</v>
      </c>
      <c r="C12" s="8" t="s">
        <v>34</v>
      </c>
      <c r="D12" s="9">
        <v>16.131258276640384</v>
      </c>
      <c r="E12" s="9">
        <v>22.959025942240956</v>
      </c>
      <c r="F12" s="9">
        <f t="shared" si="0"/>
        <v>6.8277676656005717</v>
      </c>
      <c r="G12" s="9"/>
      <c r="H12" s="9">
        <f t="shared" si="1"/>
        <v>-0.20459353669062708</v>
      </c>
      <c r="I12" s="9">
        <f t="shared" si="2"/>
        <v>1.1523616359630378</v>
      </c>
      <c r="J12" s="9"/>
      <c r="K12" s="9"/>
      <c r="L12" s="9"/>
      <c r="M12" s="9"/>
    </row>
    <row r="13" spans="1:27" x14ac:dyDescent="0.15">
      <c r="A13" s="8">
        <v>10</v>
      </c>
      <c r="B13" s="8" t="s">
        <v>35</v>
      </c>
      <c r="C13" s="8" t="s">
        <v>36</v>
      </c>
      <c r="D13" s="9">
        <v>16.181124270339733</v>
      </c>
      <c r="E13" s="9">
        <v>22.770815246257648</v>
      </c>
      <c r="F13" s="9">
        <f t="shared" si="0"/>
        <v>6.5896909759179145</v>
      </c>
      <c r="G13" s="9"/>
      <c r="H13" s="9">
        <f t="shared" si="1"/>
        <v>-0.44267022637328424</v>
      </c>
      <c r="I13" s="9">
        <f t="shared" si="2"/>
        <v>1.3591175370551904</v>
      </c>
      <c r="J13" s="9"/>
      <c r="K13" s="9"/>
      <c r="L13" s="9"/>
      <c r="M13" s="9"/>
    </row>
    <row r="14" spans="1:27" x14ac:dyDescent="0.15">
      <c r="A14" s="8">
        <v>11</v>
      </c>
      <c r="B14" s="8" t="s">
        <v>37</v>
      </c>
      <c r="C14" s="8" t="s">
        <v>38</v>
      </c>
      <c r="D14" s="9">
        <v>16.36156152168078</v>
      </c>
      <c r="E14" s="9">
        <v>23.44888338813594</v>
      </c>
      <c r="F14" s="9">
        <f t="shared" si="0"/>
        <v>7.0873218664551594</v>
      </c>
      <c r="G14" s="9"/>
      <c r="H14" s="9">
        <f t="shared" si="1"/>
        <v>5.4960664163960615E-2</v>
      </c>
      <c r="I14" s="9">
        <f t="shared" si="2"/>
        <v>0.96262068910129728</v>
      </c>
      <c r="J14" s="9" t="s">
        <v>39</v>
      </c>
      <c r="K14" s="9">
        <f t="shared" ref="K14" si="3">GEOMEAN(I14:I18)</f>
        <v>0.99945116979069792</v>
      </c>
      <c r="L14" s="9">
        <f t="shared" ref="L14" si="4">STDEV(I14:I18)/SQRT(5)</f>
        <v>2.6866163938927792E-2</v>
      </c>
      <c r="M14" s="1">
        <v>0.99</v>
      </c>
    </row>
    <row r="15" spans="1:27" x14ac:dyDescent="0.15">
      <c r="A15" s="8">
        <v>12</v>
      </c>
      <c r="B15" s="8" t="s">
        <v>40</v>
      </c>
      <c r="C15" s="8" t="s">
        <v>41</v>
      </c>
      <c r="D15" s="9">
        <v>15.955541426686864</v>
      </c>
      <c r="E15" s="9">
        <v>22.886005205380108</v>
      </c>
      <c r="F15" s="9">
        <f t="shared" si="0"/>
        <v>6.9304637786932446</v>
      </c>
      <c r="G15" s="9"/>
      <c r="H15" s="9">
        <f t="shared" si="1"/>
        <v>-0.10189742359795417</v>
      </c>
      <c r="I15" s="9">
        <f t="shared" si="2"/>
        <v>1.073183979716132</v>
      </c>
      <c r="J15" s="9"/>
      <c r="K15" s="9"/>
      <c r="L15" s="9"/>
      <c r="M15" s="9"/>
    </row>
    <row r="16" spans="1:27" x14ac:dyDescent="0.15">
      <c r="A16" s="8">
        <v>13</v>
      </c>
      <c r="B16" s="8" t="s">
        <v>42</v>
      </c>
      <c r="C16" s="8" t="s">
        <v>43</v>
      </c>
      <c r="D16" s="9">
        <v>16.651820998945343</v>
      </c>
      <c r="E16" s="9">
        <v>23.641955177749686</v>
      </c>
      <c r="F16" s="9">
        <f t="shared" si="0"/>
        <v>6.9901341788043432</v>
      </c>
      <c r="G16" s="9"/>
      <c r="H16" s="9">
        <f t="shared" si="1"/>
        <v>-4.2227023486855586E-2</v>
      </c>
      <c r="I16" s="9">
        <f t="shared" si="2"/>
        <v>1.0297021053193425</v>
      </c>
      <c r="J16" s="9"/>
      <c r="K16" s="9"/>
      <c r="L16" s="9"/>
      <c r="M16" s="9"/>
    </row>
    <row r="17" spans="1:14" x14ac:dyDescent="0.15">
      <c r="A17" s="8">
        <v>14</v>
      </c>
      <c r="B17" s="8" t="s">
        <v>44</v>
      </c>
      <c r="C17" s="8" t="s">
        <v>45</v>
      </c>
      <c r="D17" s="9">
        <v>16.240870292570207</v>
      </c>
      <c r="E17" s="9">
        <v>23.245726858429517</v>
      </c>
      <c r="F17" s="9">
        <f t="shared" si="0"/>
        <v>7.0048565658593098</v>
      </c>
      <c r="G17" s="9"/>
      <c r="H17" s="9">
        <f t="shared" si="1"/>
        <v>-2.750463643188894E-2</v>
      </c>
      <c r="I17" s="9">
        <f t="shared" si="2"/>
        <v>1.0192476541762627</v>
      </c>
      <c r="J17" s="9"/>
      <c r="K17" s="9"/>
      <c r="L17" s="9"/>
      <c r="M17" s="9"/>
    </row>
    <row r="18" spans="1:14" x14ac:dyDescent="0.15">
      <c r="A18" s="8">
        <v>15</v>
      </c>
      <c r="B18" s="8" t="s">
        <v>46</v>
      </c>
      <c r="C18" s="8" t="s">
        <v>47</v>
      </c>
      <c r="D18" s="9">
        <v>15.821417453240054</v>
      </c>
      <c r="E18" s="9">
        <v>22.974407134789924</v>
      </c>
      <c r="F18" s="9">
        <f t="shared" si="0"/>
        <v>7.1529896815498706</v>
      </c>
      <c r="G18" s="9"/>
      <c r="H18" s="9">
        <f t="shared" si="1"/>
        <v>0.12062847925867182</v>
      </c>
      <c r="I18" s="9">
        <f t="shared" si="2"/>
        <v>0.91978687784318347</v>
      </c>
      <c r="J18" s="9"/>
      <c r="K18" s="9"/>
      <c r="L18" s="9"/>
      <c r="M18" s="9"/>
    </row>
    <row r="19" spans="1:14" x14ac:dyDescent="0.15">
      <c r="A19" s="8"/>
      <c r="B19" s="8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4" x14ac:dyDescent="0.15">
      <c r="A20" s="8">
        <v>16</v>
      </c>
      <c r="B20" s="8" t="s">
        <v>48</v>
      </c>
      <c r="C20" s="8" t="s">
        <v>49</v>
      </c>
      <c r="D20" s="9">
        <v>17.017756966465001</v>
      </c>
      <c r="E20" s="9">
        <v>23.834847272658635</v>
      </c>
      <c r="F20" s="9">
        <f t="shared" si="0"/>
        <v>6.8170903061936343</v>
      </c>
      <c r="G20" s="9">
        <f>GEOMEAN(F20:F24)</f>
        <v>6.8811868824736138</v>
      </c>
      <c r="H20" s="9"/>
      <c r="I20" s="9"/>
      <c r="J20" s="9"/>
      <c r="K20" s="9"/>
      <c r="L20" s="9"/>
      <c r="M20" s="9"/>
    </row>
    <row r="21" spans="1:14" x14ac:dyDescent="0.15">
      <c r="A21" s="8">
        <v>17</v>
      </c>
      <c r="B21" s="8" t="s">
        <v>50</v>
      </c>
      <c r="C21" s="8" t="s">
        <v>51</v>
      </c>
      <c r="D21" s="9">
        <v>16.630268839869018</v>
      </c>
      <c r="E21" s="9">
        <v>23.720122011598633</v>
      </c>
      <c r="F21" s="9">
        <f t="shared" si="0"/>
        <v>7.0898531717296152</v>
      </c>
      <c r="G21" s="9"/>
      <c r="H21" s="9"/>
      <c r="I21" s="9"/>
      <c r="J21" s="9"/>
      <c r="K21" s="9"/>
      <c r="L21" s="9"/>
      <c r="M21" s="9"/>
    </row>
    <row r="22" spans="1:14" x14ac:dyDescent="0.15">
      <c r="A22" s="8">
        <v>18</v>
      </c>
      <c r="B22" s="8" t="s">
        <v>52</v>
      </c>
      <c r="C22" s="8" t="s">
        <v>53</v>
      </c>
      <c r="D22" s="9">
        <v>16.639770147598458</v>
      </c>
      <c r="E22" s="9">
        <v>23.480202322470991</v>
      </c>
      <c r="F22" s="9">
        <f t="shared" si="0"/>
        <v>6.8404321748725323</v>
      </c>
      <c r="G22" s="9"/>
      <c r="H22" s="9"/>
      <c r="I22" s="9"/>
      <c r="J22" s="9"/>
      <c r="K22" s="9"/>
      <c r="L22" s="9"/>
      <c r="M22" s="9"/>
    </row>
    <row r="23" spans="1:14" x14ac:dyDescent="0.15">
      <c r="A23" s="8">
        <v>19</v>
      </c>
      <c r="B23" s="8" t="s">
        <v>54</v>
      </c>
      <c r="C23" s="8" t="s">
        <v>55</v>
      </c>
      <c r="D23" s="9">
        <v>16.141312986532434</v>
      </c>
      <c r="E23" s="9">
        <v>23.042402113915355</v>
      </c>
      <c r="F23" s="9">
        <f t="shared" si="0"/>
        <v>6.9010891273829209</v>
      </c>
      <c r="G23" s="9"/>
      <c r="H23" s="9"/>
      <c r="I23" s="9"/>
      <c r="J23" s="9"/>
      <c r="K23" s="9"/>
      <c r="L23" s="9"/>
      <c r="M23" s="9"/>
    </row>
    <row r="24" spans="1:14" x14ac:dyDescent="0.15">
      <c r="A24" s="8">
        <v>20</v>
      </c>
      <c r="B24" s="8" t="s">
        <v>56</v>
      </c>
      <c r="C24" s="8" t="s">
        <v>57</v>
      </c>
      <c r="D24" s="9">
        <v>16.879826471630846</v>
      </c>
      <c r="E24" s="9">
        <v>23.64189080269438</v>
      </c>
      <c r="F24" s="9">
        <f t="shared" si="0"/>
        <v>6.7620643310635344</v>
      </c>
      <c r="G24" s="9"/>
      <c r="H24" s="9"/>
      <c r="I24" s="9"/>
      <c r="J24" s="9"/>
      <c r="K24" s="9"/>
      <c r="L24" s="9"/>
      <c r="M24" s="9"/>
    </row>
    <row r="25" spans="1:14" x14ac:dyDescent="0.15">
      <c r="A25" s="8">
        <v>21</v>
      </c>
      <c r="B25" s="8" t="s">
        <v>58</v>
      </c>
      <c r="C25" s="8" t="s">
        <v>59</v>
      </c>
      <c r="D25" s="9">
        <v>16.156001878830427</v>
      </c>
      <c r="E25" s="9">
        <v>23.292560151918067</v>
      </c>
      <c r="F25" s="9">
        <f t="shared" si="0"/>
        <v>7.1365582730876405</v>
      </c>
      <c r="G25" s="9"/>
      <c r="H25" s="9">
        <f>F25-$G$20</f>
        <v>0.25537139061402669</v>
      </c>
      <c r="I25" s="9">
        <f t="shared" si="2"/>
        <v>0.8377714407807374</v>
      </c>
      <c r="J25" s="9" t="s">
        <v>60</v>
      </c>
      <c r="K25" s="9">
        <f t="shared" ref="K25" si="5">GEOMEAN(I25:I29)</f>
        <v>0.87127011654700959</v>
      </c>
      <c r="L25" s="9">
        <f t="shared" ref="L25" si="6">STDEV(I25:I29)/SQRT(5)</f>
        <v>3.4470352049221532E-2</v>
      </c>
      <c r="M25" s="10">
        <v>3.61E-2</v>
      </c>
      <c r="N25" s="3" t="s">
        <v>61</v>
      </c>
    </row>
    <row r="26" spans="1:14" x14ac:dyDescent="0.15">
      <c r="A26" s="8">
        <v>22</v>
      </c>
      <c r="B26" s="8" t="s">
        <v>62</v>
      </c>
      <c r="C26" s="8" t="s">
        <v>63</v>
      </c>
      <c r="D26" s="9">
        <v>15.364157438854015</v>
      </c>
      <c r="E26" s="9">
        <v>22.23948395670261</v>
      </c>
      <c r="F26" s="9">
        <f t="shared" si="0"/>
        <v>6.8753265178485954</v>
      </c>
      <c r="G26" s="9"/>
      <c r="H26" s="9">
        <f t="shared" ref="H26:H34" si="7">F26-$G$20</f>
        <v>-5.8603646250183772E-3</v>
      </c>
      <c r="I26" s="9">
        <f t="shared" si="2"/>
        <v>1.0040703567081941</v>
      </c>
      <c r="J26" s="9"/>
      <c r="K26" s="9"/>
      <c r="L26" s="9"/>
      <c r="M26" s="9"/>
    </row>
    <row r="27" spans="1:14" x14ac:dyDescent="0.15">
      <c r="A27" s="8">
        <v>23</v>
      </c>
      <c r="B27" s="8" t="s">
        <v>64</v>
      </c>
      <c r="C27" s="8" t="s">
        <v>65</v>
      </c>
      <c r="D27" s="9">
        <v>15.457006985451063</v>
      </c>
      <c r="E27" s="9">
        <v>22.531389736519667</v>
      </c>
      <c r="F27" s="9">
        <f t="shared" si="0"/>
        <v>7.0743827510686046</v>
      </c>
      <c r="G27" s="9"/>
      <c r="H27" s="9">
        <f t="shared" si="7"/>
        <v>0.19319586859499083</v>
      </c>
      <c r="I27" s="9">
        <f t="shared" si="2"/>
        <v>0.87466600714534937</v>
      </c>
      <c r="J27" s="9"/>
      <c r="K27" s="9"/>
      <c r="L27" s="9"/>
      <c r="M27" s="9"/>
    </row>
    <row r="28" spans="1:14" x14ac:dyDescent="0.15">
      <c r="A28" s="8">
        <v>24</v>
      </c>
      <c r="B28" s="8" t="s">
        <v>66</v>
      </c>
      <c r="C28" s="8" t="s">
        <v>67</v>
      </c>
      <c r="D28" s="9">
        <v>16.701582453797215</v>
      </c>
      <c r="E28" s="9">
        <v>23.897399115282816</v>
      </c>
      <c r="F28" s="9">
        <f t="shared" si="0"/>
        <v>7.1958166614856012</v>
      </c>
      <c r="G28" s="9"/>
      <c r="H28" s="9">
        <f t="shared" si="7"/>
        <v>0.31462977901198741</v>
      </c>
      <c r="I28" s="9">
        <f t="shared" si="2"/>
        <v>0.80405729955261174</v>
      </c>
      <c r="J28" s="9"/>
      <c r="K28" s="9"/>
      <c r="L28" s="9"/>
      <c r="M28" s="9"/>
    </row>
    <row r="29" spans="1:14" x14ac:dyDescent="0.15">
      <c r="A29" s="8">
        <v>25</v>
      </c>
      <c r="B29" s="8" t="s">
        <v>68</v>
      </c>
      <c r="C29" s="8" t="s">
        <v>69</v>
      </c>
      <c r="D29" s="9">
        <v>15.903675344139446</v>
      </c>
      <c r="E29" s="9">
        <v>23.021565720424814</v>
      </c>
      <c r="F29" s="9">
        <f t="shared" si="0"/>
        <v>7.1178903762853682</v>
      </c>
      <c r="G29" s="9"/>
      <c r="H29" s="9">
        <f t="shared" si="7"/>
        <v>0.23670349381175448</v>
      </c>
      <c r="I29" s="9">
        <f t="shared" si="2"/>
        <v>0.84868230703186143</v>
      </c>
      <c r="J29" s="9"/>
      <c r="K29" s="9"/>
      <c r="L29" s="9"/>
      <c r="M29" s="9"/>
    </row>
    <row r="30" spans="1:14" x14ac:dyDescent="0.15">
      <c r="A30" s="8">
        <v>26</v>
      </c>
      <c r="B30" s="8" t="s">
        <v>70</v>
      </c>
      <c r="C30" s="8" t="s">
        <v>71</v>
      </c>
      <c r="D30" s="9">
        <v>15.798615751124734</v>
      </c>
      <c r="E30" s="9">
        <v>22.541960929586061</v>
      </c>
      <c r="F30" s="9">
        <f t="shared" si="0"/>
        <v>6.7433451784613272</v>
      </c>
      <c r="G30" s="9"/>
      <c r="H30" s="9">
        <f t="shared" si="7"/>
        <v>-0.13784170401228657</v>
      </c>
      <c r="I30" s="9">
        <f t="shared" si="2"/>
        <v>1.1002578797883587</v>
      </c>
      <c r="J30" s="9" t="s">
        <v>72</v>
      </c>
      <c r="K30" s="9">
        <f t="shared" ref="K30" si="8">GEOMEAN(I30:I34)</f>
        <v>1.0290750862070772</v>
      </c>
      <c r="L30" s="9">
        <f t="shared" ref="L30" si="9">STDEV(I30:I34)/SQRT(5)</f>
        <v>3.4523025403987107E-2</v>
      </c>
      <c r="M30" s="1">
        <v>0.58750000000000002</v>
      </c>
    </row>
    <row r="31" spans="1:14" x14ac:dyDescent="0.15">
      <c r="A31" s="8">
        <v>27</v>
      </c>
      <c r="B31" s="8" t="s">
        <v>73</v>
      </c>
      <c r="C31" s="8" t="s">
        <v>74</v>
      </c>
      <c r="D31" s="9">
        <v>16.859255734231638</v>
      </c>
      <c r="E31" s="9">
        <v>23.855665983782767</v>
      </c>
      <c r="F31" s="9">
        <f t="shared" si="0"/>
        <v>6.9964102495511291</v>
      </c>
      <c r="G31" s="9"/>
      <c r="H31" s="9">
        <f t="shared" si="7"/>
        <v>0.11522336707751535</v>
      </c>
      <c r="I31" s="9">
        <f t="shared" si="2"/>
        <v>0.92323935796637191</v>
      </c>
      <c r="J31" s="9"/>
      <c r="K31" s="9"/>
      <c r="L31" s="9"/>
      <c r="M31" s="9"/>
    </row>
    <row r="32" spans="1:14" x14ac:dyDescent="0.15">
      <c r="A32" s="8">
        <v>28</v>
      </c>
      <c r="B32" s="8" t="s">
        <v>75</v>
      </c>
      <c r="C32" s="8" t="s">
        <v>76</v>
      </c>
      <c r="D32" s="9">
        <v>16.209924747942569</v>
      </c>
      <c r="E32" s="9">
        <v>22.938090115564261</v>
      </c>
      <c r="F32" s="9">
        <f t="shared" si="0"/>
        <v>6.7281653676216919</v>
      </c>
      <c r="G32" s="9"/>
      <c r="H32" s="9">
        <f t="shared" si="7"/>
        <v>-0.15302151485192184</v>
      </c>
      <c r="I32" s="9">
        <f t="shared" si="2"/>
        <v>1.1118957390489796</v>
      </c>
      <c r="J32" s="9"/>
      <c r="K32" s="9"/>
      <c r="L32" s="9"/>
      <c r="M32" s="9"/>
    </row>
    <row r="33" spans="1:13" x14ac:dyDescent="0.15">
      <c r="A33" s="8">
        <v>29</v>
      </c>
      <c r="B33" s="8" t="s">
        <v>77</v>
      </c>
      <c r="C33" s="8" t="s">
        <v>78</v>
      </c>
      <c r="D33" s="9">
        <v>16.206272016322668</v>
      </c>
      <c r="E33" s="9">
        <v>23.063290386684759</v>
      </c>
      <c r="F33" s="9">
        <f t="shared" si="0"/>
        <v>6.8570183703620913</v>
      </c>
      <c r="G33" s="9"/>
      <c r="H33" s="9">
        <f t="shared" si="7"/>
        <v>-2.4168512111522489E-2</v>
      </c>
      <c r="I33" s="9">
        <f t="shared" si="2"/>
        <v>1.016893443267022</v>
      </c>
      <c r="J33" s="9"/>
      <c r="K33" s="9"/>
      <c r="L33" s="9"/>
      <c r="M33" s="9"/>
    </row>
    <row r="34" spans="1:13" x14ac:dyDescent="0.15">
      <c r="A34" s="8">
        <v>30</v>
      </c>
      <c r="B34" s="8" t="s">
        <v>79</v>
      </c>
      <c r="C34" s="8" t="s">
        <v>80</v>
      </c>
      <c r="D34" s="9">
        <v>16.225398948252778</v>
      </c>
      <c r="E34" s="9">
        <v>23.099652934842823</v>
      </c>
      <c r="F34" s="9">
        <f t="shared" si="0"/>
        <v>6.8742539865900447</v>
      </c>
      <c r="G34" s="9"/>
      <c r="H34" s="9">
        <f t="shared" si="7"/>
        <v>-6.9328958835690457E-3</v>
      </c>
      <c r="I34" s="9">
        <f t="shared" si="2"/>
        <v>1.0048170822506319</v>
      </c>
      <c r="J34" s="9"/>
      <c r="K34" s="9"/>
      <c r="L34" s="9"/>
      <c r="M34" s="9"/>
    </row>
    <row r="35" spans="1:13" x14ac:dyDescent="0.15">
      <c r="A35" s="8"/>
      <c r="B35" s="8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15">
      <c r="A36" s="8">
        <v>31</v>
      </c>
      <c r="B36" s="8" t="s">
        <v>81</v>
      </c>
      <c r="C36" s="8" t="s">
        <v>82</v>
      </c>
      <c r="D36" s="9">
        <v>16.226818519194129</v>
      </c>
      <c r="E36" s="9">
        <v>22.865190319368267</v>
      </c>
      <c r="F36" s="9">
        <f t="shared" si="0"/>
        <v>6.6383718001741379</v>
      </c>
      <c r="G36" s="9">
        <f>GEOMEAN(F36:F40)</f>
        <v>6.5022719889236145</v>
      </c>
      <c r="H36" s="9"/>
      <c r="I36" s="9"/>
      <c r="J36" s="9"/>
      <c r="K36" s="9"/>
      <c r="L36" s="9"/>
      <c r="M36" s="9"/>
    </row>
    <row r="37" spans="1:13" x14ac:dyDescent="0.15">
      <c r="A37" s="8">
        <v>32</v>
      </c>
      <c r="B37" s="8" t="s">
        <v>83</v>
      </c>
      <c r="C37" s="8" t="s">
        <v>84</v>
      </c>
      <c r="D37" s="9">
        <v>16.36143862294702</v>
      </c>
      <c r="E37" s="9">
        <v>23.01110147327088</v>
      </c>
      <c r="F37" s="9">
        <f t="shared" si="0"/>
        <v>6.6496628503238604</v>
      </c>
      <c r="G37" s="9"/>
      <c r="H37" s="9"/>
      <c r="I37" s="9"/>
      <c r="J37" s="9"/>
      <c r="K37" s="9"/>
      <c r="L37" s="9"/>
      <c r="M37" s="9"/>
    </row>
    <row r="38" spans="1:13" x14ac:dyDescent="0.15">
      <c r="A38" s="8">
        <v>33</v>
      </c>
      <c r="B38" s="8" t="s">
        <v>85</v>
      </c>
      <c r="C38" s="8" t="s">
        <v>86</v>
      </c>
      <c r="D38" s="9">
        <v>16.166222821480645</v>
      </c>
      <c r="E38" s="9">
        <v>22.541931994004578</v>
      </c>
      <c r="F38" s="9">
        <f t="shared" si="0"/>
        <v>6.3757091725239334</v>
      </c>
      <c r="G38" s="9"/>
      <c r="H38" s="9"/>
      <c r="I38" s="9"/>
      <c r="J38" s="9"/>
      <c r="K38" s="9"/>
      <c r="L38" s="9"/>
      <c r="M38" s="9"/>
    </row>
    <row r="39" spans="1:13" x14ac:dyDescent="0.15">
      <c r="A39" s="8">
        <v>34</v>
      </c>
      <c r="B39" s="8" t="s">
        <v>87</v>
      </c>
      <c r="C39" s="8" t="s">
        <v>88</v>
      </c>
      <c r="D39" s="9">
        <v>17.088303292156393</v>
      </c>
      <c r="E39" s="9">
        <v>23.667913926807195</v>
      </c>
      <c r="F39" s="9">
        <f t="shared" si="0"/>
        <v>6.5796106346508019</v>
      </c>
      <c r="G39" s="9"/>
      <c r="H39" s="9"/>
      <c r="I39" s="9"/>
      <c r="J39" s="9"/>
      <c r="K39" s="9"/>
      <c r="L39" s="9"/>
      <c r="M39" s="9"/>
    </row>
    <row r="40" spans="1:13" x14ac:dyDescent="0.15">
      <c r="A40" s="8">
        <v>35</v>
      </c>
      <c r="B40" s="8" t="s">
        <v>89</v>
      </c>
      <c r="C40" s="8" t="s">
        <v>90</v>
      </c>
      <c r="D40" s="9">
        <v>16.640558988392605</v>
      </c>
      <c r="E40" s="9">
        <v>22.917322536238693</v>
      </c>
      <c r="F40" s="9">
        <f t="shared" si="0"/>
        <v>6.2767635478460875</v>
      </c>
      <c r="G40" s="9"/>
      <c r="H40" s="9"/>
      <c r="I40" s="9"/>
      <c r="J40" s="9"/>
      <c r="K40" s="9"/>
      <c r="L40" s="9"/>
      <c r="M40" s="9"/>
    </row>
    <row r="41" spans="1:13" x14ac:dyDescent="0.15">
      <c r="A41" s="8">
        <v>36</v>
      </c>
      <c r="B41" s="8" t="s">
        <v>91</v>
      </c>
      <c r="C41" s="8" t="s">
        <v>92</v>
      </c>
      <c r="D41" s="9">
        <v>15.713125727301028</v>
      </c>
      <c r="E41" s="9">
        <v>22.406424385025808</v>
      </c>
      <c r="F41" s="9">
        <f t="shared" si="0"/>
        <v>6.6932986577247799</v>
      </c>
      <c r="G41" s="9"/>
      <c r="H41" s="9">
        <f>F41-$G$36</f>
        <v>0.19102666880116548</v>
      </c>
      <c r="I41" s="9">
        <f t="shared" si="2"/>
        <v>0.87598212203374126</v>
      </c>
      <c r="J41" s="9" t="s">
        <v>93</v>
      </c>
      <c r="K41" s="9">
        <f t="shared" ref="K41" si="10">GEOMEAN(I41:I45)</f>
        <v>0.77422872564647005</v>
      </c>
      <c r="L41" s="9">
        <f t="shared" ref="L41" si="11">STDEV(I41:I45)/SQRT(5)</f>
        <v>7.992303602796387E-2</v>
      </c>
      <c r="M41" s="1">
        <v>5.8000000000000003E-2</v>
      </c>
    </row>
    <row r="42" spans="1:13" x14ac:dyDescent="0.15">
      <c r="A42" s="8">
        <v>37</v>
      </c>
      <c r="B42" s="8" t="s">
        <v>94</v>
      </c>
      <c r="C42" s="8" t="s">
        <v>95</v>
      </c>
      <c r="D42" s="9">
        <v>16.484576667958951</v>
      </c>
      <c r="E42" s="9">
        <v>23.647171273825901</v>
      </c>
      <c r="F42" s="9">
        <f t="shared" si="0"/>
        <v>7.1625946058669498</v>
      </c>
      <c r="G42" s="9"/>
      <c r="H42" s="9">
        <f t="shared" ref="H42:H50" si="12">F42-$G$36</f>
        <v>0.66032261694333538</v>
      </c>
      <c r="I42" s="9">
        <f t="shared" si="2"/>
        <v>0.6327367879146657</v>
      </c>
      <c r="J42" s="9"/>
      <c r="K42" s="9"/>
      <c r="L42" s="9"/>
      <c r="M42" s="9"/>
    </row>
    <row r="43" spans="1:13" x14ac:dyDescent="0.15">
      <c r="A43" s="8">
        <v>38</v>
      </c>
      <c r="B43" s="8" t="s">
        <v>96</v>
      </c>
      <c r="C43" s="8" t="s">
        <v>97</v>
      </c>
      <c r="D43" s="9">
        <v>15.687489857369645</v>
      </c>
      <c r="E43" s="9">
        <v>22.687854533691976</v>
      </c>
      <c r="F43" s="9">
        <f t="shared" si="0"/>
        <v>7.0003646763223308</v>
      </c>
      <c r="G43" s="9"/>
      <c r="H43" s="9">
        <f t="shared" si="12"/>
        <v>0.49809268739871637</v>
      </c>
      <c r="I43" s="9">
        <f t="shared" si="2"/>
        <v>0.7080422287585334</v>
      </c>
      <c r="J43" s="9"/>
      <c r="K43" s="9"/>
      <c r="L43" s="9"/>
      <c r="M43" s="9"/>
    </row>
    <row r="44" spans="1:13" x14ac:dyDescent="0.15">
      <c r="A44" s="8">
        <v>39</v>
      </c>
      <c r="B44" s="8" t="s">
        <v>98</v>
      </c>
      <c r="C44" s="8" t="s">
        <v>99</v>
      </c>
      <c r="D44" s="9">
        <v>16.110473364000814</v>
      </c>
      <c r="E44" s="9">
        <v>22.526113138115274</v>
      </c>
      <c r="F44" s="9">
        <f t="shared" si="0"/>
        <v>6.4156397741144602</v>
      </c>
      <c r="G44" s="9"/>
      <c r="H44" s="9">
        <f t="shared" si="12"/>
        <v>-8.6632214809154284E-2</v>
      </c>
      <c r="I44" s="9">
        <f t="shared" si="2"/>
        <v>1.0618884455427307</v>
      </c>
      <c r="J44" s="9"/>
      <c r="K44" s="9"/>
      <c r="L44" s="9"/>
      <c r="M44" s="9"/>
    </row>
    <row r="45" spans="1:13" x14ac:dyDescent="0.15">
      <c r="A45" s="8">
        <v>40</v>
      </c>
      <c r="B45" s="8" t="s">
        <v>100</v>
      </c>
      <c r="C45" s="8" t="s">
        <v>101</v>
      </c>
      <c r="D45" s="9">
        <v>16.447121424629447</v>
      </c>
      <c r="E45" s="9">
        <v>23.532424950204661</v>
      </c>
      <c r="F45" s="9">
        <f t="shared" si="0"/>
        <v>7.0853035255752133</v>
      </c>
      <c r="G45" s="9"/>
      <c r="H45" s="9">
        <f t="shared" si="12"/>
        <v>0.58303153665159879</v>
      </c>
      <c r="I45" s="9">
        <f t="shared" si="2"/>
        <v>0.66755955894281771</v>
      </c>
      <c r="J45" s="9"/>
      <c r="K45" s="9"/>
      <c r="L45" s="9"/>
      <c r="M45" s="9"/>
    </row>
    <row r="46" spans="1:13" x14ac:dyDescent="0.15">
      <c r="A46" s="8">
        <v>41</v>
      </c>
      <c r="B46" s="8" t="s">
        <v>102</v>
      </c>
      <c r="C46" s="8" t="s">
        <v>103</v>
      </c>
      <c r="D46" s="9">
        <v>16.768008515297861</v>
      </c>
      <c r="E46" s="9">
        <v>23.328956772251288</v>
      </c>
      <c r="F46" s="9">
        <f t="shared" si="0"/>
        <v>6.5609482569534272</v>
      </c>
      <c r="G46" s="9"/>
      <c r="H46" s="9">
        <f t="shared" si="12"/>
        <v>5.8676268029812739E-2</v>
      </c>
      <c r="I46" s="9">
        <f t="shared" si="2"/>
        <v>0.96014468748109916</v>
      </c>
      <c r="J46" s="9" t="s">
        <v>104</v>
      </c>
      <c r="K46" s="9">
        <f t="shared" ref="K46" si="13">GEOMEAN(I46:I50)</f>
        <v>1.0127218709620047</v>
      </c>
      <c r="L46" s="9">
        <f t="shared" ref="L46" si="14">STDEV(I46:I50)/SQRT(5)</f>
        <v>3.471141554431123E-2</v>
      </c>
      <c r="M46" s="1">
        <v>0.82940000000000003</v>
      </c>
    </row>
    <row r="47" spans="1:13" x14ac:dyDescent="0.15">
      <c r="A47" s="8">
        <v>42</v>
      </c>
      <c r="B47" s="8" t="s">
        <v>105</v>
      </c>
      <c r="C47" s="8" t="s">
        <v>106</v>
      </c>
      <c r="D47" s="9">
        <v>17.032935123146995</v>
      </c>
      <c r="E47" s="9">
        <v>23.621079275066993</v>
      </c>
      <c r="F47" s="9">
        <f t="shared" si="0"/>
        <v>6.5881441519199981</v>
      </c>
      <c r="G47" s="9"/>
      <c r="H47" s="9">
        <f t="shared" si="12"/>
        <v>8.5872162996383672E-2</v>
      </c>
      <c r="I47" s="9">
        <f t="shared" si="2"/>
        <v>0.94221475972257707</v>
      </c>
      <c r="J47" s="9"/>
      <c r="K47" s="9"/>
      <c r="L47" s="9"/>
      <c r="M47" s="9"/>
    </row>
    <row r="48" spans="1:13" x14ac:dyDescent="0.15">
      <c r="A48" s="8">
        <v>43</v>
      </c>
      <c r="B48" s="8" t="s">
        <v>107</v>
      </c>
      <c r="C48" s="8" t="s">
        <v>108</v>
      </c>
      <c r="D48" s="9">
        <v>17.307608638537427</v>
      </c>
      <c r="E48" s="9">
        <v>23.621010240829165</v>
      </c>
      <c r="F48" s="9">
        <f t="shared" si="0"/>
        <v>6.3134016022917372</v>
      </c>
      <c r="G48" s="9"/>
      <c r="H48" s="9">
        <f t="shared" si="12"/>
        <v>-0.18887038663187727</v>
      </c>
      <c r="I48" s="9">
        <f t="shared" si="2"/>
        <v>1.1398708607947705</v>
      </c>
      <c r="J48" s="9"/>
      <c r="K48" s="9"/>
      <c r="L48" s="9"/>
      <c r="M48" s="9"/>
    </row>
    <row r="49" spans="1:13" x14ac:dyDescent="0.15">
      <c r="A49" s="8">
        <v>44</v>
      </c>
      <c r="B49" s="8" t="s">
        <v>109</v>
      </c>
      <c r="C49" s="8" t="s">
        <v>110</v>
      </c>
      <c r="D49" s="9">
        <v>17.347237561069278</v>
      </c>
      <c r="E49" s="9">
        <v>23.840057644842997</v>
      </c>
      <c r="F49" s="9">
        <f t="shared" si="0"/>
        <v>6.4928200837737187</v>
      </c>
      <c r="G49" s="9"/>
      <c r="H49" s="9">
        <f t="shared" si="12"/>
        <v>-9.4519051498958007E-3</v>
      </c>
      <c r="I49" s="9">
        <f t="shared" si="2"/>
        <v>1.0065730698295936</v>
      </c>
      <c r="J49" s="9"/>
      <c r="K49" s="9"/>
      <c r="L49" s="9"/>
      <c r="M49" s="9"/>
    </row>
    <row r="50" spans="1:13" x14ac:dyDescent="0.15">
      <c r="A50" s="8">
        <v>45</v>
      </c>
      <c r="B50" s="8" t="s">
        <v>111</v>
      </c>
      <c r="C50" s="8" t="s">
        <v>112</v>
      </c>
      <c r="D50" s="9">
        <v>17.218763868337181</v>
      </c>
      <c r="E50" s="9">
        <v>23.683619649286658</v>
      </c>
      <c r="F50" s="9">
        <f t="shared" si="0"/>
        <v>6.4648557809494775</v>
      </c>
      <c r="G50" s="9"/>
      <c r="H50" s="9">
        <f t="shared" si="12"/>
        <v>-3.7416207974136917E-2</v>
      </c>
      <c r="I50" s="9">
        <f t="shared" si="2"/>
        <v>1.0262741759433758</v>
      </c>
      <c r="J50" s="9"/>
      <c r="K50" s="9"/>
      <c r="L50" s="9"/>
      <c r="M50" s="9"/>
    </row>
    <row r="51" spans="1:13" x14ac:dyDescent="0.15">
      <c r="A51" s="8"/>
      <c r="B51" s="8"/>
      <c r="C51" s="8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x14ac:dyDescent="0.15">
      <c r="A52" s="8">
        <v>46</v>
      </c>
      <c r="B52" s="8" t="s">
        <v>113</v>
      </c>
      <c r="C52" s="8" t="s">
        <v>114</v>
      </c>
      <c r="D52" s="9">
        <v>17.162059890046951</v>
      </c>
      <c r="E52" s="9">
        <v>24.324883453510161</v>
      </c>
      <c r="F52" s="9">
        <f t="shared" si="0"/>
        <v>7.1628235634632098</v>
      </c>
      <c r="G52" s="9">
        <f>GEOMEAN(F52:F56)</f>
        <v>6.8433925077585469</v>
      </c>
      <c r="H52" s="9"/>
      <c r="I52" s="9"/>
      <c r="J52" s="9"/>
      <c r="K52" s="9"/>
      <c r="L52" s="9"/>
      <c r="M52" s="9"/>
    </row>
    <row r="53" spans="1:13" x14ac:dyDescent="0.15">
      <c r="A53" s="8">
        <v>47</v>
      </c>
      <c r="B53" s="8" t="s">
        <v>115</v>
      </c>
      <c r="C53" s="8" t="s">
        <v>116</v>
      </c>
      <c r="D53" s="9">
        <v>17.483373476118835</v>
      </c>
      <c r="E53" s="9">
        <v>24.371784066281204</v>
      </c>
      <c r="F53" s="9">
        <f t="shared" si="0"/>
        <v>6.8884105901623691</v>
      </c>
      <c r="G53" s="9"/>
      <c r="H53" s="9"/>
      <c r="I53" s="9"/>
      <c r="J53" s="9"/>
      <c r="K53" s="9"/>
      <c r="L53" s="9"/>
      <c r="M53" s="9"/>
    </row>
    <row r="54" spans="1:13" x14ac:dyDescent="0.15">
      <c r="A54" s="8">
        <v>48</v>
      </c>
      <c r="B54" s="8" t="s">
        <v>117</v>
      </c>
      <c r="C54" s="8" t="s">
        <v>118</v>
      </c>
      <c r="D54" s="9">
        <v>17.095242123040535</v>
      </c>
      <c r="E54" s="9">
        <v>23.855681933343686</v>
      </c>
      <c r="F54" s="9">
        <f t="shared" si="0"/>
        <v>6.7604398103031507</v>
      </c>
      <c r="G54" s="9"/>
      <c r="H54" s="9"/>
      <c r="I54" s="9"/>
      <c r="J54" s="9"/>
      <c r="K54" s="9"/>
      <c r="L54" s="9"/>
      <c r="M54" s="9"/>
    </row>
    <row r="55" spans="1:13" x14ac:dyDescent="0.15">
      <c r="A55" s="8">
        <v>49</v>
      </c>
      <c r="B55" s="8" t="s">
        <v>119</v>
      </c>
      <c r="C55" s="8" t="s">
        <v>120</v>
      </c>
      <c r="D55" s="9">
        <v>16.609514343240136</v>
      </c>
      <c r="E55" s="9">
        <v>23.480267140822143</v>
      </c>
      <c r="F55" s="9">
        <f t="shared" si="0"/>
        <v>6.8707527975820071</v>
      </c>
      <c r="G55" s="9"/>
      <c r="H55" s="9"/>
      <c r="I55" s="9"/>
      <c r="J55" s="9"/>
      <c r="K55" s="9"/>
      <c r="L55" s="9"/>
      <c r="M55" s="9"/>
    </row>
    <row r="56" spans="1:13" x14ac:dyDescent="0.15">
      <c r="A56" s="8">
        <v>50</v>
      </c>
      <c r="B56" s="8" t="s">
        <v>121</v>
      </c>
      <c r="C56" s="8" t="s">
        <v>122</v>
      </c>
      <c r="D56" s="9">
        <v>17.681978075536492</v>
      </c>
      <c r="E56" s="9">
        <v>24.230973645653311</v>
      </c>
      <c r="F56" s="9">
        <f t="shared" si="0"/>
        <v>6.5489955701168192</v>
      </c>
      <c r="G56" s="9"/>
      <c r="H56" s="9"/>
      <c r="I56" s="9"/>
      <c r="J56" s="9"/>
      <c r="K56" s="9"/>
      <c r="L56" s="9"/>
      <c r="M56" s="9"/>
    </row>
    <row r="57" spans="1:13" x14ac:dyDescent="0.15">
      <c r="A57" s="8">
        <v>51</v>
      </c>
      <c r="B57" s="8" t="s">
        <v>123</v>
      </c>
      <c r="C57" s="8" t="s">
        <v>124</v>
      </c>
      <c r="D57" s="9">
        <v>16.869941916726148</v>
      </c>
      <c r="E57" s="9">
        <v>23.605237531829612</v>
      </c>
      <c r="F57" s="9">
        <f t="shared" si="0"/>
        <v>6.735295615103464</v>
      </c>
      <c r="G57" s="9"/>
      <c r="H57" s="9">
        <f>F57-$G$52</f>
        <v>-0.10809689265508293</v>
      </c>
      <c r="I57" s="9">
        <f t="shared" si="2"/>
        <v>1.0778055289707176</v>
      </c>
      <c r="J57" s="9" t="s">
        <v>125</v>
      </c>
      <c r="K57" s="9">
        <f>GEOMEAN(I57:I60)</f>
        <v>0.84965738821167114</v>
      </c>
      <c r="L57" s="9">
        <f>STDEV(I57:I60)/SQRT(4)</f>
        <v>8.280538555492778E-2</v>
      </c>
      <c r="M57" s="1">
        <v>0.22</v>
      </c>
    </row>
    <row r="58" spans="1:13" x14ac:dyDescent="0.15">
      <c r="A58" s="8">
        <v>52</v>
      </c>
      <c r="B58" s="8" t="s">
        <v>126</v>
      </c>
      <c r="C58" s="8" t="s">
        <v>127</v>
      </c>
      <c r="D58" s="9">
        <v>16.765967252227028</v>
      </c>
      <c r="E58" s="9">
        <v>23.777498971101437</v>
      </c>
      <c r="F58" s="9">
        <f t="shared" si="0"/>
        <v>7.0115317188744086</v>
      </c>
      <c r="G58" s="9"/>
      <c r="H58" s="9">
        <f t="shared" ref="H58:H64" si="15">F58-$G$52</f>
        <v>0.16813921111586172</v>
      </c>
      <c r="I58" s="9">
        <f t="shared" si="2"/>
        <v>0.88998985061305369</v>
      </c>
      <c r="J58" s="9"/>
      <c r="K58" s="9"/>
      <c r="L58" s="9"/>
      <c r="M58" s="9"/>
    </row>
    <row r="59" spans="1:13" x14ac:dyDescent="0.15">
      <c r="A59" s="8">
        <v>53</v>
      </c>
      <c r="B59" s="8" t="s">
        <v>128</v>
      </c>
      <c r="C59" s="8" t="s">
        <v>129</v>
      </c>
      <c r="D59" s="9">
        <v>16.419717755115176</v>
      </c>
      <c r="E59" s="9">
        <v>23.610611380434904</v>
      </c>
      <c r="F59" s="9">
        <f t="shared" si="0"/>
        <v>7.1908936253197275</v>
      </c>
      <c r="G59" s="9"/>
      <c r="H59" s="9">
        <f t="shared" si="15"/>
        <v>0.34750111756118063</v>
      </c>
      <c r="I59" s="9">
        <f t="shared" si="2"/>
        <v>0.78594424838308607</v>
      </c>
      <c r="J59" s="9"/>
      <c r="K59" s="9"/>
      <c r="L59" s="9"/>
      <c r="M59" s="9"/>
    </row>
    <row r="60" spans="1:13" x14ac:dyDescent="0.15">
      <c r="A60" s="8">
        <v>54</v>
      </c>
      <c r="B60" s="8" t="s">
        <v>130</v>
      </c>
      <c r="C60" s="8" t="s">
        <v>131</v>
      </c>
      <c r="D60" s="9">
        <v>17.673493064670801</v>
      </c>
      <c r="E60" s="9">
        <v>25.049529663760215</v>
      </c>
      <c r="F60" s="9">
        <f t="shared" si="0"/>
        <v>7.3760365990894137</v>
      </c>
      <c r="G60" s="9"/>
      <c r="H60" s="9">
        <f t="shared" si="15"/>
        <v>0.53264409133086676</v>
      </c>
      <c r="I60" s="9">
        <f t="shared" si="2"/>
        <v>0.69128662062840063</v>
      </c>
      <c r="J60" s="9"/>
      <c r="K60" s="9"/>
      <c r="L60" s="9"/>
      <c r="M60" s="9"/>
    </row>
    <row r="61" spans="1:13" x14ac:dyDescent="0.15">
      <c r="A61" s="8">
        <v>55</v>
      </c>
      <c r="B61" s="8" t="s">
        <v>132</v>
      </c>
      <c r="C61" s="8" t="s">
        <v>133</v>
      </c>
      <c r="D61" s="9">
        <v>16.724282322024198</v>
      </c>
      <c r="E61" s="9">
        <v>23.527255034160863</v>
      </c>
      <c r="F61" s="9">
        <f t="shared" si="0"/>
        <v>6.8029727121366648</v>
      </c>
      <c r="G61" s="9"/>
      <c r="H61" s="9">
        <f t="shared" si="15"/>
        <v>-4.0419795621882137E-2</v>
      </c>
      <c r="I61" s="9">
        <f t="shared" si="2"/>
        <v>1.0284130309024686</v>
      </c>
      <c r="J61" s="9" t="s">
        <v>134</v>
      </c>
      <c r="K61" s="9">
        <f t="shared" ref="K61" si="16">GEOMEAN(I61:I64)</f>
        <v>1.1891805669707667</v>
      </c>
      <c r="L61" s="9">
        <f t="shared" ref="L61" si="17">STDEV(I61:I64)/SQRT(4)</f>
        <v>0.1215496271704298</v>
      </c>
      <c r="M61" s="1">
        <v>0.20880000000000001</v>
      </c>
    </row>
    <row r="62" spans="1:13" x14ac:dyDescent="0.15">
      <c r="A62" s="8">
        <v>56</v>
      </c>
      <c r="B62" s="8" t="s">
        <v>135</v>
      </c>
      <c r="C62" s="8" t="s">
        <v>136</v>
      </c>
      <c r="D62" s="9">
        <v>17.065027489516027</v>
      </c>
      <c r="E62" s="9">
        <v>23.954753084689006</v>
      </c>
      <c r="F62" s="9">
        <f t="shared" si="0"/>
        <v>6.8897255951729797</v>
      </c>
      <c r="G62" s="9"/>
      <c r="H62" s="9">
        <f t="shared" si="15"/>
        <v>4.6333087414432761E-2</v>
      </c>
      <c r="I62" s="9">
        <f t="shared" si="2"/>
        <v>0.96839458182711458</v>
      </c>
      <c r="J62" s="9"/>
      <c r="K62" s="9"/>
      <c r="L62" s="9"/>
      <c r="M62" s="9"/>
    </row>
    <row r="63" spans="1:13" x14ac:dyDescent="0.15">
      <c r="A63" s="8">
        <v>57</v>
      </c>
      <c r="B63" s="8" t="s">
        <v>137</v>
      </c>
      <c r="C63" s="8" t="s">
        <v>138</v>
      </c>
      <c r="D63" s="9">
        <v>17.520034144274597</v>
      </c>
      <c r="E63" s="9">
        <v>23.850461300403758</v>
      </c>
      <c r="F63" s="9">
        <f t="shared" si="0"/>
        <v>6.3304271561291614</v>
      </c>
      <c r="G63" s="9"/>
      <c r="H63" s="9">
        <f t="shared" si="15"/>
        <v>-0.5129653516293855</v>
      </c>
      <c r="I63" s="9">
        <f t="shared" si="2"/>
        <v>1.4269802343491285</v>
      </c>
      <c r="J63" s="9"/>
      <c r="K63" s="9"/>
      <c r="L63" s="9"/>
      <c r="M63" s="9"/>
    </row>
    <row r="64" spans="1:13" x14ac:dyDescent="0.15">
      <c r="A64" s="8">
        <v>58</v>
      </c>
      <c r="B64" s="8" t="s">
        <v>139</v>
      </c>
      <c r="C64" s="8" t="s">
        <v>140</v>
      </c>
      <c r="D64" s="9">
        <v>17.421708350142978</v>
      </c>
      <c r="E64" s="9">
        <v>23.772281746908938</v>
      </c>
      <c r="F64" s="9">
        <f t="shared" si="0"/>
        <v>6.3505733967659594</v>
      </c>
      <c r="G64" s="9"/>
      <c r="H64" s="9">
        <f t="shared" si="15"/>
        <v>-0.49281911099258746</v>
      </c>
      <c r="I64" s="9">
        <f>POWER(2,-H64)</f>
        <v>1.4071919267329212</v>
      </c>
      <c r="J64" s="9"/>
      <c r="K64" s="9"/>
      <c r="L64" s="9"/>
      <c r="M64" s="9"/>
    </row>
    <row r="67" spans="1:27" x14ac:dyDescent="0.15">
      <c r="A67" s="2" t="s">
        <v>141</v>
      </c>
      <c r="B67" s="2" t="s">
        <v>142</v>
      </c>
      <c r="C67" s="2" t="s">
        <v>143</v>
      </c>
    </row>
    <row r="68" spans="1:27" s="7" customFormat="1" ht="45" x14ac:dyDescent="0.15">
      <c r="A68" s="5" t="s">
        <v>4</v>
      </c>
      <c r="B68" s="5" t="s">
        <v>5</v>
      </c>
      <c r="C68" s="5" t="s">
        <v>6</v>
      </c>
      <c r="D68" s="6" t="s">
        <v>7</v>
      </c>
      <c r="E68" s="6" t="s">
        <v>142</v>
      </c>
      <c r="F68" s="6" t="s">
        <v>8</v>
      </c>
      <c r="G68" s="6" t="s">
        <v>9</v>
      </c>
      <c r="H68" s="6" t="s">
        <v>10</v>
      </c>
      <c r="I68" s="6" t="s">
        <v>11</v>
      </c>
      <c r="J68" s="6" t="s">
        <v>12</v>
      </c>
      <c r="K68" s="6" t="s">
        <v>13</v>
      </c>
      <c r="L68" s="6" t="s">
        <v>14</v>
      </c>
      <c r="M68" s="6" t="s">
        <v>15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15">
      <c r="A69" s="8">
        <v>1</v>
      </c>
      <c r="B69" s="8" t="s">
        <v>16</v>
      </c>
      <c r="C69" s="8" t="s">
        <v>17</v>
      </c>
      <c r="D69" s="9">
        <v>17.169543226198087</v>
      </c>
      <c r="E69" s="9">
        <v>29.387718865004516</v>
      </c>
      <c r="F69" s="9">
        <f>E69-D69</f>
        <v>12.218175638806429</v>
      </c>
      <c r="G69" s="9">
        <f>GEOMEAN(F69:F73)</f>
        <v>12.002225571904624</v>
      </c>
      <c r="H69" s="9"/>
      <c r="I69" s="9"/>
      <c r="J69" s="9"/>
      <c r="K69" s="9"/>
      <c r="L69" s="9"/>
      <c r="M69" s="9"/>
    </row>
    <row r="70" spans="1:27" x14ac:dyDescent="0.15">
      <c r="A70" s="8">
        <v>2</v>
      </c>
      <c r="B70" s="8" t="s">
        <v>18</v>
      </c>
      <c r="C70" s="8" t="s">
        <v>19</v>
      </c>
      <c r="D70" s="9">
        <v>16.742754992975584</v>
      </c>
      <c r="E70" s="9">
        <v>28.080233067798954</v>
      </c>
      <c r="F70" s="9">
        <f t="shared" ref="F70:F129" si="18">E70-D70</f>
        <v>11.33747807482337</v>
      </c>
      <c r="G70" s="9"/>
      <c r="H70" s="9"/>
      <c r="I70" s="9"/>
      <c r="J70" s="9"/>
      <c r="K70" s="9"/>
      <c r="L70" s="9"/>
      <c r="M70" s="9"/>
    </row>
    <row r="71" spans="1:27" x14ac:dyDescent="0.15">
      <c r="A71" s="8">
        <v>3</v>
      </c>
      <c r="B71" s="8" t="s">
        <v>20</v>
      </c>
      <c r="C71" s="8" t="s">
        <v>21</v>
      </c>
      <c r="D71" s="9">
        <v>16.598639022469161</v>
      </c>
      <c r="E71" s="9">
        <v>28.161869935550477</v>
      </c>
      <c r="F71" s="9">
        <f t="shared" si="18"/>
        <v>11.563230913081316</v>
      </c>
      <c r="G71" s="9"/>
      <c r="H71" s="9"/>
      <c r="I71" s="9"/>
      <c r="J71" s="9"/>
      <c r="K71" s="9"/>
      <c r="L71" s="9"/>
      <c r="M71" s="9"/>
    </row>
    <row r="72" spans="1:27" x14ac:dyDescent="0.15">
      <c r="A72" s="8">
        <v>4</v>
      </c>
      <c r="B72" s="8" t="s">
        <v>22</v>
      </c>
      <c r="C72" s="8" t="s">
        <v>23</v>
      </c>
      <c r="D72" s="9">
        <v>16.340617728356992</v>
      </c>
      <c r="E72" s="9">
        <v>29.052304806538558</v>
      </c>
      <c r="F72" s="9">
        <f t="shared" si="18"/>
        <v>12.711687078181566</v>
      </c>
      <c r="G72" s="9"/>
      <c r="H72" s="9"/>
      <c r="I72" s="9"/>
      <c r="J72" s="9"/>
      <c r="K72" s="9"/>
      <c r="L72" s="9"/>
      <c r="M72" s="9"/>
    </row>
    <row r="73" spans="1:27" x14ac:dyDescent="0.15">
      <c r="A73" s="8">
        <v>5</v>
      </c>
      <c r="B73" s="8" t="s">
        <v>24</v>
      </c>
      <c r="C73" s="8" t="s">
        <v>25</v>
      </c>
      <c r="D73" s="9">
        <v>17.098266332303158</v>
      </c>
      <c r="E73" s="9">
        <v>29.330441951098901</v>
      </c>
      <c r="F73" s="9">
        <f t="shared" si="18"/>
        <v>12.232175618795743</v>
      </c>
      <c r="G73" s="9"/>
      <c r="H73" s="9"/>
      <c r="I73" s="9"/>
      <c r="J73" s="9"/>
      <c r="K73" s="9"/>
      <c r="L73" s="9"/>
      <c r="M73" s="9"/>
    </row>
    <row r="74" spans="1:27" x14ac:dyDescent="0.15">
      <c r="A74" s="8">
        <v>6</v>
      </c>
      <c r="B74" s="8" t="s">
        <v>26</v>
      </c>
      <c r="C74" s="8" t="s">
        <v>27</v>
      </c>
      <c r="D74" s="9">
        <v>16.365384230101363</v>
      </c>
      <c r="E74" s="9">
        <v>25.188469085486087</v>
      </c>
      <c r="F74" s="9">
        <f t="shared" si="18"/>
        <v>8.8230848553847245</v>
      </c>
      <c r="G74" s="9"/>
      <c r="H74" s="9">
        <f>F74-$G$69</f>
        <v>-3.1791407165198997</v>
      </c>
      <c r="I74" s="9">
        <f>POWER(2,-H74)</f>
        <v>9.0576746345586319</v>
      </c>
      <c r="J74" s="9" t="s">
        <v>28</v>
      </c>
      <c r="K74" s="9">
        <f>GEOMEAN(I74:I78)</f>
        <v>4.3455367024570428</v>
      </c>
      <c r="L74" s="9">
        <f>STDEV(I74:I78)/SQRT(5)</f>
        <v>1.2854885754676411</v>
      </c>
      <c r="M74" s="10">
        <v>4.1000000000000003E-3</v>
      </c>
      <c r="N74" s="3" t="s">
        <v>144</v>
      </c>
    </row>
    <row r="75" spans="1:27" x14ac:dyDescent="0.15">
      <c r="A75" s="8">
        <v>7</v>
      </c>
      <c r="B75" s="8" t="s">
        <v>29</v>
      </c>
      <c r="C75" s="8" t="s">
        <v>30</v>
      </c>
      <c r="D75" s="9">
        <v>16.323458872111132</v>
      </c>
      <c r="E75" s="9">
        <v>25.672404660429542</v>
      </c>
      <c r="F75" s="9">
        <f t="shared" si="18"/>
        <v>9.3489457883184102</v>
      </c>
      <c r="G75" s="9"/>
      <c r="H75" s="9">
        <f t="shared" ref="H75:H83" si="19">F75-$G$69</f>
        <v>-2.6532797835862141</v>
      </c>
      <c r="I75" s="9">
        <f t="shared" ref="I75:I129" si="20">POWER(2,-H75)</f>
        <v>6.2909582319349218</v>
      </c>
      <c r="J75" s="9"/>
      <c r="K75" s="9"/>
      <c r="L75" s="9"/>
      <c r="M75" s="9"/>
    </row>
    <row r="76" spans="1:27" x14ac:dyDescent="0.15">
      <c r="A76" s="8">
        <v>8</v>
      </c>
      <c r="B76" s="8" t="s">
        <v>31</v>
      </c>
      <c r="C76" s="8" t="s">
        <v>32</v>
      </c>
      <c r="D76" s="9">
        <v>16.931760318581066</v>
      </c>
      <c r="E76" s="9">
        <v>27.365018806581336</v>
      </c>
      <c r="F76" s="9">
        <f t="shared" si="18"/>
        <v>10.43325848800027</v>
      </c>
      <c r="G76" s="9"/>
      <c r="H76" s="9">
        <f t="shared" si="19"/>
        <v>-1.5689670839043544</v>
      </c>
      <c r="I76" s="9">
        <f t="shared" si="20"/>
        <v>2.9669221745070442</v>
      </c>
      <c r="J76" s="9"/>
      <c r="K76" s="9"/>
      <c r="L76" s="9"/>
      <c r="M76" s="9"/>
    </row>
    <row r="77" spans="1:27" x14ac:dyDescent="0.15">
      <c r="A77" s="8">
        <v>9</v>
      </c>
      <c r="B77" s="8" t="s">
        <v>33</v>
      </c>
      <c r="C77" s="8" t="s">
        <v>34</v>
      </c>
      <c r="D77" s="9">
        <v>16.131258276640384</v>
      </c>
      <c r="E77" s="9">
        <v>27.345458390353127</v>
      </c>
      <c r="F77" s="9">
        <f t="shared" si="18"/>
        <v>11.214200113712742</v>
      </c>
      <c r="G77" s="9"/>
      <c r="H77" s="9">
        <f t="shared" si="19"/>
        <v>-0.78802545819188197</v>
      </c>
      <c r="I77" s="9">
        <f t="shared" si="20"/>
        <v>1.7267095868703433</v>
      </c>
      <c r="J77" s="9"/>
      <c r="K77" s="9"/>
      <c r="L77" s="9"/>
      <c r="M77" s="9"/>
    </row>
    <row r="78" spans="1:27" x14ac:dyDescent="0.15">
      <c r="A78" s="8">
        <v>10</v>
      </c>
      <c r="B78" s="8" t="s">
        <v>35</v>
      </c>
      <c r="C78" s="8" t="s">
        <v>36</v>
      </c>
      <c r="D78" s="9">
        <v>16.181124270339733</v>
      </c>
      <c r="E78" s="9">
        <v>25.775091032440752</v>
      </c>
      <c r="F78" s="9">
        <f t="shared" si="18"/>
        <v>9.5939667621010187</v>
      </c>
      <c r="G78" s="9"/>
      <c r="H78" s="9">
        <f t="shared" si="19"/>
        <v>-2.4082588098036055</v>
      </c>
      <c r="I78" s="9">
        <f t="shared" si="20"/>
        <v>5.3083327562320735</v>
      </c>
      <c r="J78" s="9"/>
      <c r="K78" s="9"/>
      <c r="L78" s="9"/>
      <c r="M78" s="9"/>
    </row>
    <row r="79" spans="1:27" x14ac:dyDescent="0.15">
      <c r="A79" s="8">
        <v>11</v>
      </c>
      <c r="B79" s="8" t="s">
        <v>37</v>
      </c>
      <c r="C79" s="8" t="s">
        <v>38</v>
      </c>
      <c r="D79" s="9">
        <v>16.36156152168078</v>
      </c>
      <c r="E79" s="9">
        <v>29.056609222770138</v>
      </c>
      <c r="F79" s="9">
        <f t="shared" si="18"/>
        <v>12.695047701089358</v>
      </c>
      <c r="G79" s="9"/>
      <c r="H79" s="9">
        <f t="shared" si="19"/>
        <v>0.69282212918473363</v>
      </c>
      <c r="I79" s="9">
        <f t="shared" si="20"/>
        <v>0.61864250748132044</v>
      </c>
      <c r="J79" s="9" t="s">
        <v>39</v>
      </c>
      <c r="K79" s="9">
        <f t="shared" ref="K79" si="21">GEOMEAN(I79:I83)</f>
        <v>0.92976457420515157</v>
      </c>
      <c r="L79" s="9">
        <f t="shared" ref="L79" si="22">STDEV(I79:I83)/SQRT(5)</f>
        <v>0.35668944298782057</v>
      </c>
      <c r="M79" s="1">
        <v>0.84240000000000004</v>
      </c>
    </row>
    <row r="80" spans="1:27" x14ac:dyDescent="0.15">
      <c r="A80" s="8">
        <v>12</v>
      </c>
      <c r="B80" s="8" t="s">
        <v>40</v>
      </c>
      <c r="C80" s="8" t="s">
        <v>41</v>
      </c>
      <c r="D80" s="9">
        <v>15.955541426686864</v>
      </c>
      <c r="E80" s="9">
        <v>28.719657100520958</v>
      </c>
      <c r="F80" s="9">
        <f t="shared" si="18"/>
        <v>12.764115673834095</v>
      </c>
      <c r="G80" s="9"/>
      <c r="H80" s="9">
        <f t="shared" si="19"/>
        <v>0.76189010192947038</v>
      </c>
      <c r="I80" s="9">
        <f t="shared" si="20"/>
        <v>0.58972321690281759</v>
      </c>
      <c r="J80" s="9"/>
      <c r="K80" s="9"/>
      <c r="L80" s="9"/>
      <c r="M80" s="9"/>
    </row>
    <row r="81" spans="1:13" x14ac:dyDescent="0.15">
      <c r="A81" s="8">
        <v>13</v>
      </c>
      <c r="B81" s="8" t="s">
        <v>42</v>
      </c>
      <c r="C81" s="8" t="s">
        <v>43</v>
      </c>
      <c r="D81" s="9">
        <v>16.651820998945343</v>
      </c>
      <c r="E81" s="9">
        <v>28.543319378902456</v>
      </c>
      <c r="F81" s="9">
        <f t="shared" si="18"/>
        <v>11.891498379957113</v>
      </c>
      <c r="G81" s="9"/>
      <c r="H81" s="9">
        <f t="shared" si="19"/>
        <v>-0.11072719194751102</v>
      </c>
      <c r="I81" s="9">
        <f t="shared" si="20"/>
        <v>1.0797723597496487</v>
      </c>
      <c r="J81" s="9"/>
      <c r="K81" s="9"/>
      <c r="L81" s="9"/>
      <c r="M81" s="9"/>
    </row>
    <row r="82" spans="1:13" x14ac:dyDescent="0.15">
      <c r="A82" s="8">
        <v>14</v>
      </c>
      <c r="B82" s="8" t="s">
        <v>44</v>
      </c>
      <c r="C82" s="8" t="s">
        <v>45</v>
      </c>
      <c r="D82" s="9">
        <v>16.240870292570207</v>
      </c>
      <c r="E82" s="9">
        <v>28.734096599539569</v>
      </c>
      <c r="F82" s="9">
        <f t="shared" si="18"/>
        <v>12.493226306969362</v>
      </c>
      <c r="G82" s="9"/>
      <c r="H82" s="9">
        <f t="shared" si="19"/>
        <v>0.49100073506473763</v>
      </c>
      <c r="I82" s="9">
        <f t="shared" si="20"/>
        <v>0.71153136808624506</v>
      </c>
      <c r="J82" s="9"/>
      <c r="K82" s="9"/>
      <c r="L82" s="9"/>
      <c r="M82" s="9"/>
    </row>
    <row r="83" spans="1:13" x14ac:dyDescent="0.15">
      <c r="A83" s="8">
        <v>15</v>
      </c>
      <c r="B83" s="8" t="s">
        <v>46</v>
      </c>
      <c r="C83" s="8" t="s">
        <v>47</v>
      </c>
      <c r="D83" s="9">
        <v>15.821417453240054</v>
      </c>
      <c r="E83" s="9">
        <v>26.513970437925227</v>
      </c>
      <c r="F83" s="9">
        <f t="shared" si="18"/>
        <v>10.692552984685173</v>
      </c>
      <c r="G83" s="9"/>
      <c r="H83" s="9">
        <f t="shared" si="19"/>
        <v>-1.3096725872194508</v>
      </c>
      <c r="I83" s="9">
        <f t="shared" si="20"/>
        <v>2.4788527721860678</v>
      </c>
      <c r="J83" s="9"/>
      <c r="K83" s="9"/>
      <c r="L83" s="9"/>
      <c r="M83" s="9"/>
    </row>
    <row r="84" spans="1:13" x14ac:dyDescent="0.15">
      <c r="A84" s="8"/>
      <c r="B84" s="8"/>
      <c r="C84" s="8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x14ac:dyDescent="0.15">
      <c r="A85" s="8">
        <v>16</v>
      </c>
      <c r="B85" s="8" t="s">
        <v>48</v>
      </c>
      <c r="C85" s="8" t="s">
        <v>49</v>
      </c>
      <c r="D85" s="9">
        <v>17.017756966465001</v>
      </c>
      <c r="E85" s="9">
        <v>29.204030114584647</v>
      </c>
      <c r="F85" s="9">
        <f t="shared" si="18"/>
        <v>12.186273148119646</v>
      </c>
      <c r="G85" s="9">
        <f>GEOMEAN(F85:F89)</f>
        <v>11.729710379046489</v>
      </c>
      <c r="H85" s="9"/>
      <c r="I85" s="9"/>
      <c r="J85" s="9"/>
      <c r="K85" s="9"/>
      <c r="L85" s="9"/>
      <c r="M85" s="9"/>
    </row>
    <row r="86" spans="1:13" x14ac:dyDescent="0.15">
      <c r="A86" s="8">
        <v>17</v>
      </c>
      <c r="B86" s="8" t="s">
        <v>50</v>
      </c>
      <c r="C86" s="8" t="s">
        <v>51</v>
      </c>
      <c r="D86" s="9">
        <v>16.630268839869018</v>
      </c>
      <c r="E86" s="9">
        <v>28.727792077757464</v>
      </c>
      <c r="F86" s="9">
        <f t="shared" si="18"/>
        <v>12.097523237888446</v>
      </c>
      <c r="G86" s="9"/>
      <c r="H86" s="9"/>
      <c r="I86" s="9"/>
      <c r="J86" s="9"/>
      <c r="K86" s="9"/>
      <c r="L86" s="9"/>
      <c r="M86" s="9"/>
    </row>
    <row r="87" spans="1:13" x14ac:dyDescent="0.15">
      <c r="A87" s="8">
        <v>18</v>
      </c>
      <c r="B87" s="8" t="s">
        <v>52</v>
      </c>
      <c r="C87" s="8" t="s">
        <v>53</v>
      </c>
      <c r="D87" s="9">
        <v>16.639770147598458</v>
      </c>
      <c r="E87" s="9">
        <v>28.201135708229852</v>
      </c>
      <c r="F87" s="9">
        <f t="shared" si="18"/>
        <v>11.561365560631394</v>
      </c>
      <c r="G87" s="9"/>
      <c r="H87" s="9"/>
      <c r="I87" s="9"/>
      <c r="J87" s="9"/>
      <c r="K87" s="9"/>
      <c r="L87" s="9"/>
      <c r="M87" s="9"/>
    </row>
    <row r="88" spans="1:13" x14ac:dyDescent="0.15">
      <c r="A88" s="8">
        <v>19</v>
      </c>
      <c r="B88" s="8" t="s">
        <v>54</v>
      </c>
      <c r="C88" s="8" t="s">
        <v>55</v>
      </c>
      <c r="D88" s="9">
        <v>16.141312986532434</v>
      </c>
      <c r="E88" s="9">
        <v>26.38672512065234</v>
      </c>
      <c r="F88" s="9">
        <f t="shared" si="18"/>
        <v>10.245412134119906</v>
      </c>
      <c r="G88" s="9"/>
      <c r="H88" s="9"/>
      <c r="I88" s="9"/>
      <c r="J88" s="9"/>
      <c r="K88" s="9"/>
      <c r="L88" s="9"/>
      <c r="M88" s="9"/>
    </row>
    <row r="89" spans="1:13" x14ac:dyDescent="0.15">
      <c r="A89" s="8">
        <v>20</v>
      </c>
      <c r="B89" s="8" t="s">
        <v>56</v>
      </c>
      <c r="C89" s="8" t="s">
        <v>57</v>
      </c>
      <c r="D89" s="9">
        <v>16.879826471630846</v>
      </c>
      <c r="E89" s="9">
        <v>29.595240475220081</v>
      </c>
      <c r="F89" s="9">
        <f t="shared" si="18"/>
        <v>12.715414003589235</v>
      </c>
      <c r="G89" s="9"/>
      <c r="H89" s="9"/>
      <c r="I89" s="9"/>
      <c r="J89" s="9"/>
      <c r="K89" s="9"/>
      <c r="L89" s="9"/>
      <c r="M89" s="9"/>
    </row>
    <row r="90" spans="1:13" x14ac:dyDescent="0.15">
      <c r="A90" s="8">
        <v>21</v>
      </c>
      <c r="B90" s="8" t="s">
        <v>58</v>
      </c>
      <c r="C90" s="8" t="s">
        <v>59</v>
      </c>
      <c r="D90" s="9">
        <v>16.156001878830427</v>
      </c>
      <c r="E90" s="9">
        <v>27.091028625515463</v>
      </c>
      <c r="F90" s="9">
        <f t="shared" si="18"/>
        <v>10.935026746685036</v>
      </c>
      <c r="G90" s="9"/>
      <c r="H90" s="9">
        <f>F90-$G$85</f>
        <v>-0.79468363236145301</v>
      </c>
      <c r="I90" s="9">
        <f t="shared" si="20"/>
        <v>1.7346969320526264</v>
      </c>
      <c r="J90" s="9" t="s">
        <v>60</v>
      </c>
      <c r="K90" s="9">
        <f t="shared" ref="K90" si="23">GEOMEAN(I90:I94)</f>
        <v>1.6737983434021624</v>
      </c>
      <c r="L90" s="9">
        <f t="shared" ref="L90" si="24">STDEV(I90:I94)/SQRT(5)</f>
        <v>0.34365384370677465</v>
      </c>
      <c r="M90" s="1">
        <v>0.1593</v>
      </c>
    </row>
    <row r="91" spans="1:13" x14ac:dyDescent="0.15">
      <c r="A91" s="8">
        <v>22</v>
      </c>
      <c r="B91" s="8" t="s">
        <v>62</v>
      </c>
      <c r="C91" s="8" t="s">
        <v>63</v>
      </c>
      <c r="D91" s="9">
        <v>15.364157438854015</v>
      </c>
      <c r="E91" s="9">
        <v>25.462161666431488</v>
      </c>
      <c r="F91" s="9">
        <f t="shared" si="18"/>
        <v>10.098004227577473</v>
      </c>
      <c r="G91" s="9"/>
      <c r="H91" s="9">
        <f t="shared" ref="H91:H99" si="25">F91-$G$85</f>
        <v>-1.6317061514690163</v>
      </c>
      <c r="I91" s="9">
        <f t="shared" si="20"/>
        <v>3.0987924966288611</v>
      </c>
      <c r="J91" s="9"/>
      <c r="K91" s="9"/>
      <c r="L91" s="9"/>
      <c r="M91" s="9"/>
    </row>
    <row r="92" spans="1:13" x14ac:dyDescent="0.15">
      <c r="A92" s="8">
        <v>23</v>
      </c>
      <c r="B92" s="8" t="s">
        <v>64</v>
      </c>
      <c r="C92" s="8" t="s">
        <v>65</v>
      </c>
      <c r="D92" s="9">
        <v>15.457006985451063</v>
      </c>
      <c r="E92" s="9">
        <v>26.665395766528619</v>
      </c>
      <c r="F92" s="9">
        <f t="shared" si="18"/>
        <v>11.208388781077556</v>
      </c>
      <c r="G92" s="9"/>
      <c r="H92" s="9">
        <f t="shared" si="25"/>
        <v>-0.5213215979689334</v>
      </c>
      <c r="I92" s="9">
        <f t="shared" si="20"/>
        <v>1.4352694416429002</v>
      </c>
      <c r="J92" s="9"/>
      <c r="K92" s="9"/>
      <c r="L92" s="9"/>
      <c r="M92" s="9"/>
    </row>
    <row r="93" spans="1:13" x14ac:dyDescent="0.15">
      <c r="A93" s="8">
        <v>24</v>
      </c>
      <c r="B93" s="8" t="s">
        <v>66</v>
      </c>
      <c r="C93" s="8" t="s">
        <v>67</v>
      </c>
      <c r="D93" s="9">
        <v>16.701582453797215</v>
      </c>
      <c r="E93" s="9">
        <v>27.829278853289633</v>
      </c>
      <c r="F93" s="9">
        <f t="shared" si="18"/>
        <v>11.127696399492418</v>
      </c>
      <c r="G93" s="9"/>
      <c r="H93" s="9">
        <f t="shared" si="25"/>
        <v>-0.6020139795540711</v>
      </c>
      <c r="I93" s="9">
        <f t="shared" si="20"/>
        <v>1.5178339605446203</v>
      </c>
      <c r="J93" s="9"/>
      <c r="K93" s="9"/>
      <c r="L93" s="9"/>
      <c r="M93" s="9"/>
    </row>
    <row r="94" spans="1:13" x14ac:dyDescent="0.15">
      <c r="A94" s="8">
        <v>25</v>
      </c>
      <c r="B94" s="8" t="s">
        <v>68</v>
      </c>
      <c r="C94" s="8" t="s">
        <v>69</v>
      </c>
      <c r="D94" s="9">
        <v>15.903675344139446</v>
      </c>
      <c r="E94" s="9">
        <v>27.467482460923371</v>
      </c>
      <c r="F94" s="9">
        <f t="shared" si="18"/>
        <v>11.563807116783925</v>
      </c>
      <c r="G94" s="9"/>
      <c r="H94" s="9">
        <f t="shared" si="25"/>
        <v>-0.1659032622625638</v>
      </c>
      <c r="I94" s="9">
        <f t="shared" si="20"/>
        <v>1.1218682528267478</v>
      </c>
      <c r="J94" s="9"/>
      <c r="K94" s="9"/>
      <c r="L94" s="9"/>
      <c r="M94" s="9"/>
    </row>
    <row r="95" spans="1:13" x14ac:dyDescent="0.15">
      <c r="A95" s="8">
        <v>26</v>
      </c>
      <c r="B95" s="8" t="s">
        <v>70</v>
      </c>
      <c r="C95" s="8" t="s">
        <v>71</v>
      </c>
      <c r="D95" s="9">
        <v>15.798615751124734</v>
      </c>
      <c r="E95" s="9">
        <v>26.283854454039773</v>
      </c>
      <c r="F95" s="9">
        <f t="shared" si="18"/>
        <v>10.485238702915039</v>
      </c>
      <c r="G95" s="9"/>
      <c r="H95" s="9">
        <f t="shared" si="25"/>
        <v>-1.2444716761314503</v>
      </c>
      <c r="I95" s="9">
        <f t="shared" si="20"/>
        <v>2.3693177241526096</v>
      </c>
      <c r="J95" s="9" t="s">
        <v>72</v>
      </c>
      <c r="K95" s="9">
        <f t="shared" ref="K95:K111" si="26">GEOMEAN(I95:I99)</f>
        <v>1.3185576255279194</v>
      </c>
      <c r="L95" s="9">
        <f t="shared" ref="L95:L111" si="27">STDEV(I95:I99)/SQRT(5)</f>
        <v>0.27455489460577359</v>
      </c>
      <c r="M95" s="1">
        <v>0.42209999999999998</v>
      </c>
    </row>
    <row r="96" spans="1:13" x14ac:dyDescent="0.15">
      <c r="A96" s="8">
        <v>27</v>
      </c>
      <c r="B96" s="8" t="s">
        <v>73</v>
      </c>
      <c r="C96" s="8" t="s">
        <v>74</v>
      </c>
      <c r="D96" s="9">
        <v>16.859255734231638</v>
      </c>
      <c r="E96" s="9">
        <v>28.117770136455093</v>
      </c>
      <c r="F96" s="9">
        <f t="shared" si="18"/>
        <v>11.258514402223454</v>
      </c>
      <c r="G96" s="9"/>
      <c r="H96" s="9">
        <f t="shared" si="25"/>
        <v>-0.47119597682303471</v>
      </c>
      <c r="I96" s="9">
        <f t="shared" si="20"/>
        <v>1.3862581832570191</v>
      </c>
      <c r="J96" s="9"/>
      <c r="K96" s="9"/>
      <c r="L96" s="9"/>
      <c r="M96" s="9"/>
    </row>
    <row r="97" spans="1:14" x14ac:dyDescent="0.15">
      <c r="A97" s="8">
        <v>28</v>
      </c>
      <c r="B97" s="8" t="s">
        <v>75</v>
      </c>
      <c r="C97" s="8" t="s">
        <v>76</v>
      </c>
      <c r="D97" s="9">
        <v>16.209924747942569</v>
      </c>
      <c r="E97" s="9">
        <v>27.310295271780078</v>
      </c>
      <c r="F97" s="9">
        <f t="shared" si="18"/>
        <v>11.100370523837508</v>
      </c>
      <c r="G97" s="9"/>
      <c r="H97" s="9">
        <f t="shared" si="25"/>
        <v>-0.62933985520898084</v>
      </c>
      <c r="I97" s="9">
        <f t="shared" si="20"/>
        <v>1.5468570246082221</v>
      </c>
      <c r="J97" s="9"/>
      <c r="K97" s="9"/>
      <c r="L97" s="9"/>
      <c r="M97" s="9"/>
    </row>
    <row r="98" spans="1:14" x14ac:dyDescent="0.15">
      <c r="A98" s="8">
        <v>29</v>
      </c>
      <c r="B98" s="8" t="s">
        <v>77</v>
      </c>
      <c r="C98" s="8" t="s">
        <v>78</v>
      </c>
      <c r="D98" s="9">
        <v>16.206272016322668</v>
      </c>
      <c r="E98" s="9">
        <v>27.868766021855965</v>
      </c>
      <c r="F98" s="9">
        <f t="shared" si="18"/>
        <v>11.662494005533297</v>
      </c>
      <c r="G98" s="9"/>
      <c r="H98" s="9">
        <f t="shared" si="25"/>
        <v>-6.7216373513192096E-2</v>
      </c>
      <c r="I98" s="9">
        <f t="shared" si="20"/>
        <v>1.0476932469785363</v>
      </c>
      <c r="J98" s="9"/>
      <c r="K98" s="9"/>
      <c r="L98" s="9"/>
      <c r="M98" s="9"/>
    </row>
    <row r="99" spans="1:14" x14ac:dyDescent="0.15">
      <c r="A99" s="8">
        <v>30</v>
      </c>
      <c r="B99" s="8" t="s">
        <v>79</v>
      </c>
      <c r="C99" s="8" t="s">
        <v>80</v>
      </c>
      <c r="D99" s="9">
        <v>16.225398948252778</v>
      </c>
      <c r="E99" s="9">
        <v>28.372530092263275</v>
      </c>
      <c r="F99" s="9">
        <f t="shared" si="18"/>
        <v>12.147131144010498</v>
      </c>
      <c r="G99" s="9"/>
      <c r="H99" s="9">
        <f t="shared" si="25"/>
        <v>0.41742076496400848</v>
      </c>
      <c r="I99" s="9">
        <f t="shared" si="20"/>
        <v>0.7487620573759427</v>
      </c>
      <c r="J99" s="9"/>
      <c r="K99" s="9"/>
      <c r="L99" s="9"/>
      <c r="M99" s="9"/>
    </row>
    <row r="100" spans="1:14" x14ac:dyDescent="0.15">
      <c r="A100" s="8"/>
      <c r="B100" s="8"/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4" x14ac:dyDescent="0.15">
      <c r="A101" s="8">
        <v>31</v>
      </c>
      <c r="B101" s="8" t="s">
        <v>81</v>
      </c>
      <c r="C101" s="8" t="s">
        <v>82</v>
      </c>
      <c r="D101" s="9">
        <v>16.226818519194129</v>
      </c>
      <c r="E101" s="9">
        <v>28.934747287410431</v>
      </c>
      <c r="F101" s="9">
        <f t="shared" si="18"/>
        <v>12.707928768216302</v>
      </c>
      <c r="G101" s="9">
        <f>GEOMEAN(F101:F105)</f>
        <v>11.68508631259092</v>
      </c>
      <c r="H101" s="9"/>
      <c r="I101" s="9"/>
      <c r="J101" s="9"/>
      <c r="K101" s="9"/>
      <c r="L101" s="9"/>
      <c r="M101" s="9"/>
    </row>
    <row r="102" spans="1:14" x14ac:dyDescent="0.15">
      <c r="A102" s="8">
        <v>32</v>
      </c>
      <c r="B102" s="8" t="s">
        <v>83</v>
      </c>
      <c r="C102" s="8" t="s">
        <v>84</v>
      </c>
      <c r="D102" s="9">
        <v>16.36143862294702</v>
      </c>
      <c r="E102" s="9">
        <v>28.152386949727955</v>
      </c>
      <c r="F102" s="9">
        <f t="shared" si="18"/>
        <v>11.790948326780935</v>
      </c>
      <c r="G102" s="9"/>
      <c r="H102" s="9"/>
      <c r="I102" s="9"/>
      <c r="J102" s="9"/>
      <c r="K102" s="9"/>
      <c r="L102" s="9"/>
      <c r="M102" s="9"/>
    </row>
    <row r="103" spans="1:14" x14ac:dyDescent="0.15">
      <c r="A103" s="8">
        <v>33</v>
      </c>
      <c r="B103" s="8" t="s">
        <v>85</v>
      </c>
      <c r="C103" s="8" t="s">
        <v>86</v>
      </c>
      <c r="D103" s="9">
        <v>16.166222821480645</v>
      </c>
      <c r="E103" s="9">
        <v>27.570252503715611</v>
      </c>
      <c r="F103" s="9">
        <f t="shared" si="18"/>
        <v>11.404029682234967</v>
      </c>
      <c r="G103" s="9"/>
      <c r="H103" s="9"/>
      <c r="I103" s="9"/>
      <c r="J103" s="9"/>
      <c r="K103" s="9"/>
      <c r="L103" s="9"/>
      <c r="M103" s="9"/>
    </row>
    <row r="104" spans="1:14" x14ac:dyDescent="0.15">
      <c r="A104" s="8">
        <v>34</v>
      </c>
      <c r="B104" s="8" t="s">
        <v>87</v>
      </c>
      <c r="C104" s="8" t="s">
        <v>88</v>
      </c>
      <c r="D104" s="9">
        <v>17.088303292156393</v>
      </c>
      <c r="E104" s="9">
        <v>28.079105124042623</v>
      </c>
      <c r="F104" s="9">
        <f t="shared" si="18"/>
        <v>10.99080183188623</v>
      </c>
      <c r="G104" s="9"/>
      <c r="H104" s="9"/>
      <c r="I104" s="9"/>
      <c r="J104" s="9"/>
      <c r="K104" s="9"/>
      <c r="L104" s="9"/>
      <c r="M104" s="9"/>
    </row>
    <row r="105" spans="1:14" x14ac:dyDescent="0.15">
      <c r="A105" s="8">
        <v>35</v>
      </c>
      <c r="B105" s="8" t="s">
        <v>89</v>
      </c>
      <c r="C105" s="8" t="s">
        <v>90</v>
      </c>
      <c r="D105" s="9">
        <v>16.640558988392605</v>
      </c>
      <c r="E105" s="9">
        <v>28.24030283739426</v>
      </c>
      <c r="F105" s="9">
        <f t="shared" si="18"/>
        <v>11.599743849001655</v>
      </c>
      <c r="G105" s="9"/>
      <c r="H105" s="9"/>
      <c r="I105" s="9"/>
      <c r="J105" s="9"/>
      <c r="K105" s="9"/>
      <c r="L105" s="9"/>
      <c r="M105" s="9"/>
    </row>
    <row r="106" spans="1:14" x14ac:dyDescent="0.15">
      <c r="A106" s="8">
        <v>36</v>
      </c>
      <c r="B106" s="8" t="s">
        <v>91</v>
      </c>
      <c r="C106" s="8" t="s">
        <v>92</v>
      </c>
      <c r="D106" s="9">
        <v>15.713125727301028</v>
      </c>
      <c r="E106" s="9">
        <v>25.912400383918015</v>
      </c>
      <c r="F106" s="9">
        <f t="shared" si="18"/>
        <v>10.199274656616987</v>
      </c>
      <c r="G106" s="9"/>
      <c r="H106" s="9">
        <f>F106-$G$101</f>
        <v>-1.4858116559739329</v>
      </c>
      <c r="I106" s="9">
        <f t="shared" si="20"/>
        <v>2.800746980022192</v>
      </c>
      <c r="J106" s="9" t="s">
        <v>93</v>
      </c>
      <c r="K106" s="9">
        <f t="shared" si="26"/>
        <v>2.6508378168567654</v>
      </c>
      <c r="L106" s="9">
        <f t="shared" si="27"/>
        <v>0.44672031843180721</v>
      </c>
      <c r="M106" s="10">
        <v>4.4999999999999997E-3</v>
      </c>
      <c r="N106" s="3" t="s">
        <v>144</v>
      </c>
    </row>
    <row r="107" spans="1:14" x14ac:dyDescent="0.15">
      <c r="A107" s="8">
        <v>37</v>
      </c>
      <c r="B107" s="8" t="s">
        <v>94</v>
      </c>
      <c r="C107" s="8" t="s">
        <v>95</v>
      </c>
      <c r="D107" s="9">
        <v>16.484576667958951</v>
      </c>
      <c r="E107" s="9">
        <v>27.037183872172147</v>
      </c>
      <c r="F107" s="9">
        <f t="shared" si="18"/>
        <v>10.552607204213196</v>
      </c>
      <c r="G107" s="9"/>
      <c r="H107" s="9">
        <f t="shared" ref="H107:H115" si="28">F107-$G$101</f>
        <v>-1.1324791083777246</v>
      </c>
      <c r="I107" s="9">
        <f t="shared" si="20"/>
        <v>2.1923514757646476</v>
      </c>
      <c r="J107" s="9"/>
      <c r="K107" s="9"/>
      <c r="L107" s="9"/>
      <c r="M107" s="9"/>
    </row>
    <row r="108" spans="1:14" x14ac:dyDescent="0.15">
      <c r="A108" s="8">
        <v>38</v>
      </c>
      <c r="B108" s="8" t="s">
        <v>96</v>
      </c>
      <c r="C108" s="8" t="s">
        <v>97</v>
      </c>
      <c r="D108" s="9">
        <v>15.687489857369645</v>
      </c>
      <c r="E108" s="9">
        <v>25.208008377916201</v>
      </c>
      <c r="F108" s="9">
        <f t="shared" si="18"/>
        <v>9.5205185205465561</v>
      </c>
      <c r="G108" s="9"/>
      <c r="H108" s="9">
        <f t="shared" si="28"/>
        <v>-2.1645677920443642</v>
      </c>
      <c r="I108" s="9">
        <f t="shared" si="20"/>
        <v>4.4833209809002916</v>
      </c>
      <c r="J108" s="9"/>
      <c r="K108" s="9"/>
      <c r="L108" s="9"/>
      <c r="M108" s="9"/>
    </row>
    <row r="109" spans="1:14" x14ac:dyDescent="0.15">
      <c r="A109" s="8">
        <v>39</v>
      </c>
      <c r="B109" s="8" t="s">
        <v>98</v>
      </c>
      <c r="C109" s="8" t="s">
        <v>99</v>
      </c>
      <c r="D109" s="9">
        <v>16.110473364000814</v>
      </c>
      <c r="E109" s="9">
        <v>26.582364997207993</v>
      </c>
      <c r="F109" s="9">
        <f t="shared" si="18"/>
        <v>10.471891633207179</v>
      </c>
      <c r="G109" s="9"/>
      <c r="H109" s="9">
        <f t="shared" si="28"/>
        <v>-1.2131946793837418</v>
      </c>
      <c r="I109" s="9">
        <f t="shared" si="20"/>
        <v>2.3185047451299323</v>
      </c>
      <c r="J109" s="9"/>
      <c r="K109" s="9"/>
      <c r="L109" s="9"/>
      <c r="M109" s="9"/>
    </row>
    <row r="110" spans="1:14" x14ac:dyDescent="0.15">
      <c r="A110" s="8">
        <v>40</v>
      </c>
      <c r="B110" s="8" t="s">
        <v>100</v>
      </c>
      <c r="C110" s="8" t="s">
        <v>101</v>
      </c>
      <c r="D110" s="9">
        <v>16.447121424629447</v>
      </c>
      <c r="E110" s="9">
        <v>27.096018942181747</v>
      </c>
      <c r="F110" s="9">
        <f t="shared" si="18"/>
        <v>10.6488975175523</v>
      </c>
      <c r="G110" s="9"/>
      <c r="H110" s="9">
        <f t="shared" si="28"/>
        <v>-1.0361887950386208</v>
      </c>
      <c r="I110" s="9">
        <f t="shared" si="20"/>
        <v>2.0508028319135687</v>
      </c>
      <c r="J110" s="9"/>
      <c r="K110" s="9"/>
      <c r="L110" s="9"/>
      <c r="M110" s="9"/>
    </row>
    <row r="111" spans="1:14" x14ac:dyDescent="0.15">
      <c r="A111" s="8">
        <v>41</v>
      </c>
      <c r="B111" s="8" t="s">
        <v>102</v>
      </c>
      <c r="C111" s="8" t="s">
        <v>103</v>
      </c>
      <c r="D111" s="9">
        <v>16.768008515297861</v>
      </c>
      <c r="E111" s="9">
        <v>26.318276611482325</v>
      </c>
      <c r="F111" s="9">
        <f t="shared" si="18"/>
        <v>9.5502680961844639</v>
      </c>
      <c r="G111" s="9"/>
      <c r="H111" s="9">
        <f t="shared" si="28"/>
        <v>-2.1348182164064564</v>
      </c>
      <c r="I111" s="9">
        <f t="shared" si="20"/>
        <v>4.3918178390025364</v>
      </c>
      <c r="J111" s="9" t="s">
        <v>104</v>
      </c>
      <c r="K111" s="9">
        <f t="shared" si="26"/>
        <v>1.697846798813033</v>
      </c>
      <c r="L111" s="9">
        <f t="shared" si="27"/>
        <v>0.64731615138422249</v>
      </c>
      <c r="M111" s="1">
        <v>0.1759</v>
      </c>
    </row>
    <row r="112" spans="1:14" x14ac:dyDescent="0.15">
      <c r="A112" s="8">
        <v>42</v>
      </c>
      <c r="B112" s="8" t="s">
        <v>105</v>
      </c>
      <c r="C112" s="8" t="s">
        <v>106</v>
      </c>
      <c r="D112" s="9">
        <v>17.032935123146995</v>
      </c>
      <c r="E112" s="9">
        <v>28.964093439422733</v>
      </c>
      <c r="F112" s="9">
        <f t="shared" si="18"/>
        <v>11.931158316275738</v>
      </c>
      <c r="G112" s="9"/>
      <c r="H112" s="9">
        <f t="shared" si="28"/>
        <v>0.24607200368481763</v>
      </c>
      <c r="I112" s="9">
        <f t="shared" si="20"/>
        <v>0.84318902635139537</v>
      </c>
      <c r="J112" s="9"/>
      <c r="K112" s="9"/>
      <c r="L112" s="9"/>
      <c r="M112" s="9"/>
    </row>
    <row r="113" spans="1:14" x14ac:dyDescent="0.15">
      <c r="A113" s="8">
        <v>43</v>
      </c>
      <c r="B113" s="8" t="s">
        <v>107</v>
      </c>
      <c r="C113" s="8" t="s">
        <v>108</v>
      </c>
      <c r="D113" s="9">
        <v>17.307608638537427</v>
      </c>
      <c r="E113" s="9">
        <v>28.377023607299819</v>
      </c>
      <c r="F113" s="9">
        <f t="shared" si="18"/>
        <v>11.069414968762391</v>
      </c>
      <c r="G113" s="9"/>
      <c r="H113" s="9">
        <f t="shared" si="28"/>
        <v>-0.61567134382852906</v>
      </c>
      <c r="I113" s="9">
        <f t="shared" si="20"/>
        <v>1.5322708582668076</v>
      </c>
      <c r="J113" s="9"/>
      <c r="K113" s="9"/>
      <c r="L113" s="9"/>
      <c r="M113" s="9"/>
    </row>
    <row r="114" spans="1:14" x14ac:dyDescent="0.15">
      <c r="A114" s="8">
        <v>44</v>
      </c>
      <c r="B114" s="8" t="s">
        <v>109</v>
      </c>
      <c r="C114" s="8" t="s">
        <v>110</v>
      </c>
      <c r="D114" s="9">
        <v>17.347237561069278</v>
      </c>
      <c r="E114" s="9">
        <v>27.761164396126642</v>
      </c>
      <c r="F114" s="9">
        <f t="shared" si="18"/>
        <v>10.413926835057364</v>
      </c>
      <c r="G114" s="9"/>
      <c r="H114" s="9">
        <f t="shared" si="28"/>
        <v>-1.2711594775335566</v>
      </c>
      <c r="I114" s="9">
        <f t="shared" si="20"/>
        <v>2.4135546224095408</v>
      </c>
      <c r="J114" s="9"/>
      <c r="K114" s="9"/>
      <c r="L114" s="9"/>
      <c r="M114" s="9"/>
    </row>
    <row r="115" spans="1:14" x14ac:dyDescent="0.15">
      <c r="A115" s="8">
        <v>45</v>
      </c>
      <c r="B115" s="8" t="s">
        <v>111</v>
      </c>
      <c r="C115" s="8" t="s">
        <v>112</v>
      </c>
      <c r="D115" s="9">
        <v>17.218763868337181</v>
      </c>
      <c r="E115" s="9">
        <v>28.860895782053301</v>
      </c>
      <c r="F115" s="9">
        <f t="shared" si="18"/>
        <v>11.642131913716121</v>
      </c>
      <c r="G115" s="9"/>
      <c r="H115" s="9">
        <f t="shared" si="28"/>
        <v>-4.2954398874799793E-2</v>
      </c>
      <c r="I115" s="9">
        <f t="shared" si="20"/>
        <v>1.0302213895675805</v>
      </c>
      <c r="J115" s="9"/>
      <c r="K115" s="9"/>
      <c r="L115" s="9"/>
      <c r="M115" s="9"/>
    </row>
    <row r="116" spans="1:14" x14ac:dyDescent="0.15">
      <c r="A116" s="8"/>
      <c r="B116" s="8"/>
      <c r="C116" s="8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4" x14ac:dyDescent="0.15">
      <c r="A117" s="8">
        <v>46</v>
      </c>
      <c r="B117" s="8" t="s">
        <v>113</v>
      </c>
      <c r="C117" s="8" t="s">
        <v>114</v>
      </c>
      <c r="D117" s="9">
        <v>17.162059890046951</v>
      </c>
      <c r="E117" s="9">
        <v>28.503949264469103</v>
      </c>
      <c r="F117" s="9">
        <f t="shared" si="18"/>
        <v>11.341889374422152</v>
      </c>
      <c r="G117" s="9">
        <f>GEOMEAN(F117:F121)</f>
        <v>11.325991649827861</v>
      </c>
      <c r="H117" s="9"/>
      <c r="I117" s="9"/>
      <c r="J117" s="9"/>
      <c r="K117" s="9"/>
      <c r="L117" s="9"/>
      <c r="M117" s="9"/>
    </row>
    <row r="118" spans="1:14" x14ac:dyDescent="0.15">
      <c r="A118" s="8">
        <v>47</v>
      </c>
      <c r="B118" s="8" t="s">
        <v>115</v>
      </c>
      <c r="C118" s="8" t="s">
        <v>116</v>
      </c>
      <c r="D118" s="9">
        <v>17.483373476118835</v>
      </c>
      <c r="E118" s="9">
        <v>28.196223901921027</v>
      </c>
      <c r="F118" s="9">
        <f t="shared" si="18"/>
        <v>10.712850425802191</v>
      </c>
      <c r="G118" s="9"/>
      <c r="H118" s="9"/>
      <c r="I118" s="9"/>
      <c r="J118" s="9"/>
      <c r="K118" s="9"/>
      <c r="L118" s="9"/>
      <c r="M118" s="9"/>
    </row>
    <row r="119" spans="1:14" x14ac:dyDescent="0.15">
      <c r="A119" s="8">
        <v>48</v>
      </c>
      <c r="B119" s="8" t="s">
        <v>117</v>
      </c>
      <c r="C119" s="8" t="s">
        <v>118</v>
      </c>
      <c r="D119" s="9">
        <v>17.095242123040535</v>
      </c>
      <c r="E119" s="9">
        <v>28.542937210551724</v>
      </c>
      <c r="F119" s="9">
        <f t="shared" si="18"/>
        <v>11.447695087511189</v>
      </c>
      <c r="G119" s="9"/>
      <c r="H119" s="9"/>
      <c r="I119" s="9"/>
      <c r="J119" s="9"/>
      <c r="K119" s="9"/>
      <c r="L119" s="9"/>
      <c r="M119" s="9"/>
    </row>
    <row r="120" spans="1:14" x14ac:dyDescent="0.15">
      <c r="A120" s="8">
        <v>49</v>
      </c>
      <c r="B120" s="8" t="s">
        <v>119</v>
      </c>
      <c r="C120" s="8" t="s">
        <v>120</v>
      </c>
      <c r="D120" s="9">
        <v>16.609514343240136</v>
      </c>
      <c r="E120" s="9">
        <v>27.932303838515448</v>
      </c>
      <c r="F120" s="9">
        <f t="shared" si="18"/>
        <v>11.322789495275313</v>
      </c>
      <c r="G120" s="9"/>
      <c r="H120" s="9"/>
      <c r="I120" s="9"/>
      <c r="J120" s="9"/>
      <c r="K120" s="9"/>
      <c r="L120" s="9"/>
      <c r="M120" s="9"/>
    </row>
    <row r="121" spans="1:14" x14ac:dyDescent="0.15">
      <c r="A121" s="8">
        <v>50</v>
      </c>
      <c r="B121" s="8" t="s">
        <v>121</v>
      </c>
      <c r="C121" s="8" t="s">
        <v>122</v>
      </c>
      <c r="D121" s="9">
        <v>17.681978075536492</v>
      </c>
      <c r="E121" s="9">
        <v>29.515642528977569</v>
      </c>
      <c r="F121" s="9">
        <f t="shared" si="18"/>
        <v>11.833664453441077</v>
      </c>
      <c r="G121" s="9"/>
      <c r="H121" s="9"/>
      <c r="I121" s="9"/>
      <c r="J121" s="9"/>
      <c r="K121" s="9"/>
      <c r="L121" s="9"/>
      <c r="M121" s="9"/>
    </row>
    <row r="122" spans="1:14" x14ac:dyDescent="0.15">
      <c r="A122" s="8">
        <v>51</v>
      </c>
      <c r="B122" s="8" t="s">
        <v>123</v>
      </c>
      <c r="C122" s="8" t="s">
        <v>124</v>
      </c>
      <c r="D122" s="9">
        <v>16.869941916726148</v>
      </c>
      <c r="E122" s="9">
        <v>27.217150385893508</v>
      </c>
      <c r="F122" s="9">
        <f t="shared" si="18"/>
        <v>10.347208469167359</v>
      </c>
      <c r="G122" s="9"/>
      <c r="H122" s="9">
        <f>F122-$G$117</f>
        <v>-0.97878318066050163</v>
      </c>
      <c r="I122" s="9">
        <f t="shared" si="20"/>
        <v>1.9708024642241369</v>
      </c>
      <c r="J122" s="9" t="s">
        <v>125</v>
      </c>
      <c r="K122" s="9">
        <f>GEOMEAN(I122:I125)</f>
        <v>2.5080479485058826</v>
      </c>
      <c r="L122" s="9">
        <f>STDEV(I122:I125)/SQRT(4)</f>
        <v>0.64294787597118142</v>
      </c>
      <c r="M122" s="10">
        <v>1.17E-2</v>
      </c>
      <c r="N122" s="3" t="s">
        <v>61</v>
      </c>
    </row>
    <row r="123" spans="1:14" x14ac:dyDescent="0.15">
      <c r="A123" s="8">
        <v>52</v>
      </c>
      <c r="B123" s="8" t="s">
        <v>126</v>
      </c>
      <c r="C123" s="8" t="s">
        <v>127</v>
      </c>
      <c r="D123" s="9">
        <v>16.765967252227028</v>
      </c>
      <c r="E123" s="9">
        <v>25.887743586468833</v>
      </c>
      <c r="F123" s="9">
        <f t="shared" si="18"/>
        <v>9.1217763342418046</v>
      </c>
      <c r="G123" s="9"/>
      <c r="H123" s="9">
        <f t="shared" ref="H123:H129" si="29">F123-$G$117</f>
        <v>-2.2042153155860564</v>
      </c>
      <c r="I123" s="9">
        <f t="shared" si="20"/>
        <v>4.6082382764028553</v>
      </c>
      <c r="J123" s="9"/>
      <c r="K123" s="9"/>
      <c r="L123" s="9"/>
      <c r="M123" s="9"/>
    </row>
    <row r="124" spans="1:14" x14ac:dyDescent="0.15">
      <c r="A124" s="8">
        <v>53</v>
      </c>
      <c r="B124" s="8" t="s">
        <v>128</v>
      </c>
      <c r="C124" s="8" t="s">
        <v>129</v>
      </c>
      <c r="D124" s="9">
        <v>16.419717755115176</v>
      </c>
      <c r="E124" s="9">
        <v>26.572583003642713</v>
      </c>
      <c r="F124" s="9">
        <f t="shared" si="18"/>
        <v>10.152865248527537</v>
      </c>
      <c r="G124" s="9"/>
      <c r="H124" s="9">
        <f t="shared" si="29"/>
        <v>-1.1731264013003244</v>
      </c>
      <c r="I124" s="9">
        <f t="shared" si="20"/>
        <v>2.2549983866543171</v>
      </c>
      <c r="J124" s="9"/>
      <c r="K124" s="9"/>
      <c r="L124" s="9"/>
      <c r="M124" s="9"/>
    </row>
    <row r="125" spans="1:14" x14ac:dyDescent="0.15">
      <c r="A125" s="8">
        <v>54</v>
      </c>
      <c r="B125" s="8" t="s">
        <v>130</v>
      </c>
      <c r="C125" s="8" t="s">
        <v>131</v>
      </c>
      <c r="D125" s="9">
        <v>17.673493064670801</v>
      </c>
      <c r="E125" s="9">
        <v>28.049349893472321</v>
      </c>
      <c r="F125" s="9">
        <f t="shared" si="18"/>
        <v>10.37585682880152</v>
      </c>
      <c r="G125" s="9"/>
      <c r="H125" s="9">
        <f t="shared" si="29"/>
        <v>-0.9501348210263405</v>
      </c>
      <c r="I125" s="9">
        <f t="shared" si="20"/>
        <v>1.9320532013585057</v>
      </c>
      <c r="J125" s="9"/>
      <c r="K125" s="9"/>
      <c r="L125" s="9"/>
      <c r="M125" s="9"/>
    </row>
    <row r="126" spans="1:14" x14ac:dyDescent="0.15">
      <c r="A126" s="8">
        <v>55</v>
      </c>
      <c r="B126" s="8" t="s">
        <v>132</v>
      </c>
      <c r="C126" s="8" t="s">
        <v>133</v>
      </c>
      <c r="D126" s="9">
        <v>16.724282322024198</v>
      </c>
      <c r="E126" s="9">
        <v>28.436104892738921</v>
      </c>
      <c r="F126" s="9">
        <f t="shared" si="18"/>
        <v>11.711822570714723</v>
      </c>
      <c r="G126" s="9"/>
      <c r="H126" s="9">
        <f t="shared" si="29"/>
        <v>0.38583092088686222</v>
      </c>
      <c r="I126" s="9">
        <f t="shared" si="20"/>
        <v>0.76533807476038407</v>
      </c>
      <c r="J126" s="9" t="s">
        <v>134</v>
      </c>
      <c r="K126" s="9">
        <f t="shared" ref="K126" si="30">GEOMEAN(I126:I129)</f>
        <v>1.6551508789739922</v>
      </c>
      <c r="L126" s="9">
        <f t="shared" ref="L126" si="31">STDEV(I126:I129)/SQRT(4)</f>
        <v>0.82513624126523033</v>
      </c>
      <c r="M126" s="1">
        <v>0.26519999999999999</v>
      </c>
    </row>
    <row r="127" spans="1:14" x14ac:dyDescent="0.15">
      <c r="A127" s="8">
        <v>56</v>
      </c>
      <c r="B127" s="8" t="s">
        <v>135</v>
      </c>
      <c r="C127" s="8" t="s">
        <v>136</v>
      </c>
      <c r="D127" s="9">
        <v>17.065027489516027</v>
      </c>
      <c r="E127" s="9">
        <v>26.230238747026924</v>
      </c>
      <c r="F127" s="9">
        <f t="shared" si="18"/>
        <v>9.1652112575108973</v>
      </c>
      <c r="G127" s="9"/>
      <c r="H127" s="9">
        <f t="shared" si="29"/>
        <v>-2.1607803923169637</v>
      </c>
      <c r="I127" s="9">
        <f t="shared" si="20"/>
        <v>4.4715666881782887</v>
      </c>
      <c r="J127" s="9"/>
      <c r="K127" s="9"/>
      <c r="L127" s="9"/>
      <c r="M127" s="9"/>
    </row>
    <row r="128" spans="1:14" x14ac:dyDescent="0.15">
      <c r="A128" s="8">
        <v>57</v>
      </c>
      <c r="B128" s="8" t="s">
        <v>137</v>
      </c>
      <c r="C128" s="8" t="s">
        <v>138</v>
      </c>
      <c r="D128" s="9">
        <v>17.520034144274597</v>
      </c>
      <c r="E128" s="9">
        <v>28.200889714102868</v>
      </c>
      <c r="F128" s="9">
        <f t="shared" si="18"/>
        <v>10.680855569828271</v>
      </c>
      <c r="G128" s="9"/>
      <c r="H128" s="9">
        <f t="shared" si="29"/>
        <v>-0.64513607999959</v>
      </c>
      <c r="I128" s="9">
        <f t="shared" si="20"/>
        <v>1.563886790526235</v>
      </c>
      <c r="J128" s="9"/>
      <c r="K128" s="9"/>
      <c r="L128" s="9"/>
      <c r="M128" s="9"/>
    </row>
    <row r="129" spans="1:27" x14ac:dyDescent="0.15">
      <c r="A129" s="8">
        <v>58</v>
      </c>
      <c r="B129" s="8" t="s">
        <v>139</v>
      </c>
      <c r="C129" s="8" t="s">
        <v>140</v>
      </c>
      <c r="D129" s="9">
        <v>17.421708350142978</v>
      </c>
      <c r="E129" s="9">
        <v>28.259934610941745</v>
      </c>
      <c r="F129" s="9">
        <f t="shared" si="18"/>
        <v>10.838226260798766</v>
      </c>
      <c r="G129" s="9"/>
      <c r="H129" s="9">
        <f t="shared" si="29"/>
        <v>-0.48776538902909472</v>
      </c>
      <c r="I129" s="9">
        <f t="shared" si="20"/>
        <v>1.4022711948519242</v>
      </c>
      <c r="J129" s="9"/>
      <c r="K129" s="9"/>
      <c r="L129" s="9"/>
      <c r="M129" s="9"/>
    </row>
    <row r="132" spans="1:27" x14ac:dyDescent="0.15">
      <c r="A132" s="2" t="s">
        <v>145</v>
      </c>
      <c r="B132" s="2" t="s">
        <v>146</v>
      </c>
      <c r="C132" s="2" t="s">
        <v>147</v>
      </c>
    </row>
    <row r="133" spans="1:27" s="7" customFormat="1" ht="45" x14ac:dyDescent="0.15">
      <c r="A133" s="5" t="s">
        <v>4</v>
      </c>
      <c r="B133" s="5" t="s">
        <v>5</v>
      </c>
      <c r="C133" s="5" t="s">
        <v>6</v>
      </c>
      <c r="D133" s="6" t="s">
        <v>7</v>
      </c>
      <c r="E133" s="6" t="s">
        <v>148</v>
      </c>
      <c r="F133" s="6" t="s">
        <v>8</v>
      </c>
      <c r="G133" s="6" t="s">
        <v>9</v>
      </c>
      <c r="H133" s="6" t="s">
        <v>10</v>
      </c>
      <c r="I133" s="6" t="s">
        <v>11</v>
      </c>
      <c r="J133" s="6" t="s">
        <v>12</v>
      </c>
      <c r="K133" s="6" t="s">
        <v>13</v>
      </c>
      <c r="L133" s="6" t="s">
        <v>14</v>
      </c>
      <c r="M133" s="6" t="s">
        <v>15</v>
      </c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15">
      <c r="A134" s="8">
        <v>1</v>
      </c>
      <c r="B134" s="8" t="s">
        <v>16</v>
      </c>
      <c r="C134" s="8" t="s">
        <v>17</v>
      </c>
      <c r="D134" s="9">
        <v>17.169543226198087</v>
      </c>
      <c r="E134" s="9">
        <v>31.930188809195784</v>
      </c>
      <c r="F134" s="9">
        <f>E134-D134</f>
        <v>14.760645582997697</v>
      </c>
      <c r="G134" s="9">
        <f>GEOMEAN(F134:F138)</f>
        <v>14.34464201687816</v>
      </c>
      <c r="H134" s="9"/>
      <c r="I134" s="9"/>
      <c r="J134" s="9"/>
      <c r="K134" s="9"/>
      <c r="L134" s="9"/>
      <c r="M134" s="9"/>
    </row>
    <row r="135" spans="1:27" x14ac:dyDescent="0.15">
      <c r="A135" s="8">
        <v>2</v>
      </c>
      <c r="B135" s="8" t="s">
        <v>18</v>
      </c>
      <c r="C135" s="8" t="s">
        <v>19</v>
      </c>
      <c r="D135" s="9">
        <v>16.742754992975584</v>
      </c>
      <c r="E135" s="9">
        <v>30.524790868015781</v>
      </c>
      <c r="F135" s="9">
        <f t="shared" ref="F135:F194" si="32">E135-D135</f>
        <v>13.782035875040197</v>
      </c>
      <c r="G135" s="9"/>
      <c r="H135" s="9"/>
      <c r="I135" s="9"/>
      <c r="J135" s="9"/>
      <c r="K135" s="9"/>
      <c r="L135" s="9"/>
      <c r="M135" s="9"/>
    </row>
    <row r="136" spans="1:27" x14ac:dyDescent="0.15">
      <c r="A136" s="8">
        <v>3</v>
      </c>
      <c r="B136" s="8" t="s">
        <v>20</v>
      </c>
      <c r="C136" s="8" t="s">
        <v>21</v>
      </c>
      <c r="D136" s="9">
        <v>16.598639022469161</v>
      </c>
      <c r="E136" s="9">
        <v>30.482809212648323</v>
      </c>
      <c r="F136" s="9">
        <f t="shared" si="32"/>
        <v>13.884170190179162</v>
      </c>
      <c r="G136" s="9"/>
      <c r="H136" s="9"/>
      <c r="I136" s="9"/>
      <c r="J136" s="9"/>
      <c r="K136" s="9"/>
      <c r="L136" s="9"/>
      <c r="M136" s="9"/>
    </row>
    <row r="137" spans="1:27" x14ac:dyDescent="0.15">
      <c r="A137" s="8">
        <v>4</v>
      </c>
      <c r="B137" s="8" t="s">
        <v>22</v>
      </c>
      <c r="C137" s="8" t="s">
        <v>23</v>
      </c>
      <c r="D137" s="9">
        <v>16.340617728356992</v>
      </c>
      <c r="E137" s="9">
        <v>31.000559203247352</v>
      </c>
      <c r="F137" s="9">
        <f t="shared" si="32"/>
        <v>14.65994147489036</v>
      </c>
      <c r="G137" s="9"/>
      <c r="H137" s="9"/>
      <c r="I137" s="9"/>
      <c r="J137" s="9"/>
      <c r="K137" s="9"/>
      <c r="L137" s="9"/>
      <c r="M137" s="9"/>
    </row>
    <row r="138" spans="1:27" x14ac:dyDescent="0.15">
      <c r="A138" s="8">
        <v>5</v>
      </c>
      <c r="B138" s="8" t="s">
        <v>24</v>
      </c>
      <c r="C138" s="8" t="s">
        <v>25</v>
      </c>
      <c r="D138" s="9">
        <v>17.098266332303158</v>
      </c>
      <c r="E138" s="9">
        <v>31.766495243499573</v>
      </c>
      <c r="F138" s="9">
        <f t="shared" si="32"/>
        <v>14.668228911196415</v>
      </c>
      <c r="G138" s="9"/>
      <c r="H138" s="9"/>
      <c r="I138" s="9"/>
      <c r="J138" s="9"/>
      <c r="K138" s="9"/>
      <c r="L138" s="9"/>
      <c r="M138" s="9"/>
    </row>
    <row r="139" spans="1:27" x14ac:dyDescent="0.15">
      <c r="A139" s="8">
        <v>6</v>
      </c>
      <c r="B139" s="8" t="s">
        <v>26</v>
      </c>
      <c r="C139" s="8" t="s">
        <v>27</v>
      </c>
      <c r="D139" s="9">
        <v>16.365384230101363</v>
      </c>
      <c r="E139" s="9">
        <v>29.11895924493302</v>
      </c>
      <c r="F139" s="9">
        <f t="shared" si="32"/>
        <v>12.753575014831657</v>
      </c>
      <c r="G139" s="9"/>
      <c r="H139" s="9">
        <f>F139-$G$134</f>
        <v>-1.5910670020465023</v>
      </c>
      <c r="I139" s="9">
        <f>POWER(2,-H139)</f>
        <v>3.0127208476426661</v>
      </c>
      <c r="J139" s="9" t="s">
        <v>28</v>
      </c>
      <c r="K139" s="9">
        <f>GEOMEAN(I139:I143)</f>
        <v>3.017653573158134</v>
      </c>
      <c r="L139" s="9">
        <f>STDEV(I139:I143)/SQRT(5)</f>
        <v>1.1440377701330451</v>
      </c>
      <c r="M139" s="10">
        <v>1.2E-2</v>
      </c>
      <c r="N139" s="3" t="s">
        <v>61</v>
      </c>
    </row>
    <row r="140" spans="1:27" x14ac:dyDescent="0.15">
      <c r="A140" s="8">
        <v>7</v>
      </c>
      <c r="B140" s="8" t="s">
        <v>29</v>
      </c>
      <c r="C140" s="8" t="s">
        <v>30</v>
      </c>
      <c r="D140" s="9">
        <v>16.323458872111132</v>
      </c>
      <c r="E140" s="9">
        <v>27.669499414537267</v>
      </c>
      <c r="F140" s="9">
        <f t="shared" si="32"/>
        <v>11.346040542426135</v>
      </c>
      <c r="G140" s="9"/>
      <c r="H140" s="9">
        <f t="shared" ref="H140:H148" si="33">F140-$G$134</f>
        <v>-2.9986014744520251</v>
      </c>
      <c r="I140" s="9">
        <f t="shared" ref="I140:I194" si="34">POWER(2,-H140)</f>
        <v>7.9922486852832257</v>
      </c>
      <c r="J140" s="9"/>
      <c r="K140" s="9"/>
      <c r="L140" s="9"/>
      <c r="M140" s="9"/>
    </row>
    <row r="141" spans="1:27" x14ac:dyDescent="0.15">
      <c r="A141" s="8">
        <v>8</v>
      </c>
      <c r="B141" s="8" t="s">
        <v>31</v>
      </c>
      <c r="C141" s="8" t="s">
        <v>32</v>
      </c>
      <c r="D141" s="9">
        <v>16.931760318581066</v>
      </c>
      <c r="E141" s="9">
        <v>30.697833035945802</v>
      </c>
      <c r="F141" s="9">
        <f t="shared" si="32"/>
        <v>13.766072717364736</v>
      </c>
      <c r="G141" s="9"/>
      <c r="H141" s="9">
        <f t="shared" si="33"/>
        <v>-0.57856929951342373</v>
      </c>
      <c r="I141" s="9">
        <f t="shared" si="34"/>
        <v>1.4933675623554616</v>
      </c>
      <c r="J141" s="9"/>
      <c r="K141" s="9"/>
      <c r="L141" s="9"/>
      <c r="M141" s="9"/>
    </row>
    <row r="142" spans="1:27" x14ac:dyDescent="0.15">
      <c r="A142" s="8">
        <v>9</v>
      </c>
      <c r="B142" s="8" t="s">
        <v>33</v>
      </c>
      <c r="C142" s="8" t="s">
        <v>34</v>
      </c>
      <c r="D142" s="9">
        <v>16.131258276640384</v>
      </c>
      <c r="E142" s="9">
        <v>29.318721383272088</v>
      </c>
      <c r="F142" s="9">
        <f t="shared" si="32"/>
        <v>13.187463106631704</v>
      </c>
      <c r="G142" s="9"/>
      <c r="H142" s="9">
        <f t="shared" si="33"/>
        <v>-1.157178910246456</v>
      </c>
      <c r="I142" s="9">
        <f t="shared" si="34"/>
        <v>2.2302089910507714</v>
      </c>
      <c r="J142" s="9"/>
      <c r="K142" s="9"/>
      <c r="L142" s="9"/>
      <c r="M142" s="9"/>
    </row>
    <row r="143" spans="1:27" x14ac:dyDescent="0.15">
      <c r="A143" s="8">
        <v>10</v>
      </c>
      <c r="B143" s="8" t="s">
        <v>35</v>
      </c>
      <c r="C143" s="8" t="s">
        <v>36</v>
      </c>
      <c r="D143" s="9">
        <v>16.181124270339733</v>
      </c>
      <c r="E143" s="9">
        <v>28.884047004083005</v>
      </c>
      <c r="F143" s="9">
        <f t="shared" si="32"/>
        <v>12.702922733743272</v>
      </c>
      <c r="G143" s="9"/>
      <c r="H143" s="9">
        <f t="shared" si="33"/>
        <v>-1.6417192831348881</v>
      </c>
      <c r="I143" s="9">
        <f t="shared" si="34"/>
        <v>3.1203747050287052</v>
      </c>
      <c r="J143" s="9"/>
      <c r="K143" s="9"/>
      <c r="L143" s="9"/>
      <c r="M143" s="9"/>
    </row>
    <row r="144" spans="1:27" x14ac:dyDescent="0.15">
      <c r="A144" s="8">
        <v>11</v>
      </c>
      <c r="B144" s="8" t="s">
        <v>37</v>
      </c>
      <c r="C144" s="8" t="s">
        <v>38</v>
      </c>
      <c r="D144" s="9">
        <v>16.36156152168078</v>
      </c>
      <c r="E144" s="9">
        <v>30.237367396063988</v>
      </c>
      <c r="F144" s="9">
        <f t="shared" si="32"/>
        <v>13.875805874383207</v>
      </c>
      <c r="G144" s="9"/>
      <c r="H144" s="9">
        <f t="shared" si="33"/>
        <v>-0.46883614249495231</v>
      </c>
      <c r="I144" s="9">
        <f t="shared" si="34"/>
        <v>1.383992516897617</v>
      </c>
      <c r="J144" s="9" t="s">
        <v>39</v>
      </c>
      <c r="K144" s="9">
        <f t="shared" ref="K144" si="35">GEOMEAN(I144:I148)</f>
        <v>1.2136944315418876</v>
      </c>
      <c r="L144" s="9">
        <f t="shared" ref="L144" si="36">STDEV(I144:I148)/SQRT(5)</f>
        <v>8.02435198945326E-2</v>
      </c>
      <c r="M144" s="1">
        <v>0.27439999999999998</v>
      </c>
    </row>
    <row r="145" spans="1:13" x14ac:dyDescent="0.15">
      <c r="A145" s="8">
        <v>12</v>
      </c>
      <c r="B145" s="8" t="s">
        <v>40</v>
      </c>
      <c r="C145" s="8" t="s">
        <v>41</v>
      </c>
      <c r="D145" s="9">
        <v>15.955541426686864</v>
      </c>
      <c r="E145" s="9">
        <v>29.967480040501485</v>
      </c>
      <c r="F145" s="9">
        <f t="shared" si="32"/>
        <v>14.011938613814621</v>
      </c>
      <c r="G145" s="9"/>
      <c r="H145" s="9">
        <f t="shared" si="33"/>
        <v>-0.33270340306353852</v>
      </c>
      <c r="I145" s="9">
        <f t="shared" si="34"/>
        <v>1.2593710451194657</v>
      </c>
      <c r="J145" s="9"/>
      <c r="K145" s="9"/>
      <c r="L145" s="9"/>
      <c r="M145" s="9"/>
    </row>
    <row r="146" spans="1:13" x14ac:dyDescent="0.15">
      <c r="A146" s="8">
        <v>13</v>
      </c>
      <c r="B146" s="8" t="s">
        <v>42</v>
      </c>
      <c r="C146" s="8" t="s">
        <v>43</v>
      </c>
      <c r="D146" s="9">
        <v>16.651820998945343</v>
      </c>
      <c r="E146" s="9">
        <v>31.122091256752963</v>
      </c>
      <c r="F146" s="9">
        <f t="shared" si="32"/>
        <v>14.47027025780762</v>
      </c>
      <c r="G146" s="9"/>
      <c r="H146" s="9">
        <f t="shared" si="33"/>
        <v>0.12562824092946023</v>
      </c>
      <c r="I146" s="9">
        <f t="shared" si="34"/>
        <v>0.91660480841202485</v>
      </c>
      <c r="J146" s="9"/>
      <c r="K146" s="9"/>
      <c r="L146" s="9"/>
      <c r="M146" s="9"/>
    </row>
    <row r="147" spans="1:13" x14ac:dyDescent="0.15">
      <c r="A147" s="8">
        <v>14</v>
      </c>
      <c r="B147" s="8" t="s">
        <v>44</v>
      </c>
      <c r="C147" s="8" t="s">
        <v>45</v>
      </c>
      <c r="D147" s="9">
        <v>16.240870292570207</v>
      </c>
      <c r="E147" s="9">
        <v>30.237743866809083</v>
      </c>
      <c r="F147" s="9">
        <f t="shared" si="32"/>
        <v>13.996873574238876</v>
      </c>
      <c r="G147" s="9"/>
      <c r="H147" s="9">
        <f t="shared" si="33"/>
        <v>-0.34776844263928375</v>
      </c>
      <c r="I147" s="9">
        <f t="shared" si="34"/>
        <v>1.2725906638417983</v>
      </c>
      <c r="J147" s="9"/>
      <c r="K147" s="9"/>
      <c r="L147" s="9"/>
      <c r="M147" s="9"/>
    </row>
    <row r="148" spans="1:13" x14ac:dyDescent="0.15">
      <c r="A148" s="8">
        <v>15</v>
      </c>
      <c r="B148" s="8" t="s">
        <v>46</v>
      </c>
      <c r="C148" s="8" t="s">
        <v>47</v>
      </c>
      <c r="D148" s="9">
        <v>15.821417453240054</v>
      </c>
      <c r="E148" s="9">
        <v>29.792712997348151</v>
      </c>
      <c r="F148" s="9">
        <f t="shared" si="32"/>
        <v>13.971295544108097</v>
      </c>
      <c r="G148" s="9"/>
      <c r="H148" s="9">
        <f t="shared" si="33"/>
        <v>-0.37334647277006283</v>
      </c>
      <c r="I148" s="9">
        <f t="shared" si="34"/>
        <v>1.2953540493575133</v>
      </c>
      <c r="J148" s="9"/>
      <c r="K148" s="9"/>
      <c r="L148" s="9"/>
      <c r="M148" s="9"/>
    </row>
    <row r="149" spans="1:13" x14ac:dyDescent="0.15">
      <c r="A149" s="8"/>
      <c r="B149" s="8"/>
      <c r="C149" s="8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x14ac:dyDescent="0.15">
      <c r="A150" s="8">
        <v>16</v>
      </c>
      <c r="B150" s="8" t="s">
        <v>48</v>
      </c>
      <c r="C150" s="8" t="s">
        <v>49</v>
      </c>
      <c r="D150" s="9">
        <v>17.017756966465001</v>
      </c>
      <c r="E150" s="9">
        <v>31.071069313464584</v>
      </c>
      <c r="F150" s="9">
        <f t="shared" si="32"/>
        <v>14.053312346999583</v>
      </c>
      <c r="G150" s="9">
        <f>GEOMEAN(F150:F154)</f>
        <v>14.270883492276191</v>
      </c>
      <c r="H150" s="9"/>
      <c r="I150" s="9"/>
      <c r="J150" s="9"/>
      <c r="K150" s="9"/>
      <c r="L150" s="9"/>
      <c r="M150" s="9"/>
    </row>
    <row r="151" spans="1:13" x14ac:dyDescent="0.15">
      <c r="A151" s="8">
        <v>17</v>
      </c>
      <c r="B151" s="8" t="s">
        <v>50</v>
      </c>
      <c r="C151" s="8" t="s">
        <v>51</v>
      </c>
      <c r="D151" s="9">
        <v>16.630268839869018</v>
      </c>
      <c r="E151" s="9">
        <v>31.097443297468509</v>
      </c>
      <c r="F151" s="9">
        <f t="shared" si="32"/>
        <v>14.467174457599491</v>
      </c>
      <c r="G151" s="9"/>
      <c r="H151" s="9"/>
      <c r="I151" s="9"/>
      <c r="J151" s="9"/>
      <c r="K151" s="9"/>
      <c r="L151" s="9"/>
      <c r="M151" s="9"/>
    </row>
    <row r="152" spans="1:13" x14ac:dyDescent="0.15">
      <c r="A152" s="8">
        <v>18</v>
      </c>
      <c r="B152" s="8" t="s">
        <v>52</v>
      </c>
      <c r="C152" s="8" t="s">
        <v>53</v>
      </c>
      <c r="D152" s="9">
        <v>16.639770147598458</v>
      </c>
      <c r="E152" s="9">
        <v>30.611173260755887</v>
      </c>
      <c r="F152" s="9">
        <f t="shared" si="32"/>
        <v>13.971403113157429</v>
      </c>
      <c r="G152" s="9"/>
      <c r="H152" s="9"/>
      <c r="I152" s="9"/>
      <c r="J152" s="9"/>
      <c r="K152" s="9"/>
      <c r="L152" s="9"/>
      <c r="M152" s="9"/>
    </row>
    <row r="153" spans="1:13" x14ac:dyDescent="0.15">
      <c r="A153" s="8">
        <v>19</v>
      </c>
      <c r="B153" s="8" t="s">
        <v>54</v>
      </c>
      <c r="C153" s="8" t="s">
        <v>55</v>
      </c>
      <c r="D153" s="9">
        <v>16.141312986532434</v>
      </c>
      <c r="E153" s="9">
        <v>31.157188680688691</v>
      </c>
      <c r="F153" s="9">
        <f t="shared" si="32"/>
        <v>15.015875694156257</v>
      </c>
      <c r="G153" s="9"/>
      <c r="H153" s="9"/>
      <c r="I153" s="9"/>
      <c r="J153" s="9"/>
      <c r="K153" s="9"/>
      <c r="L153" s="9"/>
      <c r="M153" s="9"/>
    </row>
    <row r="154" spans="1:13" x14ac:dyDescent="0.15">
      <c r="A154" s="8">
        <v>20</v>
      </c>
      <c r="B154" s="8" t="s">
        <v>56</v>
      </c>
      <c r="C154" s="8" t="s">
        <v>57</v>
      </c>
      <c r="D154" s="9">
        <v>16.879826471630846</v>
      </c>
      <c r="E154" s="9">
        <v>30.757005703128019</v>
      </c>
      <c r="F154" s="9">
        <f t="shared" si="32"/>
        <v>13.877179231497173</v>
      </c>
      <c r="G154" s="9"/>
      <c r="H154" s="9"/>
      <c r="I154" s="9"/>
      <c r="J154" s="9"/>
      <c r="K154" s="9"/>
      <c r="L154" s="9"/>
      <c r="M154" s="9"/>
    </row>
    <row r="155" spans="1:13" x14ac:dyDescent="0.15">
      <c r="A155" s="8">
        <v>21</v>
      </c>
      <c r="B155" s="8" t="s">
        <v>58</v>
      </c>
      <c r="C155" s="8" t="s">
        <v>59</v>
      </c>
      <c r="D155" s="9">
        <v>16.156001878830427</v>
      </c>
      <c r="E155" s="9">
        <v>28.47184092509228</v>
      </c>
      <c r="F155" s="9">
        <f t="shared" si="32"/>
        <v>12.315839046261853</v>
      </c>
      <c r="G155" s="9"/>
      <c r="H155" s="9">
        <f>F155-$G$150</f>
        <v>-1.9550444460143375</v>
      </c>
      <c r="I155" s="9">
        <f t="shared" si="34"/>
        <v>3.8772787156665345</v>
      </c>
      <c r="J155" s="9" t="s">
        <v>60</v>
      </c>
      <c r="K155" s="9">
        <f t="shared" ref="K155:K160" si="37">GEOMEAN(I155:I159)</f>
        <v>1.7481778689634666</v>
      </c>
      <c r="L155" s="9">
        <f t="shared" ref="L155:L160" si="38">STDEV(I155:I159)/SQRT(5)</f>
        <v>0.72074699279421917</v>
      </c>
      <c r="M155" s="1">
        <v>0.21060000000000001</v>
      </c>
    </row>
    <row r="156" spans="1:13" x14ac:dyDescent="0.15">
      <c r="A156" s="8">
        <v>22</v>
      </c>
      <c r="B156" s="8" t="s">
        <v>62</v>
      </c>
      <c r="C156" s="8" t="s">
        <v>63</v>
      </c>
      <c r="D156" s="9">
        <v>15.364157438854015</v>
      </c>
      <c r="E156" s="9">
        <v>27.617533349548957</v>
      </c>
      <c r="F156" s="9">
        <f t="shared" si="32"/>
        <v>12.253375910694942</v>
      </c>
      <c r="G156" s="9"/>
      <c r="H156" s="9">
        <f t="shared" ref="H156:H164" si="39">F156-$G$150</f>
        <v>-2.0175075815812491</v>
      </c>
      <c r="I156" s="9">
        <f t="shared" si="34"/>
        <v>4.0488370507934928</v>
      </c>
      <c r="J156" s="9"/>
      <c r="K156" s="9"/>
      <c r="L156" s="9"/>
      <c r="M156" s="9"/>
    </row>
    <row r="157" spans="1:13" x14ac:dyDescent="0.15">
      <c r="A157" s="8">
        <v>23</v>
      </c>
      <c r="B157" s="8" t="s">
        <v>64</v>
      </c>
      <c r="C157" s="8" t="s">
        <v>65</v>
      </c>
      <c r="D157" s="9">
        <v>15.457006985451063</v>
      </c>
      <c r="E157" s="9">
        <v>30.443008401721332</v>
      </c>
      <c r="F157" s="9">
        <f t="shared" si="32"/>
        <v>14.98600141627027</v>
      </c>
      <c r="G157" s="9"/>
      <c r="H157" s="9">
        <f t="shared" si="39"/>
        <v>0.71511792399407881</v>
      </c>
      <c r="I157" s="9">
        <f t="shared" si="34"/>
        <v>0.60915533824688239</v>
      </c>
      <c r="J157" s="9"/>
      <c r="K157" s="9"/>
      <c r="L157" s="9"/>
      <c r="M157" s="9"/>
    </row>
    <row r="158" spans="1:13" x14ac:dyDescent="0.15">
      <c r="A158" s="8">
        <v>24</v>
      </c>
      <c r="B158" s="8" t="s">
        <v>66</v>
      </c>
      <c r="C158" s="8" t="s">
        <v>67</v>
      </c>
      <c r="D158" s="9">
        <v>16.701582453797215</v>
      </c>
      <c r="E158" s="9">
        <v>30.852227227993755</v>
      </c>
      <c r="F158" s="9">
        <f t="shared" si="32"/>
        <v>14.15064477419654</v>
      </c>
      <c r="G158" s="9"/>
      <c r="H158" s="9">
        <f t="shared" si="39"/>
        <v>-0.12023871807965136</v>
      </c>
      <c r="I158" s="9">
        <f t="shared" si="34"/>
        <v>1.0869146959047464</v>
      </c>
      <c r="J158" s="9"/>
      <c r="K158" s="9"/>
      <c r="L158" s="9"/>
      <c r="M158" s="9"/>
    </row>
    <row r="159" spans="1:13" x14ac:dyDescent="0.15">
      <c r="A159" s="8">
        <v>25</v>
      </c>
      <c r="B159" s="8" t="s">
        <v>68</v>
      </c>
      <c r="C159" s="8" t="s">
        <v>69</v>
      </c>
      <c r="D159" s="9">
        <v>15.903675344139446</v>
      </c>
      <c r="E159" s="9">
        <v>29.522971759028358</v>
      </c>
      <c r="F159" s="9">
        <f t="shared" si="32"/>
        <v>13.619296414888913</v>
      </c>
      <c r="G159" s="9"/>
      <c r="H159" s="9">
        <f t="shared" si="39"/>
        <v>-0.65158707738727806</v>
      </c>
      <c r="I159" s="9">
        <f t="shared" si="34"/>
        <v>1.5708953533734746</v>
      </c>
      <c r="J159" s="9"/>
      <c r="K159" s="9"/>
      <c r="L159" s="9"/>
      <c r="M159" s="9"/>
    </row>
    <row r="160" spans="1:13" x14ac:dyDescent="0.15">
      <c r="A160" s="8">
        <v>26</v>
      </c>
      <c r="B160" s="8" t="s">
        <v>70</v>
      </c>
      <c r="C160" s="8" t="s">
        <v>71</v>
      </c>
      <c r="D160" s="9">
        <v>15.798615751124734</v>
      </c>
      <c r="E160" s="9">
        <v>30.946563669886068</v>
      </c>
      <c r="F160" s="9">
        <f t="shared" si="32"/>
        <v>15.147947918761334</v>
      </c>
      <c r="G160" s="9"/>
      <c r="H160" s="9">
        <f t="shared" si="39"/>
        <v>0.87706442648514304</v>
      </c>
      <c r="I160" s="9">
        <f t="shared" si="34"/>
        <v>0.54447419252123086</v>
      </c>
      <c r="J160" s="9" t="s">
        <v>72</v>
      </c>
      <c r="K160" s="9">
        <f t="shared" si="37"/>
        <v>0.88375794152563558</v>
      </c>
      <c r="L160" s="9">
        <f t="shared" si="38"/>
        <v>0.15990887108978863</v>
      </c>
      <c r="M160" s="1">
        <v>0.61519999999999997</v>
      </c>
    </row>
    <row r="161" spans="1:13" x14ac:dyDescent="0.15">
      <c r="A161" s="8">
        <v>27</v>
      </c>
      <c r="B161" s="8" t="s">
        <v>73</v>
      </c>
      <c r="C161" s="8" t="s">
        <v>74</v>
      </c>
      <c r="D161" s="9">
        <v>16.859255734231638</v>
      </c>
      <c r="E161" s="9">
        <v>30.786587498324881</v>
      </c>
      <c r="F161" s="9">
        <f t="shared" si="32"/>
        <v>13.927331764093243</v>
      </c>
      <c r="G161" s="9"/>
      <c r="H161" s="9">
        <f t="shared" si="39"/>
        <v>-0.34355172818294832</v>
      </c>
      <c r="I161" s="9">
        <f t="shared" si="34"/>
        <v>1.2688765615344288</v>
      </c>
      <c r="J161" s="9"/>
      <c r="K161" s="9"/>
      <c r="L161" s="9"/>
      <c r="M161" s="9"/>
    </row>
    <row r="162" spans="1:13" x14ac:dyDescent="0.15">
      <c r="A162" s="8">
        <v>28</v>
      </c>
      <c r="B162" s="8" t="s">
        <v>75</v>
      </c>
      <c r="C162" s="8" t="s">
        <v>76</v>
      </c>
      <c r="D162" s="9">
        <v>16.209924747942569</v>
      </c>
      <c r="E162" s="9">
        <v>31.01651562251358</v>
      </c>
      <c r="F162" s="9">
        <f t="shared" si="32"/>
        <v>14.806590874571011</v>
      </c>
      <c r="G162" s="9"/>
      <c r="H162" s="9">
        <f t="shared" si="39"/>
        <v>0.53570738229482018</v>
      </c>
      <c r="I162" s="9">
        <f t="shared" si="34"/>
        <v>0.68982036101437683</v>
      </c>
      <c r="J162" s="9"/>
      <c r="K162" s="9"/>
      <c r="L162" s="9"/>
      <c r="M162" s="9"/>
    </row>
    <row r="163" spans="1:13" x14ac:dyDescent="0.15">
      <c r="A163" s="8">
        <v>29</v>
      </c>
      <c r="B163" s="8" t="s">
        <v>77</v>
      </c>
      <c r="C163" s="8" t="s">
        <v>78</v>
      </c>
      <c r="D163" s="9">
        <v>16.206272016322668</v>
      </c>
      <c r="E163" s="9">
        <v>30.037812224710187</v>
      </c>
      <c r="F163" s="9">
        <f t="shared" si="32"/>
        <v>13.831540208387519</v>
      </c>
      <c r="G163" s="9"/>
      <c r="H163" s="9">
        <f t="shared" si="39"/>
        <v>-0.43934328388867172</v>
      </c>
      <c r="I163" s="9">
        <f t="shared" si="34"/>
        <v>1.3559869404366198</v>
      </c>
      <c r="J163" s="9"/>
      <c r="K163" s="9"/>
      <c r="L163" s="9"/>
      <c r="M163" s="9"/>
    </row>
    <row r="164" spans="1:13" x14ac:dyDescent="0.15">
      <c r="A164" s="8">
        <v>30</v>
      </c>
      <c r="B164" s="8" t="s">
        <v>79</v>
      </c>
      <c r="C164" s="8" t="s">
        <v>80</v>
      </c>
      <c r="D164" s="9">
        <v>16.225398948252778</v>
      </c>
      <c r="E164" s="9">
        <v>30.75778974744118</v>
      </c>
      <c r="F164" s="9">
        <f t="shared" si="32"/>
        <v>14.532390799188402</v>
      </c>
      <c r="G164" s="9"/>
      <c r="H164" s="9">
        <f t="shared" si="39"/>
        <v>0.26150730691221113</v>
      </c>
      <c r="I164" s="9">
        <f t="shared" si="34"/>
        <v>0.83421588727111351</v>
      </c>
      <c r="J164" s="9"/>
      <c r="K164" s="9"/>
      <c r="L164" s="9"/>
      <c r="M164" s="9"/>
    </row>
    <row r="165" spans="1:13" x14ac:dyDescent="0.15">
      <c r="A165" s="8"/>
      <c r="B165" s="8"/>
      <c r="C165" s="8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x14ac:dyDescent="0.15">
      <c r="A166" s="8">
        <v>31</v>
      </c>
      <c r="B166" s="8" t="s">
        <v>81</v>
      </c>
      <c r="C166" s="8" t="s">
        <v>82</v>
      </c>
      <c r="D166" s="9">
        <v>16.226818519194129</v>
      </c>
      <c r="E166" s="9">
        <v>29.978312525844299</v>
      </c>
      <c r="F166" s="9">
        <f t="shared" si="32"/>
        <v>13.751494006650169</v>
      </c>
      <c r="G166" s="9">
        <f>GEOMEAN(F166:F170)</f>
        <v>14.178405285176831</v>
      </c>
      <c r="H166" s="9"/>
      <c r="I166" s="9"/>
      <c r="J166" s="9"/>
      <c r="K166" s="9"/>
      <c r="L166" s="9"/>
      <c r="M166" s="9"/>
    </row>
    <row r="167" spans="1:13" x14ac:dyDescent="0.15">
      <c r="A167" s="8">
        <v>32</v>
      </c>
      <c r="B167" s="8" t="s">
        <v>83</v>
      </c>
      <c r="C167" s="8" t="s">
        <v>84</v>
      </c>
      <c r="D167" s="9">
        <v>16.36143862294702</v>
      </c>
      <c r="E167" s="9">
        <v>30.912630676272506</v>
      </c>
      <c r="F167" s="9">
        <f t="shared" si="32"/>
        <v>14.551192053325487</v>
      </c>
      <c r="G167" s="9"/>
      <c r="H167" s="9"/>
      <c r="I167" s="9"/>
      <c r="J167" s="9"/>
      <c r="K167" s="9"/>
      <c r="L167" s="9"/>
      <c r="M167" s="9"/>
    </row>
    <row r="168" spans="1:13" x14ac:dyDescent="0.15">
      <c r="A168" s="8">
        <v>33</v>
      </c>
      <c r="B168" s="8" t="s">
        <v>85</v>
      </c>
      <c r="C168" s="8" t="s">
        <v>86</v>
      </c>
      <c r="D168" s="9">
        <v>16.166222821480645</v>
      </c>
      <c r="E168" s="9">
        <v>30.566647894263397</v>
      </c>
      <c r="F168" s="9">
        <f t="shared" si="32"/>
        <v>14.400425072782753</v>
      </c>
      <c r="G168" s="9"/>
      <c r="H168" s="9"/>
      <c r="I168" s="9"/>
      <c r="J168" s="9"/>
      <c r="K168" s="9"/>
      <c r="L168" s="9"/>
      <c r="M168" s="9"/>
    </row>
    <row r="169" spans="1:13" x14ac:dyDescent="0.15">
      <c r="A169" s="8">
        <v>34</v>
      </c>
      <c r="B169" s="8" t="s">
        <v>87</v>
      </c>
      <c r="C169" s="8" t="s">
        <v>88</v>
      </c>
      <c r="D169" s="9">
        <v>17.088303292156393</v>
      </c>
      <c r="E169" s="9">
        <v>31.309510709276712</v>
      </c>
      <c r="F169" s="9">
        <f t="shared" si="32"/>
        <v>14.221207417120318</v>
      </c>
      <c r="G169" s="9"/>
      <c r="H169" s="9"/>
      <c r="I169" s="9"/>
      <c r="J169" s="9"/>
      <c r="K169" s="9"/>
      <c r="L169" s="9"/>
      <c r="M169" s="9"/>
    </row>
    <row r="170" spans="1:13" x14ac:dyDescent="0.15">
      <c r="A170" s="8">
        <v>35</v>
      </c>
      <c r="B170" s="8" t="s">
        <v>89</v>
      </c>
      <c r="C170" s="8" t="s">
        <v>90</v>
      </c>
      <c r="D170" s="9">
        <v>16.640558988392605</v>
      </c>
      <c r="E170" s="9">
        <v>30.622797066252826</v>
      </c>
      <c r="F170" s="9">
        <f t="shared" si="32"/>
        <v>13.98223807786022</v>
      </c>
      <c r="G170" s="9"/>
      <c r="H170" s="9"/>
      <c r="I170" s="9"/>
      <c r="J170" s="9"/>
      <c r="K170" s="9"/>
      <c r="L170" s="9"/>
      <c r="M170" s="9"/>
    </row>
    <row r="171" spans="1:13" x14ac:dyDescent="0.15">
      <c r="A171" s="8">
        <v>36</v>
      </c>
      <c r="B171" s="8" t="s">
        <v>91</v>
      </c>
      <c r="C171" s="8" t="s">
        <v>92</v>
      </c>
      <c r="D171" s="9">
        <v>15.713125727301028</v>
      </c>
      <c r="E171" s="9">
        <v>29.178176782918847</v>
      </c>
      <c r="F171" s="9">
        <f t="shared" si="32"/>
        <v>13.465051055617819</v>
      </c>
      <c r="G171" s="9"/>
      <c r="H171" s="9">
        <f>F171-$G$166</f>
        <v>-0.71335422955901251</v>
      </c>
      <c r="I171" s="9">
        <f t="shared" si="34"/>
        <v>1.6396117450072676</v>
      </c>
      <c r="J171" s="9" t="s">
        <v>93</v>
      </c>
      <c r="K171" s="9">
        <f t="shared" ref="K171:K176" si="40">GEOMEAN(I171:I175)</f>
        <v>1.2019213109693183</v>
      </c>
      <c r="L171" s="9">
        <f t="shared" ref="L171:L176" si="41">STDEV(I171:I175)/SQRT(5)</f>
        <v>0.17701758266601922</v>
      </c>
      <c r="M171" s="1">
        <v>0.39290000000000003</v>
      </c>
    </row>
    <row r="172" spans="1:13" x14ac:dyDescent="0.15">
      <c r="A172" s="8">
        <v>37</v>
      </c>
      <c r="B172" s="8" t="s">
        <v>94</v>
      </c>
      <c r="C172" s="8" t="s">
        <v>95</v>
      </c>
      <c r="D172" s="9">
        <v>16.484576667958951</v>
      </c>
      <c r="E172" s="9">
        <v>31.385808107065461</v>
      </c>
      <c r="F172" s="9">
        <f t="shared" si="32"/>
        <v>14.90123143910651</v>
      </c>
      <c r="G172" s="9"/>
      <c r="H172" s="9">
        <f t="shared" ref="H172:H180" si="42">F172-$G$166</f>
        <v>0.72282615392967919</v>
      </c>
      <c r="I172" s="9">
        <f t="shared" si="34"/>
        <v>0.60590933844503136</v>
      </c>
      <c r="J172" s="9"/>
      <c r="K172" s="9"/>
      <c r="L172" s="9"/>
      <c r="M172" s="9"/>
    </row>
    <row r="173" spans="1:13" x14ac:dyDescent="0.15">
      <c r="A173" s="8">
        <v>38</v>
      </c>
      <c r="B173" s="8" t="s">
        <v>96</v>
      </c>
      <c r="C173" s="8" t="s">
        <v>97</v>
      </c>
      <c r="D173" s="9">
        <v>15.687489857369645</v>
      </c>
      <c r="E173" s="9">
        <v>29.383630121616971</v>
      </c>
      <c r="F173" s="9">
        <f t="shared" si="32"/>
        <v>13.696140264247326</v>
      </c>
      <c r="G173" s="9"/>
      <c r="H173" s="9">
        <f t="shared" si="42"/>
        <v>-0.48226502092950518</v>
      </c>
      <c r="I173" s="9">
        <f t="shared" si="34"/>
        <v>1.3969351237998682</v>
      </c>
      <c r="J173" s="9"/>
      <c r="K173" s="9"/>
      <c r="L173" s="9"/>
      <c r="M173" s="9"/>
    </row>
    <row r="174" spans="1:13" x14ac:dyDescent="0.15">
      <c r="A174" s="8">
        <v>39</v>
      </c>
      <c r="B174" s="8" t="s">
        <v>98</v>
      </c>
      <c r="C174" s="8" t="s">
        <v>99</v>
      </c>
      <c r="D174" s="9">
        <v>16.110473364000814</v>
      </c>
      <c r="E174" s="9">
        <v>29.752740817768998</v>
      </c>
      <c r="F174" s="9">
        <f t="shared" si="32"/>
        <v>13.642267453768184</v>
      </c>
      <c r="G174" s="9"/>
      <c r="H174" s="9">
        <f t="shared" si="42"/>
        <v>-0.5361378314086469</v>
      </c>
      <c r="I174" s="9">
        <f t="shared" si="34"/>
        <v>1.4500853637225666</v>
      </c>
      <c r="J174" s="9"/>
      <c r="K174" s="9"/>
      <c r="L174" s="9"/>
      <c r="M174" s="9"/>
    </row>
    <row r="175" spans="1:13" x14ac:dyDescent="0.15">
      <c r="A175" s="8">
        <v>40</v>
      </c>
      <c r="B175" s="8" t="s">
        <v>100</v>
      </c>
      <c r="C175" s="8" t="s">
        <v>101</v>
      </c>
      <c r="D175" s="9">
        <v>16.447121424629447</v>
      </c>
      <c r="E175" s="9">
        <v>30.307745403744732</v>
      </c>
      <c r="F175" s="9">
        <f t="shared" si="32"/>
        <v>13.860623979115285</v>
      </c>
      <c r="G175" s="9"/>
      <c r="H175" s="9">
        <f t="shared" si="42"/>
        <v>-0.31778130606154598</v>
      </c>
      <c r="I175" s="9">
        <f t="shared" si="34"/>
        <v>1.2464122399534792</v>
      </c>
      <c r="J175" s="9"/>
      <c r="K175" s="9"/>
      <c r="L175" s="9"/>
      <c r="M175" s="9"/>
    </row>
    <row r="176" spans="1:13" x14ac:dyDescent="0.15">
      <c r="A176" s="8">
        <v>41</v>
      </c>
      <c r="B176" s="8" t="s">
        <v>102</v>
      </c>
      <c r="C176" s="8" t="s">
        <v>103</v>
      </c>
      <c r="D176" s="9">
        <v>16.768008515297861</v>
      </c>
      <c r="E176" s="9">
        <v>30.697117398452178</v>
      </c>
      <c r="F176" s="9">
        <f t="shared" si="32"/>
        <v>13.929108883154317</v>
      </c>
      <c r="G176" s="9"/>
      <c r="H176" s="9">
        <f t="shared" si="42"/>
        <v>-0.24929640202251413</v>
      </c>
      <c r="I176" s="9">
        <f t="shared" si="34"/>
        <v>1.188627283717121</v>
      </c>
      <c r="J176" s="9" t="s">
        <v>104</v>
      </c>
      <c r="K176" s="9">
        <f t="shared" si="40"/>
        <v>1.2297389179796994</v>
      </c>
      <c r="L176" s="9">
        <f t="shared" si="41"/>
        <v>0.25117040231839316</v>
      </c>
      <c r="M176" s="1">
        <v>0.36320000000000002</v>
      </c>
    </row>
    <row r="177" spans="1:14" x14ac:dyDescent="0.15">
      <c r="A177" s="8">
        <v>42</v>
      </c>
      <c r="B177" s="8" t="s">
        <v>105</v>
      </c>
      <c r="C177" s="8" t="s">
        <v>106</v>
      </c>
      <c r="D177" s="9">
        <v>17.032935123146995</v>
      </c>
      <c r="E177" s="9">
        <v>31.656787136174035</v>
      </c>
      <c r="F177" s="9">
        <f t="shared" si="32"/>
        <v>14.62385201302704</v>
      </c>
      <c r="G177" s="9"/>
      <c r="H177" s="9">
        <f t="shared" si="42"/>
        <v>0.445446727850209</v>
      </c>
      <c r="I177" s="9">
        <f t="shared" si="34"/>
        <v>0.73435688917766184</v>
      </c>
      <c r="J177" s="9"/>
      <c r="K177" s="9"/>
      <c r="L177" s="9"/>
      <c r="M177" s="9"/>
    </row>
    <row r="178" spans="1:14" x14ac:dyDescent="0.15">
      <c r="A178" s="8">
        <v>43</v>
      </c>
      <c r="B178" s="8" t="s">
        <v>107</v>
      </c>
      <c r="C178" s="8" t="s">
        <v>108</v>
      </c>
      <c r="D178" s="9">
        <v>17.307608638537427</v>
      </c>
      <c r="E178" s="9">
        <v>30.371825994266715</v>
      </c>
      <c r="F178" s="9">
        <f t="shared" si="32"/>
        <v>13.064217355729287</v>
      </c>
      <c r="G178" s="9"/>
      <c r="H178" s="9">
        <f t="shared" si="42"/>
        <v>-1.1141879294475441</v>
      </c>
      <c r="I178" s="9">
        <f t="shared" si="34"/>
        <v>2.164731254568629</v>
      </c>
      <c r="J178" s="9"/>
      <c r="K178" s="9"/>
      <c r="L178" s="9"/>
      <c r="M178" s="9"/>
    </row>
    <row r="179" spans="1:14" x14ac:dyDescent="0.15">
      <c r="A179" s="8">
        <v>44</v>
      </c>
      <c r="B179" s="8" t="s">
        <v>109</v>
      </c>
      <c r="C179" s="8" t="s">
        <v>110</v>
      </c>
      <c r="D179" s="9">
        <v>17.347237561069278</v>
      </c>
      <c r="E179" s="9">
        <v>30.887683024176852</v>
      </c>
      <c r="F179" s="9">
        <f t="shared" si="32"/>
        <v>13.540445463107574</v>
      </c>
      <c r="G179" s="9"/>
      <c r="H179" s="9">
        <f t="shared" si="42"/>
        <v>-0.6379598220692575</v>
      </c>
      <c r="I179" s="9">
        <f t="shared" si="34"/>
        <v>1.5561270155846874</v>
      </c>
      <c r="J179" s="9"/>
      <c r="K179" s="9"/>
      <c r="L179" s="9"/>
      <c r="M179" s="9"/>
    </row>
    <row r="180" spans="1:14" x14ac:dyDescent="0.15">
      <c r="A180" s="8">
        <v>45</v>
      </c>
      <c r="B180" s="8" t="s">
        <v>111</v>
      </c>
      <c r="C180" s="8" t="s">
        <v>112</v>
      </c>
      <c r="D180" s="9">
        <v>17.218763868337181</v>
      </c>
      <c r="E180" s="9">
        <v>31.461406309173473</v>
      </c>
      <c r="F180" s="9">
        <f t="shared" si="32"/>
        <v>14.242642440836292</v>
      </c>
      <c r="G180" s="9"/>
      <c r="H180" s="9">
        <f t="shared" si="42"/>
        <v>6.4237155659460754E-2</v>
      </c>
      <c r="I180" s="9">
        <f t="shared" si="34"/>
        <v>0.95645092015405364</v>
      </c>
      <c r="J180" s="9"/>
      <c r="K180" s="9"/>
      <c r="L180" s="9"/>
      <c r="M180" s="9"/>
    </row>
    <row r="181" spans="1:14" x14ac:dyDescent="0.15">
      <c r="A181" s="8"/>
      <c r="B181" s="8"/>
      <c r="C181" s="8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4" x14ac:dyDescent="0.15">
      <c r="A182" s="8">
        <v>46</v>
      </c>
      <c r="B182" s="8" t="s">
        <v>113</v>
      </c>
      <c r="C182" s="8" t="s">
        <v>114</v>
      </c>
      <c r="D182" s="9">
        <v>17.162059890046951</v>
      </c>
      <c r="E182" s="9">
        <v>31.864959891202837</v>
      </c>
      <c r="F182" s="9">
        <f t="shared" si="32"/>
        <v>14.702900001155886</v>
      </c>
      <c r="G182" s="9">
        <f>GEOMEAN(F182:F186)</f>
        <v>14.64678912907196</v>
      </c>
      <c r="H182" s="9"/>
      <c r="I182" s="9"/>
      <c r="J182" s="9"/>
      <c r="K182" s="9"/>
      <c r="L182" s="9"/>
      <c r="M182" s="9"/>
    </row>
    <row r="183" spans="1:14" x14ac:dyDescent="0.15">
      <c r="A183" s="8">
        <v>47</v>
      </c>
      <c r="B183" s="8" t="s">
        <v>115</v>
      </c>
      <c r="C183" s="8" t="s">
        <v>116</v>
      </c>
      <c r="D183" s="9">
        <v>17.483373476118835</v>
      </c>
      <c r="E183" s="9">
        <v>32.186410565481751</v>
      </c>
      <c r="F183" s="9">
        <f t="shared" si="32"/>
        <v>14.703037089362915</v>
      </c>
      <c r="G183" s="9"/>
      <c r="H183" s="9"/>
      <c r="I183" s="9"/>
      <c r="J183" s="9"/>
      <c r="K183" s="9"/>
      <c r="L183" s="9"/>
      <c r="M183" s="9"/>
    </row>
    <row r="184" spans="1:14" x14ac:dyDescent="0.15">
      <c r="A184" s="8">
        <v>48</v>
      </c>
      <c r="B184" s="8" t="s">
        <v>117</v>
      </c>
      <c r="C184" s="8" t="s">
        <v>118</v>
      </c>
      <c r="D184" s="9">
        <v>17.095242123040535</v>
      </c>
      <c r="E184" s="9">
        <v>31.302349888668619</v>
      </c>
      <c r="F184" s="9">
        <f t="shared" si="32"/>
        <v>14.207107765628084</v>
      </c>
      <c r="G184" s="9"/>
      <c r="H184" s="9"/>
      <c r="I184" s="9"/>
      <c r="J184" s="9"/>
      <c r="K184" s="9"/>
      <c r="L184" s="9"/>
      <c r="M184" s="9"/>
    </row>
    <row r="185" spans="1:14" x14ac:dyDescent="0.15">
      <c r="A185" s="8">
        <v>49</v>
      </c>
      <c r="B185" s="8" t="s">
        <v>119</v>
      </c>
      <c r="C185" s="8" t="s">
        <v>120</v>
      </c>
      <c r="D185" s="9">
        <v>16.609514343240136</v>
      </c>
      <c r="E185" s="9">
        <v>31.546309750221177</v>
      </c>
      <c r="F185" s="9">
        <f t="shared" si="32"/>
        <v>14.936795406981041</v>
      </c>
      <c r="G185" s="9"/>
      <c r="H185" s="9"/>
      <c r="I185" s="9"/>
      <c r="J185" s="9"/>
      <c r="K185" s="9"/>
      <c r="L185" s="9"/>
      <c r="M185" s="9"/>
    </row>
    <row r="186" spans="1:14" x14ac:dyDescent="0.15">
      <c r="A186" s="8">
        <v>50</v>
      </c>
      <c r="B186" s="8" t="s">
        <v>121</v>
      </c>
      <c r="C186" s="8" t="s">
        <v>122</v>
      </c>
      <c r="D186" s="9">
        <v>17.681978075536492</v>
      </c>
      <c r="E186" s="9">
        <v>32.375942423816127</v>
      </c>
      <c r="F186" s="9">
        <f t="shared" si="32"/>
        <v>14.693964348279636</v>
      </c>
      <c r="G186" s="9"/>
      <c r="H186" s="9"/>
      <c r="I186" s="9"/>
      <c r="J186" s="9"/>
      <c r="K186" s="9"/>
      <c r="L186" s="9"/>
      <c r="M186" s="9"/>
    </row>
    <row r="187" spans="1:14" x14ac:dyDescent="0.15">
      <c r="A187" s="8">
        <v>51</v>
      </c>
      <c r="B187" s="8" t="s">
        <v>123</v>
      </c>
      <c r="C187" s="8" t="s">
        <v>124</v>
      </c>
      <c r="D187" s="9">
        <v>16.869941916726148</v>
      </c>
      <c r="E187" s="9">
        <v>30.74708248760821</v>
      </c>
      <c r="F187" s="9">
        <f t="shared" si="32"/>
        <v>13.877140570882062</v>
      </c>
      <c r="G187" s="9"/>
      <c r="H187" s="9">
        <f>F187-$G$182</f>
        <v>-0.76964855818989797</v>
      </c>
      <c r="I187" s="9">
        <f t="shared" si="34"/>
        <v>1.7048544288746756</v>
      </c>
      <c r="J187" s="9" t="s">
        <v>125</v>
      </c>
      <c r="K187" s="9">
        <f>GEOMEAN(I187:I190)</f>
        <v>1.6347177679115352</v>
      </c>
      <c r="L187" s="9">
        <f>STDEV(I187:I190)/SQRT(4)</f>
        <v>3.6998130215830823E-2</v>
      </c>
      <c r="M187" s="10">
        <v>3.0000000000000001E-3</v>
      </c>
      <c r="N187" s="3" t="s">
        <v>144</v>
      </c>
    </row>
    <row r="188" spans="1:14" x14ac:dyDescent="0.15">
      <c r="A188" s="8">
        <v>52</v>
      </c>
      <c r="B188" s="8" t="s">
        <v>126</v>
      </c>
      <c r="C188" s="8" t="s">
        <v>127</v>
      </c>
      <c r="D188" s="9">
        <v>16.765967252227028</v>
      </c>
      <c r="E188" s="9">
        <v>30.657861894941995</v>
      </c>
      <c r="F188" s="9">
        <f t="shared" si="32"/>
        <v>13.891894642714966</v>
      </c>
      <c r="G188" s="9"/>
      <c r="H188" s="9">
        <f t="shared" ref="H188:H194" si="43">F188-$G$182</f>
        <v>-0.75489448635699397</v>
      </c>
      <c r="I188" s="9">
        <f t="shared" si="34"/>
        <v>1.6875081693322347</v>
      </c>
      <c r="J188" s="9"/>
      <c r="K188" s="9"/>
      <c r="L188" s="9"/>
      <c r="M188" s="9"/>
    </row>
    <row r="189" spans="1:14" x14ac:dyDescent="0.15">
      <c r="A189" s="8">
        <v>53</v>
      </c>
      <c r="B189" s="8" t="s">
        <v>128</v>
      </c>
      <c r="C189" s="8" t="s">
        <v>129</v>
      </c>
      <c r="D189" s="9">
        <v>16.419717755115176</v>
      </c>
      <c r="E189" s="9">
        <v>30.438015698382841</v>
      </c>
      <c r="F189" s="9">
        <f t="shared" si="32"/>
        <v>14.018297943267665</v>
      </c>
      <c r="G189" s="9"/>
      <c r="H189" s="9">
        <f t="shared" si="43"/>
        <v>-0.62849118580429497</v>
      </c>
      <c r="I189" s="9">
        <f t="shared" si="34"/>
        <v>1.5459473492102145</v>
      </c>
      <c r="J189" s="9"/>
      <c r="K189" s="9"/>
      <c r="L189" s="9"/>
      <c r="M189" s="9"/>
    </row>
    <row r="190" spans="1:14" x14ac:dyDescent="0.15">
      <c r="A190" s="8">
        <v>54</v>
      </c>
      <c r="B190" s="8" t="s">
        <v>130</v>
      </c>
      <c r="C190" s="8" t="s">
        <v>131</v>
      </c>
      <c r="D190" s="9">
        <v>17.673493064670801</v>
      </c>
      <c r="E190" s="9">
        <v>31.637150113571188</v>
      </c>
      <c r="F190" s="9">
        <f t="shared" si="32"/>
        <v>13.963657048900387</v>
      </c>
      <c r="G190" s="9"/>
      <c r="H190" s="9">
        <f t="shared" si="43"/>
        <v>-0.68313208017157301</v>
      </c>
      <c r="I190" s="9">
        <f t="shared" si="34"/>
        <v>1.6056217669793187</v>
      </c>
      <c r="J190" s="9"/>
      <c r="K190" s="9"/>
      <c r="L190" s="9"/>
      <c r="M190" s="9"/>
    </row>
    <row r="191" spans="1:14" x14ac:dyDescent="0.15">
      <c r="A191" s="8">
        <v>55</v>
      </c>
      <c r="B191" s="8" t="s">
        <v>132</v>
      </c>
      <c r="C191" s="8" t="s">
        <v>133</v>
      </c>
      <c r="D191" s="9">
        <v>16.724282322024198</v>
      </c>
      <c r="E191" s="9">
        <v>30.92621576790043</v>
      </c>
      <c r="F191" s="9">
        <f t="shared" si="32"/>
        <v>14.201933445876232</v>
      </c>
      <c r="G191" s="9"/>
      <c r="H191" s="9">
        <f t="shared" si="43"/>
        <v>-0.44485568319572799</v>
      </c>
      <c r="I191" s="9">
        <f t="shared" si="34"/>
        <v>1.3611779472666017</v>
      </c>
      <c r="J191" s="9" t="s">
        <v>134</v>
      </c>
      <c r="K191" s="9">
        <f t="shared" ref="K191" si="44">GEOMEAN(I191:I194)</f>
        <v>1.3842397220067599</v>
      </c>
      <c r="L191" s="9">
        <f t="shared" ref="L191" si="45">STDEV(I191:I194)/SQRT(4)</f>
        <v>0.1676709418196935</v>
      </c>
      <c r="M191" s="1">
        <v>7.6399999999999996E-2</v>
      </c>
    </row>
    <row r="192" spans="1:14" x14ac:dyDescent="0.15">
      <c r="A192" s="8">
        <v>56</v>
      </c>
      <c r="B192" s="8" t="s">
        <v>135</v>
      </c>
      <c r="C192" s="8" t="s">
        <v>136</v>
      </c>
      <c r="D192" s="9">
        <v>17.065027489516027</v>
      </c>
      <c r="E192" s="9">
        <v>31.121978958469295</v>
      </c>
      <c r="F192" s="9">
        <f t="shared" si="32"/>
        <v>14.056951468953269</v>
      </c>
      <c r="G192" s="9"/>
      <c r="H192" s="9">
        <f t="shared" si="43"/>
        <v>-0.58983766011869143</v>
      </c>
      <c r="I192" s="9">
        <f t="shared" si="34"/>
        <v>1.5050773784013602</v>
      </c>
      <c r="J192" s="9"/>
      <c r="K192" s="9"/>
      <c r="L192" s="9"/>
      <c r="M192" s="9"/>
    </row>
    <row r="193" spans="1:27" x14ac:dyDescent="0.15">
      <c r="A193" s="8">
        <v>57</v>
      </c>
      <c r="B193" s="8" t="s">
        <v>137</v>
      </c>
      <c r="C193" s="8" t="s">
        <v>138</v>
      </c>
      <c r="D193" s="9">
        <v>17.520034144274597</v>
      </c>
      <c r="E193" s="9">
        <v>31.317361806990778</v>
      </c>
      <c r="F193" s="9">
        <f t="shared" si="32"/>
        <v>13.797327662716182</v>
      </c>
      <c r="G193" s="9"/>
      <c r="H193" s="9">
        <f t="shared" si="43"/>
        <v>-0.84946146635577868</v>
      </c>
      <c r="I193" s="9">
        <f t="shared" si="34"/>
        <v>1.8018282076946119</v>
      </c>
      <c r="J193" s="9"/>
      <c r="K193" s="9"/>
      <c r="L193" s="9"/>
      <c r="M193" s="9"/>
    </row>
    <row r="194" spans="1:27" x14ac:dyDescent="0.15">
      <c r="A194" s="8">
        <v>58</v>
      </c>
      <c r="B194" s="8" t="s">
        <v>139</v>
      </c>
      <c r="C194" s="8" t="s">
        <v>140</v>
      </c>
      <c r="D194" s="9">
        <v>17.421708350142978</v>
      </c>
      <c r="E194" s="9">
        <v>32.076277049351006</v>
      </c>
      <c r="F194" s="9">
        <f t="shared" si="32"/>
        <v>14.654568699208028</v>
      </c>
      <c r="G194" s="9"/>
      <c r="H194" s="9">
        <f t="shared" si="43"/>
        <v>7.7795701360674485E-3</v>
      </c>
      <c r="I194" s="9">
        <f t="shared" si="34"/>
        <v>0.99462212571559738</v>
      </c>
      <c r="J194" s="9"/>
      <c r="K194" s="9"/>
      <c r="L194" s="9"/>
      <c r="M194" s="9"/>
    </row>
    <row r="198" spans="1:27" x14ac:dyDescent="0.15">
      <c r="A198" s="2" t="s">
        <v>149</v>
      </c>
      <c r="B198" s="2" t="s">
        <v>150</v>
      </c>
      <c r="C198" s="2" t="s">
        <v>151</v>
      </c>
    </row>
    <row r="199" spans="1:27" s="7" customFormat="1" ht="45" x14ac:dyDescent="0.15">
      <c r="A199" s="5" t="s">
        <v>4</v>
      </c>
      <c r="B199" s="5" t="s">
        <v>5</v>
      </c>
      <c r="C199" s="5" t="s">
        <v>6</v>
      </c>
      <c r="D199" s="6" t="s">
        <v>7</v>
      </c>
      <c r="E199" s="6" t="s">
        <v>150</v>
      </c>
      <c r="F199" s="6" t="s">
        <v>8</v>
      </c>
      <c r="G199" s="6" t="s">
        <v>9</v>
      </c>
      <c r="H199" s="6" t="s">
        <v>10</v>
      </c>
      <c r="I199" s="6" t="s">
        <v>11</v>
      </c>
      <c r="J199" s="6" t="s">
        <v>12</v>
      </c>
      <c r="K199" s="6" t="s">
        <v>13</v>
      </c>
      <c r="L199" s="6" t="s">
        <v>14</v>
      </c>
      <c r="M199" s="6" t="s">
        <v>15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15">
      <c r="A200" s="8">
        <v>1</v>
      </c>
      <c r="B200" s="8" t="s">
        <v>16</v>
      </c>
      <c r="C200" s="8" t="s">
        <v>17</v>
      </c>
      <c r="D200" s="9">
        <v>17.169543226198087</v>
      </c>
      <c r="E200" s="9">
        <v>28.23803304854377</v>
      </c>
      <c r="F200" s="9">
        <f>E200-D200</f>
        <v>11.068489822345683</v>
      </c>
      <c r="G200" s="9">
        <f>GEOMEAN(F200:F204)</f>
        <v>10.848910356210798</v>
      </c>
      <c r="H200" s="9"/>
      <c r="I200" s="9"/>
      <c r="J200" s="9"/>
      <c r="K200" s="9"/>
      <c r="L200" s="9"/>
      <c r="M200" s="9"/>
    </row>
    <row r="201" spans="1:27" x14ac:dyDescent="0.15">
      <c r="A201" s="8">
        <v>2</v>
      </c>
      <c r="B201" s="8" t="s">
        <v>18</v>
      </c>
      <c r="C201" s="8" t="s">
        <v>19</v>
      </c>
      <c r="D201" s="9">
        <v>16.742754992975584</v>
      </c>
      <c r="E201" s="9">
        <v>30.36351952244355</v>
      </c>
      <c r="F201" s="9">
        <f t="shared" ref="F201:F260" si="46">E201-D201</f>
        <v>13.620764529467966</v>
      </c>
      <c r="G201" s="9"/>
      <c r="H201" s="9"/>
      <c r="I201" s="9"/>
      <c r="J201" s="9"/>
      <c r="K201" s="9"/>
      <c r="L201" s="9"/>
      <c r="M201" s="9"/>
    </row>
    <row r="202" spans="1:27" x14ac:dyDescent="0.15">
      <c r="A202" s="8">
        <v>3</v>
      </c>
      <c r="B202" s="8" t="s">
        <v>20</v>
      </c>
      <c r="C202" s="8" t="s">
        <v>21</v>
      </c>
      <c r="D202" s="9">
        <v>16.598639022469161</v>
      </c>
      <c r="E202" s="9">
        <v>26.219525961489712</v>
      </c>
      <c r="F202" s="9">
        <f t="shared" si="46"/>
        <v>9.6208869390205507</v>
      </c>
      <c r="G202" s="9"/>
      <c r="H202" s="9"/>
      <c r="I202" s="9"/>
      <c r="J202" s="9"/>
      <c r="K202" s="9"/>
      <c r="L202" s="9"/>
      <c r="M202" s="9"/>
    </row>
    <row r="203" spans="1:27" x14ac:dyDescent="0.15">
      <c r="A203" s="8">
        <v>4</v>
      </c>
      <c r="B203" s="8" t="s">
        <v>22</v>
      </c>
      <c r="C203" s="8" t="s">
        <v>23</v>
      </c>
      <c r="D203" s="9">
        <v>16.340617728356992</v>
      </c>
      <c r="E203" s="9">
        <v>26.664133560335529</v>
      </c>
      <c r="F203" s="9">
        <f t="shared" si="46"/>
        <v>10.323515831978536</v>
      </c>
      <c r="G203" s="9"/>
      <c r="H203" s="9"/>
      <c r="I203" s="9"/>
      <c r="J203" s="9"/>
      <c r="K203" s="9"/>
      <c r="L203" s="9"/>
      <c r="M203" s="9"/>
    </row>
    <row r="204" spans="1:27" x14ac:dyDescent="0.15">
      <c r="A204" s="8">
        <v>5</v>
      </c>
      <c r="B204" s="8" t="s">
        <v>24</v>
      </c>
      <c r="C204" s="8" t="s">
        <v>25</v>
      </c>
      <c r="D204" s="9">
        <v>17.098266332303158</v>
      </c>
      <c r="E204" s="9">
        <v>27.135129628912839</v>
      </c>
      <c r="F204" s="9">
        <f t="shared" si="46"/>
        <v>10.036863296609681</v>
      </c>
      <c r="G204" s="9"/>
      <c r="H204" s="9"/>
      <c r="I204" s="9"/>
      <c r="J204" s="9"/>
      <c r="K204" s="9"/>
      <c r="L204" s="9"/>
      <c r="M204" s="9"/>
    </row>
    <row r="205" spans="1:27" x14ac:dyDescent="0.15">
      <c r="A205" s="8">
        <v>6</v>
      </c>
      <c r="B205" s="8" t="s">
        <v>26</v>
      </c>
      <c r="C205" s="8" t="s">
        <v>27</v>
      </c>
      <c r="D205" s="9">
        <v>16.365384230101363</v>
      </c>
      <c r="E205" s="9">
        <v>26.8771295344491</v>
      </c>
      <c r="F205" s="9">
        <f t="shared" si="46"/>
        <v>10.511745304347738</v>
      </c>
      <c r="G205" s="9"/>
      <c r="H205" s="9">
        <f>F205-$G$200</f>
        <v>-0.33716505186306023</v>
      </c>
      <c r="I205" s="9">
        <f>POWER(2,-H205)</f>
        <v>1.2632717784817362</v>
      </c>
      <c r="J205" s="9" t="s">
        <v>28</v>
      </c>
      <c r="K205" s="9">
        <f>GEOMEAN(I205:I209)</f>
        <v>2.442159395190207</v>
      </c>
      <c r="L205" s="9">
        <f>STDEV(I205:I209)/SQRT(5)</f>
        <v>0.52537976926856977</v>
      </c>
      <c r="M205" s="1">
        <v>0.13189999999999999</v>
      </c>
    </row>
    <row r="206" spans="1:27" x14ac:dyDescent="0.15">
      <c r="A206" s="8">
        <v>7</v>
      </c>
      <c r="B206" s="8" t="s">
        <v>29</v>
      </c>
      <c r="C206" s="8" t="s">
        <v>30</v>
      </c>
      <c r="D206" s="9">
        <v>16.323458872111132</v>
      </c>
      <c r="E206" s="9">
        <v>26.242782678546241</v>
      </c>
      <c r="F206" s="9">
        <f t="shared" si="46"/>
        <v>9.9193238064351092</v>
      </c>
      <c r="G206" s="9"/>
      <c r="H206" s="9">
        <f t="shared" ref="H206:H214" si="47">F206-$G$200</f>
        <v>-0.92958654977568855</v>
      </c>
      <c r="I206" s="9">
        <f t="shared" ref="I206:I260" si="48">POWER(2,-H206)</f>
        <v>1.9047300567861645</v>
      </c>
      <c r="J206" s="9"/>
      <c r="K206" s="9"/>
      <c r="L206" s="9"/>
      <c r="M206" s="9"/>
    </row>
    <row r="207" spans="1:27" x14ac:dyDescent="0.15">
      <c r="A207" s="8">
        <v>8</v>
      </c>
      <c r="B207" s="8" t="s">
        <v>31</v>
      </c>
      <c r="C207" s="8" t="s">
        <v>32</v>
      </c>
      <c r="D207" s="9">
        <v>16.931760318581066</v>
      </c>
      <c r="E207" s="9">
        <v>25.677857017411338</v>
      </c>
      <c r="F207" s="9">
        <f t="shared" si="46"/>
        <v>8.7460966988302715</v>
      </c>
      <c r="G207" s="9"/>
      <c r="H207" s="9">
        <f t="shared" si="47"/>
        <v>-2.1028136573805263</v>
      </c>
      <c r="I207" s="9">
        <f t="shared" si="48"/>
        <v>4.2954630363518431</v>
      </c>
      <c r="J207" s="9"/>
      <c r="K207" s="9"/>
      <c r="L207" s="9"/>
      <c r="M207" s="9"/>
    </row>
    <row r="208" spans="1:27" x14ac:dyDescent="0.15">
      <c r="A208" s="8">
        <v>9</v>
      </c>
      <c r="B208" s="8" t="s">
        <v>33</v>
      </c>
      <c r="C208" s="8" t="s">
        <v>34</v>
      </c>
      <c r="D208" s="9">
        <v>16.131258276640384</v>
      </c>
      <c r="E208" s="9">
        <v>25.599102774432705</v>
      </c>
      <c r="F208" s="9">
        <f t="shared" si="46"/>
        <v>9.4678444977923206</v>
      </c>
      <c r="G208" s="9"/>
      <c r="H208" s="9">
        <f t="shared" si="47"/>
        <v>-1.3810658584184772</v>
      </c>
      <c r="I208" s="9">
        <f t="shared" si="48"/>
        <v>2.6046072756448506</v>
      </c>
      <c r="J208" s="9"/>
      <c r="K208" s="9"/>
      <c r="L208" s="9"/>
      <c r="M208" s="9"/>
    </row>
    <row r="209" spans="1:13" x14ac:dyDescent="0.15">
      <c r="A209" s="8">
        <v>10</v>
      </c>
      <c r="B209" s="8" t="s">
        <v>35</v>
      </c>
      <c r="C209" s="8" t="s">
        <v>36</v>
      </c>
      <c r="D209" s="9">
        <v>16.181124270339733</v>
      </c>
      <c r="E209" s="9">
        <v>25.339878916919844</v>
      </c>
      <c r="F209" s="9">
        <f t="shared" si="46"/>
        <v>9.1587546465801104</v>
      </c>
      <c r="G209" s="9"/>
      <c r="H209" s="9">
        <f t="shared" si="47"/>
        <v>-1.6901557096306874</v>
      </c>
      <c r="I209" s="9">
        <f t="shared" si="48"/>
        <v>3.2269152980669134</v>
      </c>
      <c r="J209" s="9"/>
      <c r="K209" s="9"/>
      <c r="L209" s="9"/>
      <c r="M209" s="9"/>
    </row>
    <row r="210" spans="1:13" x14ac:dyDescent="0.15">
      <c r="A210" s="8">
        <v>11</v>
      </c>
      <c r="B210" s="8" t="s">
        <v>37</v>
      </c>
      <c r="C210" s="8" t="s">
        <v>38</v>
      </c>
      <c r="D210" s="9">
        <v>16.36156152168078</v>
      </c>
      <c r="E210" s="9">
        <v>26.664085322745311</v>
      </c>
      <c r="F210" s="9">
        <f t="shared" si="46"/>
        <v>10.302523801064531</v>
      </c>
      <c r="G210" s="9"/>
      <c r="H210" s="9">
        <f t="shared" si="47"/>
        <v>-0.54638655514626677</v>
      </c>
      <c r="I210" s="9">
        <f t="shared" si="48"/>
        <v>1.4604232634754251</v>
      </c>
      <c r="J210" s="9" t="s">
        <v>39</v>
      </c>
      <c r="K210" s="9">
        <f t="shared" ref="K210" si="49">GEOMEAN(I210:I214)</f>
        <v>2.1847816847694919</v>
      </c>
      <c r="L210" s="9">
        <f t="shared" ref="L210" si="50">STDEV(I210:I214)/SQRT(5)</f>
        <v>0.40172002956345898</v>
      </c>
      <c r="M210" s="1">
        <v>0.1691</v>
      </c>
    </row>
    <row r="211" spans="1:13" x14ac:dyDescent="0.15">
      <c r="A211" s="8">
        <v>12</v>
      </c>
      <c r="B211" s="8" t="s">
        <v>40</v>
      </c>
      <c r="C211" s="8" t="s">
        <v>41</v>
      </c>
      <c r="D211" s="9">
        <v>15.955541426686864</v>
      </c>
      <c r="E211" s="9">
        <v>26.043723358009313</v>
      </c>
      <c r="F211" s="9">
        <f t="shared" si="46"/>
        <v>10.088181931322449</v>
      </c>
      <c r="G211" s="9"/>
      <c r="H211" s="9">
        <f t="shared" si="47"/>
        <v>-0.7607284248883488</v>
      </c>
      <c r="I211" s="9">
        <f t="shared" si="48"/>
        <v>1.6943458936194675</v>
      </c>
      <c r="J211" s="9"/>
      <c r="K211" s="9"/>
      <c r="L211" s="9"/>
      <c r="M211" s="9"/>
    </row>
    <row r="212" spans="1:13" x14ac:dyDescent="0.15">
      <c r="A212" s="8">
        <v>13</v>
      </c>
      <c r="B212" s="8" t="s">
        <v>42</v>
      </c>
      <c r="C212" s="8" t="s">
        <v>43</v>
      </c>
      <c r="D212" s="9">
        <v>16.651820998945343</v>
      </c>
      <c r="E212" s="9">
        <v>25.733283927071717</v>
      </c>
      <c r="F212" s="9">
        <f t="shared" si="46"/>
        <v>9.0814629281263741</v>
      </c>
      <c r="G212" s="9"/>
      <c r="H212" s="9">
        <f t="shared" si="47"/>
        <v>-1.7674474280844237</v>
      </c>
      <c r="I212" s="9">
        <f t="shared" si="48"/>
        <v>3.4045106071576172</v>
      </c>
      <c r="J212" s="9"/>
      <c r="K212" s="9"/>
      <c r="L212" s="9"/>
      <c r="M212" s="9"/>
    </row>
    <row r="213" spans="1:13" x14ac:dyDescent="0.15">
      <c r="A213" s="8">
        <v>14</v>
      </c>
      <c r="B213" s="8" t="s">
        <v>44</v>
      </c>
      <c r="C213" s="8" t="s">
        <v>45</v>
      </c>
      <c r="D213" s="9">
        <v>16.240870292570207</v>
      </c>
      <c r="E213" s="9">
        <v>25.42720045796306</v>
      </c>
      <c r="F213" s="9">
        <f t="shared" si="46"/>
        <v>9.1863301653928531</v>
      </c>
      <c r="G213" s="9"/>
      <c r="H213" s="9">
        <f t="shared" si="47"/>
        <v>-1.6625801908179447</v>
      </c>
      <c r="I213" s="9">
        <f t="shared" si="48"/>
        <v>3.1658221082856537</v>
      </c>
      <c r="J213" s="9"/>
      <c r="K213" s="9"/>
      <c r="L213" s="9"/>
      <c r="M213" s="9"/>
    </row>
    <row r="214" spans="1:13" x14ac:dyDescent="0.15">
      <c r="A214" s="8">
        <v>15</v>
      </c>
      <c r="B214" s="8" t="s">
        <v>46</v>
      </c>
      <c r="C214" s="8" t="s">
        <v>47</v>
      </c>
      <c r="D214" s="9">
        <v>15.821417453240054</v>
      </c>
      <c r="E214" s="9">
        <v>25.770024783296797</v>
      </c>
      <c r="F214" s="9">
        <f t="shared" si="46"/>
        <v>9.9486073300567437</v>
      </c>
      <c r="G214" s="9"/>
      <c r="H214" s="9">
        <f t="shared" si="47"/>
        <v>-0.90030302615405411</v>
      </c>
      <c r="I214" s="9">
        <f t="shared" si="48"/>
        <v>1.8664579759563811</v>
      </c>
      <c r="J214" s="9"/>
      <c r="K214" s="9"/>
      <c r="L214" s="9"/>
      <c r="M214" s="9"/>
    </row>
    <row r="215" spans="1:13" x14ac:dyDescent="0.15">
      <c r="A215" s="8"/>
      <c r="B215" s="8"/>
      <c r="C215" s="8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x14ac:dyDescent="0.15">
      <c r="A216" s="8">
        <v>16</v>
      </c>
      <c r="B216" s="8" t="s">
        <v>48</v>
      </c>
      <c r="C216" s="8" t="s">
        <v>49</v>
      </c>
      <c r="D216" s="9">
        <v>17.017756966465001</v>
      </c>
      <c r="E216" s="9">
        <v>30.682836679699911</v>
      </c>
      <c r="F216" s="9">
        <f t="shared" si="46"/>
        <v>13.66507971323491</v>
      </c>
      <c r="G216" s="9">
        <f>F216</f>
        <v>13.66507971323491</v>
      </c>
      <c r="H216" s="9"/>
      <c r="I216" s="9"/>
      <c r="J216" s="9"/>
      <c r="K216" s="9"/>
      <c r="L216" s="9"/>
      <c r="M216" s="9"/>
    </row>
    <row r="217" spans="1:13" x14ac:dyDescent="0.15">
      <c r="A217" s="8">
        <v>17</v>
      </c>
      <c r="B217" s="8" t="s">
        <v>50</v>
      </c>
      <c r="C217" s="8" t="s">
        <v>51</v>
      </c>
      <c r="D217" s="9">
        <v>16.630268839869018</v>
      </c>
      <c r="E217" s="9" t="s">
        <v>152</v>
      </c>
      <c r="F217" s="9" t="e">
        <f t="shared" si="46"/>
        <v>#VALUE!</v>
      </c>
      <c r="G217" s="9"/>
      <c r="H217" s="9"/>
      <c r="I217" s="9"/>
      <c r="J217" s="9"/>
      <c r="K217" s="9"/>
      <c r="L217" s="9"/>
      <c r="M217" s="9"/>
    </row>
    <row r="218" spans="1:13" x14ac:dyDescent="0.15">
      <c r="A218" s="8">
        <v>18</v>
      </c>
      <c r="B218" s="8" t="s">
        <v>52</v>
      </c>
      <c r="C218" s="8" t="s">
        <v>53</v>
      </c>
      <c r="D218" s="9">
        <v>16.639770147598458</v>
      </c>
      <c r="E218" s="9" t="s">
        <v>152</v>
      </c>
      <c r="F218" s="9" t="e">
        <f t="shared" si="46"/>
        <v>#VALUE!</v>
      </c>
      <c r="G218" s="9"/>
      <c r="H218" s="9"/>
      <c r="I218" s="9"/>
      <c r="J218" s="9"/>
      <c r="K218" s="9"/>
      <c r="L218" s="9"/>
      <c r="M218" s="9"/>
    </row>
    <row r="219" spans="1:13" x14ac:dyDescent="0.15">
      <c r="A219" s="8">
        <v>19</v>
      </c>
      <c r="B219" s="8" t="s">
        <v>54</v>
      </c>
      <c r="C219" s="8" t="s">
        <v>55</v>
      </c>
      <c r="D219" s="9">
        <v>16.141312986532434</v>
      </c>
      <c r="E219" s="9" t="s">
        <v>152</v>
      </c>
      <c r="F219" s="9" t="e">
        <f t="shared" si="46"/>
        <v>#VALUE!</v>
      </c>
      <c r="G219" s="9"/>
      <c r="H219" s="9"/>
      <c r="I219" s="9"/>
      <c r="J219" s="9"/>
      <c r="K219" s="9"/>
      <c r="L219" s="9"/>
      <c r="M219" s="9"/>
    </row>
    <row r="220" spans="1:13" x14ac:dyDescent="0.15">
      <c r="A220" s="8">
        <v>20</v>
      </c>
      <c r="B220" s="8" t="s">
        <v>56</v>
      </c>
      <c r="C220" s="8" t="s">
        <v>57</v>
      </c>
      <c r="D220" s="9">
        <v>16.879826471630846</v>
      </c>
      <c r="E220" s="9" t="s">
        <v>152</v>
      </c>
      <c r="F220" s="9" t="e">
        <f t="shared" si="46"/>
        <v>#VALUE!</v>
      </c>
      <c r="G220" s="9"/>
      <c r="H220" s="9"/>
      <c r="I220" s="9"/>
      <c r="J220" s="9"/>
      <c r="K220" s="9"/>
      <c r="L220" s="9"/>
      <c r="M220" s="9"/>
    </row>
    <row r="221" spans="1:13" x14ac:dyDescent="0.15">
      <c r="A221" s="8">
        <v>21</v>
      </c>
      <c r="B221" s="8" t="s">
        <v>58</v>
      </c>
      <c r="C221" s="8" t="s">
        <v>59</v>
      </c>
      <c r="D221" s="9">
        <v>16.156001878830427</v>
      </c>
      <c r="E221" s="9">
        <v>30.719776356280629</v>
      </c>
      <c r="F221" s="9">
        <f t="shared" si="46"/>
        <v>14.563774477450202</v>
      </c>
      <c r="G221" s="9"/>
      <c r="H221" s="9">
        <f>F221-$G$216</f>
        <v>0.89869476421529271</v>
      </c>
      <c r="I221" s="9">
        <f t="shared" si="48"/>
        <v>0.53637177836476102</v>
      </c>
      <c r="J221" s="9" t="s">
        <v>60</v>
      </c>
      <c r="K221" s="9">
        <f t="shared" ref="K221" si="51">GEOMEAN(I221:I225)</f>
        <v>3.816606084690561</v>
      </c>
      <c r="L221" s="9">
        <f t="shared" ref="L221" si="52">STDEV(I221:I225)/SQRT(5)</f>
        <v>2.2758942115491814</v>
      </c>
      <c r="M221" s="9" t="s">
        <v>153</v>
      </c>
    </row>
    <row r="222" spans="1:13" x14ac:dyDescent="0.15">
      <c r="A222" s="8">
        <v>22</v>
      </c>
      <c r="B222" s="8" t="s">
        <v>62</v>
      </c>
      <c r="C222" s="8" t="s">
        <v>63</v>
      </c>
      <c r="D222" s="9">
        <v>15.364157438854015</v>
      </c>
      <c r="E222" s="9">
        <v>25.224115380101143</v>
      </c>
      <c r="F222" s="9">
        <f t="shared" si="46"/>
        <v>9.8599579412471279</v>
      </c>
      <c r="G222" s="9"/>
      <c r="H222" s="9">
        <f t="shared" ref="H222:H230" si="53">F222-$G$216</f>
        <v>-3.8051217719877819</v>
      </c>
      <c r="I222" s="9">
        <f t="shared" si="48"/>
        <v>13.978346139901406</v>
      </c>
      <c r="J222" s="9"/>
      <c r="K222" s="9"/>
      <c r="L222" s="9"/>
      <c r="M222" s="9"/>
    </row>
    <row r="223" spans="1:13" x14ac:dyDescent="0.15">
      <c r="A223" s="8">
        <v>23</v>
      </c>
      <c r="B223" s="8" t="s">
        <v>64</v>
      </c>
      <c r="C223" s="8" t="s">
        <v>65</v>
      </c>
      <c r="D223" s="9">
        <v>15.457006985451063</v>
      </c>
      <c r="E223" s="9">
        <v>26.927870439740047</v>
      </c>
      <c r="F223" s="9">
        <f t="shared" si="46"/>
        <v>11.470863454288985</v>
      </c>
      <c r="G223" s="9"/>
      <c r="H223" s="9">
        <f t="shared" si="53"/>
        <v>-2.1942162589459251</v>
      </c>
      <c r="I223" s="9">
        <f t="shared" si="48"/>
        <v>4.5764098419363686</v>
      </c>
      <c r="J223" s="9"/>
      <c r="K223" s="9"/>
      <c r="L223" s="9"/>
      <c r="M223" s="9"/>
    </row>
    <row r="224" spans="1:13" x14ac:dyDescent="0.15">
      <c r="A224" s="8">
        <v>24</v>
      </c>
      <c r="B224" s="8" t="s">
        <v>66</v>
      </c>
      <c r="C224" s="8" t="s">
        <v>67</v>
      </c>
      <c r="D224" s="9">
        <v>16.701582453797215</v>
      </c>
      <c r="E224" s="9">
        <v>28.622492237562895</v>
      </c>
      <c r="F224" s="9">
        <f t="shared" si="46"/>
        <v>11.92090978376568</v>
      </c>
      <c r="G224" s="9"/>
      <c r="H224" s="9">
        <f t="shared" si="53"/>
        <v>-1.7441699294692299</v>
      </c>
      <c r="I224" s="9">
        <f t="shared" si="48"/>
        <v>3.3500205127562039</v>
      </c>
      <c r="J224" s="9"/>
      <c r="K224" s="9"/>
      <c r="L224" s="9"/>
      <c r="M224" s="9"/>
    </row>
    <row r="225" spans="1:13" x14ac:dyDescent="0.15">
      <c r="A225" s="8">
        <v>25</v>
      </c>
      <c r="B225" s="8" t="s">
        <v>68</v>
      </c>
      <c r="C225" s="8" t="s">
        <v>69</v>
      </c>
      <c r="D225" s="9">
        <v>15.903675344139446</v>
      </c>
      <c r="E225" s="9">
        <v>26.752116791569868</v>
      </c>
      <c r="F225" s="9">
        <f t="shared" si="46"/>
        <v>10.848441447430423</v>
      </c>
      <c r="G225" s="9"/>
      <c r="H225" s="9">
        <f t="shared" si="53"/>
        <v>-2.8166382658044871</v>
      </c>
      <c r="I225" s="9">
        <f t="shared" si="48"/>
        <v>7.0451882959854428</v>
      </c>
      <c r="J225" s="9"/>
      <c r="K225" s="9"/>
      <c r="L225" s="9"/>
      <c r="M225" s="9"/>
    </row>
    <row r="226" spans="1:13" x14ac:dyDescent="0.15">
      <c r="A226" s="8">
        <v>26</v>
      </c>
      <c r="B226" s="8" t="s">
        <v>70</v>
      </c>
      <c r="C226" s="8" t="s">
        <v>71</v>
      </c>
      <c r="D226" s="9">
        <v>15.798615751124734</v>
      </c>
      <c r="E226" s="9" t="s">
        <v>152</v>
      </c>
      <c r="F226" s="9" t="e">
        <f t="shared" si="46"/>
        <v>#VALUE!</v>
      </c>
      <c r="G226" s="9"/>
      <c r="H226" s="9" t="e">
        <f t="shared" si="53"/>
        <v>#VALUE!</v>
      </c>
      <c r="I226" s="9" t="e">
        <f t="shared" si="48"/>
        <v>#VALUE!</v>
      </c>
      <c r="J226" s="9" t="s">
        <v>72</v>
      </c>
      <c r="K226" s="9">
        <f>GEOMEAN(I227,I229,I230)</f>
        <v>2.2984419887674776</v>
      </c>
      <c r="L226" s="9">
        <f>STDEV(I227,I229,I230)/SQRT(3)</f>
        <v>2.4030538629609004</v>
      </c>
      <c r="M226" s="9" t="s">
        <v>153</v>
      </c>
    </row>
    <row r="227" spans="1:13" x14ac:dyDescent="0.15">
      <c r="A227" s="8">
        <v>27</v>
      </c>
      <c r="B227" s="8" t="s">
        <v>73</v>
      </c>
      <c r="C227" s="8" t="s">
        <v>74</v>
      </c>
      <c r="D227" s="9">
        <v>16.859255734231638</v>
      </c>
      <c r="E227" s="9">
        <v>31.247668924477313</v>
      </c>
      <c r="F227" s="9">
        <f t="shared" si="46"/>
        <v>14.388413190245675</v>
      </c>
      <c r="G227" s="9"/>
      <c r="H227" s="9">
        <f t="shared" si="53"/>
        <v>0.72333347701076534</v>
      </c>
      <c r="I227" s="9">
        <f t="shared" si="48"/>
        <v>0.60569630814897568</v>
      </c>
      <c r="J227" s="9"/>
      <c r="K227" s="9"/>
      <c r="L227" s="9"/>
      <c r="M227" s="9"/>
    </row>
    <row r="228" spans="1:13" x14ac:dyDescent="0.15">
      <c r="A228" s="8">
        <v>28</v>
      </c>
      <c r="B228" s="8" t="s">
        <v>75</v>
      </c>
      <c r="C228" s="8" t="s">
        <v>76</v>
      </c>
      <c r="D228" s="9">
        <v>16.209924747942569</v>
      </c>
      <c r="E228" s="9" t="s">
        <v>152</v>
      </c>
      <c r="F228" s="9" t="e">
        <f t="shared" si="46"/>
        <v>#VALUE!</v>
      </c>
      <c r="G228" s="9"/>
      <c r="H228" s="9" t="e">
        <f t="shared" si="53"/>
        <v>#VALUE!</v>
      </c>
      <c r="I228" s="9" t="e">
        <f t="shared" si="48"/>
        <v>#VALUE!</v>
      </c>
      <c r="J228" s="9"/>
      <c r="K228" s="9"/>
      <c r="L228" s="9"/>
      <c r="M228" s="9"/>
    </row>
    <row r="229" spans="1:13" x14ac:dyDescent="0.15">
      <c r="A229" s="8">
        <v>29</v>
      </c>
      <c r="B229" s="8" t="s">
        <v>77</v>
      </c>
      <c r="C229" s="8" t="s">
        <v>78</v>
      </c>
      <c r="D229" s="9">
        <v>16.206272016322668</v>
      </c>
      <c r="E229" s="9">
        <v>28.638130577110143</v>
      </c>
      <c r="F229" s="9">
        <f t="shared" si="46"/>
        <v>12.431858560787475</v>
      </c>
      <c r="G229" s="9"/>
      <c r="H229" s="9">
        <f t="shared" si="53"/>
        <v>-1.2332211524474346</v>
      </c>
      <c r="I229" s="9">
        <f t="shared" si="48"/>
        <v>2.3509130034844685</v>
      </c>
      <c r="J229" s="9"/>
      <c r="K229" s="9"/>
      <c r="L229" s="9"/>
      <c r="M229" s="9"/>
    </row>
    <row r="230" spans="1:13" x14ac:dyDescent="0.15">
      <c r="A230" s="8">
        <v>30</v>
      </c>
      <c r="B230" s="8" t="s">
        <v>79</v>
      </c>
      <c r="C230" s="8" t="s">
        <v>80</v>
      </c>
      <c r="D230" s="9">
        <v>16.225398948252778</v>
      </c>
      <c r="E230" s="9">
        <v>26.798397575232414</v>
      </c>
      <c r="F230" s="9">
        <f t="shared" si="46"/>
        <v>10.572998626979636</v>
      </c>
      <c r="G230" s="9"/>
      <c r="H230" s="9">
        <f t="shared" si="53"/>
        <v>-3.0920810862552734</v>
      </c>
      <c r="I230" s="9">
        <f t="shared" si="48"/>
        <v>8.5272531468587314</v>
      </c>
      <c r="J230" s="9"/>
      <c r="K230" s="9"/>
      <c r="L230" s="9"/>
      <c r="M230" s="9"/>
    </row>
    <row r="231" spans="1:13" x14ac:dyDescent="0.15">
      <c r="A231" s="8"/>
      <c r="B231" s="8"/>
      <c r="C231" s="8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x14ac:dyDescent="0.15">
      <c r="A232" s="8">
        <v>31</v>
      </c>
      <c r="B232" s="8" t="s">
        <v>81</v>
      </c>
      <c r="C232" s="8" t="s">
        <v>82</v>
      </c>
      <c r="D232" s="9">
        <v>16.226818519194129</v>
      </c>
      <c r="E232" s="9">
        <v>28.367792311748442</v>
      </c>
      <c r="F232" s="9">
        <f t="shared" si="46"/>
        <v>12.140973792554313</v>
      </c>
      <c r="G232" s="9">
        <f>F232</f>
        <v>12.140973792554313</v>
      </c>
      <c r="H232" s="9"/>
      <c r="I232" s="9"/>
      <c r="J232" s="9"/>
      <c r="K232" s="9"/>
      <c r="L232" s="9"/>
      <c r="M232" s="9"/>
    </row>
    <row r="233" spans="1:13" x14ac:dyDescent="0.15">
      <c r="A233" s="8">
        <v>32</v>
      </c>
      <c r="B233" s="8" t="s">
        <v>83</v>
      </c>
      <c r="C233" s="8" t="s">
        <v>84</v>
      </c>
      <c r="D233" s="9">
        <v>16.36143862294702</v>
      </c>
      <c r="E233" s="9" t="s">
        <v>152</v>
      </c>
      <c r="F233" s="9" t="e">
        <f t="shared" si="46"/>
        <v>#VALUE!</v>
      </c>
      <c r="G233" s="9"/>
      <c r="H233" s="9"/>
      <c r="I233" s="9"/>
      <c r="J233" s="9"/>
      <c r="K233" s="9"/>
      <c r="L233" s="9"/>
      <c r="M233" s="9"/>
    </row>
    <row r="234" spans="1:13" x14ac:dyDescent="0.15">
      <c r="A234" s="8">
        <v>33</v>
      </c>
      <c r="B234" s="8" t="s">
        <v>85</v>
      </c>
      <c r="C234" s="8" t="s">
        <v>86</v>
      </c>
      <c r="D234" s="9">
        <v>16.166222821480645</v>
      </c>
      <c r="E234" s="9" t="s">
        <v>152</v>
      </c>
      <c r="F234" s="9" t="e">
        <f t="shared" si="46"/>
        <v>#VALUE!</v>
      </c>
      <c r="G234" s="9"/>
      <c r="H234" s="9"/>
      <c r="I234" s="9"/>
      <c r="J234" s="9"/>
      <c r="K234" s="9"/>
      <c r="L234" s="9"/>
      <c r="M234" s="9"/>
    </row>
    <row r="235" spans="1:13" x14ac:dyDescent="0.15">
      <c r="A235" s="8">
        <v>34</v>
      </c>
      <c r="B235" s="8" t="s">
        <v>87</v>
      </c>
      <c r="C235" s="8" t="s">
        <v>88</v>
      </c>
      <c r="D235" s="9">
        <v>17.088303292156393</v>
      </c>
      <c r="E235" s="9" t="s">
        <v>152</v>
      </c>
      <c r="F235" s="9" t="e">
        <f t="shared" si="46"/>
        <v>#VALUE!</v>
      </c>
      <c r="G235" s="9"/>
      <c r="H235" s="9"/>
      <c r="I235" s="9"/>
      <c r="J235" s="9"/>
      <c r="K235" s="9"/>
      <c r="L235" s="9"/>
      <c r="M235" s="9"/>
    </row>
    <row r="236" spans="1:13" x14ac:dyDescent="0.15">
      <c r="A236" s="8">
        <v>35</v>
      </c>
      <c r="B236" s="8" t="s">
        <v>89</v>
      </c>
      <c r="C236" s="8" t="s">
        <v>90</v>
      </c>
      <c r="D236" s="9">
        <v>16.640558988392605</v>
      </c>
      <c r="E236" s="9" t="s">
        <v>152</v>
      </c>
      <c r="F236" s="9" t="e">
        <f t="shared" si="46"/>
        <v>#VALUE!</v>
      </c>
      <c r="G236" s="9"/>
      <c r="H236" s="9"/>
      <c r="I236" s="9"/>
      <c r="J236" s="9"/>
      <c r="K236" s="9"/>
      <c r="L236" s="9"/>
      <c r="M236" s="9"/>
    </row>
    <row r="237" spans="1:13" x14ac:dyDescent="0.15">
      <c r="A237" s="8">
        <v>36</v>
      </c>
      <c r="B237" s="8" t="s">
        <v>91</v>
      </c>
      <c r="C237" s="8" t="s">
        <v>92</v>
      </c>
      <c r="D237" s="9">
        <v>15.713125727301028</v>
      </c>
      <c r="E237" s="9">
        <v>26.140957025448731</v>
      </c>
      <c r="F237" s="9">
        <f t="shared" si="46"/>
        <v>10.427831298147703</v>
      </c>
      <c r="G237" s="9"/>
      <c r="H237" s="9">
        <f>F237-$G$232</f>
        <v>-1.7131424944066094</v>
      </c>
      <c r="I237" s="9">
        <f t="shared" si="48"/>
        <v>3.2787422546063079</v>
      </c>
      <c r="J237" s="9" t="s">
        <v>93</v>
      </c>
      <c r="K237" s="9">
        <f>GEOMEAN(I237,I238,I239,I241)</f>
        <v>1.2699015923833001</v>
      </c>
      <c r="L237" s="9">
        <f>STDEV(I237,I238,I239,I241)/SQRT(4)</f>
        <v>1.1938129225302978</v>
      </c>
      <c r="M237" s="9" t="s">
        <v>153</v>
      </c>
    </row>
    <row r="238" spans="1:13" x14ac:dyDescent="0.15">
      <c r="A238" s="8">
        <v>37</v>
      </c>
      <c r="B238" s="8" t="s">
        <v>94</v>
      </c>
      <c r="C238" s="8" t="s">
        <v>95</v>
      </c>
      <c r="D238" s="9">
        <v>16.484576667958951</v>
      </c>
      <c r="E238" s="9">
        <v>29.710084900201103</v>
      </c>
      <c r="F238" s="9">
        <f t="shared" si="46"/>
        <v>13.225508232242152</v>
      </c>
      <c r="G238" s="9"/>
      <c r="H238" s="9">
        <f t="shared" ref="H238:H246" si="54">F238-$G$232</f>
        <v>1.0845344396878396</v>
      </c>
      <c r="I238" s="9">
        <f t="shared" si="48"/>
        <v>0.47154441164806782</v>
      </c>
      <c r="J238" s="9"/>
      <c r="K238" s="9"/>
      <c r="L238" s="9"/>
      <c r="M238" s="9"/>
    </row>
    <row r="239" spans="1:13" x14ac:dyDescent="0.15">
      <c r="A239" s="8">
        <v>38</v>
      </c>
      <c r="B239" s="8" t="s">
        <v>96</v>
      </c>
      <c r="C239" s="8" t="s">
        <v>97</v>
      </c>
      <c r="D239" s="9">
        <v>15.687489857369645</v>
      </c>
      <c r="E239" s="9">
        <v>25.42791705613481</v>
      </c>
      <c r="F239" s="9">
        <f t="shared" si="46"/>
        <v>9.7404271987651647</v>
      </c>
      <c r="G239" s="9"/>
      <c r="H239" s="9">
        <f t="shared" si="54"/>
        <v>-2.4005465937891479</v>
      </c>
      <c r="I239" s="9">
        <f t="shared" si="48"/>
        <v>5.2800317095024827</v>
      </c>
      <c r="J239" s="9"/>
      <c r="K239" s="9"/>
      <c r="L239" s="9"/>
      <c r="M239" s="9"/>
    </row>
    <row r="240" spans="1:13" x14ac:dyDescent="0.15">
      <c r="A240" s="8">
        <v>39</v>
      </c>
      <c r="B240" s="8" t="s">
        <v>98</v>
      </c>
      <c r="C240" s="8" t="s">
        <v>99</v>
      </c>
      <c r="D240" s="9">
        <v>16.110473364000814</v>
      </c>
      <c r="E240" s="9" t="s">
        <v>152</v>
      </c>
      <c r="F240" s="9" t="e">
        <f t="shared" si="46"/>
        <v>#VALUE!</v>
      </c>
      <c r="G240" s="9"/>
      <c r="H240" s="9" t="e">
        <f t="shared" si="54"/>
        <v>#VALUE!</v>
      </c>
      <c r="I240" s="9" t="e">
        <f t="shared" si="48"/>
        <v>#VALUE!</v>
      </c>
      <c r="J240" s="9"/>
      <c r="K240" s="9"/>
      <c r="L240" s="9"/>
      <c r="M240" s="9"/>
    </row>
    <row r="241" spans="1:13" x14ac:dyDescent="0.15">
      <c r="A241" s="8">
        <v>40</v>
      </c>
      <c r="B241" s="8" t="s">
        <v>100</v>
      </c>
      <c r="C241" s="8" t="s">
        <v>101</v>
      </c>
      <c r="D241" s="9">
        <v>16.447121424629447</v>
      </c>
      <c r="E241" s="9">
        <v>30.238383051501387</v>
      </c>
      <c r="F241" s="9">
        <f t="shared" si="46"/>
        <v>13.79126162687194</v>
      </c>
      <c r="G241" s="9"/>
      <c r="H241" s="9">
        <f t="shared" si="54"/>
        <v>1.650287834317627</v>
      </c>
      <c r="I241" s="9">
        <f t="shared" si="48"/>
        <v>0.31857659078088546</v>
      </c>
      <c r="J241" s="9"/>
      <c r="K241" s="9"/>
      <c r="L241" s="9"/>
      <c r="M241" s="9"/>
    </row>
    <row r="242" spans="1:13" x14ac:dyDescent="0.15">
      <c r="A242" s="8">
        <v>41</v>
      </c>
      <c r="B242" s="8" t="s">
        <v>102</v>
      </c>
      <c r="C242" s="8" t="s">
        <v>103</v>
      </c>
      <c r="D242" s="9">
        <v>16.768008515297861</v>
      </c>
      <c r="E242" s="9" t="s">
        <v>152</v>
      </c>
      <c r="F242" s="9" t="e">
        <f t="shared" si="46"/>
        <v>#VALUE!</v>
      </c>
      <c r="G242" s="9"/>
      <c r="H242" s="9" t="e">
        <f t="shared" si="54"/>
        <v>#VALUE!</v>
      </c>
      <c r="I242" s="9" t="e">
        <f t="shared" si="48"/>
        <v>#VALUE!</v>
      </c>
      <c r="J242" s="9" t="s">
        <v>104</v>
      </c>
      <c r="K242" s="9" t="s">
        <v>153</v>
      </c>
      <c r="L242" s="9" t="s">
        <v>153</v>
      </c>
      <c r="M242" s="9" t="s">
        <v>153</v>
      </c>
    </row>
    <row r="243" spans="1:13" x14ac:dyDescent="0.15">
      <c r="A243" s="8">
        <v>42</v>
      </c>
      <c r="B243" s="8" t="s">
        <v>105</v>
      </c>
      <c r="C243" s="8" t="s">
        <v>106</v>
      </c>
      <c r="D243" s="9">
        <v>17.032935123146995</v>
      </c>
      <c r="E243" s="9" t="s">
        <v>152</v>
      </c>
      <c r="F243" s="9" t="e">
        <f t="shared" si="46"/>
        <v>#VALUE!</v>
      </c>
      <c r="G243" s="9"/>
      <c r="H243" s="9" t="e">
        <f t="shared" si="54"/>
        <v>#VALUE!</v>
      </c>
      <c r="I243" s="9" t="e">
        <f t="shared" si="48"/>
        <v>#VALUE!</v>
      </c>
      <c r="J243" s="9"/>
      <c r="K243" s="9"/>
      <c r="L243" s="9"/>
      <c r="M243" s="9"/>
    </row>
    <row r="244" spans="1:13" x14ac:dyDescent="0.15">
      <c r="A244" s="8">
        <v>43</v>
      </c>
      <c r="B244" s="8" t="s">
        <v>107</v>
      </c>
      <c r="C244" s="8" t="s">
        <v>108</v>
      </c>
      <c r="D244" s="9">
        <v>17.307608638537427</v>
      </c>
      <c r="E244" s="9">
        <v>33.519612134333713</v>
      </c>
      <c r="F244" s="9">
        <f t="shared" si="46"/>
        <v>16.212003495796285</v>
      </c>
      <c r="G244" s="9"/>
      <c r="H244" s="9">
        <f t="shared" si="54"/>
        <v>4.0710297032419724</v>
      </c>
      <c r="I244" s="9">
        <f t="shared" si="48"/>
        <v>5.9497394293387088E-2</v>
      </c>
      <c r="J244" s="9"/>
      <c r="K244" s="9"/>
      <c r="L244" s="9"/>
      <c r="M244" s="9"/>
    </row>
    <row r="245" spans="1:13" x14ac:dyDescent="0.15">
      <c r="A245" s="8">
        <v>44</v>
      </c>
      <c r="B245" s="8" t="s">
        <v>109</v>
      </c>
      <c r="C245" s="8" t="s">
        <v>110</v>
      </c>
      <c r="D245" s="9">
        <v>17.347237561069278</v>
      </c>
      <c r="E245" s="9" t="s">
        <v>152</v>
      </c>
      <c r="F245" s="9" t="e">
        <f t="shared" si="46"/>
        <v>#VALUE!</v>
      </c>
      <c r="G245" s="9"/>
      <c r="H245" s="9" t="e">
        <f t="shared" si="54"/>
        <v>#VALUE!</v>
      </c>
      <c r="I245" s="9" t="e">
        <f t="shared" si="48"/>
        <v>#VALUE!</v>
      </c>
      <c r="J245" s="9"/>
      <c r="K245" s="9"/>
      <c r="L245" s="9"/>
      <c r="M245" s="9"/>
    </row>
    <row r="246" spans="1:13" x14ac:dyDescent="0.15">
      <c r="A246" s="8">
        <v>45</v>
      </c>
      <c r="B246" s="8" t="s">
        <v>111</v>
      </c>
      <c r="C246" s="8" t="s">
        <v>112</v>
      </c>
      <c r="D246" s="9">
        <v>17.218763868337181</v>
      </c>
      <c r="E246" s="9" t="s">
        <v>152</v>
      </c>
      <c r="F246" s="9" t="e">
        <f t="shared" si="46"/>
        <v>#VALUE!</v>
      </c>
      <c r="G246" s="9"/>
      <c r="H246" s="9" t="e">
        <f t="shared" si="54"/>
        <v>#VALUE!</v>
      </c>
      <c r="I246" s="9" t="e">
        <f t="shared" si="48"/>
        <v>#VALUE!</v>
      </c>
      <c r="J246" s="9"/>
      <c r="K246" s="9"/>
      <c r="L246" s="9"/>
      <c r="M246" s="9"/>
    </row>
    <row r="247" spans="1:13" x14ac:dyDescent="0.15">
      <c r="A247" s="8"/>
      <c r="B247" s="8"/>
      <c r="C247" s="8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x14ac:dyDescent="0.15">
      <c r="A248" s="8">
        <v>46</v>
      </c>
      <c r="B248" s="8" t="s">
        <v>113</v>
      </c>
      <c r="C248" s="8" t="s">
        <v>114</v>
      </c>
      <c r="D248" s="9">
        <v>17.162059890046951</v>
      </c>
      <c r="E248" s="9" t="s">
        <v>152</v>
      </c>
      <c r="F248" s="9" t="e">
        <f t="shared" si="46"/>
        <v>#VALUE!</v>
      </c>
      <c r="G248" s="9" t="e">
        <f>GEOMEAN(F248:F252)</f>
        <v>#VALUE!</v>
      </c>
      <c r="H248" s="9"/>
      <c r="I248" s="9"/>
      <c r="J248" s="9"/>
      <c r="K248" s="9"/>
      <c r="L248" s="9"/>
      <c r="M248" s="9"/>
    </row>
    <row r="249" spans="1:13" x14ac:dyDescent="0.15">
      <c r="A249" s="8">
        <v>47</v>
      </c>
      <c r="B249" s="8" t="s">
        <v>115</v>
      </c>
      <c r="C249" s="8" t="s">
        <v>116</v>
      </c>
      <c r="D249" s="9">
        <v>17.483373476118835</v>
      </c>
      <c r="E249" s="9" t="s">
        <v>152</v>
      </c>
      <c r="F249" s="9" t="e">
        <f t="shared" si="46"/>
        <v>#VALUE!</v>
      </c>
      <c r="G249" s="9"/>
      <c r="H249" s="9"/>
      <c r="I249" s="9"/>
      <c r="J249" s="9"/>
      <c r="K249" s="9"/>
      <c r="L249" s="9"/>
      <c r="M249" s="9"/>
    </row>
    <row r="250" spans="1:13" x14ac:dyDescent="0.15">
      <c r="A250" s="8">
        <v>48</v>
      </c>
      <c r="B250" s="8" t="s">
        <v>117</v>
      </c>
      <c r="C250" s="8" t="s">
        <v>118</v>
      </c>
      <c r="D250" s="9">
        <v>17.095242123040535</v>
      </c>
      <c r="E250" s="9" t="s">
        <v>152</v>
      </c>
      <c r="F250" s="9" t="e">
        <f t="shared" si="46"/>
        <v>#VALUE!</v>
      </c>
      <c r="G250" s="9"/>
      <c r="H250" s="9"/>
      <c r="I250" s="9"/>
      <c r="J250" s="9"/>
      <c r="K250" s="9"/>
      <c r="L250" s="9"/>
      <c r="M250" s="9"/>
    </row>
    <row r="251" spans="1:13" x14ac:dyDescent="0.15">
      <c r="A251" s="8">
        <v>49</v>
      </c>
      <c r="B251" s="8" t="s">
        <v>119</v>
      </c>
      <c r="C251" s="8" t="s">
        <v>120</v>
      </c>
      <c r="D251" s="9">
        <v>16.609514343240136</v>
      </c>
      <c r="E251" s="9" t="s">
        <v>152</v>
      </c>
      <c r="F251" s="9" t="e">
        <f t="shared" si="46"/>
        <v>#VALUE!</v>
      </c>
      <c r="G251" s="9"/>
      <c r="H251" s="9"/>
      <c r="I251" s="9"/>
      <c r="J251" s="9"/>
      <c r="K251" s="9"/>
      <c r="L251" s="9"/>
      <c r="M251" s="9"/>
    </row>
    <row r="252" spans="1:13" x14ac:dyDescent="0.15">
      <c r="A252" s="8">
        <v>50</v>
      </c>
      <c r="B252" s="8" t="s">
        <v>121</v>
      </c>
      <c r="C252" s="8" t="s">
        <v>122</v>
      </c>
      <c r="D252" s="9">
        <v>17.681978075536492</v>
      </c>
      <c r="E252" s="9" t="s">
        <v>152</v>
      </c>
      <c r="F252" s="9" t="e">
        <f t="shared" si="46"/>
        <v>#VALUE!</v>
      </c>
      <c r="G252" s="9"/>
      <c r="H252" s="9"/>
      <c r="I252" s="9"/>
      <c r="J252" s="9"/>
      <c r="K252" s="9"/>
      <c r="L252" s="9"/>
      <c r="M252" s="9"/>
    </row>
    <row r="253" spans="1:13" x14ac:dyDescent="0.15">
      <c r="A253" s="8">
        <v>51</v>
      </c>
      <c r="B253" s="8" t="s">
        <v>123</v>
      </c>
      <c r="C253" s="8" t="s">
        <v>124</v>
      </c>
      <c r="D253" s="9">
        <v>16.869941916726148</v>
      </c>
      <c r="E253" s="9">
        <v>31.798820033220704</v>
      </c>
      <c r="F253" s="9">
        <f t="shared" si="46"/>
        <v>14.928878116494555</v>
      </c>
      <c r="G253" s="9"/>
      <c r="H253" s="9" t="e">
        <f>F253-$G$248</f>
        <v>#VALUE!</v>
      </c>
      <c r="I253" s="9" t="e">
        <f t="shared" si="48"/>
        <v>#VALUE!</v>
      </c>
      <c r="J253" s="9" t="s">
        <v>125</v>
      </c>
      <c r="K253" s="9" t="s">
        <v>153</v>
      </c>
      <c r="L253" s="9" t="s">
        <v>153</v>
      </c>
      <c r="M253" s="9" t="s">
        <v>153</v>
      </c>
    </row>
    <row r="254" spans="1:13" x14ac:dyDescent="0.15">
      <c r="A254" s="8">
        <v>52</v>
      </c>
      <c r="B254" s="8" t="s">
        <v>126</v>
      </c>
      <c r="C254" s="8" t="s">
        <v>127</v>
      </c>
      <c r="D254" s="9">
        <v>16.765967252227028</v>
      </c>
      <c r="E254" s="9">
        <v>31.748726991808581</v>
      </c>
      <c r="F254" s="9">
        <f t="shared" si="46"/>
        <v>14.982759739581553</v>
      </c>
      <c r="G254" s="9"/>
      <c r="H254" s="9" t="e">
        <f t="shared" ref="H254:H260" si="55">F254-$G$248</f>
        <v>#VALUE!</v>
      </c>
      <c r="I254" s="9" t="e">
        <f t="shared" si="48"/>
        <v>#VALUE!</v>
      </c>
      <c r="J254" s="9"/>
      <c r="K254" s="9"/>
      <c r="L254" s="9"/>
      <c r="M254" s="9"/>
    </row>
    <row r="255" spans="1:13" x14ac:dyDescent="0.15">
      <c r="A255" s="8">
        <v>53</v>
      </c>
      <c r="B255" s="8" t="s">
        <v>128</v>
      </c>
      <c r="C255" s="8" t="s">
        <v>129</v>
      </c>
      <c r="D255" s="9">
        <v>16.419717755115176</v>
      </c>
      <c r="E255" s="9">
        <v>28.053087814240723</v>
      </c>
      <c r="F255" s="9">
        <f t="shared" si="46"/>
        <v>11.633370059125546</v>
      </c>
      <c r="G255" s="9"/>
      <c r="H255" s="9" t="e">
        <f t="shared" si="55"/>
        <v>#VALUE!</v>
      </c>
      <c r="I255" s="9" t="e">
        <f t="shared" si="48"/>
        <v>#VALUE!</v>
      </c>
      <c r="J255" s="9"/>
      <c r="K255" s="9"/>
      <c r="L255" s="9"/>
      <c r="M255" s="9"/>
    </row>
    <row r="256" spans="1:13" x14ac:dyDescent="0.15">
      <c r="A256" s="8">
        <v>54</v>
      </c>
      <c r="B256" s="8" t="s">
        <v>130</v>
      </c>
      <c r="C256" s="8" t="s">
        <v>131</v>
      </c>
      <c r="D256" s="9">
        <v>17.673493064670801</v>
      </c>
      <c r="E256" s="9">
        <v>29.849099670513819</v>
      </c>
      <c r="F256" s="9">
        <f t="shared" si="46"/>
        <v>12.175606605843019</v>
      </c>
      <c r="G256" s="9"/>
      <c r="H256" s="9" t="e">
        <f t="shared" si="55"/>
        <v>#VALUE!</v>
      </c>
      <c r="I256" s="9" t="e">
        <f t="shared" si="48"/>
        <v>#VALUE!</v>
      </c>
      <c r="J256" s="9"/>
      <c r="K256" s="9"/>
      <c r="L256" s="9"/>
      <c r="M256" s="9"/>
    </row>
    <row r="257" spans="1:27" x14ac:dyDescent="0.15">
      <c r="A257" s="8">
        <v>55</v>
      </c>
      <c r="B257" s="8" t="s">
        <v>132</v>
      </c>
      <c r="C257" s="8" t="s">
        <v>133</v>
      </c>
      <c r="D257" s="9">
        <v>16.724282322024198</v>
      </c>
      <c r="E257" s="9" t="s">
        <v>152</v>
      </c>
      <c r="F257" s="9" t="e">
        <f t="shared" si="46"/>
        <v>#VALUE!</v>
      </c>
      <c r="G257" s="9"/>
      <c r="H257" s="9" t="e">
        <f t="shared" si="55"/>
        <v>#VALUE!</v>
      </c>
      <c r="I257" s="9" t="e">
        <f t="shared" si="48"/>
        <v>#VALUE!</v>
      </c>
      <c r="J257" s="9" t="s">
        <v>134</v>
      </c>
      <c r="K257" s="9" t="s">
        <v>153</v>
      </c>
      <c r="L257" s="9" t="s">
        <v>153</v>
      </c>
      <c r="M257" s="9" t="s">
        <v>153</v>
      </c>
    </row>
    <row r="258" spans="1:27" x14ac:dyDescent="0.15">
      <c r="A258" s="8">
        <v>56</v>
      </c>
      <c r="B258" s="8" t="s">
        <v>135</v>
      </c>
      <c r="C258" s="8" t="s">
        <v>136</v>
      </c>
      <c r="D258" s="9">
        <v>17.065027489516027</v>
      </c>
      <c r="E258" s="9" t="s">
        <v>152</v>
      </c>
      <c r="F258" s="9" t="e">
        <f t="shared" si="46"/>
        <v>#VALUE!</v>
      </c>
      <c r="G258" s="9"/>
      <c r="H258" s="9" t="e">
        <f t="shared" si="55"/>
        <v>#VALUE!</v>
      </c>
      <c r="I258" s="9" t="e">
        <f t="shared" si="48"/>
        <v>#VALUE!</v>
      </c>
      <c r="J258" s="9"/>
      <c r="K258" s="9"/>
      <c r="L258" s="9"/>
      <c r="M258" s="9"/>
    </row>
    <row r="259" spans="1:27" x14ac:dyDescent="0.15">
      <c r="A259" s="8">
        <v>57</v>
      </c>
      <c r="B259" s="8" t="s">
        <v>137</v>
      </c>
      <c r="C259" s="8" t="s">
        <v>138</v>
      </c>
      <c r="D259" s="9">
        <v>17.520034144274597</v>
      </c>
      <c r="E259" s="9" t="s">
        <v>152</v>
      </c>
      <c r="F259" s="9" t="e">
        <f t="shared" si="46"/>
        <v>#VALUE!</v>
      </c>
      <c r="G259" s="9"/>
      <c r="H259" s="9" t="e">
        <f t="shared" si="55"/>
        <v>#VALUE!</v>
      </c>
      <c r="I259" s="9" t="e">
        <f t="shared" si="48"/>
        <v>#VALUE!</v>
      </c>
      <c r="J259" s="9"/>
      <c r="K259" s="9"/>
      <c r="L259" s="9"/>
      <c r="M259" s="9"/>
    </row>
    <row r="260" spans="1:27" x14ac:dyDescent="0.15">
      <c r="A260" s="8">
        <v>58</v>
      </c>
      <c r="B260" s="8" t="s">
        <v>139</v>
      </c>
      <c r="C260" s="8" t="s">
        <v>140</v>
      </c>
      <c r="D260" s="9">
        <v>17.421708350142978</v>
      </c>
      <c r="E260" s="9" t="s">
        <v>152</v>
      </c>
      <c r="F260" s="9" t="e">
        <f t="shared" si="46"/>
        <v>#VALUE!</v>
      </c>
      <c r="G260" s="9"/>
      <c r="H260" s="9" t="e">
        <f t="shared" si="55"/>
        <v>#VALUE!</v>
      </c>
      <c r="I260" s="9" t="e">
        <f t="shared" si="48"/>
        <v>#VALUE!</v>
      </c>
      <c r="J260" s="9"/>
      <c r="K260" s="9"/>
      <c r="L260" s="9"/>
      <c r="M260" s="9"/>
    </row>
    <row r="265" spans="1:27" x14ac:dyDescent="0.15">
      <c r="A265" s="2" t="s">
        <v>154</v>
      </c>
      <c r="B265" s="2" t="s">
        <v>155</v>
      </c>
      <c r="C265" s="2" t="s">
        <v>156</v>
      </c>
    </row>
    <row r="266" spans="1:27" s="7" customFormat="1" ht="45" x14ac:dyDescent="0.15">
      <c r="A266" s="5" t="s">
        <v>4</v>
      </c>
      <c r="B266" s="5" t="s">
        <v>5</v>
      </c>
      <c r="C266" s="5" t="s">
        <v>6</v>
      </c>
      <c r="D266" s="6" t="s">
        <v>7</v>
      </c>
      <c r="E266" s="6" t="s">
        <v>155</v>
      </c>
      <c r="F266" s="6" t="s">
        <v>8</v>
      </c>
      <c r="G266" s="6" t="s">
        <v>9</v>
      </c>
      <c r="H266" s="6" t="s">
        <v>10</v>
      </c>
      <c r="I266" s="6" t="s">
        <v>11</v>
      </c>
      <c r="J266" s="6" t="s">
        <v>12</v>
      </c>
      <c r="K266" s="6" t="s">
        <v>13</v>
      </c>
      <c r="L266" s="6" t="s">
        <v>14</v>
      </c>
      <c r="M266" s="6" t="s">
        <v>15</v>
      </c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15">
      <c r="A267" s="8">
        <v>1</v>
      </c>
      <c r="B267" s="8" t="s">
        <v>16</v>
      </c>
      <c r="C267" s="8" t="s">
        <v>17</v>
      </c>
      <c r="D267" s="9">
        <v>17.169543226198087</v>
      </c>
      <c r="E267" s="9">
        <v>24.361283731911971</v>
      </c>
      <c r="F267" s="9">
        <f>E267-D267</f>
        <v>7.1917405057138843</v>
      </c>
      <c r="G267" s="9">
        <f>GEOMEAN(F267:F271)</f>
        <v>7.2218811284325453</v>
      </c>
      <c r="H267" s="9"/>
      <c r="I267" s="9"/>
      <c r="J267" s="9"/>
      <c r="K267" s="9"/>
      <c r="L267" s="9"/>
      <c r="M267" s="9"/>
    </row>
    <row r="268" spans="1:27" x14ac:dyDescent="0.15">
      <c r="A268" s="8">
        <v>2</v>
      </c>
      <c r="B268" s="8" t="s">
        <v>18</v>
      </c>
      <c r="C268" s="8" t="s">
        <v>19</v>
      </c>
      <c r="D268" s="9">
        <v>16.742754992975584</v>
      </c>
      <c r="E268" s="9">
        <v>24.004432700661727</v>
      </c>
      <c r="F268" s="9">
        <f t="shared" ref="F268:F327" si="56">E268-D268</f>
        <v>7.2616777076861432</v>
      </c>
      <c r="G268" s="9"/>
      <c r="H268" s="9"/>
      <c r="I268" s="9"/>
      <c r="J268" s="9"/>
      <c r="K268" s="9"/>
      <c r="L268" s="9"/>
      <c r="M268" s="9"/>
    </row>
    <row r="269" spans="1:27" x14ac:dyDescent="0.15">
      <c r="A269" s="8">
        <v>3</v>
      </c>
      <c r="B269" s="8" t="s">
        <v>20</v>
      </c>
      <c r="C269" s="8" t="s">
        <v>21</v>
      </c>
      <c r="D269" s="9">
        <v>16.598639022469161</v>
      </c>
      <c r="E269" s="9">
        <v>23.928476257590148</v>
      </c>
      <c r="F269" s="9">
        <f t="shared" si="56"/>
        <v>7.3298372351209871</v>
      </c>
      <c r="G269" s="9"/>
      <c r="H269" s="9"/>
      <c r="I269" s="9"/>
      <c r="J269" s="9"/>
      <c r="K269" s="9"/>
      <c r="L269" s="9"/>
      <c r="M269" s="9"/>
    </row>
    <row r="270" spans="1:27" x14ac:dyDescent="0.15">
      <c r="A270" s="8">
        <v>4</v>
      </c>
      <c r="B270" s="8" t="s">
        <v>22</v>
      </c>
      <c r="C270" s="8" t="s">
        <v>23</v>
      </c>
      <c r="D270" s="9">
        <v>16.340617728356992</v>
      </c>
      <c r="E270" s="9">
        <v>23.402258489578312</v>
      </c>
      <c r="F270" s="9">
        <f t="shared" si="56"/>
        <v>7.0616407612213195</v>
      </c>
      <c r="G270" s="9"/>
      <c r="H270" s="9"/>
      <c r="I270" s="9"/>
      <c r="J270" s="9"/>
      <c r="K270" s="9"/>
      <c r="L270" s="9"/>
      <c r="M270" s="9"/>
    </row>
    <row r="271" spans="1:27" x14ac:dyDescent="0.15">
      <c r="A271" s="8">
        <v>5</v>
      </c>
      <c r="B271" s="8" t="s">
        <v>24</v>
      </c>
      <c r="C271" s="8" t="s">
        <v>25</v>
      </c>
      <c r="D271" s="9">
        <v>17.098266332303158</v>
      </c>
      <c r="E271" s="9">
        <v>24.365694513160584</v>
      </c>
      <c r="F271" s="9">
        <f t="shared" si="56"/>
        <v>7.2674281808574257</v>
      </c>
      <c r="G271" s="9"/>
      <c r="H271" s="9"/>
      <c r="I271" s="9"/>
      <c r="J271" s="9"/>
      <c r="K271" s="9"/>
      <c r="L271" s="9"/>
      <c r="M271" s="9"/>
    </row>
    <row r="272" spans="1:27" x14ac:dyDescent="0.15">
      <c r="A272" s="8">
        <v>6</v>
      </c>
      <c r="B272" s="8" t="s">
        <v>26</v>
      </c>
      <c r="C272" s="8" t="s">
        <v>27</v>
      </c>
      <c r="D272" s="9">
        <v>16.365384230101363</v>
      </c>
      <c r="E272" s="9">
        <v>21.40338068843981</v>
      </c>
      <c r="F272" s="9">
        <f t="shared" si="56"/>
        <v>5.0379964583384478</v>
      </c>
      <c r="G272" s="9"/>
      <c r="H272" s="9">
        <f>F272-$G$267</f>
        <v>-2.1838846700940975</v>
      </c>
      <c r="I272" s="9">
        <f>POWER(2,-H272)</f>
        <v>4.54375381422581</v>
      </c>
      <c r="J272" s="9" t="s">
        <v>28</v>
      </c>
      <c r="K272" s="9">
        <f>GEOMEAN(I272:I276)</f>
        <v>3.7135306326843081</v>
      </c>
      <c r="L272" s="9">
        <f>STDEV(I272:I276)/SQRT(5)</f>
        <v>0.51869448781860372</v>
      </c>
      <c r="M272" s="10">
        <v>6.9999999999999999E-4</v>
      </c>
      <c r="N272" s="3" t="s">
        <v>157</v>
      </c>
    </row>
    <row r="273" spans="1:14" x14ac:dyDescent="0.15">
      <c r="A273" s="8">
        <v>7</v>
      </c>
      <c r="B273" s="8" t="s">
        <v>29</v>
      </c>
      <c r="C273" s="8" t="s">
        <v>30</v>
      </c>
      <c r="D273" s="9">
        <v>16.323458872111132</v>
      </c>
      <c r="E273" s="9">
        <v>22.389192481847669</v>
      </c>
      <c r="F273" s="9">
        <f t="shared" si="56"/>
        <v>6.0657336097365366</v>
      </c>
      <c r="G273" s="9"/>
      <c r="H273" s="9">
        <f t="shared" ref="H273:H281" si="57">F273-$G$267</f>
        <v>-1.1561475186960086</v>
      </c>
      <c r="I273" s="9">
        <f t="shared" ref="I273:I327" si="58">POWER(2,-H273)</f>
        <v>2.2286151707217425</v>
      </c>
      <c r="J273" s="9"/>
      <c r="K273" s="9"/>
      <c r="L273" s="9"/>
      <c r="M273" s="9"/>
    </row>
    <row r="274" spans="1:14" x14ac:dyDescent="0.15">
      <c r="A274" s="8">
        <v>8</v>
      </c>
      <c r="B274" s="8" t="s">
        <v>31</v>
      </c>
      <c r="C274" s="8" t="s">
        <v>32</v>
      </c>
      <c r="D274" s="9">
        <v>16.931760318581066</v>
      </c>
      <c r="E274" s="9">
        <v>22.437808934353264</v>
      </c>
      <c r="F274" s="9">
        <f t="shared" si="56"/>
        <v>5.5060486157721975</v>
      </c>
      <c r="G274" s="9"/>
      <c r="H274" s="9">
        <f t="shared" si="57"/>
        <v>-1.7158325126603478</v>
      </c>
      <c r="I274" s="9">
        <f t="shared" si="58"/>
        <v>3.2848614302140007</v>
      </c>
      <c r="J274" s="9"/>
      <c r="K274" s="9"/>
      <c r="L274" s="9"/>
      <c r="M274" s="9"/>
    </row>
    <row r="275" spans="1:14" x14ac:dyDescent="0.15">
      <c r="A275" s="8">
        <v>9</v>
      </c>
      <c r="B275" s="8" t="s">
        <v>33</v>
      </c>
      <c r="C275" s="8" t="s">
        <v>34</v>
      </c>
      <c r="D275" s="9">
        <v>16.131258276640384</v>
      </c>
      <c r="E275" s="9">
        <v>21.332415884269761</v>
      </c>
      <c r="F275" s="9">
        <f t="shared" si="56"/>
        <v>5.2011576076293764</v>
      </c>
      <c r="G275" s="9"/>
      <c r="H275" s="9">
        <f t="shared" si="57"/>
        <v>-2.0207235208031689</v>
      </c>
      <c r="I275" s="9">
        <f t="shared" si="58"/>
        <v>4.0578724579778589</v>
      </c>
      <c r="J275" s="9"/>
      <c r="K275" s="9"/>
      <c r="L275" s="9"/>
      <c r="M275" s="9"/>
    </row>
    <row r="276" spans="1:14" x14ac:dyDescent="0.15">
      <c r="A276" s="8">
        <v>10</v>
      </c>
      <c r="B276" s="8" t="s">
        <v>35</v>
      </c>
      <c r="C276" s="8" t="s">
        <v>36</v>
      </c>
      <c r="D276" s="9">
        <v>16.181124270339733</v>
      </c>
      <c r="E276" s="9">
        <v>21.015636225718648</v>
      </c>
      <c r="F276" s="9">
        <f t="shared" si="56"/>
        <v>4.8345119553789146</v>
      </c>
      <c r="G276" s="9"/>
      <c r="H276" s="9">
        <f t="shared" si="57"/>
        <v>-2.3873691730536306</v>
      </c>
      <c r="I276" s="9">
        <f t="shared" si="58"/>
        <v>5.2320240520979429</v>
      </c>
      <c r="J276" s="9"/>
      <c r="K276" s="9"/>
      <c r="L276" s="9"/>
      <c r="M276" s="9"/>
    </row>
    <row r="277" spans="1:14" x14ac:dyDescent="0.15">
      <c r="A277" s="8">
        <v>11</v>
      </c>
      <c r="B277" s="8" t="s">
        <v>37</v>
      </c>
      <c r="C277" s="8" t="s">
        <v>38</v>
      </c>
      <c r="D277" s="9">
        <v>16.36156152168078</v>
      </c>
      <c r="E277" s="9">
        <v>23.589638844416761</v>
      </c>
      <c r="F277" s="9">
        <f t="shared" si="56"/>
        <v>7.2280773227359809</v>
      </c>
      <c r="G277" s="9"/>
      <c r="H277" s="9">
        <f t="shared" si="57"/>
        <v>6.1961943034356537E-3</v>
      </c>
      <c r="I277" s="9">
        <f t="shared" si="58"/>
        <v>0.99571433517266306</v>
      </c>
      <c r="J277" s="9" t="s">
        <v>39</v>
      </c>
      <c r="K277" s="9">
        <f t="shared" ref="K277" si="59">GEOMEAN(I277:I281)</f>
        <v>0.82608585742953911</v>
      </c>
      <c r="L277" s="9">
        <f t="shared" ref="L277" si="60">STDEV(I277:I281)/SQRT(5)</f>
        <v>5.3045947493913101E-2</v>
      </c>
      <c r="M277" s="10">
        <v>3.85E-2</v>
      </c>
      <c r="N277" s="3" t="s">
        <v>61</v>
      </c>
    </row>
    <row r="278" spans="1:14" x14ac:dyDescent="0.15">
      <c r="A278" s="8">
        <v>12</v>
      </c>
      <c r="B278" s="8" t="s">
        <v>40</v>
      </c>
      <c r="C278" s="8" t="s">
        <v>41</v>
      </c>
      <c r="D278" s="9">
        <v>15.955541426686864</v>
      </c>
      <c r="E278" s="9">
        <v>23.540609782950039</v>
      </c>
      <c r="F278" s="9">
        <f t="shared" si="56"/>
        <v>7.5850683562631751</v>
      </c>
      <c r="G278" s="9"/>
      <c r="H278" s="9">
        <f t="shared" si="57"/>
        <v>0.36318722783062984</v>
      </c>
      <c r="I278" s="9">
        <f t="shared" si="58"/>
        <v>0.77744513527121517</v>
      </c>
      <c r="J278" s="9"/>
      <c r="K278" s="9"/>
      <c r="L278" s="9"/>
      <c r="M278" s="9"/>
    </row>
    <row r="279" spans="1:14" x14ac:dyDescent="0.15">
      <c r="A279" s="8">
        <v>13</v>
      </c>
      <c r="B279" s="8" t="s">
        <v>42</v>
      </c>
      <c r="C279" s="8" t="s">
        <v>43</v>
      </c>
      <c r="D279" s="9">
        <v>16.651820998945343</v>
      </c>
      <c r="E279" s="9">
        <v>24.133498828894172</v>
      </c>
      <c r="F279" s="9">
        <f t="shared" si="56"/>
        <v>7.4816778299488291</v>
      </c>
      <c r="G279" s="9"/>
      <c r="H279" s="9">
        <f t="shared" si="57"/>
        <v>0.25979670151628387</v>
      </c>
      <c r="I279" s="9">
        <f t="shared" si="58"/>
        <v>0.83520560477788752</v>
      </c>
      <c r="J279" s="9"/>
      <c r="K279" s="9"/>
      <c r="L279" s="9"/>
      <c r="M279" s="9"/>
    </row>
    <row r="280" spans="1:14" x14ac:dyDescent="0.15">
      <c r="A280" s="8">
        <v>14</v>
      </c>
      <c r="B280" s="8" t="s">
        <v>44</v>
      </c>
      <c r="C280" s="8" t="s">
        <v>45</v>
      </c>
      <c r="D280" s="9">
        <v>16.240870292570207</v>
      </c>
      <c r="E280" s="9">
        <v>23.647663291682477</v>
      </c>
      <c r="F280" s="9">
        <f t="shared" si="56"/>
        <v>7.4067929991122696</v>
      </c>
      <c r="G280" s="9"/>
      <c r="H280" s="9">
        <f t="shared" si="57"/>
        <v>0.18491187067972437</v>
      </c>
      <c r="I280" s="9">
        <f t="shared" si="58"/>
        <v>0.87970281232603931</v>
      </c>
      <c r="J280" s="9"/>
      <c r="K280" s="9"/>
      <c r="L280" s="9"/>
      <c r="M280" s="9"/>
    </row>
    <row r="281" spans="1:14" x14ac:dyDescent="0.15">
      <c r="A281" s="8">
        <v>15</v>
      </c>
      <c r="B281" s="8" t="s">
        <v>46</v>
      </c>
      <c r="C281" s="8" t="s">
        <v>47</v>
      </c>
      <c r="D281" s="9">
        <v>15.821417453240054</v>
      </c>
      <c r="E281" s="9">
        <v>23.607388397800765</v>
      </c>
      <c r="F281" s="9">
        <f t="shared" si="56"/>
        <v>7.7859709445607113</v>
      </c>
      <c r="G281" s="9"/>
      <c r="H281" s="9">
        <f t="shared" si="57"/>
        <v>0.564089816128166</v>
      </c>
      <c r="I281" s="9">
        <f t="shared" si="58"/>
        <v>0.67638200551419658</v>
      </c>
      <c r="J281" s="9"/>
      <c r="K281" s="9"/>
      <c r="L281" s="9"/>
      <c r="M281" s="9"/>
    </row>
    <row r="282" spans="1:14" x14ac:dyDescent="0.15">
      <c r="A282" s="8"/>
      <c r="B282" s="8"/>
      <c r="C282" s="8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4" x14ac:dyDescent="0.15">
      <c r="A283" s="8">
        <v>16</v>
      </c>
      <c r="B283" s="8" t="s">
        <v>48</v>
      </c>
      <c r="C283" s="8" t="s">
        <v>49</v>
      </c>
      <c r="D283" s="9">
        <v>17.017756966465001</v>
      </c>
      <c r="E283" s="9">
        <v>24.035540929747899</v>
      </c>
      <c r="F283" s="9">
        <f t="shared" si="56"/>
        <v>7.0177839632828984</v>
      </c>
      <c r="G283" s="9">
        <f t="shared" ref="G283:G315" si="61">GEOMEAN(F283:F287)</f>
        <v>6.8589031338312356</v>
      </c>
      <c r="H283" s="9"/>
      <c r="I283" s="9"/>
      <c r="J283" s="9"/>
      <c r="K283" s="9"/>
      <c r="L283" s="9"/>
      <c r="M283" s="9"/>
    </row>
    <row r="284" spans="1:14" x14ac:dyDescent="0.15">
      <c r="A284" s="8">
        <v>17</v>
      </c>
      <c r="B284" s="8" t="s">
        <v>50</v>
      </c>
      <c r="C284" s="8" t="s">
        <v>51</v>
      </c>
      <c r="D284" s="9">
        <v>16.630268839869018</v>
      </c>
      <c r="E284" s="9">
        <v>23.589679337497245</v>
      </c>
      <c r="F284" s="9">
        <f t="shared" si="56"/>
        <v>6.9594104976282267</v>
      </c>
      <c r="G284" s="9"/>
      <c r="H284" s="9"/>
      <c r="I284" s="9"/>
      <c r="J284" s="9"/>
      <c r="K284" s="9"/>
      <c r="L284" s="9"/>
      <c r="M284" s="9"/>
    </row>
    <row r="285" spans="1:14" x14ac:dyDescent="0.15">
      <c r="A285" s="8">
        <v>18</v>
      </c>
      <c r="B285" s="8" t="s">
        <v>52</v>
      </c>
      <c r="C285" s="8" t="s">
        <v>53</v>
      </c>
      <c r="D285" s="9">
        <v>16.639770147598458</v>
      </c>
      <c r="E285" s="9">
        <v>23.379919040892975</v>
      </c>
      <c r="F285" s="9">
        <f t="shared" si="56"/>
        <v>6.7401488932945171</v>
      </c>
      <c r="G285" s="9"/>
      <c r="H285" s="9"/>
      <c r="I285" s="9"/>
      <c r="J285" s="9"/>
      <c r="K285" s="9"/>
      <c r="L285" s="9"/>
      <c r="M285" s="9"/>
    </row>
    <row r="286" spans="1:14" x14ac:dyDescent="0.15">
      <c r="A286" s="8">
        <v>19</v>
      </c>
      <c r="B286" s="8" t="s">
        <v>54</v>
      </c>
      <c r="C286" s="8" t="s">
        <v>55</v>
      </c>
      <c r="D286" s="9">
        <v>16.141312986532434</v>
      </c>
      <c r="E286" s="9">
        <v>23.25508629259204</v>
      </c>
      <c r="F286" s="9">
        <f t="shared" si="56"/>
        <v>7.1137733060596062</v>
      </c>
      <c r="G286" s="9"/>
      <c r="H286" s="9"/>
      <c r="I286" s="9"/>
      <c r="J286" s="9"/>
      <c r="K286" s="9"/>
      <c r="L286" s="9"/>
      <c r="M286" s="9"/>
    </row>
    <row r="287" spans="1:14" x14ac:dyDescent="0.15">
      <c r="A287" s="8">
        <v>20</v>
      </c>
      <c r="B287" s="8" t="s">
        <v>56</v>
      </c>
      <c r="C287" s="8" t="s">
        <v>57</v>
      </c>
      <c r="D287" s="9">
        <v>16.879826471630846</v>
      </c>
      <c r="E287" s="9">
        <v>23.362160215781021</v>
      </c>
      <c r="F287" s="9">
        <f t="shared" si="56"/>
        <v>6.4823337441501749</v>
      </c>
      <c r="G287" s="9"/>
      <c r="H287" s="9"/>
      <c r="I287" s="9"/>
      <c r="J287" s="9"/>
      <c r="K287" s="9"/>
      <c r="L287" s="9"/>
      <c r="M287" s="9"/>
    </row>
    <row r="288" spans="1:14" x14ac:dyDescent="0.15">
      <c r="A288" s="8">
        <v>21</v>
      </c>
      <c r="B288" s="8" t="s">
        <v>58</v>
      </c>
      <c r="C288" s="8" t="s">
        <v>59</v>
      </c>
      <c r="D288" s="9">
        <v>16.156001878830427</v>
      </c>
      <c r="E288" s="9">
        <v>21.943084287662572</v>
      </c>
      <c r="F288" s="9">
        <f t="shared" si="56"/>
        <v>5.7870824088321449</v>
      </c>
      <c r="G288" s="9"/>
      <c r="H288" s="9">
        <f>F288-$G$283</f>
        <v>-1.0718207249990908</v>
      </c>
      <c r="I288" s="9">
        <f t="shared" si="58"/>
        <v>2.1020845885868087</v>
      </c>
      <c r="J288" s="9" t="s">
        <v>60</v>
      </c>
      <c r="K288" s="9">
        <f t="shared" ref="K288:K293" si="62">GEOMEAN(I288:I292)</f>
        <v>2.3944353406579535</v>
      </c>
      <c r="L288" s="9">
        <f t="shared" ref="L288:L293" si="63">STDEV(I288:I292)/SQRT(5)</f>
        <v>0.49837631605686455</v>
      </c>
      <c r="M288" s="10">
        <v>5.1999999999999998E-3</v>
      </c>
      <c r="N288" s="3" t="s">
        <v>144</v>
      </c>
    </row>
    <row r="289" spans="1:13" x14ac:dyDescent="0.15">
      <c r="A289" s="8">
        <v>22</v>
      </c>
      <c r="B289" s="8" t="s">
        <v>62</v>
      </c>
      <c r="C289" s="8" t="s">
        <v>63</v>
      </c>
      <c r="D289" s="9">
        <v>15.364157438854015</v>
      </c>
      <c r="E289" s="9">
        <v>20.105434620459047</v>
      </c>
      <c r="F289" s="9">
        <f t="shared" si="56"/>
        <v>4.7412771816050316</v>
      </c>
      <c r="G289" s="9"/>
      <c r="H289" s="9">
        <f t="shared" ref="H289:H297" si="64">F289-$G$283</f>
        <v>-2.117625952226204</v>
      </c>
      <c r="I289" s="9">
        <f t="shared" si="58"/>
        <v>4.3397921630443852</v>
      </c>
      <c r="J289" s="9"/>
      <c r="K289" s="9"/>
      <c r="L289" s="9"/>
      <c r="M289" s="9"/>
    </row>
    <row r="290" spans="1:13" x14ac:dyDescent="0.15">
      <c r="A290" s="8">
        <v>23</v>
      </c>
      <c r="B290" s="8" t="s">
        <v>64</v>
      </c>
      <c r="C290" s="8" t="s">
        <v>65</v>
      </c>
      <c r="D290" s="9">
        <v>15.457006985451063</v>
      </c>
      <c r="E290" s="9">
        <v>20.756955989613125</v>
      </c>
      <c r="F290" s="9">
        <f t="shared" si="56"/>
        <v>5.2999490041620625</v>
      </c>
      <c r="G290" s="9"/>
      <c r="H290" s="9">
        <f t="shared" si="64"/>
        <v>-1.5589541296691731</v>
      </c>
      <c r="I290" s="9">
        <f t="shared" si="58"/>
        <v>2.9464016896246199</v>
      </c>
      <c r="J290" s="9"/>
      <c r="K290" s="9"/>
      <c r="L290" s="9"/>
      <c r="M290" s="9"/>
    </row>
    <row r="291" spans="1:13" x14ac:dyDescent="0.15">
      <c r="A291" s="8">
        <v>24</v>
      </c>
      <c r="B291" s="8" t="s">
        <v>66</v>
      </c>
      <c r="C291" s="8" t="s">
        <v>67</v>
      </c>
      <c r="D291" s="9">
        <v>16.701582453797215</v>
      </c>
      <c r="E291" s="9">
        <v>22.79116453225992</v>
      </c>
      <c r="F291" s="9">
        <f t="shared" si="56"/>
        <v>6.0895820784627048</v>
      </c>
      <c r="G291" s="9"/>
      <c r="H291" s="9">
        <f t="shared" si="64"/>
        <v>-0.76932105536853079</v>
      </c>
      <c r="I291" s="9">
        <f t="shared" si="58"/>
        <v>1.7044674577891756</v>
      </c>
      <c r="J291" s="9"/>
      <c r="K291" s="9"/>
      <c r="L291" s="9"/>
      <c r="M291" s="9"/>
    </row>
    <row r="292" spans="1:13" x14ac:dyDescent="0.15">
      <c r="A292" s="8">
        <v>25</v>
      </c>
      <c r="B292" s="8" t="s">
        <v>68</v>
      </c>
      <c r="C292" s="8" t="s">
        <v>69</v>
      </c>
      <c r="D292" s="9">
        <v>15.903675344139446</v>
      </c>
      <c r="E292" s="9">
        <v>21.981872952448935</v>
      </c>
      <c r="F292" s="9">
        <f t="shared" si="56"/>
        <v>6.0781976083094893</v>
      </c>
      <c r="G292" s="9"/>
      <c r="H292" s="9">
        <f t="shared" si="64"/>
        <v>-0.78070552552174632</v>
      </c>
      <c r="I292" s="9">
        <f t="shared" si="58"/>
        <v>1.717970811944904</v>
      </c>
      <c r="J292" s="9"/>
      <c r="K292" s="9"/>
      <c r="L292" s="9"/>
      <c r="M292" s="9"/>
    </row>
    <row r="293" spans="1:13" x14ac:dyDescent="0.15">
      <c r="A293" s="8">
        <v>26</v>
      </c>
      <c r="B293" s="8" t="s">
        <v>70</v>
      </c>
      <c r="C293" s="8" t="s">
        <v>71</v>
      </c>
      <c r="D293" s="9">
        <v>15.798615751124734</v>
      </c>
      <c r="E293" s="9">
        <v>22.304917761637128</v>
      </c>
      <c r="F293" s="9">
        <f t="shared" si="56"/>
        <v>6.5063020105123943</v>
      </c>
      <c r="G293" s="9"/>
      <c r="H293" s="9">
        <f t="shared" si="64"/>
        <v>-0.3526011233188413</v>
      </c>
      <c r="I293" s="9">
        <f t="shared" si="58"/>
        <v>1.2768606836313159</v>
      </c>
      <c r="J293" s="9" t="s">
        <v>72</v>
      </c>
      <c r="K293" s="9">
        <f t="shared" si="62"/>
        <v>1.0151807817549823</v>
      </c>
      <c r="L293" s="9">
        <f t="shared" si="63"/>
        <v>7.3101754626402601E-2</v>
      </c>
      <c r="M293" s="1">
        <v>0.87060000000000004</v>
      </c>
    </row>
    <row r="294" spans="1:13" x14ac:dyDescent="0.15">
      <c r="A294" s="8">
        <v>27</v>
      </c>
      <c r="B294" s="8" t="s">
        <v>73</v>
      </c>
      <c r="C294" s="8" t="s">
        <v>74</v>
      </c>
      <c r="D294" s="9">
        <v>16.859255734231638</v>
      </c>
      <c r="E294" s="9">
        <v>23.660888548897248</v>
      </c>
      <c r="F294" s="9">
        <f t="shared" si="56"/>
        <v>6.8016328146656093</v>
      </c>
      <c r="G294" s="9"/>
      <c r="H294" s="9">
        <f t="shared" si="64"/>
        <v>-5.7270319165626304E-2</v>
      </c>
      <c r="I294" s="9">
        <f t="shared" si="58"/>
        <v>1.0404952068519289</v>
      </c>
      <c r="J294" s="9"/>
      <c r="K294" s="9"/>
      <c r="L294" s="9"/>
      <c r="M294" s="9"/>
    </row>
    <row r="295" spans="1:13" x14ac:dyDescent="0.15">
      <c r="A295" s="8">
        <v>28</v>
      </c>
      <c r="B295" s="8" t="s">
        <v>75</v>
      </c>
      <c r="C295" s="8" t="s">
        <v>76</v>
      </c>
      <c r="D295" s="9">
        <v>16.209924747942569</v>
      </c>
      <c r="E295" s="9">
        <v>23.04075159936863</v>
      </c>
      <c r="F295" s="9">
        <f t="shared" si="56"/>
        <v>6.8308268514260604</v>
      </c>
      <c r="G295" s="9"/>
      <c r="H295" s="9">
        <f t="shared" si="64"/>
        <v>-2.8076282405175235E-2</v>
      </c>
      <c r="I295" s="9">
        <f t="shared" si="58"/>
        <v>1.0196515955837602</v>
      </c>
      <c r="J295" s="9"/>
      <c r="K295" s="9"/>
      <c r="L295" s="9"/>
      <c r="M295" s="9"/>
    </row>
    <row r="296" spans="1:13" x14ac:dyDescent="0.15">
      <c r="A296" s="8">
        <v>29</v>
      </c>
      <c r="B296" s="8" t="s">
        <v>77</v>
      </c>
      <c r="C296" s="8" t="s">
        <v>78</v>
      </c>
      <c r="D296" s="9">
        <v>16.206272016322668</v>
      </c>
      <c r="E296" s="9">
        <v>23.339620385757662</v>
      </c>
      <c r="F296" s="9">
        <f t="shared" si="56"/>
        <v>7.1333483694349944</v>
      </c>
      <c r="G296" s="9"/>
      <c r="H296" s="9">
        <f t="shared" si="64"/>
        <v>0.27444523560375877</v>
      </c>
      <c r="I296" s="9">
        <f t="shared" si="58"/>
        <v>0.82676817699583161</v>
      </c>
      <c r="J296" s="9"/>
      <c r="K296" s="9"/>
      <c r="L296" s="9"/>
      <c r="M296" s="9"/>
    </row>
    <row r="297" spans="1:13" x14ac:dyDescent="0.15">
      <c r="A297" s="8">
        <v>30</v>
      </c>
      <c r="B297" s="8" t="s">
        <v>79</v>
      </c>
      <c r="C297" s="8" t="s">
        <v>80</v>
      </c>
      <c r="D297" s="9">
        <v>16.225398948252778</v>
      </c>
      <c r="E297" s="9">
        <v>23.139121255906588</v>
      </c>
      <c r="F297" s="9">
        <f t="shared" si="56"/>
        <v>6.9137223076538099</v>
      </c>
      <c r="G297" s="9"/>
      <c r="H297" s="9">
        <f t="shared" si="64"/>
        <v>5.4819173822574285E-2</v>
      </c>
      <c r="I297" s="9">
        <f t="shared" si="58"/>
        <v>0.9627151014373585</v>
      </c>
      <c r="J297" s="9"/>
      <c r="K297" s="9"/>
      <c r="L297" s="9"/>
      <c r="M297" s="9"/>
    </row>
    <row r="298" spans="1:13" x14ac:dyDescent="0.15">
      <c r="A298" s="8"/>
      <c r="B298" s="8"/>
      <c r="C298" s="8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x14ac:dyDescent="0.15">
      <c r="A299" s="8">
        <v>31</v>
      </c>
      <c r="B299" s="8" t="s">
        <v>81</v>
      </c>
      <c r="C299" s="8" t="s">
        <v>82</v>
      </c>
      <c r="D299" s="9">
        <v>16.226818519194129</v>
      </c>
      <c r="E299" s="9">
        <v>22.585800687241747</v>
      </c>
      <c r="F299" s="9">
        <f t="shared" si="56"/>
        <v>6.3589821680476177</v>
      </c>
      <c r="G299" s="9">
        <f t="shared" si="61"/>
        <v>6.6830176708130731</v>
      </c>
      <c r="H299" s="9"/>
      <c r="I299" s="9"/>
      <c r="J299" s="9"/>
      <c r="K299" s="9"/>
      <c r="L299" s="9"/>
      <c r="M299" s="9"/>
    </row>
    <row r="300" spans="1:13" x14ac:dyDescent="0.15">
      <c r="A300" s="8">
        <v>32</v>
      </c>
      <c r="B300" s="8" t="s">
        <v>83</v>
      </c>
      <c r="C300" s="8" t="s">
        <v>84</v>
      </c>
      <c r="D300" s="9">
        <v>16.36143862294702</v>
      </c>
      <c r="E300" s="9">
        <v>22.77771911351104</v>
      </c>
      <c r="F300" s="9">
        <f t="shared" si="56"/>
        <v>6.4162804905640201</v>
      </c>
      <c r="G300" s="9"/>
      <c r="H300" s="9"/>
      <c r="I300" s="9"/>
      <c r="J300" s="9"/>
      <c r="K300" s="9"/>
      <c r="L300" s="9"/>
      <c r="M300" s="9"/>
    </row>
    <row r="301" spans="1:13" x14ac:dyDescent="0.15">
      <c r="A301" s="8">
        <v>33</v>
      </c>
      <c r="B301" s="8" t="s">
        <v>85</v>
      </c>
      <c r="C301" s="8" t="s">
        <v>86</v>
      </c>
      <c r="D301" s="9">
        <v>16.166222821480645</v>
      </c>
      <c r="E301" s="9">
        <v>23.308587407359799</v>
      </c>
      <c r="F301" s="9">
        <f t="shared" si="56"/>
        <v>7.1423645858791538</v>
      </c>
      <c r="G301" s="9"/>
      <c r="H301" s="9"/>
      <c r="I301" s="9"/>
      <c r="J301" s="9"/>
      <c r="K301" s="9"/>
      <c r="L301" s="9"/>
      <c r="M301" s="9"/>
    </row>
    <row r="302" spans="1:13" x14ac:dyDescent="0.15">
      <c r="A302" s="8">
        <v>34</v>
      </c>
      <c r="B302" s="8" t="s">
        <v>87</v>
      </c>
      <c r="C302" s="8" t="s">
        <v>88</v>
      </c>
      <c r="D302" s="9">
        <v>17.088303292156393</v>
      </c>
      <c r="E302" s="9">
        <v>23.629826086905368</v>
      </c>
      <c r="F302" s="9">
        <f t="shared" si="56"/>
        <v>6.5415227947489747</v>
      </c>
      <c r="G302" s="9"/>
      <c r="H302" s="9"/>
      <c r="I302" s="9"/>
      <c r="J302" s="9"/>
      <c r="K302" s="9"/>
      <c r="L302" s="9"/>
      <c r="M302" s="9"/>
    </row>
    <row r="303" spans="1:13" x14ac:dyDescent="0.15">
      <c r="A303" s="8">
        <v>35</v>
      </c>
      <c r="B303" s="8" t="s">
        <v>89</v>
      </c>
      <c r="C303" s="8" t="s">
        <v>90</v>
      </c>
      <c r="D303" s="9">
        <v>16.640558988392605</v>
      </c>
      <c r="E303" s="9">
        <v>23.633682919205832</v>
      </c>
      <c r="F303" s="9">
        <f t="shared" si="56"/>
        <v>6.9931239308132263</v>
      </c>
      <c r="G303" s="9"/>
      <c r="H303" s="9"/>
      <c r="I303" s="9"/>
      <c r="J303" s="9"/>
      <c r="K303" s="9"/>
      <c r="L303" s="9"/>
      <c r="M303" s="9"/>
    </row>
    <row r="304" spans="1:13" x14ac:dyDescent="0.15">
      <c r="A304" s="8">
        <v>36</v>
      </c>
      <c r="B304" s="8" t="s">
        <v>91</v>
      </c>
      <c r="C304" s="8" t="s">
        <v>92</v>
      </c>
      <c r="D304" s="9">
        <v>15.713125727301028</v>
      </c>
      <c r="E304" s="9">
        <v>20.904161310355924</v>
      </c>
      <c r="F304" s="9">
        <f t="shared" si="56"/>
        <v>5.1910355830548962</v>
      </c>
      <c r="G304" s="9"/>
      <c r="H304" s="9">
        <f>F304-$G$299</f>
        <v>-1.4919820877581769</v>
      </c>
      <c r="I304" s="9">
        <f t="shared" si="58"/>
        <v>2.8127514769936308</v>
      </c>
      <c r="J304" s="9" t="s">
        <v>93</v>
      </c>
      <c r="K304" s="9">
        <f t="shared" ref="K304:K309" si="65">GEOMEAN(I304:I308)</f>
        <v>1.4911781970628737</v>
      </c>
      <c r="L304" s="9">
        <f t="shared" ref="L304:L309" si="66">STDEV(I304:I308)/SQRT(5)</f>
        <v>0.4227627361436056</v>
      </c>
      <c r="M304" s="1">
        <v>0.2296</v>
      </c>
    </row>
    <row r="305" spans="1:14" x14ac:dyDescent="0.15">
      <c r="A305" s="8">
        <v>37</v>
      </c>
      <c r="B305" s="8" t="s">
        <v>94</v>
      </c>
      <c r="C305" s="8" t="s">
        <v>95</v>
      </c>
      <c r="D305" s="9">
        <v>16.484576667958951</v>
      </c>
      <c r="E305" s="9">
        <v>22.742094149765215</v>
      </c>
      <c r="F305" s="9">
        <f t="shared" si="56"/>
        <v>6.2575174818062642</v>
      </c>
      <c r="G305" s="9"/>
      <c r="H305" s="9">
        <f t="shared" ref="H305:H313" si="67">F305-$G$299</f>
        <v>-0.42550018900680886</v>
      </c>
      <c r="I305" s="9">
        <f t="shared" si="58"/>
        <v>1.3430380595432367</v>
      </c>
      <c r="J305" s="9"/>
      <c r="K305" s="9"/>
      <c r="L305" s="9"/>
      <c r="M305" s="9"/>
    </row>
    <row r="306" spans="1:14" x14ac:dyDescent="0.15">
      <c r="A306" s="8">
        <v>38</v>
      </c>
      <c r="B306" s="8" t="s">
        <v>96</v>
      </c>
      <c r="C306" s="8" t="s">
        <v>97</v>
      </c>
      <c r="D306" s="9">
        <v>15.687489857369645</v>
      </c>
      <c r="E306" s="9">
        <v>20.993199009335498</v>
      </c>
      <c r="F306" s="9">
        <f t="shared" si="56"/>
        <v>5.3057091519658535</v>
      </c>
      <c r="G306" s="9"/>
      <c r="H306" s="9">
        <f t="shared" si="67"/>
        <v>-1.3773085188472196</v>
      </c>
      <c r="I306" s="9">
        <f t="shared" si="58"/>
        <v>2.5978326899053927</v>
      </c>
      <c r="J306" s="9"/>
      <c r="K306" s="9"/>
      <c r="L306" s="9"/>
      <c r="M306" s="9"/>
    </row>
    <row r="307" spans="1:14" x14ac:dyDescent="0.15">
      <c r="A307" s="8">
        <v>39</v>
      </c>
      <c r="B307" s="8" t="s">
        <v>98</v>
      </c>
      <c r="C307" s="8" t="s">
        <v>99</v>
      </c>
      <c r="D307" s="9">
        <v>16.110473364000814</v>
      </c>
      <c r="E307" s="9">
        <v>23.478084812550364</v>
      </c>
      <c r="F307" s="9">
        <f t="shared" si="56"/>
        <v>7.3676114485495496</v>
      </c>
      <c r="G307" s="9"/>
      <c r="H307" s="9">
        <f t="shared" si="67"/>
        <v>0.68459377773647656</v>
      </c>
      <c r="I307" s="9">
        <f t="shared" si="58"/>
        <v>0.62218099061926724</v>
      </c>
      <c r="J307" s="9"/>
      <c r="K307" s="9"/>
      <c r="L307" s="9"/>
      <c r="M307" s="9"/>
    </row>
    <row r="308" spans="1:14" x14ac:dyDescent="0.15">
      <c r="A308" s="8">
        <v>40</v>
      </c>
      <c r="B308" s="8" t="s">
        <v>100</v>
      </c>
      <c r="C308" s="8" t="s">
        <v>101</v>
      </c>
      <c r="D308" s="9">
        <v>16.447121424629447</v>
      </c>
      <c r="E308" s="9">
        <v>22.858072757279153</v>
      </c>
      <c r="F308" s="9">
        <f t="shared" si="56"/>
        <v>6.4109513326497058</v>
      </c>
      <c r="G308" s="9"/>
      <c r="H308" s="9">
        <f t="shared" si="67"/>
        <v>-0.27206633816336723</v>
      </c>
      <c r="I308" s="9">
        <f t="shared" si="58"/>
        <v>1.2075361152695061</v>
      </c>
      <c r="J308" s="9"/>
      <c r="K308" s="9"/>
      <c r="L308" s="9"/>
      <c r="M308" s="9"/>
    </row>
    <row r="309" spans="1:14" x14ac:dyDescent="0.15">
      <c r="A309" s="8">
        <v>41</v>
      </c>
      <c r="B309" s="8" t="s">
        <v>102</v>
      </c>
      <c r="C309" s="8" t="s">
        <v>103</v>
      </c>
      <c r="D309" s="9">
        <v>16.768008515297861</v>
      </c>
      <c r="E309" s="9">
        <v>23.967867879566207</v>
      </c>
      <c r="F309" s="9">
        <f t="shared" si="56"/>
        <v>7.1998593642683453</v>
      </c>
      <c r="G309" s="9"/>
      <c r="H309" s="9">
        <f t="shared" si="67"/>
        <v>0.5168416934552722</v>
      </c>
      <c r="I309" s="9">
        <f t="shared" si="58"/>
        <v>0.69890017184884101</v>
      </c>
      <c r="J309" s="9" t="s">
        <v>104</v>
      </c>
      <c r="K309" s="9">
        <f t="shared" si="65"/>
        <v>0.89034691855264914</v>
      </c>
      <c r="L309" s="9">
        <f t="shared" si="66"/>
        <v>5.5536796687747088E-2</v>
      </c>
      <c r="M309" s="1">
        <v>0.41739999999999999</v>
      </c>
    </row>
    <row r="310" spans="1:14" x14ac:dyDescent="0.15">
      <c r="A310" s="8">
        <v>42</v>
      </c>
      <c r="B310" s="8" t="s">
        <v>105</v>
      </c>
      <c r="C310" s="8" t="s">
        <v>106</v>
      </c>
      <c r="D310" s="9">
        <v>17.032935123146995</v>
      </c>
      <c r="E310" s="9">
        <v>23.799326765416755</v>
      </c>
      <c r="F310" s="9">
        <f t="shared" si="56"/>
        <v>6.7663916422697596</v>
      </c>
      <c r="G310" s="9"/>
      <c r="H310" s="9">
        <f t="shared" si="67"/>
        <v>8.3373971456686569E-2</v>
      </c>
      <c r="I310" s="9">
        <f t="shared" si="58"/>
        <v>0.94384772581514242</v>
      </c>
      <c r="J310" s="9"/>
      <c r="K310" s="9"/>
      <c r="L310" s="9"/>
      <c r="M310" s="9"/>
    </row>
    <row r="311" spans="1:14" x14ac:dyDescent="0.15">
      <c r="A311" s="8">
        <v>43</v>
      </c>
      <c r="B311" s="8" t="s">
        <v>107</v>
      </c>
      <c r="C311" s="8" t="s">
        <v>108</v>
      </c>
      <c r="D311" s="9">
        <v>17.307608638537427</v>
      </c>
      <c r="E311" s="9">
        <v>23.973284104928332</v>
      </c>
      <c r="F311" s="9">
        <f t="shared" si="56"/>
        <v>6.6656754663909048</v>
      </c>
      <c r="G311" s="9"/>
      <c r="H311" s="9">
        <f t="shared" si="67"/>
        <v>-1.7342204422168273E-2</v>
      </c>
      <c r="I311" s="9">
        <f t="shared" si="58"/>
        <v>1.0120932390804187</v>
      </c>
      <c r="J311" s="9"/>
      <c r="K311" s="9"/>
      <c r="L311" s="9"/>
      <c r="M311" s="9"/>
    </row>
    <row r="312" spans="1:14" x14ac:dyDescent="0.15">
      <c r="A312" s="8">
        <v>44</v>
      </c>
      <c r="B312" s="8" t="s">
        <v>109</v>
      </c>
      <c r="C312" s="8" t="s">
        <v>110</v>
      </c>
      <c r="D312" s="9">
        <v>17.347237561069278</v>
      </c>
      <c r="E312" s="9">
        <v>24.245376250202348</v>
      </c>
      <c r="F312" s="9">
        <f t="shared" si="56"/>
        <v>6.89813868913307</v>
      </c>
      <c r="G312" s="9"/>
      <c r="H312" s="9">
        <f t="shared" si="67"/>
        <v>0.21512101831999697</v>
      </c>
      <c r="I312" s="9">
        <f t="shared" si="58"/>
        <v>0.86147389322946322</v>
      </c>
      <c r="J312" s="9"/>
      <c r="K312" s="9"/>
      <c r="L312" s="9"/>
      <c r="M312" s="9"/>
    </row>
    <row r="313" spans="1:14" x14ac:dyDescent="0.15">
      <c r="A313" s="8">
        <v>45</v>
      </c>
      <c r="B313" s="8" t="s">
        <v>111</v>
      </c>
      <c r="C313" s="8" t="s">
        <v>112</v>
      </c>
      <c r="D313" s="9">
        <v>17.218763868337181</v>
      </c>
      <c r="E313" s="9">
        <v>23.941589617557309</v>
      </c>
      <c r="F313" s="9">
        <f t="shared" si="56"/>
        <v>6.722825749220128</v>
      </c>
      <c r="G313" s="9"/>
      <c r="H313" s="9">
        <f t="shared" si="67"/>
        <v>3.9808078407054914E-2</v>
      </c>
      <c r="I313" s="9">
        <f t="shared" si="58"/>
        <v>0.97278434822030901</v>
      </c>
      <c r="J313" s="9"/>
      <c r="K313" s="9"/>
      <c r="L313" s="9"/>
      <c r="M313" s="9"/>
    </row>
    <row r="314" spans="1:14" x14ac:dyDescent="0.15">
      <c r="A314" s="8"/>
      <c r="B314" s="8"/>
      <c r="C314" s="8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4" x14ac:dyDescent="0.15">
      <c r="A315" s="8">
        <v>46</v>
      </c>
      <c r="B315" s="8" t="s">
        <v>113</v>
      </c>
      <c r="C315" s="8" t="s">
        <v>114</v>
      </c>
      <c r="D315" s="9">
        <v>17.162059890046951</v>
      </c>
      <c r="E315" s="9">
        <v>24.454394094852638</v>
      </c>
      <c r="F315" s="9">
        <f t="shared" si="56"/>
        <v>7.2923342048056874</v>
      </c>
      <c r="G315" s="9">
        <f t="shared" si="61"/>
        <v>7.0606036007154902</v>
      </c>
      <c r="H315" s="9"/>
      <c r="I315" s="9"/>
      <c r="J315" s="9"/>
      <c r="K315" s="9"/>
      <c r="L315" s="9"/>
      <c r="M315" s="9"/>
    </row>
    <row r="316" spans="1:14" x14ac:dyDescent="0.15">
      <c r="A316" s="8">
        <v>47</v>
      </c>
      <c r="B316" s="8" t="s">
        <v>115</v>
      </c>
      <c r="C316" s="8" t="s">
        <v>116</v>
      </c>
      <c r="D316" s="9">
        <v>17.483373476118835</v>
      </c>
      <c r="E316" s="9">
        <v>24.713834385719302</v>
      </c>
      <c r="F316" s="9">
        <f t="shared" si="56"/>
        <v>7.2304609096004668</v>
      </c>
      <c r="G316" s="9"/>
      <c r="H316" s="9"/>
      <c r="I316" s="9"/>
      <c r="J316" s="9"/>
      <c r="K316" s="9"/>
      <c r="L316" s="9"/>
      <c r="M316" s="9"/>
    </row>
    <row r="317" spans="1:14" x14ac:dyDescent="0.15">
      <c r="A317" s="8">
        <v>48</v>
      </c>
      <c r="B317" s="8" t="s">
        <v>117</v>
      </c>
      <c r="C317" s="8" t="s">
        <v>118</v>
      </c>
      <c r="D317" s="9">
        <v>17.095242123040535</v>
      </c>
      <c r="E317" s="9">
        <v>24.138289253239744</v>
      </c>
      <c r="F317" s="9">
        <f t="shared" si="56"/>
        <v>7.0430471301992092</v>
      </c>
      <c r="G317" s="9"/>
      <c r="H317" s="9"/>
      <c r="I317" s="9"/>
      <c r="J317" s="9"/>
      <c r="K317" s="9"/>
      <c r="L317" s="9"/>
      <c r="M317" s="9"/>
    </row>
    <row r="318" spans="1:14" x14ac:dyDescent="0.15">
      <c r="A318" s="8">
        <v>49</v>
      </c>
      <c r="B318" s="8" t="s">
        <v>119</v>
      </c>
      <c r="C318" s="8" t="s">
        <v>120</v>
      </c>
      <c r="D318" s="9">
        <v>16.609514343240136</v>
      </c>
      <c r="E318" s="9">
        <v>23.317372841514093</v>
      </c>
      <c r="F318" s="9">
        <f t="shared" si="56"/>
        <v>6.7078584982739571</v>
      </c>
      <c r="G318" s="9"/>
      <c r="H318" s="9"/>
      <c r="I318" s="9"/>
      <c r="J318" s="9"/>
      <c r="K318" s="9"/>
      <c r="L318" s="9"/>
      <c r="M318" s="9"/>
    </row>
    <row r="319" spans="1:14" x14ac:dyDescent="0.15">
      <c r="A319" s="8">
        <v>50</v>
      </c>
      <c r="B319" s="8" t="s">
        <v>121</v>
      </c>
      <c r="C319" s="8" t="s">
        <v>122</v>
      </c>
      <c r="D319" s="9">
        <v>17.681978075536492</v>
      </c>
      <c r="E319" s="9">
        <v>24.726185171359848</v>
      </c>
      <c r="F319" s="9">
        <f t="shared" si="56"/>
        <v>7.0442070958233565</v>
      </c>
      <c r="G319" s="9"/>
      <c r="H319" s="9"/>
      <c r="I319" s="9"/>
      <c r="J319" s="9"/>
      <c r="K319" s="9"/>
      <c r="L319" s="9"/>
      <c r="M319" s="9"/>
    </row>
    <row r="320" spans="1:14" x14ac:dyDescent="0.15">
      <c r="A320" s="8">
        <v>51</v>
      </c>
      <c r="B320" s="8" t="s">
        <v>123</v>
      </c>
      <c r="C320" s="8" t="s">
        <v>124</v>
      </c>
      <c r="D320" s="9">
        <v>16.869941916726148</v>
      </c>
      <c r="E320" s="9">
        <v>22.474348360676359</v>
      </c>
      <c r="F320" s="9">
        <f t="shared" si="56"/>
        <v>5.6044064439502108</v>
      </c>
      <c r="G320" s="9"/>
      <c r="H320" s="9">
        <f>F320-$G$315</f>
        <v>-1.4561971567652794</v>
      </c>
      <c r="I320" s="9">
        <f t="shared" si="58"/>
        <v>2.7438415212554563</v>
      </c>
      <c r="J320" s="9" t="s">
        <v>125</v>
      </c>
      <c r="K320" s="9">
        <f>GEOMEAN(I320:I323)</f>
        <v>1.9959122861316518</v>
      </c>
      <c r="L320" s="9">
        <f>STDEV(I320:I323)/SQRT(4)</f>
        <v>0.24037314216918063</v>
      </c>
      <c r="M320" s="10">
        <v>2.5000000000000001E-3</v>
      </c>
      <c r="N320" s="3" t="s">
        <v>144</v>
      </c>
    </row>
    <row r="321" spans="1:27" x14ac:dyDescent="0.15">
      <c r="A321" s="8">
        <v>52</v>
      </c>
      <c r="B321" s="8" t="s">
        <v>126</v>
      </c>
      <c r="C321" s="8" t="s">
        <v>127</v>
      </c>
      <c r="D321" s="9">
        <v>16.765967252227028</v>
      </c>
      <c r="E321" s="9">
        <v>23.058823550467253</v>
      </c>
      <c r="F321" s="9">
        <f t="shared" si="56"/>
        <v>6.2928562982402241</v>
      </c>
      <c r="G321" s="9"/>
      <c r="H321" s="9">
        <f t="shared" ref="H321:H327" si="68">F321-$G$315</f>
        <v>-0.76774730247526612</v>
      </c>
      <c r="I321" s="9">
        <f t="shared" si="58"/>
        <v>1.7026091661853044</v>
      </c>
      <c r="J321" s="9"/>
      <c r="K321" s="9"/>
      <c r="L321" s="9"/>
      <c r="M321" s="9"/>
    </row>
    <row r="322" spans="1:27" x14ac:dyDescent="0.15">
      <c r="A322" s="8">
        <v>53</v>
      </c>
      <c r="B322" s="8" t="s">
        <v>128</v>
      </c>
      <c r="C322" s="8" t="s">
        <v>129</v>
      </c>
      <c r="D322" s="9">
        <v>16.419717755115176</v>
      </c>
      <c r="E322" s="9">
        <v>22.550144336946701</v>
      </c>
      <c r="F322" s="9">
        <f t="shared" si="56"/>
        <v>6.1304265818315251</v>
      </c>
      <c r="G322" s="9"/>
      <c r="H322" s="9">
        <f t="shared" si="68"/>
        <v>-0.93017701888396509</v>
      </c>
      <c r="I322" s="9">
        <f t="shared" si="58"/>
        <v>1.9055097880628158</v>
      </c>
      <c r="J322" s="9"/>
      <c r="K322" s="9"/>
      <c r="L322" s="9"/>
      <c r="M322" s="9"/>
    </row>
    <row r="323" spans="1:27" x14ac:dyDescent="0.15">
      <c r="A323" s="8">
        <v>54</v>
      </c>
      <c r="B323" s="8" t="s">
        <v>130</v>
      </c>
      <c r="C323" s="8" t="s">
        <v>131</v>
      </c>
      <c r="D323" s="9">
        <v>17.673493064670801</v>
      </c>
      <c r="E323" s="9">
        <v>23.900024862299986</v>
      </c>
      <c r="F323" s="9">
        <f t="shared" si="56"/>
        <v>6.2265317976291854</v>
      </c>
      <c r="G323" s="9"/>
      <c r="H323" s="9">
        <f t="shared" si="68"/>
        <v>-0.8340718030863048</v>
      </c>
      <c r="I323" s="9">
        <f t="shared" si="58"/>
        <v>1.7827097152390066</v>
      </c>
      <c r="J323" s="9"/>
      <c r="K323" s="9"/>
      <c r="L323" s="9"/>
      <c r="M323" s="9"/>
    </row>
    <row r="324" spans="1:27" x14ac:dyDescent="0.15">
      <c r="A324" s="8">
        <v>55</v>
      </c>
      <c r="B324" s="8" t="s">
        <v>132</v>
      </c>
      <c r="C324" s="8" t="s">
        <v>133</v>
      </c>
      <c r="D324" s="9">
        <v>16.724282322024198</v>
      </c>
      <c r="E324" s="9">
        <v>23.946518157222396</v>
      </c>
      <c r="F324" s="9">
        <f t="shared" si="56"/>
        <v>7.2222358351981981</v>
      </c>
      <c r="G324" s="9"/>
      <c r="H324" s="9">
        <f t="shared" si="68"/>
        <v>0.16163223448270791</v>
      </c>
      <c r="I324" s="9">
        <f t="shared" si="58"/>
        <v>0.8940130312082335</v>
      </c>
      <c r="J324" s="9" t="s">
        <v>134</v>
      </c>
      <c r="K324" s="9">
        <f t="shared" ref="K324" si="69">GEOMEAN(I324:I327)</f>
        <v>1.1388322211289521</v>
      </c>
      <c r="L324" s="9">
        <f t="shared" ref="L324" si="70">STDEV(I324:I327)/SQRT(4)</f>
        <v>0.13111658786057664</v>
      </c>
      <c r="M324" s="1">
        <v>0.36770000000000003</v>
      </c>
    </row>
    <row r="325" spans="1:27" x14ac:dyDescent="0.15">
      <c r="A325" s="8">
        <v>56</v>
      </c>
      <c r="B325" s="8" t="s">
        <v>135</v>
      </c>
      <c r="C325" s="8" t="s">
        <v>136</v>
      </c>
      <c r="D325" s="9">
        <v>17.065027489516027</v>
      </c>
      <c r="E325" s="9">
        <v>24.133906175627668</v>
      </c>
      <c r="F325" s="9">
        <f t="shared" si="56"/>
        <v>7.0688786861116419</v>
      </c>
      <c r="G325" s="9"/>
      <c r="H325" s="9">
        <f t="shared" si="68"/>
        <v>8.2750853961517379E-3</v>
      </c>
      <c r="I325" s="9">
        <f t="shared" si="58"/>
        <v>0.99428056648194585</v>
      </c>
      <c r="J325" s="9"/>
      <c r="K325" s="9"/>
      <c r="L325" s="9"/>
      <c r="M325" s="9"/>
    </row>
    <row r="326" spans="1:27" x14ac:dyDescent="0.15">
      <c r="A326" s="8">
        <v>57</v>
      </c>
      <c r="B326" s="8" t="s">
        <v>137</v>
      </c>
      <c r="C326" s="8" t="s">
        <v>138</v>
      </c>
      <c r="D326" s="9">
        <v>17.520034144274597</v>
      </c>
      <c r="E326" s="9">
        <v>24.205290177731179</v>
      </c>
      <c r="F326" s="9">
        <f t="shared" si="56"/>
        <v>6.6852560334565823</v>
      </c>
      <c r="G326" s="9"/>
      <c r="H326" s="9">
        <f t="shared" si="68"/>
        <v>-0.37534756725890794</v>
      </c>
      <c r="I326" s="9">
        <f t="shared" si="58"/>
        <v>1.2971520207341296</v>
      </c>
      <c r="J326" s="9"/>
      <c r="K326" s="9"/>
      <c r="L326" s="9"/>
      <c r="M326" s="9"/>
    </row>
    <row r="327" spans="1:27" x14ac:dyDescent="0.15">
      <c r="A327" s="8">
        <v>58</v>
      </c>
      <c r="B327" s="8" t="s">
        <v>139</v>
      </c>
      <c r="C327" s="8" t="s">
        <v>140</v>
      </c>
      <c r="D327" s="9">
        <v>17.421708350142978</v>
      </c>
      <c r="E327" s="9">
        <v>23.937531329719665</v>
      </c>
      <c r="F327" s="9">
        <f t="shared" si="56"/>
        <v>6.5158229795766864</v>
      </c>
      <c r="G327" s="9"/>
      <c r="H327" s="9">
        <f t="shared" si="68"/>
        <v>-0.54478062113880377</v>
      </c>
      <c r="I327" s="9">
        <f t="shared" si="58"/>
        <v>1.4587984997907923</v>
      </c>
      <c r="J327" s="9"/>
      <c r="K327" s="9"/>
      <c r="L327" s="9"/>
      <c r="M327" s="9"/>
    </row>
    <row r="331" spans="1:27" x14ac:dyDescent="0.15">
      <c r="A331" s="2" t="s">
        <v>158</v>
      </c>
      <c r="B331" s="2" t="s">
        <v>159</v>
      </c>
      <c r="C331" s="2" t="s">
        <v>160</v>
      </c>
    </row>
    <row r="332" spans="1:27" s="7" customFormat="1" ht="45" x14ac:dyDescent="0.15">
      <c r="A332" s="5" t="s">
        <v>4</v>
      </c>
      <c r="B332" s="5" t="s">
        <v>5</v>
      </c>
      <c r="C332" s="5" t="s">
        <v>6</v>
      </c>
      <c r="D332" s="6" t="s">
        <v>7</v>
      </c>
      <c r="E332" s="6" t="s">
        <v>159</v>
      </c>
      <c r="F332" s="6" t="s">
        <v>8</v>
      </c>
      <c r="G332" s="6" t="s">
        <v>9</v>
      </c>
      <c r="H332" s="6" t="s">
        <v>10</v>
      </c>
      <c r="I332" s="6" t="s">
        <v>11</v>
      </c>
      <c r="J332" s="6" t="s">
        <v>12</v>
      </c>
      <c r="K332" s="6" t="s">
        <v>13</v>
      </c>
      <c r="L332" s="6" t="s">
        <v>14</v>
      </c>
      <c r="M332" s="6" t="s">
        <v>15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15">
      <c r="A333" s="8">
        <v>1</v>
      </c>
      <c r="B333" s="8" t="s">
        <v>16</v>
      </c>
      <c r="C333" s="8" t="s">
        <v>17</v>
      </c>
      <c r="D333" s="9">
        <v>17.169543226198087</v>
      </c>
      <c r="E333" s="9">
        <v>24.369899466349878</v>
      </c>
      <c r="F333" s="9">
        <f>E333-D333</f>
        <v>7.2003562401517911</v>
      </c>
      <c r="G333" s="9">
        <f>GEOMEAN(F333:F337)</f>
        <v>7.4322027653599667</v>
      </c>
      <c r="H333" s="9"/>
      <c r="I333" s="9"/>
      <c r="J333" s="9"/>
      <c r="K333" s="9"/>
      <c r="L333" s="9"/>
      <c r="M333" s="9"/>
    </row>
    <row r="334" spans="1:27" x14ac:dyDescent="0.15">
      <c r="A334" s="8">
        <v>2</v>
      </c>
      <c r="B334" s="8" t="s">
        <v>18</v>
      </c>
      <c r="C334" s="8" t="s">
        <v>19</v>
      </c>
      <c r="D334" s="9">
        <v>16.742754992975584</v>
      </c>
      <c r="E334" s="9">
        <v>23.944995301732678</v>
      </c>
      <c r="F334" s="9">
        <f t="shared" ref="F334:F393" si="71">E334-D334</f>
        <v>7.2022403087570943</v>
      </c>
      <c r="G334" s="9"/>
      <c r="H334" s="9"/>
      <c r="I334" s="9"/>
      <c r="J334" s="9"/>
      <c r="K334" s="9"/>
      <c r="L334" s="9"/>
      <c r="M334" s="9"/>
    </row>
    <row r="335" spans="1:27" x14ac:dyDescent="0.15">
      <c r="A335" s="8">
        <v>3</v>
      </c>
      <c r="B335" s="8" t="s">
        <v>20</v>
      </c>
      <c r="C335" s="8" t="s">
        <v>21</v>
      </c>
      <c r="D335" s="9">
        <v>16.598639022469161</v>
      </c>
      <c r="E335" s="9">
        <v>24.249703090965877</v>
      </c>
      <c r="F335" s="9">
        <f t="shared" si="71"/>
        <v>7.6510640684967157</v>
      </c>
      <c r="G335" s="9"/>
      <c r="H335" s="9"/>
      <c r="I335" s="9"/>
      <c r="J335" s="9"/>
      <c r="K335" s="9"/>
      <c r="L335" s="9"/>
      <c r="M335" s="9"/>
    </row>
    <row r="336" spans="1:27" x14ac:dyDescent="0.15">
      <c r="A336" s="8">
        <v>4</v>
      </c>
      <c r="B336" s="8" t="s">
        <v>22</v>
      </c>
      <c r="C336" s="8" t="s">
        <v>23</v>
      </c>
      <c r="D336" s="9">
        <v>16.340617728356992</v>
      </c>
      <c r="E336" s="9">
        <v>23.98999166319155</v>
      </c>
      <c r="F336" s="9">
        <f t="shared" si="71"/>
        <v>7.6493739348345571</v>
      </c>
      <c r="G336" s="9"/>
      <c r="H336" s="9"/>
      <c r="I336" s="9"/>
      <c r="J336" s="9"/>
      <c r="K336" s="9"/>
      <c r="L336" s="9"/>
      <c r="M336" s="9"/>
    </row>
    <row r="337" spans="1:14" x14ac:dyDescent="0.15">
      <c r="A337" s="8">
        <v>5</v>
      </c>
      <c r="B337" s="8" t="s">
        <v>24</v>
      </c>
      <c r="C337" s="8" t="s">
        <v>25</v>
      </c>
      <c r="D337" s="9">
        <v>17.098266332303158</v>
      </c>
      <c r="E337" s="9">
        <v>24.569949124896453</v>
      </c>
      <c r="F337" s="9">
        <f t="shared" si="71"/>
        <v>7.4716827925932954</v>
      </c>
      <c r="G337" s="9"/>
      <c r="H337" s="9"/>
      <c r="I337" s="9"/>
      <c r="J337" s="9"/>
      <c r="K337" s="9"/>
      <c r="L337" s="9"/>
      <c r="M337" s="9"/>
    </row>
    <row r="338" spans="1:14" x14ac:dyDescent="0.15">
      <c r="A338" s="8">
        <v>6</v>
      </c>
      <c r="B338" s="8" t="s">
        <v>26</v>
      </c>
      <c r="C338" s="8" t="s">
        <v>27</v>
      </c>
      <c r="D338" s="9">
        <v>16.365384230101363</v>
      </c>
      <c r="E338" s="9">
        <v>21.793622920478366</v>
      </c>
      <c r="F338" s="9">
        <f t="shared" si="71"/>
        <v>5.4282386903770039</v>
      </c>
      <c r="G338" s="9"/>
      <c r="H338" s="9">
        <f>F338-$G$333</f>
        <v>-2.0039640749829628</v>
      </c>
      <c r="I338" s="9">
        <f>POWER(2,-H338)</f>
        <v>4.0110058630030885</v>
      </c>
      <c r="J338" s="9" t="s">
        <v>28</v>
      </c>
      <c r="K338" s="9">
        <f>GEOMEAN(I338:I342)</f>
        <v>4.0843367060177354</v>
      </c>
      <c r="L338" s="9">
        <f>STDEV(I338:I342)/SQRT(5)</f>
        <v>0.40950807026904423</v>
      </c>
      <c r="M338" s="10" t="s">
        <v>161</v>
      </c>
      <c r="N338" s="3" t="s">
        <v>157</v>
      </c>
    </row>
    <row r="339" spans="1:14" x14ac:dyDescent="0.15">
      <c r="A339" s="8">
        <v>7</v>
      </c>
      <c r="B339" s="8" t="s">
        <v>29</v>
      </c>
      <c r="C339" s="8" t="s">
        <v>30</v>
      </c>
      <c r="D339" s="9">
        <v>16.323458872111132</v>
      </c>
      <c r="E339" s="9">
        <v>21.979997725204612</v>
      </c>
      <c r="F339" s="9">
        <f t="shared" si="71"/>
        <v>5.6565388530934797</v>
      </c>
      <c r="G339" s="9"/>
      <c r="H339" s="9">
        <f t="shared" ref="H339:H347" si="72">F339-$G$333</f>
        <v>-1.775663912266487</v>
      </c>
      <c r="I339" s="9">
        <f t="shared" ref="I339:I393" si="73">POWER(2,-H339)</f>
        <v>3.4239554065597217</v>
      </c>
      <c r="J339" s="9"/>
      <c r="K339" s="9"/>
      <c r="L339" s="9"/>
      <c r="M339" s="9"/>
    </row>
    <row r="340" spans="1:14" x14ac:dyDescent="0.15">
      <c r="A340" s="8">
        <v>8</v>
      </c>
      <c r="B340" s="8" t="s">
        <v>31</v>
      </c>
      <c r="C340" s="8" t="s">
        <v>32</v>
      </c>
      <c r="D340" s="9">
        <v>16.931760318581066</v>
      </c>
      <c r="E340" s="9">
        <v>22.364999441090983</v>
      </c>
      <c r="F340" s="9">
        <f t="shared" si="71"/>
        <v>5.4332391225099173</v>
      </c>
      <c r="G340" s="9"/>
      <c r="H340" s="9">
        <f t="shared" si="72"/>
        <v>-1.9989636428500495</v>
      </c>
      <c r="I340" s="9">
        <f t="shared" si="73"/>
        <v>3.997127639654559</v>
      </c>
      <c r="J340" s="9"/>
      <c r="K340" s="9"/>
      <c r="L340" s="9"/>
      <c r="M340" s="9"/>
    </row>
    <row r="341" spans="1:14" x14ac:dyDescent="0.15">
      <c r="A341" s="8">
        <v>9</v>
      </c>
      <c r="B341" s="8" t="s">
        <v>33</v>
      </c>
      <c r="C341" s="8" t="s">
        <v>34</v>
      </c>
      <c r="D341" s="9">
        <v>16.131258276640384</v>
      </c>
      <c r="E341" s="9">
        <v>21.044928130074478</v>
      </c>
      <c r="F341" s="9">
        <f t="shared" si="71"/>
        <v>4.9136698534340937</v>
      </c>
      <c r="G341" s="9"/>
      <c r="H341" s="9">
        <f t="shared" si="72"/>
        <v>-2.518532911925873</v>
      </c>
      <c r="I341" s="9">
        <f t="shared" si="73"/>
        <v>5.7299911547330309</v>
      </c>
      <c r="J341" s="9"/>
      <c r="K341" s="9"/>
      <c r="L341" s="9"/>
      <c r="M341" s="9"/>
    </row>
    <row r="342" spans="1:14" x14ac:dyDescent="0.15">
      <c r="A342" s="8">
        <v>10</v>
      </c>
      <c r="B342" s="8" t="s">
        <v>35</v>
      </c>
      <c r="C342" s="8" t="s">
        <v>36</v>
      </c>
      <c r="D342" s="9">
        <v>16.181124270339733</v>
      </c>
      <c r="E342" s="9">
        <v>21.759942555071234</v>
      </c>
      <c r="F342" s="9">
        <f t="shared" si="71"/>
        <v>5.5788182847315007</v>
      </c>
      <c r="G342" s="9"/>
      <c r="H342" s="9">
        <f t="shared" si="72"/>
        <v>-1.8533844806284661</v>
      </c>
      <c r="I342" s="9">
        <f t="shared" si="73"/>
        <v>3.6134689077740325</v>
      </c>
      <c r="J342" s="9"/>
      <c r="K342" s="9"/>
      <c r="L342" s="9"/>
      <c r="M342" s="9"/>
    </row>
    <row r="343" spans="1:14" x14ac:dyDescent="0.15">
      <c r="A343" s="8">
        <v>11</v>
      </c>
      <c r="B343" s="8" t="s">
        <v>37</v>
      </c>
      <c r="C343" s="8" t="s">
        <v>38</v>
      </c>
      <c r="D343" s="9">
        <v>16.36156152168078</v>
      </c>
      <c r="E343" s="9">
        <v>23.949981210848581</v>
      </c>
      <c r="F343" s="9">
        <f t="shared" si="71"/>
        <v>7.5884196891678002</v>
      </c>
      <c r="G343" s="9"/>
      <c r="H343" s="9">
        <f t="shared" si="72"/>
        <v>0.15621692380783347</v>
      </c>
      <c r="I343" s="9">
        <f t="shared" si="73"/>
        <v>0.89737511108816015</v>
      </c>
      <c r="J343" s="9" t="s">
        <v>39</v>
      </c>
      <c r="K343" s="9">
        <f t="shared" ref="K343:K370" si="74">GEOMEAN(I343:I347)</f>
        <v>0.81197551693525161</v>
      </c>
      <c r="L343" s="9">
        <f t="shared" ref="L343:L370" si="75">STDEV(I343:I347)/SQRT(5)</f>
        <v>3.7022324512975296E-2</v>
      </c>
      <c r="M343" s="10">
        <v>4.3499999999999997E-2</v>
      </c>
      <c r="N343" s="3" t="s">
        <v>61</v>
      </c>
    </row>
    <row r="344" spans="1:14" x14ac:dyDescent="0.15">
      <c r="A344" s="8">
        <v>12</v>
      </c>
      <c r="B344" s="8" t="s">
        <v>40</v>
      </c>
      <c r="C344" s="8" t="s">
        <v>41</v>
      </c>
      <c r="D344" s="9">
        <v>15.955541426686864</v>
      </c>
      <c r="E344" s="9">
        <v>23.854957556030151</v>
      </c>
      <c r="F344" s="9">
        <f t="shared" si="71"/>
        <v>7.8994161293432867</v>
      </c>
      <c r="G344" s="9"/>
      <c r="H344" s="9">
        <f t="shared" si="72"/>
        <v>0.46721336398332003</v>
      </c>
      <c r="I344" s="9">
        <f t="shared" si="73"/>
        <v>0.72336045533419635</v>
      </c>
      <c r="J344" s="9"/>
      <c r="K344" s="9"/>
      <c r="L344" s="9"/>
      <c r="M344" s="9"/>
    </row>
    <row r="345" spans="1:14" x14ac:dyDescent="0.15">
      <c r="A345" s="8">
        <v>13</v>
      </c>
      <c r="B345" s="8" t="s">
        <v>42</v>
      </c>
      <c r="C345" s="8" t="s">
        <v>43</v>
      </c>
      <c r="D345" s="9">
        <v>16.651820998945343</v>
      </c>
      <c r="E345" s="9">
        <v>24.329751334528677</v>
      </c>
      <c r="F345" s="9">
        <f t="shared" si="71"/>
        <v>7.6779303355833335</v>
      </c>
      <c r="G345" s="9"/>
      <c r="H345" s="9">
        <f t="shared" si="72"/>
        <v>0.24572757022336678</v>
      </c>
      <c r="I345" s="9">
        <f t="shared" si="73"/>
        <v>0.84339035593090728</v>
      </c>
      <c r="J345" s="9"/>
      <c r="K345" s="9"/>
      <c r="L345" s="9"/>
      <c r="M345" s="9"/>
    </row>
    <row r="346" spans="1:14" x14ac:dyDescent="0.15">
      <c r="A346" s="8">
        <v>14</v>
      </c>
      <c r="B346" s="8" t="s">
        <v>44</v>
      </c>
      <c r="C346" s="8" t="s">
        <v>45</v>
      </c>
      <c r="D346" s="9">
        <v>16.240870292570207</v>
      </c>
      <c r="E346" s="9">
        <v>23.854995284007078</v>
      </c>
      <c r="F346" s="9">
        <f t="shared" si="71"/>
        <v>7.6141249914368707</v>
      </c>
      <c r="G346" s="9"/>
      <c r="H346" s="9">
        <f t="shared" si="72"/>
        <v>0.181922226076904</v>
      </c>
      <c r="I346" s="9">
        <f t="shared" si="73"/>
        <v>0.88152767870400628</v>
      </c>
      <c r="J346" s="9"/>
      <c r="K346" s="9"/>
      <c r="L346" s="9"/>
      <c r="M346" s="9"/>
    </row>
    <row r="347" spans="1:14" x14ac:dyDescent="0.15">
      <c r="A347" s="8">
        <v>15</v>
      </c>
      <c r="B347" s="8" t="s">
        <v>46</v>
      </c>
      <c r="C347" s="8" t="s">
        <v>47</v>
      </c>
      <c r="D347" s="9">
        <v>15.821417453240054</v>
      </c>
      <c r="E347" s="9">
        <v>23.704999472685081</v>
      </c>
      <c r="F347" s="9">
        <f t="shared" si="71"/>
        <v>7.8835820194450275</v>
      </c>
      <c r="G347" s="9"/>
      <c r="H347" s="9">
        <f t="shared" si="72"/>
        <v>0.45137925408506074</v>
      </c>
      <c r="I347" s="9">
        <f t="shared" si="73"/>
        <v>0.73134333035005217</v>
      </c>
      <c r="J347" s="9"/>
      <c r="K347" s="9"/>
      <c r="L347" s="9"/>
      <c r="M347" s="9"/>
    </row>
    <row r="348" spans="1:14" x14ac:dyDescent="0.15">
      <c r="A348" s="8"/>
      <c r="B348" s="8"/>
      <c r="C348" s="8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4" x14ac:dyDescent="0.15">
      <c r="A349" s="8">
        <v>16</v>
      </c>
      <c r="B349" s="8" t="s">
        <v>48</v>
      </c>
      <c r="C349" s="8" t="s">
        <v>49</v>
      </c>
      <c r="D349" s="9">
        <v>17.017756966465001</v>
      </c>
      <c r="E349" s="9">
        <v>24.409997951659069</v>
      </c>
      <c r="F349" s="9">
        <f t="shared" si="71"/>
        <v>7.3922409851940678</v>
      </c>
      <c r="G349" s="9">
        <f t="shared" ref="G349:G381" si="76">GEOMEAN(F349:F353)</f>
        <v>7.7098474349685526</v>
      </c>
      <c r="H349" s="9"/>
      <c r="I349" s="9"/>
      <c r="J349" s="9"/>
      <c r="K349" s="9"/>
      <c r="L349" s="9"/>
      <c r="M349" s="9"/>
    </row>
    <row r="350" spans="1:14" x14ac:dyDescent="0.15">
      <c r="A350" s="8">
        <v>17</v>
      </c>
      <c r="B350" s="8" t="s">
        <v>50</v>
      </c>
      <c r="C350" s="8" t="s">
        <v>51</v>
      </c>
      <c r="D350" s="9">
        <v>16.630268839869018</v>
      </c>
      <c r="E350" s="9">
        <v>24.727080296711133</v>
      </c>
      <c r="F350" s="9">
        <f t="shared" si="71"/>
        <v>8.096811456842115</v>
      </c>
      <c r="G350" s="9"/>
      <c r="H350" s="9"/>
      <c r="I350" s="9"/>
      <c r="J350" s="9"/>
      <c r="K350" s="9"/>
      <c r="L350" s="9"/>
      <c r="M350" s="9"/>
    </row>
    <row r="351" spans="1:14" x14ac:dyDescent="0.15">
      <c r="A351" s="8">
        <v>18</v>
      </c>
      <c r="B351" s="8" t="s">
        <v>52</v>
      </c>
      <c r="C351" s="8" t="s">
        <v>53</v>
      </c>
      <c r="D351" s="9">
        <v>16.639770147598458</v>
      </c>
      <c r="E351" s="9">
        <v>23.99488278779457</v>
      </c>
      <c r="F351" s="9">
        <f t="shared" si="71"/>
        <v>7.3551126401961113</v>
      </c>
      <c r="G351" s="9"/>
      <c r="H351" s="9"/>
      <c r="I351" s="9"/>
      <c r="J351" s="9"/>
      <c r="K351" s="9"/>
      <c r="L351" s="9"/>
      <c r="M351" s="9"/>
    </row>
    <row r="352" spans="1:14" x14ac:dyDescent="0.15">
      <c r="A352" s="8">
        <v>19</v>
      </c>
      <c r="B352" s="8" t="s">
        <v>54</v>
      </c>
      <c r="C352" s="8" t="s">
        <v>55</v>
      </c>
      <c r="D352" s="9">
        <v>16.141312986532434</v>
      </c>
      <c r="E352" s="9">
        <v>24.099966804956392</v>
      </c>
      <c r="F352" s="9">
        <f t="shared" si="71"/>
        <v>7.9586538184239579</v>
      </c>
      <c r="G352" s="9"/>
      <c r="H352" s="9"/>
      <c r="I352" s="9"/>
      <c r="J352" s="9"/>
      <c r="K352" s="9"/>
      <c r="L352" s="9"/>
      <c r="M352" s="9"/>
    </row>
    <row r="353" spans="1:14" x14ac:dyDescent="0.15">
      <c r="A353" s="8">
        <v>20</v>
      </c>
      <c r="B353" s="8" t="s">
        <v>56</v>
      </c>
      <c r="C353" s="8" t="s">
        <v>57</v>
      </c>
      <c r="D353" s="9">
        <v>16.879826471630846</v>
      </c>
      <c r="E353" s="9">
        <v>24.654995437030607</v>
      </c>
      <c r="F353" s="9">
        <f t="shared" si="71"/>
        <v>7.7751689653997609</v>
      </c>
      <c r="G353" s="9"/>
      <c r="H353" s="9"/>
      <c r="I353" s="9"/>
      <c r="J353" s="9"/>
      <c r="K353" s="9"/>
      <c r="L353" s="9"/>
      <c r="M353" s="9"/>
    </row>
    <row r="354" spans="1:14" x14ac:dyDescent="0.15">
      <c r="A354" s="8">
        <v>21</v>
      </c>
      <c r="B354" s="8" t="s">
        <v>58</v>
      </c>
      <c r="C354" s="8" t="s">
        <v>59</v>
      </c>
      <c r="D354" s="9">
        <v>16.156001878830427</v>
      </c>
      <c r="E354" s="9">
        <v>22.149943566519532</v>
      </c>
      <c r="F354" s="9">
        <f t="shared" si="71"/>
        <v>5.9939416876891052</v>
      </c>
      <c r="G354" s="9"/>
      <c r="H354" s="9">
        <f>F354-$G$349</f>
        <v>-1.7159057472794474</v>
      </c>
      <c r="I354" s="9">
        <f t="shared" si="73"/>
        <v>3.2850281817968101</v>
      </c>
      <c r="J354" s="9" t="s">
        <v>60</v>
      </c>
      <c r="K354" s="9">
        <f t="shared" si="74"/>
        <v>3.6798694106425089</v>
      </c>
      <c r="L354" s="9">
        <f t="shared" si="75"/>
        <v>0.65258653132466637</v>
      </c>
      <c r="M354" s="10">
        <v>2.0000000000000001E-4</v>
      </c>
      <c r="N354" s="3" t="s">
        <v>157</v>
      </c>
    </row>
    <row r="355" spans="1:14" x14ac:dyDescent="0.15">
      <c r="A355" s="8">
        <v>22</v>
      </c>
      <c r="B355" s="8" t="s">
        <v>62</v>
      </c>
      <c r="C355" s="8" t="s">
        <v>63</v>
      </c>
      <c r="D355" s="9">
        <v>15.364157438854015</v>
      </c>
      <c r="E355" s="9">
        <v>20.414778960351249</v>
      </c>
      <c r="F355" s="9">
        <f t="shared" si="71"/>
        <v>5.0506215214972343</v>
      </c>
      <c r="G355" s="9"/>
      <c r="H355" s="9">
        <f t="shared" ref="H355:H363" si="77">F355-$G$349</f>
        <v>-2.6592259134713183</v>
      </c>
      <c r="I355" s="9">
        <f t="shared" si="73"/>
        <v>6.316940193946798</v>
      </c>
      <c r="J355" s="9"/>
      <c r="K355" s="9"/>
      <c r="L355" s="9"/>
      <c r="M355" s="9"/>
    </row>
    <row r="356" spans="1:14" x14ac:dyDescent="0.15">
      <c r="A356" s="8">
        <v>23</v>
      </c>
      <c r="B356" s="8" t="s">
        <v>64</v>
      </c>
      <c r="C356" s="8" t="s">
        <v>65</v>
      </c>
      <c r="D356" s="9">
        <v>15.457006985451063</v>
      </c>
      <c r="E356" s="9">
        <v>21.224994699645983</v>
      </c>
      <c r="F356" s="9">
        <f t="shared" si="71"/>
        <v>5.7679877141949198</v>
      </c>
      <c r="G356" s="9"/>
      <c r="H356" s="9">
        <f t="shared" si="77"/>
        <v>-1.9418597207736328</v>
      </c>
      <c r="I356" s="9">
        <f t="shared" si="73"/>
        <v>3.8420058634758529</v>
      </c>
      <c r="J356" s="9"/>
      <c r="K356" s="9"/>
      <c r="L356" s="9"/>
      <c r="M356" s="9"/>
    </row>
    <row r="357" spans="1:14" x14ac:dyDescent="0.15">
      <c r="A357" s="8">
        <v>24</v>
      </c>
      <c r="B357" s="8" t="s">
        <v>66</v>
      </c>
      <c r="C357" s="8" t="s">
        <v>67</v>
      </c>
      <c r="D357" s="9">
        <v>16.701582453797215</v>
      </c>
      <c r="E357" s="9">
        <v>22.623673441773331</v>
      </c>
      <c r="F357" s="9">
        <f t="shared" si="71"/>
        <v>5.9220909879761159</v>
      </c>
      <c r="G357" s="9"/>
      <c r="H357" s="9">
        <f t="shared" si="77"/>
        <v>-1.7877564469924367</v>
      </c>
      <c r="I357" s="9">
        <f t="shared" si="73"/>
        <v>3.4527752941960212</v>
      </c>
      <c r="J357" s="9"/>
      <c r="K357" s="9"/>
      <c r="L357" s="9"/>
      <c r="M357" s="9"/>
    </row>
    <row r="358" spans="1:14" x14ac:dyDescent="0.15">
      <c r="A358" s="8">
        <v>25</v>
      </c>
      <c r="B358" s="8" t="s">
        <v>68</v>
      </c>
      <c r="C358" s="8" t="s">
        <v>69</v>
      </c>
      <c r="D358" s="9">
        <v>15.903675344139446</v>
      </c>
      <c r="E358" s="9">
        <v>22.319997759856516</v>
      </c>
      <c r="F358" s="9">
        <f t="shared" si="71"/>
        <v>6.4163224157170706</v>
      </c>
      <c r="G358" s="9"/>
      <c r="H358" s="9">
        <f t="shared" si="77"/>
        <v>-1.293525019251482</v>
      </c>
      <c r="I358" s="9">
        <f t="shared" si="73"/>
        <v>2.4512625542303477</v>
      </c>
      <c r="J358" s="9"/>
      <c r="K358" s="9"/>
      <c r="L358" s="9"/>
      <c r="M358" s="9"/>
    </row>
    <row r="359" spans="1:14" x14ac:dyDescent="0.15">
      <c r="A359" s="8">
        <v>26</v>
      </c>
      <c r="B359" s="8" t="s">
        <v>70</v>
      </c>
      <c r="C359" s="8" t="s">
        <v>71</v>
      </c>
      <c r="D359" s="9">
        <v>15.798615751124734</v>
      </c>
      <c r="E359" s="9">
        <v>23.18875805212517</v>
      </c>
      <c r="F359" s="9">
        <f t="shared" si="71"/>
        <v>7.3901423010004361</v>
      </c>
      <c r="G359" s="9"/>
      <c r="H359" s="9">
        <f t="shared" si="77"/>
        <v>-0.31970513396811651</v>
      </c>
      <c r="I359" s="9">
        <f t="shared" si="73"/>
        <v>1.2480754342367684</v>
      </c>
      <c r="J359" s="9" t="s">
        <v>72</v>
      </c>
      <c r="K359" s="9">
        <f t="shared" si="74"/>
        <v>1.0167780180341404</v>
      </c>
      <c r="L359" s="9">
        <f t="shared" si="75"/>
        <v>7.6666855092635572E-2</v>
      </c>
      <c r="M359" s="1">
        <v>0.87580000000000002</v>
      </c>
    </row>
    <row r="360" spans="1:14" x14ac:dyDescent="0.15">
      <c r="A360" s="8">
        <v>27</v>
      </c>
      <c r="B360" s="8" t="s">
        <v>73</v>
      </c>
      <c r="C360" s="8" t="s">
        <v>74</v>
      </c>
      <c r="D360" s="9">
        <v>16.859255734231638</v>
      </c>
      <c r="E360" s="9">
        <v>24.364999486969008</v>
      </c>
      <c r="F360" s="9">
        <f t="shared" si="71"/>
        <v>7.50574375273737</v>
      </c>
      <c r="G360" s="9"/>
      <c r="H360" s="9">
        <f t="shared" si="77"/>
        <v>-0.20410368223118258</v>
      </c>
      <c r="I360" s="9">
        <f t="shared" si="73"/>
        <v>1.1519704280865364</v>
      </c>
      <c r="J360" s="9"/>
      <c r="K360" s="9"/>
      <c r="L360" s="9"/>
      <c r="M360" s="9"/>
    </row>
    <row r="361" spans="1:14" x14ac:dyDescent="0.15">
      <c r="A361" s="8">
        <v>28</v>
      </c>
      <c r="B361" s="8" t="s">
        <v>75</v>
      </c>
      <c r="C361" s="8" t="s">
        <v>76</v>
      </c>
      <c r="D361" s="9">
        <v>16.209924747942569</v>
      </c>
      <c r="E361" s="9">
        <v>23.969997914059153</v>
      </c>
      <c r="F361" s="9">
        <f t="shared" si="71"/>
        <v>7.7600731661165838</v>
      </c>
      <c r="G361" s="9"/>
      <c r="H361" s="9">
        <f t="shared" si="77"/>
        <v>5.0225731148031194E-2</v>
      </c>
      <c r="I361" s="9">
        <f t="shared" si="73"/>
        <v>0.96578520560826853</v>
      </c>
      <c r="J361" s="9"/>
      <c r="K361" s="9"/>
      <c r="L361" s="9"/>
      <c r="M361" s="9"/>
    </row>
    <row r="362" spans="1:14" x14ac:dyDescent="0.15">
      <c r="A362" s="8">
        <v>29</v>
      </c>
      <c r="B362" s="8" t="s">
        <v>77</v>
      </c>
      <c r="C362" s="8" t="s">
        <v>78</v>
      </c>
      <c r="D362" s="9">
        <v>16.206272016322668</v>
      </c>
      <c r="E362" s="9">
        <v>23.974999478623563</v>
      </c>
      <c r="F362" s="9">
        <f t="shared" si="71"/>
        <v>7.7687274623008946</v>
      </c>
      <c r="G362" s="9"/>
      <c r="H362" s="9">
        <f t="shared" si="77"/>
        <v>5.8880027332341989E-2</v>
      </c>
      <c r="I362" s="9">
        <f t="shared" si="73"/>
        <v>0.96000909084325092</v>
      </c>
      <c r="J362" s="9"/>
      <c r="K362" s="9"/>
      <c r="L362" s="9"/>
      <c r="M362" s="9"/>
    </row>
    <row r="363" spans="1:14" x14ac:dyDescent="0.15">
      <c r="A363" s="8">
        <v>30</v>
      </c>
      <c r="B363" s="8" t="s">
        <v>79</v>
      </c>
      <c r="C363" s="8" t="s">
        <v>80</v>
      </c>
      <c r="D363" s="9">
        <v>16.225398948252778</v>
      </c>
      <c r="E363" s="9">
        <v>24.229925711813479</v>
      </c>
      <c r="F363" s="9">
        <f t="shared" si="71"/>
        <v>8.0045267635607011</v>
      </c>
      <c r="G363" s="9"/>
      <c r="H363" s="9">
        <f t="shared" si="77"/>
        <v>0.29467932859214852</v>
      </c>
      <c r="I363" s="9">
        <f t="shared" si="73"/>
        <v>0.81525352068899148</v>
      </c>
      <c r="J363" s="9"/>
      <c r="K363" s="9"/>
      <c r="L363" s="9"/>
      <c r="M363" s="9"/>
    </row>
    <row r="364" spans="1:14" x14ac:dyDescent="0.15">
      <c r="A364" s="8"/>
      <c r="B364" s="8"/>
      <c r="C364" s="8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4" x14ac:dyDescent="0.15">
      <c r="A365" s="8">
        <v>31</v>
      </c>
      <c r="B365" s="8" t="s">
        <v>81</v>
      </c>
      <c r="C365" s="8" t="s">
        <v>82</v>
      </c>
      <c r="D365" s="9">
        <v>16.226818519194129</v>
      </c>
      <c r="E365" s="9">
        <v>23.069997832683036</v>
      </c>
      <c r="F365" s="9">
        <f t="shared" si="71"/>
        <v>6.843179313488907</v>
      </c>
      <c r="G365" s="9">
        <f t="shared" si="76"/>
        <v>7.4308709402185604</v>
      </c>
      <c r="H365" s="9"/>
      <c r="I365" s="9"/>
      <c r="J365" s="9"/>
      <c r="K365" s="9"/>
      <c r="L365" s="9"/>
      <c r="M365" s="9"/>
    </row>
    <row r="366" spans="1:14" x14ac:dyDescent="0.15">
      <c r="A366" s="8">
        <v>32</v>
      </c>
      <c r="B366" s="8" t="s">
        <v>83</v>
      </c>
      <c r="C366" s="8" t="s">
        <v>84</v>
      </c>
      <c r="D366" s="9">
        <v>16.36143862294702</v>
      </c>
      <c r="E366" s="9">
        <v>24.07999792358795</v>
      </c>
      <c r="F366" s="9">
        <f t="shared" si="71"/>
        <v>7.7185593006409299</v>
      </c>
      <c r="G366" s="9"/>
      <c r="H366" s="9"/>
      <c r="I366" s="9"/>
      <c r="J366" s="9"/>
      <c r="K366" s="9"/>
      <c r="L366" s="9"/>
      <c r="M366" s="9"/>
    </row>
    <row r="367" spans="1:14" x14ac:dyDescent="0.15">
      <c r="A367" s="8">
        <v>33</v>
      </c>
      <c r="B367" s="8" t="s">
        <v>85</v>
      </c>
      <c r="C367" s="8" t="s">
        <v>86</v>
      </c>
      <c r="D367" s="9">
        <v>16.166222821480645</v>
      </c>
      <c r="E367" s="9">
        <v>24.024937044662572</v>
      </c>
      <c r="F367" s="9">
        <f t="shared" si="71"/>
        <v>7.8587142231819271</v>
      </c>
      <c r="G367" s="9"/>
      <c r="H367" s="9"/>
      <c r="I367" s="9"/>
      <c r="J367" s="9"/>
      <c r="K367" s="9"/>
      <c r="L367" s="9"/>
      <c r="M367" s="9"/>
    </row>
    <row r="368" spans="1:14" x14ac:dyDescent="0.15">
      <c r="A368" s="8">
        <v>34</v>
      </c>
      <c r="B368" s="8" t="s">
        <v>87</v>
      </c>
      <c r="C368" s="8" t="s">
        <v>88</v>
      </c>
      <c r="D368" s="9">
        <v>17.088303292156393</v>
      </c>
      <c r="E368" s="9">
        <v>24.459926410355369</v>
      </c>
      <c r="F368" s="9">
        <f t="shared" si="71"/>
        <v>7.3716231181989755</v>
      </c>
      <c r="G368" s="9"/>
      <c r="H368" s="9"/>
      <c r="I368" s="9"/>
      <c r="J368" s="9"/>
      <c r="K368" s="9"/>
      <c r="L368" s="9"/>
      <c r="M368" s="9"/>
    </row>
    <row r="369" spans="1:13" x14ac:dyDescent="0.15">
      <c r="A369" s="8">
        <v>35</v>
      </c>
      <c r="B369" s="8" t="s">
        <v>89</v>
      </c>
      <c r="C369" s="8" t="s">
        <v>90</v>
      </c>
      <c r="D369" s="9">
        <v>16.640558988392605</v>
      </c>
      <c r="E369" s="9">
        <v>24.044957891416651</v>
      </c>
      <c r="F369" s="9">
        <f t="shared" si="71"/>
        <v>7.4043989030240454</v>
      </c>
      <c r="G369" s="9"/>
      <c r="H369" s="9"/>
      <c r="I369" s="9"/>
      <c r="J369" s="9"/>
      <c r="K369" s="9"/>
      <c r="L369" s="9"/>
      <c r="M369" s="9"/>
    </row>
    <row r="370" spans="1:13" x14ac:dyDescent="0.15">
      <c r="A370" s="8">
        <v>36</v>
      </c>
      <c r="B370" s="8" t="s">
        <v>91</v>
      </c>
      <c r="C370" s="8" t="s">
        <v>92</v>
      </c>
      <c r="D370" s="9">
        <v>15.713125727301028</v>
      </c>
      <c r="E370" s="9">
        <v>21.049997624702954</v>
      </c>
      <c r="F370" s="9">
        <f t="shared" si="71"/>
        <v>5.3368718974019256</v>
      </c>
      <c r="G370" s="9"/>
      <c r="H370" s="9">
        <f>F370-$G$365</f>
        <v>-2.0939990428166348</v>
      </c>
      <c r="I370" s="9">
        <f t="shared" si="73"/>
        <v>4.2692985196118904</v>
      </c>
      <c r="J370" s="9" t="s">
        <v>93</v>
      </c>
      <c r="K370" s="9">
        <f t="shared" si="74"/>
        <v>2.0244548143668246</v>
      </c>
      <c r="L370" s="9">
        <f t="shared" si="75"/>
        <v>0.59112046116400463</v>
      </c>
      <c r="M370" s="1">
        <v>6.1400000000000003E-2</v>
      </c>
    </row>
    <row r="371" spans="1:13" x14ac:dyDescent="0.15">
      <c r="A371" s="8">
        <v>37</v>
      </c>
      <c r="B371" s="8" t="s">
        <v>94</v>
      </c>
      <c r="C371" s="8" t="s">
        <v>95</v>
      </c>
      <c r="D371" s="9">
        <v>16.484576667958951</v>
      </c>
      <c r="E371" s="9">
        <v>22.959965156767989</v>
      </c>
      <c r="F371" s="9">
        <f t="shared" si="71"/>
        <v>6.4753884888090383</v>
      </c>
      <c r="G371" s="9"/>
      <c r="H371" s="9">
        <f t="shared" ref="H371:H379" si="78">F371-$G$365</f>
        <v>-0.95548245140952215</v>
      </c>
      <c r="I371" s="9">
        <f t="shared" si="73"/>
        <v>1.9392280223719101</v>
      </c>
      <c r="J371" s="9"/>
      <c r="K371" s="9"/>
      <c r="L371" s="9"/>
      <c r="M371" s="9"/>
    </row>
    <row r="372" spans="1:13" x14ac:dyDescent="0.15">
      <c r="A372" s="8">
        <v>38</v>
      </c>
      <c r="B372" s="8" t="s">
        <v>96</v>
      </c>
      <c r="C372" s="8" t="s">
        <v>97</v>
      </c>
      <c r="D372" s="9">
        <v>15.687489857369645</v>
      </c>
      <c r="E372" s="9">
        <v>21.554512288613722</v>
      </c>
      <c r="F372" s="9">
        <f t="shared" si="71"/>
        <v>5.8670224312440773</v>
      </c>
      <c r="G372" s="9"/>
      <c r="H372" s="9">
        <f t="shared" si="78"/>
        <v>-1.5638485089744831</v>
      </c>
      <c r="I372" s="9">
        <f t="shared" si="73"/>
        <v>2.9564144062469264</v>
      </c>
      <c r="J372" s="9"/>
      <c r="K372" s="9"/>
      <c r="L372" s="9"/>
      <c r="M372" s="9"/>
    </row>
    <row r="373" spans="1:13" x14ac:dyDescent="0.15">
      <c r="A373" s="8">
        <v>39</v>
      </c>
      <c r="B373" s="8" t="s">
        <v>98</v>
      </c>
      <c r="C373" s="8" t="s">
        <v>99</v>
      </c>
      <c r="D373" s="9">
        <v>16.110473364000814</v>
      </c>
      <c r="E373" s="9">
        <v>23.82</v>
      </c>
      <c r="F373" s="9">
        <f t="shared" si="71"/>
        <v>7.7095266359991861</v>
      </c>
      <c r="G373" s="9"/>
      <c r="H373" s="9">
        <f t="shared" si="78"/>
        <v>0.27865569578062566</v>
      </c>
      <c r="I373" s="9">
        <f t="shared" si="73"/>
        <v>0.82435879759063302</v>
      </c>
      <c r="J373" s="9"/>
      <c r="K373" s="9"/>
      <c r="L373" s="9"/>
      <c r="M373" s="9"/>
    </row>
    <row r="374" spans="1:13" x14ac:dyDescent="0.15">
      <c r="A374" s="8">
        <v>40</v>
      </c>
      <c r="B374" s="8" t="s">
        <v>100</v>
      </c>
      <c r="C374" s="8" t="s">
        <v>101</v>
      </c>
      <c r="D374" s="9">
        <v>16.447121424629447</v>
      </c>
      <c r="E374" s="9">
        <v>23.124999459459453</v>
      </c>
      <c r="F374" s="9">
        <f t="shared" si="71"/>
        <v>6.6778780348300053</v>
      </c>
      <c r="G374" s="9"/>
      <c r="H374" s="9">
        <f t="shared" si="78"/>
        <v>-0.75299290538855512</v>
      </c>
      <c r="I374" s="9">
        <f t="shared" si="73"/>
        <v>1.685285371409865</v>
      </c>
      <c r="J374" s="9"/>
      <c r="K374" s="9"/>
      <c r="L374" s="9"/>
      <c r="M374" s="9"/>
    </row>
    <row r="375" spans="1:13" x14ac:dyDescent="0.15">
      <c r="A375" s="8">
        <v>41</v>
      </c>
      <c r="B375" s="8" t="s">
        <v>102</v>
      </c>
      <c r="C375" s="8" t="s">
        <v>103</v>
      </c>
      <c r="D375" s="9">
        <v>16.768008515297861</v>
      </c>
      <c r="E375" s="9">
        <v>24.114883371063605</v>
      </c>
      <c r="F375" s="9">
        <f t="shared" si="71"/>
        <v>7.3468748557657442</v>
      </c>
      <c r="G375" s="9"/>
      <c r="H375" s="9">
        <f t="shared" si="78"/>
        <v>-8.3996084452816255E-2</v>
      </c>
      <c r="I375" s="9">
        <f t="shared" si="73"/>
        <v>1.0599499066358136</v>
      </c>
      <c r="J375" s="9" t="s">
        <v>104</v>
      </c>
      <c r="K375" s="9">
        <f t="shared" ref="K375" si="79">GEOMEAN(I375:I379)</f>
        <v>1.0152500018193553</v>
      </c>
      <c r="L375" s="9">
        <f t="shared" ref="L375" si="80">STDEV(I375:I379)/SQRT(5)</f>
        <v>2.8716087433152258E-2</v>
      </c>
      <c r="M375" s="1">
        <v>0.87390000000000001</v>
      </c>
    </row>
    <row r="376" spans="1:13" x14ac:dyDescent="0.15">
      <c r="A376" s="8">
        <v>42</v>
      </c>
      <c r="B376" s="8" t="s">
        <v>105</v>
      </c>
      <c r="C376" s="8" t="s">
        <v>106</v>
      </c>
      <c r="D376" s="9">
        <v>17.032935123146995</v>
      </c>
      <c r="E376" s="9">
        <v>24.499997959183588</v>
      </c>
      <c r="F376" s="9">
        <f t="shared" si="71"/>
        <v>7.4670628360365932</v>
      </c>
      <c r="G376" s="9"/>
      <c r="H376" s="9">
        <f t="shared" si="78"/>
        <v>3.6191895818032727E-2</v>
      </c>
      <c r="I376" s="9">
        <f t="shared" si="73"/>
        <v>0.97522573613058872</v>
      </c>
      <c r="J376" s="9"/>
      <c r="K376" s="9"/>
      <c r="L376" s="9"/>
      <c r="M376" s="9"/>
    </row>
    <row r="377" spans="1:13" x14ac:dyDescent="0.15">
      <c r="A377" s="8">
        <v>43</v>
      </c>
      <c r="B377" s="8" t="s">
        <v>107</v>
      </c>
      <c r="C377" s="8" t="s">
        <v>108</v>
      </c>
      <c r="D377" s="9">
        <v>17.307608638537427</v>
      </c>
      <c r="E377" s="9">
        <v>24.764886432204772</v>
      </c>
      <c r="F377" s="9">
        <f t="shared" si="71"/>
        <v>7.4572777936673447</v>
      </c>
      <c r="G377" s="9"/>
      <c r="H377" s="9">
        <f t="shared" si="78"/>
        <v>2.640685344878424E-2</v>
      </c>
      <c r="I377" s="9">
        <f t="shared" si="73"/>
        <v>0.98186266179382198</v>
      </c>
      <c r="J377" s="9"/>
      <c r="K377" s="9"/>
      <c r="L377" s="9"/>
      <c r="M377" s="9"/>
    </row>
    <row r="378" spans="1:13" x14ac:dyDescent="0.15">
      <c r="A378" s="8">
        <v>44</v>
      </c>
      <c r="B378" s="8" t="s">
        <v>109</v>
      </c>
      <c r="C378" s="8" t="s">
        <v>110</v>
      </c>
      <c r="D378" s="9">
        <v>17.347237561069278</v>
      </c>
      <c r="E378" s="9">
        <v>24.629967519264007</v>
      </c>
      <c r="F378" s="9">
        <f t="shared" si="71"/>
        <v>7.2827299581947287</v>
      </c>
      <c r="G378" s="9"/>
      <c r="H378" s="9">
        <f t="shared" si="78"/>
        <v>-0.14814098202383175</v>
      </c>
      <c r="I378" s="9">
        <f t="shared" si="73"/>
        <v>1.108140631508624</v>
      </c>
      <c r="J378" s="9"/>
      <c r="K378" s="9"/>
      <c r="L378" s="9"/>
      <c r="M378" s="9"/>
    </row>
    <row r="379" spans="1:13" x14ac:dyDescent="0.15">
      <c r="A379" s="8">
        <v>45</v>
      </c>
      <c r="B379" s="8" t="s">
        <v>111</v>
      </c>
      <c r="C379" s="8" t="s">
        <v>112</v>
      </c>
      <c r="D379" s="9">
        <v>17.218763868337181</v>
      </c>
      <c r="E379" s="9">
        <v>24.709997976527639</v>
      </c>
      <c r="F379" s="9">
        <f t="shared" si="71"/>
        <v>7.4912341081904579</v>
      </c>
      <c r="G379" s="9"/>
      <c r="H379" s="9">
        <f t="shared" si="78"/>
        <v>6.0363167971897447E-2</v>
      </c>
      <c r="I379" s="9">
        <f t="shared" si="73"/>
        <v>0.95902267525660045</v>
      </c>
      <c r="J379" s="9"/>
      <c r="K379" s="9"/>
      <c r="L379" s="9"/>
      <c r="M379" s="9"/>
    </row>
    <row r="380" spans="1:13" x14ac:dyDescent="0.15">
      <c r="A380" s="8"/>
      <c r="B380" s="8"/>
      <c r="C380" s="8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x14ac:dyDescent="0.15">
      <c r="A381" s="8">
        <v>46</v>
      </c>
      <c r="B381" s="8" t="s">
        <v>113</v>
      </c>
      <c r="C381" s="8" t="s">
        <v>114</v>
      </c>
      <c r="D381" s="9">
        <v>17.162059890046951</v>
      </c>
      <c r="E381" s="9">
        <v>25.134080448665713</v>
      </c>
      <c r="F381" s="9">
        <f t="shared" si="71"/>
        <v>7.9720205586187625</v>
      </c>
      <c r="G381" s="9">
        <f t="shared" si="76"/>
        <v>7.7498825281760571</v>
      </c>
      <c r="H381" s="9"/>
      <c r="I381" s="9"/>
      <c r="J381" s="9"/>
      <c r="K381" s="9"/>
      <c r="L381" s="9"/>
      <c r="M381" s="9"/>
    </row>
    <row r="382" spans="1:13" x14ac:dyDescent="0.15">
      <c r="A382" s="8">
        <v>47</v>
      </c>
      <c r="B382" s="8" t="s">
        <v>115</v>
      </c>
      <c r="C382" s="8" t="s">
        <v>116</v>
      </c>
      <c r="D382" s="9">
        <v>17.483373476118835</v>
      </c>
      <c r="E382" s="9">
        <v>25.544960364032669</v>
      </c>
      <c r="F382" s="9">
        <f t="shared" si="71"/>
        <v>8.0615868879138333</v>
      </c>
      <c r="G382" s="9"/>
      <c r="H382" s="9"/>
      <c r="I382" s="9"/>
      <c r="J382" s="9"/>
      <c r="K382" s="9"/>
      <c r="L382" s="9"/>
      <c r="M382" s="9"/>
    </row>
    <row r="383" spans="1:13" x14ac:dyDescent="0.15">
      <c r="A383" s="8">
        <v>48</v>
      </c>
      <c r="B383" s="8" t="s">
        <v>117</v>
      </c>
      <c r="C383" s="8" t="s">
        <v>118</v>
      </c>
      <c r="D383" s="9">
        <v>17.095242123040535</v>
      </c>
      <c r="E383" s="9">
        <v>24.704999494029543</v>
      </c>
      <c r="F383" s="9">
        <f t="shared" si="71"/>
        <v>7.6097573709890085</v>
      </c>
      <c r="G383" s="9"/>
      <c r="H383" s="9"/>
      <c r="I383" s="9"/>
      <c r="J383" s="9"/>
      <c r="K383" s="9"/>
      <c r="L383" s="9"/>
      <c r="M383" s="9"/>
    </row>
    <row r="384" spans="1:13" x14ac:dyDescent="0.15">
      <c r="A384" s="8">
        <v>49</v>
      </c>
      <c r="B384" s="8" t="s">
        <v>119</v>
      </c>
      <c r="C384" s="8" t="s">
        <v>120</v>
      </c>
      <c r="D384" s="9">
        <v>16.609514343240136</v>
      </c>
      <c r="E384" s="9">
        <v>24.294937744312087</v>
      </c>
      <c r="F384" s="9">
        <f t="shared" si="71"/>
        <v>7.6854234010719509</v>
      </c>
      <c r="G384" s="9"/>
      <c r="H384" s="9"/>
      <c r="I384" s="9"/>
      <c r="J384" s="9"/>
      <c r="K384" s="9"/>
      <c r="L384" s="9"/>
      <c r="M384" s="9"/>
    </row>
    <row r="385" spans="1:14" x14ac:dyDescent="0.15">
      <c r="A385" s="8">
        <v>50</v>
      </c>
      <c r="B385" s="8" t="s">
        <v>121</v>
      </c>
      <c r="C385" s="8" t="s">
        <v>122</v>
      </c>
      <c r="D385" s="9">
        <v>17.681978075536492</v>
      </c>
      <c r="E385" s="9">
        <v>25.119838773367952</v>
      </c>
      <c r="F385" s="9">
        <f t="shared" si="71"/>
        <v>7.4378606978314608</v>
      </c>
      <c r="G385" s="9"/>
      <c r="H385" s="9"/>
      <c r="I385" s="9"/>
      <c r="J385" s="9"/>
      <c r="K385" s="9"/>
      <c r="L385" s="9"/>
      <c r="M385" s="9"/>
    </row>
    <row r="386" spans="1:14" x14ac:dyDescent="0.15">
      <c r="A386" s="8">
        <v>51</v>
      </c>
      <c r="B386" s="8" t="s">
        <v>123</v>
      </c>
      <c r="C386" s="8" t="s">
        <v>124</v>
      </c>
      <c r="D386" s="9">
        <v>16.869941916726148</v>
      </c>
      <c r="E386" s="9">
        <v>23.124995135134625</v>
      </c>
      <c r="F386" s="9">
        <f t="shared" si="71"/>
        <v>6.2550532184084773</v>
      </c>
      <c r="G386" s="9"/>
      <c r="H386" s="9">
        <f>F386-$G$381</f>
        <v>-1.4948293097675798</v>
      </c>
      <c r="I386" s="9">
        <f t="shared" si="73"/>
        <v>2.8183080468001949</v>
      </c>
      <c r="J386" s="9" t="s">
        <v>125</v>
      </c>
      <c r="K386" s="9">
        <f>GEOMEAN(I386:I389)</f>
        <v>2.1450718530302253</v>
      </c>
      <c r="L386" s="9">
        <f>STDEV(I386:I389)/SQRT(4)</f>
        <v>0.22107918672838542</v>
      </c>
      <c r="M386" s="10">
        <v>6.9999999999999999E-4</v>
      </c>
      <c r="N386" s="3" t="s">
        <v>157</v>
      </c>
    </row>
    <row r="387" spans="1:14" x14ac:dyDescent="0.15">
      <c r="A387" s="8">
        <v>52</v>
      </c>
      <c r="B387" s="8" t="s">
        <v>126</v>
      </c>
      <c r="C387" s="8" t="s">
        <v>127</v>
      </c>
      <c r="D387" s="9">
        <v>16.765967252227028</v>
      </c>
      <c r="E387" s="9">
        <v>23.434935459693502</v>
      </c>
      <c r="F387" s="9">
        <f t="shared" si="71"/>
        <v>6.6689682074664738</v>
      </c>
      <c r="G387" s="9"/>
      <c r="H387" s="9">
        <f t="shared" ref="H387:H393" si="81">F387-$G$381</f>
        <v>-1.0809143207095833</v>
      </c>
      <c r="I387" s="9">
        <f t="shared" si="73"/>
        <v>2.1153762947804022</v>
      </c>
      <c r="J387" s="9"/>
      <c r="K387" s="9"/>
      <c r="L387" s="9"/>
      <c r="M387" s="9"/>
    </row>
    <row r="388" spans="1:14" x14ac:dyDescent="0.15">
      <c r="A388" s="8">
        <v>53</v>
      </c>
      <c r="B388" s="8" t="s">
        <v>128</v>
      </c>
      <c r="C388" s="8" t="s">
        <v>129</v>
      </c>
      <c r="D388" s="9">
        <v>16.419717755115176</v>
      </c>
      <c r="E388" s="9">
        <v>23.244715528480874</v>
      </c>
      <c r="F388" s="9">
        <f t="shared" si="71"/>
        <v>6.8249977733656984</v>
      </c>
      <c r="G388" s="9"/>
      <c r="H388" s="9">
        <f t="shared" si="81"/>
        <v>-0.9248847548103587</v>
      </c>
      <c r="I388" s="9">
        <f t="shared" si="73"/>
        <v>1.8985325774952475</v>
      </c>
      <c r="J388" s="9"/>
      <c r="K388" s="9"/>
      <c r="L388" s="9"/>
      <c r="M388" s="9"/>
    </row>
    <row r="389" spans="1:14" x14ac:dyDescent="0.15">
      <c r="A389" s="8">
        <v>54</v>
      </c>
      <c r="B389" s="8" t="s">
        <v>130</v>
      </c>
      <c r="C389" s="8" t="s">
        <v>131</v>
      </c>
      <c r="D389" s="9">
        <v>17.673493064670801</v>
      </c>
      <c r="E389" s="9">
        <v>24.519900081362486</v>
      </c>
      <c r="F389" s="9">
        <f t="shared" si="71"/>
        <v>6.8464070166916855</v>
      </c>
      <c r="G389" s="9"/>
      <c r="H389" s="9">
        <f t="shared" si="81"/>
        <v>-0.90347551148437155</v>
      </c>
      <c r="I389" s="9">
        <f t="shared" si="73"/>
        <v>1.8705668316978481</v>
      </c>
      <c r="J389" s="9"/>
      <c r="K389" s="9"/>
      <c r="L389" s="9"/>
      <c r="M389" s="9"/>
    </row>
    <row r="390" spans="1:14" x14ac:dyDescent="0.15">
      <c r="A390" s="8">
        <v>55</v>
      </c>
      <c r="B390" s="8" t="s">
        <v>132</v>
      </c>
      <c r="C390" s="8" t="s">
        <v>133</v>
      </c>
      <c r="D390" s="9">
        <v>16.724282322024198</v>
      </c>
      <c r="E390" s="9">
        <v>24.484627830538901</v>
      </c>
      <c r="F390" s="9">
        <f t="shared" si="71"/>
        <v>7.7603455085147033</v>
      </c>
      <c r="G390" s="9"/>
      <c r="H390" s="9">
        <f t="shared" si="81"/>
        <v>1.0462980338646233E-2</v>
      </c>
      <c r="I390" s="9">
        <f t="shared" si="73"/>
        <v>0.99277384976381378</v>
      </c>
      <c r="J390" s="9" t="s">
        <v>134</v>
      </c>
      <c r="K390" s="9">
        <f t="shared" ref="K390" si="82">GEOMEAN(I390:I393)</f>
        <v>1.1439644858667795</v>
      </c>
      <c r="L390" s="9">
        <f t="shared" ref="L390" si="83">STDEV(I390:I393)/SQRT(4)</f>
        <v>9.3817687010747289E-2</v>
      </c>
      <c r="M390" s="1">
        <v>0.27179999999999999</v>
      </c>
    </row>
    <row r="391" spans="1:14" x14ac:dyDescent="0.15">
      <c r="A391" s="8">
        <v>56</v>
      </c>
      <c r="B391" s="8" t="s">
        <v>135</v>
      </c>
      <c r="C391" s="8" t="s">
        <v>136</v>
      </c>
      <c r="D391" s="9">
        <v>17.065027489516027</v>
      </c>
      <c r="E391" s="9">
        <v>24.824818226927665</v>
      </c>
      <c r="F391" s="9">
        <f t="shared" si="71"/>
        <v>7.7597907374116382</v>
      </c>
      <c r="G391" s="9"/>
      <c r="H391" s="9">
        <f t="shared" si="81"/>
        <v>9.9082092355811113E-3</v>
      </c>
      <c r="I391" s="9">
        <f t="shared" si="73"/>
        <v>0.99315568247010477</v>
      </c>
      <c r="J391" s="9"/>
      <c r="K391" s="9"/>
      <c r="L391" s="9"/>
      <c r="M391" s="9"/>
    </row>
    <row r="392" spans="1:14" x14ac:dyDescent="0.15">
      <c r="A392" s="8">
        <v>57</v>
      </c>
      <c r="B392" s="8" t="s">
        <v>137</v>
      </c>
      <c r="C392" s="8" t="s">
        <v>138</v>
      </c>
      <c r="D392" s="9">
        <v>17.520034144274597</v>
      </c>
      <c r="E392" s="9">
        <v>24.874975376872236</v>
      </c>
      <c r="F392" s="9">
        <f t="shared" si="71"/>
        <v>7.3549412325976391</v>
      </c>
      <c r="G392" s="9"/>
      <c r="H392" s="9">
        <f t="shared" si="81"/>
        <v>-0.39494129557841795</v>
      </c>
      <c r="I392" s="9">
        <f t="shared" si="73"/>
        <v>1.3148892552151297</v>
      </c>
      <c r="J392" s="9"/>
      <c r="K392" s="9"/>
      <c r="L392" s="9"/>
      <c r="M392" s="9"/>
    </row>
    <row r="393" spans="1:14" x14ac:dyDescent="0.15">
      <c r="A393" s="8">
        <v>58</v>
      </c>
      <c r="B393" s="8" t="s">
        <v>139</v>
      </c>
      <c r="C393" s="8" t="s">
        <v>140</v>
      </c>
      <c r="D393" s="9">
        <v>17.421708350142978</v>
      </c>
      <c r="E393" s="9">
        <v>24.769991925715278</v>
      </c>
      <c r="F393" s="9">
        <f t="shared" si="71"/>
        <v>7.3482835755722995</v>
      </c>
      <c r="G393" s="9"/>
      <c r="H393" s="9">
        <f t="shared" si="81"/>
        <v>-0.40159895260375755</v>
      </c>
      <c r="I393" s="9">
        <f t="shared" si="73"/>
        <v>1.3209711446196022</v>
      </c>
      <c r="J393" s="9"/>
      <c r="K393" s="9"/>
      <c r="L393" s="9"/>
      <c r="M393" s="9"/>
    </row>
    <row r="396" spans="1:14" x14ac:dyDescent="0.15">
      <c r="A396" s="2" t="s">
        <v>162</v>
      </c>
      <c r="B396" s="2" t="s">
        <v>163</v>
      </c>
      <c r="C396" s="2" t="s">
        <v>164</v>
      </c>
    </row>
    <row r="397" spans="1:14" ht="45" x14ac:dyDescent="0.15">
      <c r="A397" s="5" t="s">
        <v>4</v>
      </c>
      <c r="B397" s="5" t="s">
        <v>5</v>
      </c>
      <c r="C397" s="5" t="s">
        <v>6</v>
      </c>
      <c r="D397" s="6" t="s">
        <v>7</v>
      </c>
      <c r="E397" s="6" t="s">
        <v>165</v>
      </c>
      <c r="F397" s="6" t="s">
        <v>8</v>
      </c>
      <c r="G397" s="6" t="s">
        <v>9</v>
      </c>
      <c r="H397" s="6" t="s">
        <v>10</v>
      </c>
      <c r="I397" s="6" t="s">
        <v>11</v>
      </c>
      <c r="J397" s="6" t="s">
        <v>12</v>
      </c>
      <c r="K397" s="6" t="s">
        <v>13</v>
      </c>
      <c r="L397" s="6" t="s">
        <v>14</v>
      </c>
      <c r="M397" s="6" t="s">
        <v>15</v>
      </c>
    </row>
    <row r="398" spans="1:14" x14ac:dyDescent="0.15">
      <c r="A398" s="8">
        <v>1</v>
      </c>
      <c r="B398" s="8" t="s">
        <v>16</v>
      </c>
      <c r="C398" s="8" t="s">
        <v>17</v>
      </c>
      <c r="D398" s="9">
        <v>17.169543226198087</v>
      </c>
      <c r="E398" s="9">
        <v>24.60868407499721</v>
      </c>
      <c r="F398" s="9">
        <f>E398-D398</f>
        <v>7.4391408487991235</v>
      </c>
      <c r="G398" s="9">
        <f>GEOMEAN(F398:F402)</f>
        <v>7.4302442952007155</v>
      </c>
      <c r="H398" s="9"/>
      <c r="I398" s="9"/>
      <c r="J398" s="9"/>
      <c r="K398" s="9"/>
      <c r="L398" s="9"/>
      <c r="M398" s="9"/>
    </row>
    <row r="399" spans="1:14" x14ac:dyDescent="0.15">
      <c r="A399" s="8">
        <v>2</v>
      </c>
      <c r="B399" s="8" t="s">
        <v>18</v>
      </c>
      <c r="C399" s="8" t="s">
        <v>19</v>
      </c>
      <c r="D399" s="9">
        <v>16.742754992975584</v>
      </c>
      <c r="E399" s="9">
        <v>24.083237311122872</v>
      </c>
      <c r="F399" s="9">
        <f t="shared" ref="F399:F458" si="84">E399-D399</f>
        <v>7.3404823181472878</v>
      </c>
      <c r="G399" s="9"/>
      <c r="H399" s="9"/>
      <c r="I399" s="9"/>
      <c r="J399" s="9"/>
      <c r="K399" s="9"/>
      <c r="L399" s="9"/>
      <c r="M399" s="9"/>
    </row>
    <row r="400" spans="1:14" x14ac:dyDescent="0.15">
      <c r="A400" s="8">
        <v>3</v>
      </c>
      <c r="B400" s="8" t="s">
        <v>20</v>
      </c>
      <c r="C400" s="8" t="s">
        <v>21</v>
      </c>
      <c r="D400" s="9">
        <v>16.598639022469161</v>
      </c>
      <c r="E400" s="9">
        <v>24.365409239904242</v>
      </c>
      <c r="F400" s="9">
        <f t="shared" si="84"/>
        <v>7.7667702174350808</v>
      </c>
      <c r="G400" s="9"/>
      <c r="H400" s="9"/>
      <c r="I400" s="9"/>
      <c r="J400" s="9"/>
      <c r="K400" s="9"/>
      <c r="L400" s="9"/>
      <c r="M400" s="9"/>
    </row>
    <row r="401" spans="1:14" x14ac:dyDescent="0.15">
      <c r="A401" s="8">
        <v>4</v>
      </c>
      <c r="B401" s="8" t="s">
        <v>22</v>
      </c>
      <c r="C401" s="8" t="s">
        <v>23</v>
      </c>
      <c r="D401" s="9">
        <v>16.340617728356992</v>
      </c>
      <c r="E401" s="9">
        <v>23.572321932601721</v>
      </c>
      <c r="F401" s="9">
        <f t="shared" si="84"/>
        <v>7.2317042042447284</v>
      </c>
      <c r="G401" s="9"/>
      <c r="H401" s="9"/>
      <c r="I401" s="9"/>
      <c r="J401" s="9"/>
      <c r="K401" s="9"/>
      <c r="L401" s="9"/>
      <c r="M401" s="9"/>
    </row>
    <row r="402" spans="1:14" x14ac:dyDescent="0.15">
      <c r="A402" s="8">
        <v>5</v>
      </c>
      <c r="B402" s="8" t="s">
        <v>24</v>
      </c>
      <c r="C402" s="8" t="s">
        <v>25</v>
      </c>
      <c r="D402" s="9">
        <v>17.098266332303158</v>
      </c>
      <c r="E402" s="9">
        <v>24.482186212772007</v>
      </c>
      <c r="F402" s="9">
        <f t="shared" si="84"/>
        <v>7.3839198804688486</v>
      </c>
      <c r="G402" s="9"/>
      <c r="H402" s="9"/>
      <c r="I402" s="9"/>
      <c r="J402" s="9"/>
      <c r="K402" s="9"/>
      <c r="L402" s="9"/>
      <c r="M402" s="9"/>
    </row>
    <row r="403" spans="1:14" x14ac:dyDescent="0.15">
      <c r="A403" s="8">
        <v>6</v>
      </c>
      <c r="B403" s="8" t="s">
        <v>26</v>
      </c>
      <c r="C403" s="8" t="s">
        <v>27</v>
      </c>
      <c r="D403" s="9">
        <v>16.365384230101363</v>
      </c>
      <c r="E403" s="9">
        <v>22.511746572071356</v>
      </c>
      <c r="F403" s="9">
        <f t="shared" si="84"/>
        <v>6.1463623419699935</v>
      </c>
      <c r="G403" s="9"/>
      <c r="H403" s="9">
        <f>F403-$G$398</f>
        <v>-1.283881953230722</v>
      </c>
      <c r="I403" s="9">
        <f>POWER(2,-H403)</f>
        <v>2.4349327937565173</v>
      </c>
      <c r="J403" s="9" t="s">
        <v>28</v>
      </c>
      <c r="K403" s="9">
        <f>GEOMEAN(I403:I407)</f>
        <v>2.484190245634764</v>
      </c>
      <c r="L403" s="9">
        <f>STDEV(I403:I407)/SQRT(5)</f>
        <v>0.16763092256801129</v>
      </c>
      <c r="M403" s="10" t="s">
        <v>161</v>
      </c>
      <c r="N403" s="3" t="s">
        <v>157</v>
      </c>
    </row>
    <row r="404" spans="1:14" x14ac:dyDescent="0.15">
      <c r="A404" s="8">
        <v>7</v>
      </c>
      <c r="B404" s="8" t="s">
        <v>29</v>
      </c>
      <c r="C404" s="8" t="s">
        <v>30</v>
      </c>
      <c r="D404" s="9">
        <v>16.323458872111132</v>
      </c>
      <c r="E404" s="9">
        <v>22.204815260855295</v>
      </c>
      <c r="F404" s="9">
        <f t="shared" si="84"/>
        <v>5.8813563887441624</v>
      </c>
      <c r="G404" s="9"/>
      <c r="H404" s="9">
        <f t="shared" ref="H404:H412" si="85">F404-$G$398</f>
        <v>-1.5488879064565531</v>
      </c>
      <c r="I404" s="9">
        <f t="shared" ref="I404:I458" si="86">POWER(2,-H404)</f>
        <v>2.925915096804633</v>
      </c>
      <c r="J404" s="9"/>
      <c r="K404" s="9"/>
      <c r="L404" s="9"/>
      <c r="M404" s="9"/>
    </row>
    <row r="405" spans="1:14" x14ac:dyDescent="0.15">
      <c r="A405" s="8">
        <v>8</v>
      </c>
      <c r="B405" s="8" t="s">
        <v>31</v>
      </c>
      <c r="C405" s="8" t="s">
        <v>32</v>
      </c>
      <c r="D405" s="9">
        <v>16.931760318581066</v>
      </c>
      <c r="E405" s="9">
        <v>22.856354955286815</v>
      </c>
      <c r="F405" s="9">
        <f t="shared" si="84"/>
        <v>5.9245946367057485</v>
      </c>
      <c r="G405" s="9"/>
      <c r="H405" s="9">
        <f t="shared" si="85"/>
        <v>-1.505649658494967</v>
      </c>
      <c r="I405" s="9">
        <f t="shared" si="86"/>
        <v>2.8395250881197551</v>
      </c>
      <c r="J405" s="9"/>
      <c r="K405" s="9"/>
      <c r="L405" s="9"/>
      <c r="M405" s="9"/>
    </row>
    <row r="406" spans="1:14" x14ac:dyDescent="0.15">
      <c r="A406" s="8">
        <v>9</v>
      </c>
      <c r="B406" s="8" t="s">
        <v>33</v>
      </c>
      <c r="C406" s="8" t="s">
        <v>34</v>
      </c>
      <c r="D406" s="9">
        <v>16.131258276640384</v>
      </c>
      <c r="E406" s="9">
        <v>22.542727746340621</v>
      </c>
      <c r="F406" s="9">
        <f t="shared" si="84"/>
        <v>6.4114694697002363</v>
      </c>
      <c r="G406" s="9"/>
      <c r="H406" s="9">
        <f t="shared" si="85"/>
        <v>-1.0187748255004792</v>
      </c>
      <c r="I406" s="9">
        <f t="shared" si="86"/>
        <v>2.0261975286122742</v>
      </c>
      <c r="J406" s="9"/>
      <c r="K406" s="9"/>
      <c r="L406" s="9"/>
      <c r="M406" s="9"/>
    </row>
    <row r="407" spans="1:14" x14ac:dyDescent="0.15">
      <c r="A407" s="8">
        <v>10</v>
      </c>
      <c r="B407" s="8" t="s">
        <v>35</v>
      </c>
      <c r="C407" s="8" t="s">
        <v>36</v>
      </c>
      <c r="D407" s="9">
        <v>16.181124270339733</v>
      </c>
      <c r="E407" s="9">
        <v>22.404684593919349</v>
      </c>
      <c r="F407" s="9">
        <f t="shared" si="84"/>
        <v>6.2235603235796155</v>
      </c>
      <c r="G407" s="9"/>
      <c r="H407" s="9">
        <f t="shared" si="85"/>
        <v>-1.2066839716211</v>
      </c>
      <c r="I407" s="9">
        <f t="shared" si="86"/>
        <v>2.3080651883269057</v>
      </c>
      <c r="J407" s="9"/>
      <c r="K407" s="9"/>
      <c r="L407" s="9"/>
      <c r="M407" s="9"/>
    </row>
    <row r="408" spans="1:14" x14ac:dyDescent="0.15">
      <c r="A408" s="8">
        <v>11</v>
      </c>
      <c r="B408" s="8" t="s">
        <v>37</v>
      </c>
      <c r="C408" s="8" t="s">
        <v>38</v>
      </c>
      <c r="D408" s="9">
        <v>16.36156152168078</v>
      </c>
      <c r="E408" s="9">
        <v>23.791319235161666</v>
      </c>
      <c r="F408" s="9">
        <f t="shared" si="84"/>
        <v>7.4297577134808854</v>
      </c>
      <c r="G408" s="9"/>
      <c r="H408" s="9">
        <f t="shared" si="85"/>
        <v>-4.8658171983007037E-4</v>
      </c>
      <c r="I408" s="9">
        <f t="shared" si="86"/>
        <v>1.0003373296300602</v>
      </c>
      <c r="J408" s="9" t="s">
        <v>39</v>
      </c>
      <c r="K408" s="9">
        <f t="shared" ref="K408:K440" si="87">GEOMEAN(I408:I412)</f>
        <v>0.97483185630619884</v>
      </c>
      <c r="L408" s="9">
        <f t="shared" ref="L408:L440" si="88">STDEV(I408:I412)/SQRT(5)</f>
        <v>8.5189354827708022E-2</v>
      </c>
      <c r="M408" s="1">
        <v>0.82040000000000002</v>
      </c>
    </row>
    <row r="409" spans="1:14" x14ac:dyDescent="0.15">
      <c r="A409" s="8">
        <v>12</v>
      </c>
      <c r="B409" s="8" t="s">
        <v>40</v>
      </c>
      <c r="C409" s="8" t="s">
        <v>41</v>
      </c>
      <c r="D409" s="9">
        <v>15.955541426686864</v>
      </c>
      <c r="E409" s="9">
        <v>23.470112528795568</v>
      </c>
      <c r="F409" s="9">
        <f t="shared" si="84"/>
        <v>7.5145711021087038</v>
      </c>
      <c r="G409" s="9"/>
      <c r="H409" s="9">
        <f t="shared" si="85"/>
        <v>8.4326806907988328E-2</v>
      </c>
      <c r="I409" s="9">
        <f t="shared" si="86"/>
        <v>0.94322456247877029</v>
      </c>
      <c r="J409" s="9"/>
      <c r="K409" s="9"/>
      <c r="L409" s="9"/>
      <c r="M409" s="9"/>
    </row>
    <row r="410" spans="1:14" x14ac:dyDescent="0.15">
      <c r="A410" s="8">
        <v>13</v>
      </c>
      <c r="B410" s="8" t="s">
        <v>42</v>
      </c>
      <c r="C410" s="8" t="s">
        <v>43</v>
      </c>
      <c r="D410" s="9">
        <v>16.651820998945343</v>
      </c>
      <c r="E410" s="9">
        <v>24.277352101110505</v>
      </c>
      <c r="F410" s="9">
        <f t="shared" si="84"/>
        <v>7.6255311021651622</v>
      </c>
      <c r="G410" s="9"/>
      <c r="H410" s="9">
        <f t="shared" si="85"/>
        <v>0.19528680696444667</v>
      </c>
      <c r="I410" s="9">
        <f t="shared" si="86"/>
        <v>0.87339924737644836</v>
      </c>
      <c r="J410" s="9"/>
      <c r="K410" s="9"/>
      <c r="L410" s="9"/>
      <c r="M410" s="9"/>
    </row>
    <row r="411" spans="1:14" x14ac:dyDescent="0.15">
      <c r="A411" s="8">
        <v>14</v>
      </c>
      <c r="B411" s="8" t="s">
        <v>44</v>
      </c>
      <c r="C411" s="8" t="s">
        <v>45</v>
      </c>
      <c r="D411" s="9">
        <v>16.240870292570207</v>
      </c>
      <c r="E411" s="9">
        <v>23.960776429162678</v>
      </c>
      <c r="F411" s="9">
        <f t="shared" si="84"/>
        <v>7.7199061365924706</v>
      </c>
      <c r="G411" s="9"/>
      <c r="H411" s="9">
        <f t="shared" si="85"/>
        <v>0.2896618413917551</v>
      </c>
      <c r="I411" s="9">
        <f t="shared" si="86"/>
        <v>0.81809379210566968</v>
      </c>
      <c r="J411" s="9"/>
      <c r="K411" s="9"/>
      <c r="L411" s="9"/>
      <c r="M411" s="9"/>
    </row>
    <row r="412" spans="1:14" x14ac:dyDescent="0.15">
      <c r="A412" s="8">
        <v>15</v>
      </c>
      <c r="B412" s="8" t="s">
        <v>46</v>
      </c>
      <c r="C412" s="8" t="s">
        <v>47</v>
      </c>
      <c r="D412" s="9">
        <v>15.821417453240054</v>
      </c>
      <c r="E412" s="9">
        <v>22.866746362676803</v>
      </c>
      <c r="F412" s="9">
        <f t="shared" si="84"/>
        <v>7.0453289094367495</v>
      </c>
      <c r="G412" s="9"/>
      <c r="H412" s="9">
        <f t="shared" si="85"/>
        <v>-0.384915385763966</v>
      </c>
      <c r="I412" s="9">
        <f t="shared" si="86"/>
        <v>1.3057832005027501</v>
      </c>
      <c r="J412" s="9"/>
      <c r="K412" s="9"/>
      <c r="L412" s="9"/>
      <c r="M412" s="9"/>
    </row>
    <row r="413" spans="1:14" x14ac:dyDescent="0.15">
      <c r="A413" s="8"/>
      <c r="B413" s="8"/>
      <c r="C413" s="8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4" x14ac:dyDescent="0.15">
      <c r="A414" s="8">
        <v>16</v>
      </c>
      <c r="B414" s="8" t="s">
        <v>48</v>
      </c>
      <c r="C414" s="8" t="s">
        <v>49</v>
      </c>
      <c r="D414" s="9">
        <v>17.017756966465001</v>
      </c>
      <c r="E414" s="9">
        <v>24.948714434673732</v>
      </c>
      <c r="F414" s="9">
        <f t="shared" si="84"/>
        <v>7.9309574682087316</v>
      </c>
      <c r="G414" s="9">
        <f t="shared" ref="G414:G446" si="89">GEOMEAN(F414:F418)</f>
        <v>7.7754031124605136</v>
      </c>
      <c r="H414" s="9"/>
      <c r="I414" s="9"/>
      <c r="J414" s="9"/>
      <c r="K414" s="9"/>
      <c r="L414" s="9"/>
      <c r="M414" s="9"/>
    </row>
    <row r="415" spans="1:14" x14ac:dyDescent="0.15">
      <c r="A415" s="8">
        <v>17</v>
      </c>
      <c r="B415" s="8" t="s">
        <v>50</v>
      </c>
      <c r="C415" s="8" t="s">
        <v>51</v>
      </c>
      <c r="D415" s="9">
        <v>16.630268839869018</v>
      </c>
      <c r="E415" s="9">
        <v>24.496650220158408</v>
      </c>
      <c r="F415" s="9">
        <f t="shared" si="84"/>
        <v>7.8663813802893898</v>
      </c>
      <c r="G415" s="9"/>
      <c r="H415" s="9"/>
      <c r="I415" s="9"/>
      <c r="J415" s="9"/>
      <c r="K415" s="9"/>
      <c r="L415" s="9"/>
      <c r="M415" s="9"/>
    </row>
    <row r="416" spans="1:14" x14ac:dyDescent="0.15">
      <c r="A416" s="8">
        <v>18</v>
      </c>
      <c r="B416" s="8" t="s">
        <v>52</v>
      </c>
      <c r="C416" s="8" t="s">
        <v>53</v>
      </c>
      <c r="D416" s="9">
        <v>16.639770147598458</v>
      </c>
      <c r="E416" s="9">
        <v>24.311907930687852</v>
      </c>
      <c r="F416" s="9">
        <f t="shared" si="84"/>
        <v>7.6721377830893935</v>
      </c>
      <c r="G416" s="9"/>
      <c r="H416" s="9"/>
      <c r="I416" s="9"/>
      <c r="J416" s="9"/>
      <c r="K416" s="9"/>
      <c r="L416" s="9"/>
      <c r="M416" s="9"/>
    </row>
    <row r="417" spans="1:14" x14ac:dyDescent="0.15">
      <c r="A417" s="8">
        <v>19</v>
      </c>
      <c r="B417" s="8" t="s">
        <v>54</v>
      </c>
      <c r="C417" s="8" t="s">
        <v>55</v>
      </c>
      <c r="D417" s="9">
        <v>16.141312986532434</v>
      </c>
      <c r="E417" s="9">
        <v>23.971332913380159</v>
      </c>
      <c r="F417" s="9">
        <f t="shared" si="84"/>
        <v>7.8300199268477257</v>
      </c>
      <c r="G417" s="9"/>
      <c r="H417" s="9"/>
      <c r="I417" s="9"/>
      <c r="J417" s="9"/>
      <c r="K417" s="9"/>
      <c r="L417" s="9"/>
      <c r="M417" s="9"/>
    </row>
    <row r="418" spans="1:14" x14ac:dyDescent="0.15">
      <c r="A418" s="8">
        <v>20</v>
      </c>
      <c r="B418" s="8" t="s">
        <v>56</v>
      </c>
      <c r="C418" s="8" t="s">
        <v>57</v>
      </c>
      <c r="D418" s="9">
        <v>16.879826471630846</v>
      </c>
      <c r="E418" s="9">
        <v>24.462715326743613</v>
      </c>
      <c r="F418" s="9">
        <f t="shared" si="84"/>
        <v>7.5828888551127669</v>
      </c>
      <c r="G418" s="9"/>
      <c r="H418" s="9"/>
      <c r="I418" s="9"/>
      <c r="J418" s="9"/>
      <c r="K418" s="9"/>
      <c r="L418" s="9"/>
      <c r="M418" s="9"/>
    </row>
    <row r="419" spans="1:14" x14ac:dyDescent="0.15">
      <c r="A419" s="8">
        <v>21</v>
      </c>
      <c r="B419" s="8" t="s">
        <v>58</v>
      </c>
      <c r="C419" s="8" t="s">
        <v>59</v>
      </c>
      <c r="D419" s="9">
        <v>16.156001878830427</v>
      </c>
      <c r="E419" s="9">
        <v>22.681823905487065</v>
      </c>
      <c r="F419" s="9">
        <f t="shared" si="84"/>
        <v>6.5258220266566376</v>
      </c>
      <c r="G419" s="9"/>
      <c r="H419" s="9">
        <f>F419-$G$414</f>
        <v>-1.2495810858038761</v>
      </c>
      <c r="I419" s="9">
        <f t="shared" si="86"/>
        <v>2.3777237120400447</v>
      </c>
      <c r="J419" s="9" t="s">
        <v>60</v>
      </c>
      <c r="K419" s="9">
        <f t="shared" si="87"/>
        <v>2.8675574910510222</v>
      </c>
      <c r="L419" s="9">
        <f t="shared" si="88"/>
        <v>0.46542338273382772</v>
      </c>
      <c r="M419" s="10">
        <v>1E-3</v>
      </c>
      <c r="N419" s="3" t="s">
        <v>157</v>
      </c>
    </row>
    <row r="420" spans="1:14" x14ac:dyDescent="0.15">
      <c r="A420" s="8">
        <v>22</v>
      </c>
      <c r="B420" s="8" t="s">
        <v>62</v>
      </c>
      <c r="C420" s="8" t="s">
        <v>63</v>
      </c>
      <c r="D420" s="9">
        <v>15.364157438854015</v>
      </c>
      <c r="E420" s="9">
        <v>20.891565652590234</v>
      </c>
      <c r="F420" s="9">
        <f t="shared" si="84"/>
        <v>5.5274082137362193</v>
      </c>
      <c r="G420" s="9"/>
      <c r="H420" s="9">
        <f t="shared" ref="H420:H428" si="90">F420-$G$414</f>
        <v>-2.2479948987242944</v>
      </c>
      <c r="I420" s="9">
        <f t="shared" si="86"/>
        <v>4.75022186778879</v>
      </c>
      <c r="J420" s="9"/>
      <c r="K420" s="9"/>
      <c r="L420" s="9"/>
      <c r="M420" s="9"/>
    </row>
    <row r="421" spans="1:14" x14ac:dyDescent="0.15">
      <c r="A421" s="8">
        <v>23</v>
      </c>
      <c r="B421" s="8" t="s">
        <v>64</v>
      </c>
      <c r="C421" s="8" t="s">
        <v>65</v>
      </c>
      <c r="D421" s="9">
        <v>15.457006985451063</v>
      </c>
      <c r="E421" s="9">
        <v>21.78194707792316</v>
      </c>
      <c r="F421" s="9">
        <f t="shared" si="84"/>
        <v>6.3249400924720973</v>
      </c>
      <c r="G421" s="9"/>
      <c r="H421" s="9">
        <f t="shared" si="90"/>
        <v>-1.4504630199884163</v>
      </c>
      <c r="I421" s="9">
        <f t="shared" si="86"/>
        <v>2.7329574908810179</v>
      </c>
      <c r="J421" s="9"/>
      <c r="K421" s="9"/>
      <c r="L421" s="9"/>
      <c r="M421" s="9"/>
    </row>
    <row r="422" spans="1:14" x14ac:dyDescent="0.15">
      <c r="A422" s="8">
        <v>24</v>
      </c>
      <c r="B422" s="8" t="s">
        <v>66</v>
      </c>
      <c r="C422" s="8" t="s">
        <v>67</v>
      </c>
      <c r="D422" s="9">
        <v>16.701582453797215</v>
      </c>
      <c r="E422" s="9">
        <v>22.895938381672376</v>
      </c>
      <c r="F422" s="9">
        <f t="shared" si="84"/>
        <v>6.1943559278751614</v>
      </c>
      <c r="G422" s="9"/>
      <c r="H422" s="9">
        <f t="shared" si="90"/>
        <v>-1.5810471845853522</v>
      </c>
      <c r="I422" s="9">
        <f t="shared" si="86"/>
        <v>2.9918693667921739</v>
      </c>
      <c r="J422" s="9"/>
      <c r="K422" s="9"/>
      <c r="L422" s="9"/>
      <c r="M422" s="9"/>
    </row>
    <row r="423" spans="1:14" x14ac:dyDescent="0.15">
      <c r="A423" s="8">
        <v>25</v>
      </c>
      <c r="B423" s="8" t="s">
        <v>68</v>
      </c>
      <c r="C423" s="8" t="s">
        <v>69</v>
      </c>
      <c r="D423" s="9">
        <v>15.903675344139446</v>
      </c>
      <c r="E423" s="9">
        <v>22.609052591614521</v>
      </c>
      <c r="F423" s="9">
        <f t="shared" si="84"/>
        <v>6.7053772474750755</v>
      </c>
      <c r="G423" s="9"/>
      <c r="H423" s="9">
        <f t="shared" si="90"/>
        <v>-1.0700258649854382</v>
      </c>
      <c r="I423" s="9">
        <f t="shared" si="86"/>
        <v>2.099471006732446</v>
      </c>
      <c r="J423" s="9"/>
      <c r="K423" s="9"/>
      <c r="L423" s="9"/>
      <c r="M423" s="9"/>
    </row>
    <row r="424" spans="1:14" x14ac:dyDescent="0.15">
      <c r="A424" s="8">
        <v>26</v>
      </c>
      <c r="B424" s="8" t="s">
        <v>70</v>
      </c>
      <c r="C424" s="8" t="s">
        <v>71</v>
      </c>
      <c r="D424" s="9">
        <v>15.798615751124734</v>
      </c>
      <c r="E424" s="9">
        <v>22.969072496965023</v>
      </c>
      <c r="F424" s="9">
        <f t="shared" si="84"/>
        <v>7.1704567458402888</v>
      </c>
      <c r="G424" s="9"/>
      <c r="H424" s="9">
        <f t="shared" si="90"/>
        <v>-0.60494636662022483</v>
      </c>
      <c r="I424" s="9">
        <f t="shared" si="86"/>
        <v>1.5209222106505822</v>
      </c>
      <c r="J424" s="9" t="s">
        <v>72</v>
      </c>
      <c r="K424" s="9">
        <f t="shared" si="87"/>
        <v>1.1684623153402733</v>
      </c>
      <c r="L424" s="9">
        <f t="shared" si="88"/>
        <v>9.9535182471778533E-2</v>
      </c>
      <c r="M424" s="1">
        <v>0.1489</v>
      </c>
    </row>
    <row r="425" spans="1:14" x14ac:dyDescent="0.15">
      <c r="A425" s="8">
        <v>27</v>
      </c>
      <c r="B425" s="8" t="s">
        <v>73</v>
      </c>
      <c r="C425" s="8" t="s">
        <v>74</v>
      </c>
      <c r="D425" s="9">
        <v>16.859255734231638</v>
      </c>
      <c r="E425" s="9">
        <v>24.783840691111521</v>
      </c>
      <c r="F425" s="9">
        <f t="shared" si="84"/>
        <v>7.9245849568798832</v>
      </c>
      <c r="G425" s="9"/>
      <c r="H425" s="9">
        <f t="shared" si="90"/>
        <v>0.14918184441936955</v>
      </c>
      <c r="I425" s="9">
        <f t="shared" si="86"/>
        <v>0.90176170871224792</v>
      </c>
      <c r="J425" s="9"/>
      <c r="K425" s="9"/>
      <c r="L425" s="9"/>
      <c r="M425" s="9"/>
    </row>
    <row r="426" spans="1:14" x14ac:dyDescent="0.15">
      <c r="A426" s="8">
        <v>28</v>
      </c>
      <c r="B426" s="8" t="s">
        <v>75</v>
      </c>
      <c r="C426" s="8" t="s">
        <v>76</v>
      </c>
      <c r="D426" s="9">
        <v>16.209924747942569</v>
      </c>
      <c r="E426" s="9">
        <v>23.698700219145135</v>
      </c>
      <c r="F426" s="9">
        <f t="shared" si="84"/>
        <v>7.4887754712025654</v>
      </c>
      <c r="G426" s="9"/>
      <c r="H426" s="9">
        <f t="shared" si="90"/>
        <v>-0.28662764125794826</v>
      </c>
      <c r="I426" s="9">
        <f t="shared" si="86"/>
        <v>1.2197856436828736</v>
      </c>
      <c r="J426" s="9"/>
      <c r="K426" s="9"/>
      <c r="L426" s="9"/>
      <c r="M426" s="9"/>
    </row>
    <row r="427" spans="1:14" x14ac:dyDescent="0.15">
      <c r="A427" s="8">
        <v>29</v>
      </c>
      <c r="B427" s="8" t="s">
        <v>77</v>
      </c>
      <c r="C427" s="8" t="s">
        <v>78</v>
      </c>
      <c r="D427" s="9">
        <v>16.206272016322668</v>
      </c>
      <c r="E427" s="9">
        <v>23.791271477555242</v>
      </c>
      <c r="F427" s="9">
        <f t="shared" si="84"/>
        <v>7.5849994612325737</v>
      </c>
      <c r="G427" s="9"/>
      <c r="H427" s="9">
        <f t="shared" si="90"/>
        <v>-0.1904036512279399</v>
      </c>
      <c r="I427" s="9">
        <f t="shared" si="86"/>
        <v>1.1410829344732802</v>
      </c>
      <c r="J427" s="9"/>
      <c r="K427" s="9"/>
      <c r="L427" s="9"/>
      <c r="M427" s="9"/>
    </row>
    <row r="428" spans="1:14" x14ac:dyDescent="0.15">
      <c r="A428" s="8">
        <v>30</v>
      </c>
      <c r="B428" s="8" t="s">
        <v>79</v>
      </c>
      <c r="C428" s="8" t="s">
        <v>80</v>
      </c>
      <c r="D428" s="9">
        <v>16.225398948252778</v>
      </c>
      <c r="E428" s="9">
        <v>23.810541846424123</v>
      </c>
      <c r="F428" s="9">
        <f t="shared" si="84"/>
        <v>7.5851428981713447</v>
      </c>
      <c r="G428" s="9"/>
      <c r="H428" s="9">
        <f t="shared" si="90"/>
        <v>-0.19026021428916895</v>
      </c>
      <c r="I428" s="9">
        <f t="shared" si="86"/>
        <v>1.140969490327296</v>
      </c>
      <c r="J428" s="9"/>
      <c r="K428" s="9"/>
      <c r="L428" s="9"/>
      <c r="M428" s="9"/>
    </row>
    <row r="429" spans="1:14" x14ac:dyDescent="0.15">
      <c r="A429" s="8"/>
      <c r="B429" s="8"/>
      <c r="C429" s="8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4" x14ac:dyDescent="0.15">
      <c r="A430" s="8">
        <v>31</v>
      </c>
      <c r="B430" s="8" t="s">
        <v>81</v>
      </c>
      <c r="C430" s="8" t="s">
        <v>82</v>
      </c>
      <c r="D430" s="9">
        <v>16.226818519194129</v>
      </c>
      <c r="E430" s="9">
        <v>24.423792892074374</v>
      </c>
      <c r="F430" s="9">
        <f t="shared" si="84"/>
        <v>8.1969743728802449</v>
      </c>
      <c r="G430" s="9">
        <f t="shared" si="89"/>
        <v>7.4968356588984335</v>
      </c>
      <c r="H430" s="9"/>
      <c r="I430" s="9"/>
      <c r="J430" s="9"/>
      <c r="K430" s="9"/>
      <c r="L430" s="9"/>
      <c r="M430" s="9"/>
    </row>
    <row r="431" spans="1:14" x14ac:dyDescent="0.15">
      <c r="A431" s="8">
        <v>32</v>
      </c>
      <c r="B431" s="8" t="s">
        <v>83</v>
      </c>
      <c r="C431" s="8" t="s">
        <v>84</v>
      </c>
      <c r="D431" s="9">
        <v>16.36143862294702</v>
      </c>
      <c r="E431" s="9">
        <v>23.635503404698269</v>
      </c>
      <c r="F431" s="9">
        <f t="shared" si="84"/>
        <v>7.2740647817512496</v>
      </c>
      <c r="G431" s="9"/>
      <c r="H431" s="9"/>
      <c r="I431" s="9"/>
      <c r="J431" s="9"/>
      <c r="K431" s="9"/>
      <c r="L431" s="9"/>
      <c r="M431" s="9"/>
    </row>
    <row r="432" spans="1:14" x14ac:dyDescent="0.15">
      <c r="A432" s="8">
        <v>33</v>
      </c>
      <c r="B432" s="8" t="s">
        <v>85</v>
      </c>
      <c r="C432" s="8" t="s">
        <v>86</v>
      </c>
      <c r="D432" s="9">
        <v>16.166222821480645</v>
      </c>
      <c r="E432" s="9">
        <v>23.504086691801145</v>
      </c>
      <c r="F432" s="9">
        <f t="shared" si="84"/>
        <v>7.3378638703205006</v>
      </c>
      <c r="G432" s="9"/>
      <c r="H432" s="9"/>
      <c r="I432" s="9"/>
      <c r="J432" s="9"/>
      <c r="K432" s="9"/>
      <c r="L432" s="9"/>
      <c r="M432" s="9"/>
    </row>
    <row r="433" spans="1:14" x14ac:dyDescent="0.15">
      <c r="A433" s="8">
        <v>34</v>
      </c>
      <c r="B433" s="8" t="s">
        <v>87</v>
      </c>
      <c r="C433" s="8" t="s">
        <v>88</v>
      </c>
      <c r="D433" s="9">
        <v>17.088303292156393</v>
      </c>
      <c r="E433" s="9">
        <v>24.535688620544963</v>
      </c>
      <c r="F433" s="9">
        <f t="shared" si="84"/>
        <v>7.4473853283885703</v>
      </c>
      <c r="G433" s="9"/>
      <c r="H433" s="9"/>
      <c r="I433" s="9"/>
      <c r="J433" s="9"/>
      <c r="K433" s="9"/>
      <c r="L433" s="9"/>
      <c r="M433" s="9"/>
    </row>
    <row r="434" spans="1:14" x14ac:dyDescent="0.15">
      <c r="A434" s="8">
        <v>35</v>
      </c>
      <c r="B434" s="8" t="s">
        <v>89</v>
      </c>
      <c r="C434" s="8" t="s">
        <v>90</v>
      </c>
      <c r="D434" s="9">
        <v>16.640558988392605</v>
      </c>
      <c r="E434" s="9">
        <v>23.908070624174812</v>
      </c>
      <c r="F434" s="9">
        <f t="shared" si="84"/>
        <v>7.2675116357822063</v>
      </c>
      <c r="G434" s="9"/>
      <c r="H434" s="9"/>
      <c r="I434" s="9"/>
      <c r="J434" s="9"/>
      <c r="K434" s="9"/>
      <c r="L434" s="9"/>
      <c r="M434" s="9"/>
    </row>
    <row r="435" spans="1:14" x14ac:dyDescent="0.15">
      <c r="A435" s="8">
        <v>36</v>
      </c>
      <c r="B435" s="8" t="s">
        <v>91</v>
      </c>
      <c r="C435" s="8" t="s">
        <v>92</v>
      </c>
      <c r="D435" s="9">
        <v>15.713125727301028</v>
      </c>
      <c r="E435" s="9">
        <v>21.168722222765272</v>
      </c>
      <c r="F435" s="9">
        <f t="shared" si="84"/>
        <v>5.4555964954642437</v>
      </c>
      <c r="G435" s="9"/>
      <c r="H435" s="9">
        <f>F435-$G$430</f>
        <v>-2.0412391634341898</v>
      </c>
      <c r="I435" s="9">
        <f t="shared" si="86"/>
        <v>4.1159891050082997</v>
      </c>
      <c r="J435" s="9" t="s">
        <v>93</v>
      </c>
      <c r="K435" s="9">
        <f t="shared" si="87"/>
        <v>2.3830624910141514</v>
      </c>
      <c r="L435" s="9">
        <f t="shared" si="88"/>
        <v>0.66625076069168521</v>
      </c>
      <c r="M435" s="10">
        <v>2.3400000000000001E-2</v>
      </c>
      <c r="N435" s="3" t="s">
        <v>61</v>
      </c>
    </row>
    <row r="436" spans="1:14" x14ac:dyDescent="0.15">
      <c r="A436" s="8">
        <v>37</v>
      </c>
      <c r="B436" s="8" t="s">
        <v>94</v>
      </c>
      <c r="C436" s="8" t="s">
        <v>95</v>
      </c>
      <c r="D436" s="9">
        <v>16.484576667958951</v>
      </c>
      <c r="E436" s="9">
        <v>23.046925570982509</v>
      </c>
      <c r="F436" s="9">
        <f t="shared" si="84"/>
        <v>6.5623489030235582</v>
      </c>
      <c r="G436" s="9"/>
      <c r="H436" s="9">
        <f t="shared" ref="H436:H444" si="91">F436-$G$430</f>
        <v>-0.93448675587487529</v>
      </c>
      <c r="I436" s="9">
        <f t="shared" si="86"/>
        <v>1.9112105939558628</v>
      </c>
      <c r="J436" s="9"/>
      <c r="K436" s="9"/>
      <c r="L436" s="9"/>
      <c r="M436" s="9"/>
    </row>
    <row r="437" spans="1:14" x14ac:dyDescent="0.15">
      <c r="A437" s="8">
        <v>38</v>
      </c>
      <c r="B437" s="8" t="s">
        <v>96</v>
      </c>
      <c r="C437" s="8" t="s">
        <v>97</v>
      </c>
      <c r="D437" s="9">
        <v>15.687489857369645</v>
      </c>
      <c r="E437" s="9">
        <v>21.017874485950884</v>
      </c>
      <c r="F437" s="9">
        <f t="shared" si="84"/>
        <v>5.3303846285812391</v>
      </c>
      <c r="G437" s="9"/>
      <c r="H437" s="9">
        <f t="shared" si="91"/>
        <v>-2.1664510303171944</v>
      </c>
      <c r="I437" s="9">
        <f t="shared" si="86"/>
        <v>4.4891771559809532</v>
      </c>
      <c r="J437" s="9"/>
      <c r="K437" s="9"/>
      <c r="L437" s="9"/>
      <c r="M437" s="9"/>
    </row>
    <row r="438" spans="1:14" x14ac:dyDescent="0.15">
      <c r="A438" s="8">
        <v>39</v>
      </c>
      <c r="B438" s="8" t="s">
        <v>98</v>
      </c>
      <c r="C438" s="8" t="s">
        <v>99</v>
      </c>
      <c r="D438" s="9">
        <v>16.110473364000814</v>
      </c>
      <c r="E438" s="9">
        <v>23.392164169771295</v>
      </c>
      <c r="F438" s="9">
        <f t="shared" si="84"/>
        <v>7.2816908057704808</v>
      </c>
      <c r="G438" s="9"/>
      <c r="H438" s="9">
        <f t="shared" si="91"/>
        <v>-0.21514485312795273</v>
      </c>
      <c r="I438" s="9">
        <f t="shared" si="86"/>
        <v>1.1608204601738767</v>
      </c>
      <c r="J438" s="9"/>
      <c r="K438" s="9"/>
      <c r="L438" s="9"/>
      <c r="M438" s="9"/>
    </row>
    <row r="439" spans="1:14" x14ac:dyDescent="0.15">
      <c r="A439" s="8">
        <v>40</v>
      </c>
      <c r="B439" s="8" t="s">
        <v>100</v>
      </c>
      <c r="C439" s="8" t="s">
        <v>101</v>
      </c>
      <c r="D439" s="9">
        <v>16.447121424629447</v>
      </c>
      <c r="E439" s="9">
        <v>23.037194967302245</v>
      </c>
      <c r="F439" s="9">
        <f t="shared" si="84"/>
        <v>6.5900735426727977</v>
      </c>
      <c r="G439" s="9"/>
      <c r="H439" s="9">
        <f t="shared" si="91"/>
        <v>-0.90676211622563585</v>
      </c>
      <c r="I439" s="9">
        <f t="shared" si="86"/>
        <v>1.8748330290811583</v>
      </c>
      <c r="J439" s="9"/>
      <c r="K439" s="9"/>
      <c r="L439" s="9"/>
      <c r="M439" s="9"/>
    </row>
    <row r="440" spans="1:14" x14ac:dyDescent="0.15">
      <c r="A440" s="8">
        <v>41</v>
      </c>
      <c r="B440" s="8" t="s">
        <v>102</v>
      </c>
      <c r="C440" s="8" t="s">
        <v>103</v>
      </c>
      <c r="D440" s="9">
        <v>16.768008515297861</v>
      </c>
      <c r="E440" s="9">
        <v>24.004061250787604</v>
      </c>
      <c r="F440" s="9">
        <f t="shared" si="84"/>
        <v>7.2360527354897428</v>
      </c>
      <c r="G440" s="9"/>
      <c r="H440" s="9">
        <f t="shared" si="91"/>
        <v>-0.26078292340869069</v>
      </c>
      <c r="I440" s="9">
        <f t="shared" si="86"/>
        <v>1.198128730105775</v>
      </c>
      <c r="J440" s="9" t="s">
        <v>104</v>
      </c>
      <c r="K440" s="9">
        <f t="shared" si="87"/>
        <v>1.2193893867438474</v>
      </c>
      <c r="L440" s="9">
        <f t="shared" si="88"/>
        <v>3.4097829484807982E-2</v>
      </c>
      <c r="M440" s="1">
        <v>0.17199999999999999</v>
      </c>
    </row>
    <row r="441" spans="1:14" x14ac:dyDescent="0.15">
      <c r="A441" s="8">
        <v>42</v>
      </c>
      <c r="B441" s="8" t="s">
        <v>105</v>
      </c>
      <c r="C441" s="8" t="s">
        <v>106</v>
      </c>
      <c r="D441" s="9">
        <v>17.032935123146995</v>
      </c>
      <c r="E441" s="9">
        <v>24.360421015125482</v>
      </c>
      <c r="F441" s="9">
        <f t="shared" si="84"/>
        <v>7.3274858919784869</v>
      </c>
      <c r="G441" s="9"/>
      <c r="H441" s="9">
        <f t="shared" si="91"/>
        <v>-0.16934976691994663</v>
      </c>
      <c r="I441" s="9">
        <f t="shared" si="86"/>
        <v>1.1245515269532627</v>
      </c>
      <c r="J441" s="9"/>
      <c r="K441" s="9"/>
      <c r="L441" s="9"/>
      <c r="M441" s="9"/>
    </row>
    <row r="442" spans="1:14" x14ac:dyDescent="0.15">
      <c r="A442" s="8">
        <v>43</v>
      </c>
      <c r="B442" s="8" t="s">
        <v>107</v>
      </c>
      <c r="C442" s="8" t="s">
        <v>108</v>
      </c>
      <c r="D442" s="9">
        <v>17.307608638537427</v>
      </c>
      <c r="E442" s="9">
        <v>24.555065010630631</v>
      </c>
      <c r="F442" s="9">
        <f t="shared" si="84"/>
        <v>7.2474563720932039</v>
      </c>
      <c r="G442" s="9"/>
      <c r="H442" s="9">
        <f t="shared" si="91"/>
        <v>-0.24937928680522958</v>
      </c>
      <c r="I442" s="9">
        <f t="shared" si="86"/>
        <v>1.1886955739249825</v>
      </c>
      <c r="J442" s="9"/>
      <c r="K442" s="9"/>
      <c r="L442" s="9"/>
      <c r="M442" s="9"/>
    </row>
    <row r="443" spans="1:14" x14ac:dyDescent="0.15">
      <c r="A443" s="8">
        <v>44</v>
      </c>
      <c r="B443" s="8" t="s">
        <v>109</v>
      </c>
      <c r="C443" s="8" t="s">
        <v>110</v>
      </c>
      <c r="D443" s="9">
        <v>17.347237561069278</v>
      </c>
      <c r="E443" s="9">
        <v>24.448132484716371</v>
      </c>
      <c r="F443" s="9">
        <f t="shared" si="84"/>
        <v>7.1008949236470933</v>
      </c>
      <c r="G443" s="9"/>
      <c r="H443" s="9">
        <f t="shared" si="91"/>
        <v>-0.39594073525134021</v>
      </c>
      <c r="I443" s="9">
        <f t="shared" si="86"/>
        <v>1.3158004718966727</v>
      </c>
      <c r="J443" s="9"/>
      <c r="K443" s="9"/>
      <c r="L443" s="9"/>
      <c r="M443" s="9"/>
    </row>
    <row r="444" spans="1:14" x14ac:dyDescent="0.15">
      <c r="A444" s="8">
        <v>45</v>
      </c>
      <c r="B444" s="8" t="s">
        <v>111</v>
      </c>
      <c r="C444" s="8" t="s">
        <v>112</v>
      </c>
      <c r="D444" s="9">
        <v>17.218763868337181</v>
      </c>
      <c r="E444" s="9">
        <v>24.36025776807233</v>
      </c>
      <c r="F444" s="9">
        <f t="shared" si="84"/>
        <v>7.1414938997351491</v>
      </c>
      <c r="G444" s="9"/>
      <c r="H444" s="9">
        <f t="shared" si="91"/>
        <v>-0.35534175916328437</v>
      </c>
      <c r="I444" s="9">
        <f t="shared" si="86"/>
        <v>1.2792885952939632</v>
      </c>
      <c r="J444" s="9"/>
      <c r="K444" s="9"/>
      <c r="L444" s="9"/>
      <c r="M444" s="9"/>
    </row>
    <row r="445" spans="1:14" x14ac:dyDescent="0.15">
      <c r="A445" s="8"/>
      <c r="B445" s="8"/>
      <c r="C445" s="8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4" x14ac:dyDescent="0.15">
      <c r="A446" s="8">
        <v>46</v>
      </c>
      <c r="B446" s="8" t="s">
        <v>113</v>
      </c>
      <c r="C446" s="8" t="s">
        <v>114</v>
      </c>
      <c r="D446" s="9">
        <v>17.162059890046951</v>
      </c>
      <c r="E446" s="9">
        <v>24.501624235852216</v>
      </c>
      <c r="F446" s="9">
        <f t="shared" si="84"/>
        <v>7.3395643458052646</v>
      </c>
      <c r="G446" s="9">
        <f t="shared" si="89"/>
        <v>7.4393733468221175</v>
      </c>
      <c r="H446" s="9"/>
      <c r="I446" s="9"/>
      <c r="J446" s="9"/>
      <c r="K446" s="9"/>
      <c r="L446" s="9"/>
      <c r="M446" s="9"/>
    </row>
    <row r="447" spans="1:14" x14ac:dyDescent="0.15">
      <c r="A447" s="8">
        <v>47</v>
      </c>
      <c r="B447" s="8" t="s">
        <v>115</v>
      </c>
      <c r="C447" s="8" t="s">
        <v>116</v>
      </c>
      <c r="D447" s="9">
        <v>17.483373476118835</v>
      </c>
      <c r="E447" s="9">
        <v>24.827332363643933</v>
      </c>
      <c r="F447" s="9">
        <f t="shared" si="84"/>
        <v>7.3439588875250976</v>
      </c>
      <c r="G447" s="9"/>
      <c r="H447" s="9"/>
      <c r="I447" s="9"/>
      <c r="J447" s="9"/>
      <c r="K447" s="9"/>
      <c r="L447" s="9"/>
      <c r="M447" s="9"/>
    </row>
    <row r="448" spans="1:14" x14ac:dyDescent="0.15">
      <c r="A448" s="8">
        <v>48</v>
      </c>
      <c r="B448" s="8" t="s">
        <v>117</v>
      </c>
      <c r="C448" s="8" t="s">
        <v>118</v>
      </c>
      <c r="D448" s="9">
        <v>17.095242123040535</v>
      </c>
      <c r="E448" s="9">
        <v>24.443254109420042</v>
      </c>
      <c r="F448" s="9">
        <f t="shared" si="84"/>
        <v>7.3480119863795075</v>
      </c>
      <c r="G448" s="9"/>
      <c r="H448" s="9"/>
      <c r="I448" s="9"/>
      <c r="J448" s="9"/>
      <c r="K448" s="9"/>
      <c r="L448" s="9"/>
      <c r="M448" s="9"/>
    </row>
    <row r="449" spans="1:27" x14ac:dyDescent="0.15">
      <c r="A449" s="8">
        <v>49</v>
      </c>
      <c r="B449" s="8" t="s">
        <v>119</v>
      </c>
      <c r="C449" s="8" t="s">
        <v>120</v>
      </c>
      <c r="D449" s="9">
        <v>16.609514343240136</v>
      </c>
      <c r="E449" s="9">
        <v>24.365424784002659</v>
      </c>
      <c r="F449" s="9">
        <f t="shared" si="84"/>
        <v>7.7559104407625235</v>
      </c>
      <c r="G449" s="9"/>
      <c r="H449" s="9"/>
      <c r="I449" s="9"/>
      <c r="J449" s="9"/>
      <c r="K449" s="9"/>
      <c r="L449" s="9"/>
      <c r="M449" s="9"/>
    </row>
    <row r="450" spans="1:27" x14ac:dyDescent="0.15">
      <c r="A450" s="8">
        <v>50</v>
      </c>
      <c r="B450" s="8" t="s">
        <v>121</v>
      </c>
      <c r="C450" s="8" t="s">
        <v>122</v>
      </c>
      <c r="D450" s="9">
        <v>17.681978075536492</v>
      </c>
      <c r="E450" s="9">
        <v>25.099837714086696</v>
      </c>
      <c r="F450" s="9">
        <f t="shared" si="84"/>
        <v>7.4178596385502047</v>
      </c>
      <c r="G450" s="9"/>
      <c r="H450" s="9"/>
      <c r="I450" s="9"/>
      <c r="J450" s="9"/>
      <c r="K450" s="9"/>
      <c r="L450" s="9"/>
      <c r="M450" s="9"/>
    </row>
    <row r="451" spans="1:27" x14ac:dyDescent="0.15">
      <c r="A451" s="8">
        <v>51</v>
      </c>
      <c r="B451" s="8" t="s">
        <v>123</v>
      </c>
      <c r="C451" s="8" t="s">
        <v>124</v>
      </c>
      <c r="D451" s="9">
        <v>16.869941916726148</v>
      </c>
      <c r="E451" s="9">
        <v>22.84243781466337</v>
      </c>
      <c r="F451" s="9">
        <f t="shared" si="84"/>
        <v>5.9724958979372218</v>
      </c>
      <c r="G451" s="9"/>
      <c r="H451" s="9">
        <f>F451-$G$446</f>
        <v>-1.4668774488848957</v>
      </c>
      <c r="I451" s="9">
        <f t="shared" si="86"/>
        <v>2.7642295929476148</v>
      </c>
      <c r="J451" s="9" t="s">
        <v>125</v>
      </c>
      <c r="K451" s="9">
        <f>GEOMEAN(I451:I454)</f>
        <v>2.5669326621474382</v>
      </c>
      <c r="L451" s="9">
        <f>STDEV(I451:I454)/SQRT(4)</f>
        <v>0.13233487028491081</v>
      </c>
      <c r="M451" s="10" t="s">
        <v>161</v>
      </c>
      <c r="N451" s="3" t="s">
        <v>157</v>
      </c>
    </row>
    <row r="452" spans="1:27" x14ac:dyDescent="0.15">
      <c r="A452" s="8">
        <v>52</v>
      </c>
      <c r="B452" s="8" t="s">
        <v>126</v>
      </c>
      <c r="C452" s="8" t="s">
        <v>127</v>
      </c>
      <c r="D452" s="9">
        <v>16.765967252227028</v>
      </c>
      <c r="E452" s="9">
        <v>23.076109175725911</v>
      </c>
      <c r="F452" s="9">
        <f t="shared" si="84"/>
        <v>6.3101419234988825</v>
      </c>
      <c r="G452" s="9"/>
      <c r="H452" s="9">
        <f t="shared" ref="H452:H458" si="92">F452-$G$446</f>
        <v>-1.129231423323235</v>
      </c>
      <c r="I452" s="9">
        <f t="shared" si="86"/>
        <v>2.1874217720819047</v>
      </c>
      <c r="J452" s="9"/>
      <c r="K452" s="9"/>
      <c r="L452" s="9"/>
      <c r="M452" s="9"/>
    </row>
    <row r="453" spans="1:27" x14ac:dyDescent="0.15">
      <c r="A453" s="8">
        <v>53</v>
      </c>
      <c r="B453" s="8" t="s">
        <v>128</v>
      </c>
      <c r="C453" s="8" t="s">
        <v>129</v>
      </c>
      <c r="D453" s="9">
        <v>16.419717755115176</v>
      </c>
      <c r="E453" s="9">
        <v>22.419297934701614</v>
      </c>
      <c r="F453" s="9">
        <f t="shared" si="84"/>
        <v>5.9995801795864381</v>
      </c>
      <c r="G453" s="9"/>
      <c r="H453" s="9">
        <f t="shared" si="92"/>
        <v>-1.4397931672356794</v>
      </c>
      <c r="I453" s="9">
        <f t="shared" si="86"/>
        <v>2.7128197021331051</v>
      </c>
      <c r="J453" s="9"/>
      <c r="K453" s="9"/>
      <c r="L453" s="9"/>
      <c r="M453" s="9"/>
    </row>
    <row r="454" spans="1:27" x14ac:dyDescent="0.15">
      <c r="A454" s="8">
        <v>54</v>
      </c>
      <c r="B454" s="8" t="s">
        <v>130</v>
      </c>
      <c r="C454" s="8" t="s">
        <v>131</v>
      </c>
      <c r="D454" s="9">
        <v>17.673493064670801</v>
      </c>
      <c r="E454" s="9">
        <v>23.708586649067861</v>
      </c>
      <c r="F454" s="9">
        <f t="shared" si="84"/>
        <v>6.0350935843970603</v>
      </c>
      <c r="G454" s="9"/>
      <c r="H454" s="9">
        <f t="shared" si="92"/>
        <v>-1.4042797624250571</v>
      </c>
      <c r="I454" s="9">
        <f t="shared" si="86"/>
        <v>2.646856099220229</v>
      </c>
      <c r="J454" s="9"/>
      <c r="K454" s="9"/>
      <c r="L454" s="9"/>
      <c r="M454" s="9"/>
    </row>
    <row r="455" spans="1:27" x14ac:dyDescent="0.15">
      <c r="A455" s="8">
        <v>55</v>
      </c>
      <c r="B455" s="8" t="s">
        <v>132</v>
      </c>
      <c r="C455" s="8" t="s">
        <v>133</v>
      </c>
      <c r="D455" s="9">
        <v>16.724282322024198</v>
      </c>
      <c r="E455" s="9">
        <v>24.307025587533303</v>
      </c>
      <c r="F455" s="9">
        <f t="shared" si="84"/>
        <v>7.5827432655091052</v>
      </c>
      <c r="G455" s="9"/>
      <c r="H455" s="9">
        <f t="shared" si="92"/>
        <v>0.14336991868698767</v>
      </c>
      <c r="I455" s="9">
        <f t="shared" si="86"/>
        <v>0.9054018009014998</v>
      </c>
      <c r="J455" s="9" t="s">
        <v>134</v>
      </c>
      <c r="K455" s="9">
        <f t="shared" ref="K455" si="93">GEOMEAN(I455:I458)</f>
        <v>1.1196756510311228</v>
      </c>
      <c r="L455" s="9">
        <f t="shared" ref="L455" si="94">STDEV(I455:I458)/SQRT(4)</f>
        <v>0.10026706083078964</v>
      </c>
      <c r="M455" s="1">
        <v>0.32969999999999999</v>
      </c>
    </row>
    <row r="456" spans="1:27" x14ac:dyDescent="0.15">
      <c r="A456" s="8">
        <v>56</v>
      </c>
      <c r="B456" s="8" t="s">
        <v>135</v>
      </c>
      <c r="C456" s="8" t="s">
        <v>136</v>
      </c>
      <c r="D456" s="9">
        <v>17.065027489516027</v>
      </c>
      <c r="E456" s="9">
        <v>24.156194781819007</v>
      </c>
      <c r="F456" s="9">
        <f t="shared" si="84"/>
        <v>7.0911672923029805</v>
      </c>
      <c r="G456" s="9"/>
      <c r="H456" s="9">
        <f t="shared" si="92"/>
        <v>-0.348206054519137</v>
      </c>
      <c r="I456" s="9">
        <f t="shared" si="86"/>
        <v>1.272976736606759</v>
      </c>
      <c r="J456" s="9"/>
      <c r="K456" s="9"/>
      <c r="L456" s="9"/>
      <c r="M456" s="9"/>
    </row>
    <row r="457" spans="1:27" x14ac:dyDescent="0.15">
      <c r="A457" s="8">
        <v>57</v>
      </c>
      <c r="B457" s="8" t="s">
        <v>137</v>
      </c>
      <c r="C457" s="8" t="s">
        <v>138</v>
      </c>
      <c r="D457" s="9">
        <v>17.520034144274597</v>
      </c>
      <c r="E457" s="9">
        <v>24.550238738095654</v>
      </c>
      <c r="F457" s="9">
        <f t="shared" si="84"/>
        <v>7.0302045938210576</v>
      </c>
      <c r="G457" s="9"/>
      <c r="H457" s="9">
        <f t="shared" si="92"/>
        <v>-0.40916875300105993</v>
      </c>
      <c r="I457" s="9">
        <f t="shared" si="86"/>
        <v>1.3279204770421813</v>
      </c>
      <c r="J457" s="9"/>
      <c r="K457" s="9"/>
      <c r="L457" s="9"/>
      <c r="M457" s="9"/>
    </row>
    <row r="458" spans="1:27" x14ac:dyDescent="0.15">
      <c r="A458" s="8">
        <v>58</v>
      </c>
      <c r="B458" s="8" t="s">
        <v>139</v>
      </c>
      <c r="C458" s="8" t="s">
        <v>140</v>
      </c>
      <c r="D458" s="9">
        <v>17.421708350142978</v>
      </c>
      <c r="E458" s="9">
        <v>24.822763101018911</v>
      </c>
      <c r="F458" s="9">
        <f t="shared" si="84"/>
        <v>7.4010547508759323</v>
      </c>
      <c r="G458" s="9"/>
      <c r="H458" s="9">
        <f t="shared" si="92"/>
        <v>-3.8318595946185141E-2</v>
      </c>
      <c r="I458" s="9">
        <f t="shared" si="86"/>
        <v>1.0269162985942579</v>
      </c>
      <c r="J458" s="9"/>
      <c r="K458" s="9"/>
      <c r="L458" s="9"/>
      <c r="M458" s="9"/>
    </row>
    <row r="463" spans="1:27" x14ac:dyDescent="0.15">
      <c r="A463" s="2" t="s">
        <v>166</v>
      </c>
      <c r="B463" s="2" t="s">
        <v>167</v>
      </c>
      <c r="C463" s="2" t="s">
        <v>168</v>
      </c>
    </row>
    <row r="464" spans="1:27" s="7" customFormat="1" ht="45" x14ac:dyDescent="0.15">
      <c r="A464" s="5" t="s">
        <v>4</v>
      </c>
      <c r="B464" s="5" t="s">
        <v>5</v>
      </c>
      <c r="C464" s="5" t="s">
        <v>6</v>
      </c>
      <c r="D464" s="6" t="s">
        <v>7</v>
      </c>
      <c r="E464" s="6" t="s">
        <v>167</v>
      </c>
      <c r="F464" s="6" t="s">
        <v>8</v>
      </c>
      <c r="G464" s="6" t="s">
        <v>9</v>
      </c>
      <c r="H464" s="6" t="s">
        <v>10</v>
      </c>
      <c r="I464" s="6" t="s">
        <v>11</v>
      </c>
      <c r="J464" s="6" t="s">
        <v>12</v>
      </c>
      <c r="K464" s="6" t="s">
        <v>13</v>
      </c>
      <c r="L464" s="6" t="s">
        <v>14</v>
      </c>
      <c r="M464" s="6" t="s">
        <v>15</v>
      </c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14" x14ac:dyDescent="0.15">
      <c r="A465" s="8">
        <v>1</v>
      </c>
      <c r="B465" s="8" t="s">
        <v>16</v>
      </c>
      <c r="C465" s="8" t="s">
        <v>17</v>
      </c>
      <c r="D465" s="9">
        <v>17.169543226198087</v>
      </c>
      <c r="E465" s="9">
        <v>23.752225880906259</v>
      </c>
      <c r="F465" s="9">
        <f>E465-D465</f>
        <v>6.5826826547081723</v>
      </c>
      <c r="G465" s="9">
        <f>GEOMEAN(F465:F469)</f>
        <v>6.7253036262578823</v>
      </c>
      <c r="H465" s="9"/>
      <c r="I465" s="9"/>
      <c r="J465" s="9"/>
      <c r="K465" s="9"/>
      <c r="L465" s="9"/>
      <c r="M465" s="9"/>
    </row>
    <row r="466" spans="1:14" x14ac:dyDescent="0.15">
      <c r="A466" s="8">
        <v>2</v>
      </c>
      <c r="B466" s="8" t="s">
        <v>18</v>
      </c>
      <c r="C466" s="8" t="s">
        <v>19</v>
      </c>
      <c r="D466" s="9">
        <v>16.742754992975584</v>
      </c>
      <c r="E466" s="9">
        <v>23.186493109361574</v>
      </c>
      <c r="F466" s="9">
        <f t="shared" ref="F466:F525" si="95">E466-D466</f>
        <v>6.4437381163859904</v>
      </c>
      <c r="G466" s="9"/>
      <c r="H466" s="9"/>
      <c r="I466" s="9"/>
      <c r="J466" s="9"/>
      <c r="K466" s="9"/>
      <c r="L466" s="9"/>
      <c r="M466" s="9"/>
    </row>
    <row r="467" spans="1:14" x14ac:dyDescent="0.15">
      <c r="A467" s="8">
        <v>3</v>
      </c>
      <c r="B467" s="8" t="s">
        <v>20</v>
      </c>
      <c r="C467" s="8" t="s">
        <v>21</v>
      </c>
      <c r="D467" s="9">
        <v>16.598639022469161</v>
      </c>
      <c r="E467" s="9">
        <v>23.191089048668779</v>
      </c>
      <c r="F467" s="9">
        <f t="shared" si="95"/>
        <v>6.592450026199618</v>
      </c>
      <c r="G467" s="9"/>
      <c r="H467" s="9"/>
      <c r="I467" s="9"/>
      <c r="J467" s="9"/>
      <c r="K467" s="9"/>
      <c r="L467" s="9"/>
      <c r="M467" s="9"/>
    </row>
    <row r="468" spans="1:14" x14ac:dyDescent="0.15">
      <c r="A468" s="8">
        <v>4</v>
      </c>
      <c r="B468" s="8" t="s">
        <v>22</v>
      </c>
      <c r="C468" s="8" t="s">
        <v>23</v>
      </c>
      <c r="D468" s="9">
        <v>16.340617728356992</v>
      </c>
      <c r="E468" s="9">
        <v>23.637050669050222</v>
      </c>
      <c r="F468" s="9">
        <f t="shared" si="95"/>
        <v>7.2964329406932293</v>
      </c>
      <c r="G468" s="9"/>
      <c r="H468" s="9"/>
      <c r="I468" s="9"/>
      <c r="J468" s="9"/>
      <c r="K468" s="9"/>
      <c r="L468" s="9"/>
      <c r="M468" s="9"/>
    </row>
    <row r="469" spans="1:14" x14ac:dyDescent="0.15">
      <c r="A469" s="8">
        <v>5</v>
      </c>
      <c r="B469" s="8" t="s">
        <v>24</v>
      </c>
      <c r="C469" s="8" t="s">
        <v>25</v>
      </c>
      <c r="D469" s="9">
        <v>17.098266332303158</v>
      </c>
      <c r="E469" s="9">
        <v>23.841391770985787</v>
      </c>
      <c r="F469" s="9">
        <f t="shared" si="95"/>
        <v>6.7431254386826289</v>
      </c>
      <c r="G469" s="9"/>
      <c r="H469" s="9"/>
      <c r="I469" s="9"/>
      <c r="J469" s="9"/>
      <c r="K469" s="9"/>
      <c r="L469" s="9"/>
      <c r="M469" s="9"/>
    </row>
    <row r="470" spans="1:14" x14ac:dyDescent="0.15">
      <c r="A470" s="8">
        <v>6</v>
      </c>
      <c r="B470" s="8" t="s">
        <v>26</v>
      </c>
      <c r="C470" s="8" t="s">
        <v>27</v>
      </c>
      <c r="D470" s="9">
        <v>16.365384230101363</v>
      </c>
      <c r="E470" s="9">
        <v>21.37047248810828</v>
      </c>
      <c r="F470" s="9">
        <f t="shared" si="95"/>
        <v>5.0050882580069178</v>
      </c>
      <c r="G470" s="9"/>
      <c r="H470" s="9">
        <f>F470-$G$465</f>
        <v>-1.7202153682509644</v>
      </c>
      <c r="I470" s="9">
        <f>POWER(2,-H470)</f>
        <v>3.2948558946938511</v>
      </c>
      <c r="J470" s="9" t="s">
        <v>28</v>
      </c>
      <c r="K470" s="9">
        <f>GEOMEAN(I470:I474)</f>
        <v>2.9854820610057304</v>
      </c>
      <c r="L470" s="9">
        <f>STDEV(I470:I474)/SQRT(5)</f>
        <v>0.44084107051947252</v>
      </c>
      <c r="M470" s="10">
        <v>4.0000000000000002E-4</v>
      </c>
      <c r="N470" s="3" t="s">
        <v>157</v>
      </c>
    </row>
    <row r="471" spans="1:14" x14ac:dyDescent="0.15">
      <c r="A471" s="8">
        <v>7</v>
      </c>
      <c r="B471" s="8" t="s">
        <v>29</v>
      </c>
      <c r="C471" s="8" t="s">
        <v>30</v>
      </c>
      <c r="D471" s="9">
        <v>16.323458872111132</v>
      </c>
      <c r="E471" s="9">
        <v>20.915240316384462</v>
      </c>
      <c r="F471" s="9">
        <f t="shared" si="95"/>
        <v>4.5917814442733302</v>
      </c>
      <c r="G471" s="9"/>
      <c r="H471" s="9">
        <f t="shared" ref="H471:H479" si="96">F471-$G$465</f>
        <v>-2.133522181984552</v>
      </c>
      <c r="I471" s="9">
        <f t="shared" ref="I471:I525" si="97">POWER(2,-H471)</f>
        <v>4.3878742535330133</v>
      </c>
      <c r="J471" s="9"/>
      <c r="K471" s="9"/>
      <c r="L471" s="9"/>
      <c r="M471" s="9"/>
    </row>
    <row r="472" spans="1:14" x14ac:dyDescent="0.15">
      <c r="A472" s="8">
        <v>8</v>
      </c>
      <c r="B472" s="8" t="s">
        <v>31</v>
      </c>
      <c r="C472" s="8" t="s">
        <v>32</v>
      </c>
      <c r="D472" s="9">
        <v>16.931760318581066</v>
      </c>
      <c r="E472" s="9">
        <v>22.619935044635127</v>
      </c>
      <c r="F472" s="9">
        <f t="shared" si="95"/>
        <v>5.6881747260540614</v>
      </c>
      <c r="G472" s="9"/>
      <c r="H472" s="9">
        <f t="shared" si="96"/>
        <v>-1.0371289002038209</v>
      </c>
      <c r="I472" s="9">
        <f t="shared" si="97"/>
        <v>2.0521396346194409</v>
      </c>
      <c r="J472" s="9"/>
      <c r="K472" s="9"/>
      <c r="L472" s="9"/>
      <c r="M472" s="9"/>
    </row>
    <row r="473" spans="1:14" x14ac:dyDescent="0.15">
      <c r="A473" s="8">
        <v>9</v>
      </c>
      <c r="B473" s="8" t="s">
        <v>33</v>
      </c>
      <c r="C473" s="8" t="s">
        <v>34</v>
      </c>
      <c r="D473" s="9">
        <v>16.131258276640384</v>
      </c>
      <c r="E473" s="9">
        <v>21.718742781813145</v>
      </c>
      <c r="F473" s="9">
        <f t="shared" si="95"/>
        <v>5.5874845051727604</v>
      </c>
      <c r="G473" s="9"/>
      <c r="H473" s="9">
        <f t="shared" si="96"/>
        <v>-1.1378191210851218</v>
      </c>
      <c r="I473" s="9">
        <f t="shared" si="97"/>
        <v>2.2004813145299269</v>
      </c>
      <c r="J473" s="9"/>
      <c r="K473" s="9"/>
      <c r="L473" s="9"/>
      <c r="M473" s="9"/>
    </row>
    <row r="474" spans="1:14" x14ac:dyDescent="0.15">
      <c r="A474" s="8">
        <v>10</v>
      </c>
      <c r="B474" s="8" t="s">
        <v>35</v>
      </c>
      <c r="C474" s="8" t="s">
        <v>36</v>
      </c>
      <c r="D474" s="9">
        <v>16.181124270339733</v>
      </c>
      <c r="E474" s="9">
        <v>21.045293968341056</v>
      </c>
      <c r="F474" s="9">
        <f t="shared" si="95"/>
        <v>4.8641696980013229</v>
      </c>
      <c r="G474" s="9"/>
      <c r="H474" s="9">
        <f t="shared" si="96"/>
        <v>-1.8611339282565593</v>
      </c>
      <c r="I474" s="9">
        <f t="shared" si="97"/>
        <v>3.6329309074507616</v>
      </c>
      <c r="J474" s="9"/>
      <c r="K474" s="9"/>
      <c r="L474" s="9"/>
      <c r="M474" s="9"/>
    </row>
    <row r="475" spans="1:14" x14ac:dyDescent="0.15">
      <c r="A475" s="8">
        <v>11</v>
      </c>
      <c r="B475" s="8" t="s">
        <v>37</v>
      </c>
      <c r="C475" s="8" t="s">
        <v>38</v>
      </c>
      <c r="D475" s="9">
        <v>16.36156152168078</v>
      </c>
      <c r="E475" s="9">
        <v>23.223768380404671</v>
      </c>
      <c r="F475" s="9">
        <f t="shared" si="95"/>
        <v>6.8622068587238907</v>
      </c>
      <c r="G475" s="9"/>
      <c r="H475" s="9">
        <f t="shared" si="96"/>
        <v>0.13690323246600844</v>
      </c>
      <c r="I475" s="9">
        <f t="shared" si="97"/>
        <v>0.90946925162591619</v>
      </c>
      <c r="J475" s="9" t="s">
        <v>39</v>
      </c>
      <c r="K475" s="9">
        <f t="shared" ref="K475:K507" si="98">GEOMEAN(I475:I479)</f>
        <v>0.93489742273896048</v>
      </c>
      <c r="L475" s="9">
        <f t="shared" ref="L475:L507" si="99">STDEV(I475:I479)/SQRT(5)</f>
        <v>6.0629890208935444E-2</v>
      </c>
      <c r="M475" s="1">
        <v>0.62629999999999997</v>
      </c>
    </row>
    <row r="476" spans="1:14" x14ac:dyDescent="0.15">
      <c r="A476" s="8">
        <v>12</v>
      </c>
      <c r="B476" s="8" t="s">
        <v>40</v>
      </c>
      <c r="C476" s="8" t="s">
        <v>41</v>
      </c>
      <c r="D476" s="9">
        <v>15.955541426686864</v>
      </c>
      <c r="E476" s="9">
        <v>23.126151575752569</v>
      </c>
      <c r="F476" s="9">
        <f t="shared" si="95"/>
        <v>7.1706101490657055</v>
      </c>
      <c r="G476" s="9"/>
      <c r="H476" s="9">
        <f t="shared" si="96"/>
        <v>0.44530652280782324</v>
      </c>
      <c r="I476" s="9">
        <f t="shared" si="97"/>
        <v>0.73442825945274448</v>
      </c>
      <c r="J476" s="9"/>
      <c r="K476" s="9"/>
      <c r="L476" s="9"/>
      <c r="M476" s="9"/>
    </row>
    <row r="477" spans="1:14" x14ac:dyDescent="0.15">
      <c r="A477" s="8">
        <v>13</v>
      </c>
      <c r="B477" s="8" t="s">
        <v>42</v>
      </c>
      <c r="C477" s="8" t="s">
        <v>43</v>
      </c>
      <c r="D477" s="9">
        <v>16.651820998945343</v>
      </c>
      <c r="E477" s="9">
        <v>23.237700322676993</v>
      </c>
      <c r="F477" s="9">
        <f t="shared" si="95"/>
        <v>6.5858793237316497</v>
      </c>
      <c r="G477" s="9"/>
      <c r="H477" s="9">
        <f t="shared" si="96"/>
        <v>-0.1394243025262325</v>
      </c>
      <c r="I477" s="9">
        <f t="shared" si="97"/>
        <v>1.1014654959838965</v>
      </c>
      <c r="J477" s="9"/>
      <c r="K477" s="9"/>
      <c r="L477" s="9"/>
      <c r="M477" s="9"/>
    </row>
    <row r="478" spans="1:14" x14ac:dyDescent="0.15">
      <c r="A478" s="8">
        <v>14</v>
      </c>
      <c r="B478" s="8" t="s">
        <v>44</v>
      </c>
      <c r="C478" s="8" t="s">
        <v>45</v>
      </c>
      <c r="D478" s="9">
        <v>16.240870292570207</v>
      </c>
      <c r="E478" s="9">
        <v>22.972946006987318</v>
      </c>
      <c r="F478" s="9">
        <f t="shared" si="95"/>
        <v>6.7320757144171104</v>
      </c>
      <c r="G478" s="9"/>
      <c r="H478" s="9">
        <f t="shared" si="96"/>
        <v>6.7720881592281401E-3</v>
      </c>
      <c r="I478" s="9">
        <f t="shared" si="97"/>
        <v>0.99531694603850196</v>
      </c>
      <c r="J478" s="9"/>
      <c r="K478" s="9"/>
      <c r="L478" s="9"/>
      <c r="M478" s="9"/>
    </row>
    <row r="479" spans="1:14" x14ac:dyDescent="0.15">
      <c r="A479" s="8">
        <v>15</v>
      </c>
      <c r="B479" s="8" t="s">
        <v>46</v>
      </c>
      <c r="C479" s="8" t="s">
        <v>47</v>
      </c>
      <c r="D479" s="9">
        <v>15.821417453240054</v>
      </c>
      <c r="E479" s="9">
        <v>22.582763609546031</v>
      </c>
      <c r="F479" s="9">
        <f t="shared" si="95"/>
        <v>6.7613461563059776</v>
      </c>
      <c r="G479" s="9"/>
      <c r="H479" s="9">
        <f t="shared" si="96"/>
        <v>3.6042530048095323E-2</v>
      </c>
      <c r="I479" s="9">
        <f t="shared" si="97"/>
        <v>0.97532670887924111</v>
      </c>
      <c r="J479" s="9"/>
      <c r="K479" s="9"/>
      <c r="L479" s="9"/>
      <c r="M479" s="9"/>
    </row>
    <row r="480" spans="1:14" x14ac:dyDescent="0.15">
      <c r="A480" s="8"/>
      <c r="B480" s="8"/>
      <c r="C480" s="8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4" x14ac:dyDescent="0.15">
      <c r="A481" s="8">
        <v>16</v>
      </c>
      <c r="B481" s="8" t="s">
        <v>48</v>
      </c>
      <c r="C481" s="8" t="s">
        <v>49</v>
      </c>
      <c r="D481" s="9">
        <v>17.017756966465001</v>
      </c>
      <c r="E481" s="9">
        <v>23.107143026029686</v>
      </c>
      <c r="F481" s="9">
        <f t="shared" si="95"/>
        <v>6.0893860595646849</v>
      </c>
      <c r="G481" s="9">
        <f t="shared" ref="G481:G513" si="100">GEOMEAN(F481:F485)</f>
        <v>6.5151748106149379</v>
      </c>
      <c r="H481" s="9"/>
      <c r="I481" s="9"/>
      <c r="J481" s="9"/>
      <c r="K481" s="9"/>
      <c r="L481" s="9"/>
      <c r="M481" s="9"/>
    </row>
    <row r="482" spans="1:14" x14ac:dyDescent="0.15">
      <c r="A482" s="8">
        <v>17</v>
      </c>
      <c r="B482" s="8" t="s">
        <v>50</v>
      </c>
      <c r="C482" s="8" t="s">
        <v>51</v>
      </c>
      <c r="D482" s="9">
        <v>16.630268839869018</v>
      </c>
      <c r="E482" s="9">
        <v>23.460486711551315</v>
      </c>
      <c r="F482" s="9">
        <f t="shared" si="95"/>
        <v>6.8302178716822972</v>
      </c>
      <c r="G482" s="9"/>
      <c r="H482" s="9"/>
      <c r="I482" s="9"/>
      <c r="J482" s="9"/>
      <c r="K482" s="9"/>
      <c r="L482" s="9"/>
      <c r="M482" s="9"/>
    </row>
    <row r="483" spans="1:14" x14ac:dyDescent="0.15">
      <c r="A483" s="8">
        <v>18</v>
      </c>
      <c r="B483" s="8" t="s">
        <v>52</v>
      </c>
      <c r="C483" s="8" t="s">
        <v>53</v>
      </c>
      <c r="D483" s="9">
        <v>16.639770147598458</v>
      </c>
      <c r="E483" s="9">
        <v>23.205191222115722</v>
      </c>
      <c r="F483" s="9">
        <f t="shared" si="95"/>
        <v>6.5654210745172641</v>
      </c>
      <c r="G483" s="9"/>
      <c r="H483" s="9"/>
      <c r="I483" s="9"/>
      <c r="J483" s="9"/>
      <c r="K483" s="9"/>
      <c r="L483" s="9"/>
      <c r="M483" s="9"/>
    </row>
    <row r="484" spans="1:14" x14ac:dyDescent="0.15">
      <c r="A484" s="8">
        <v>19</v>
      </c>
      <c r="B484" s="8" t="s">
        <v>54</v>
      </c>
      <c r="C484" s="8" t="s">
        <v>55</v>
      </c>
      <c r="D484" s="9">
        <v>16.141312986532434</v>
      </c>
      <c r="E484" s="9">
        <v>23.116929229660581</v>
      </c>
      <c r="F484" s="9">
        <f t="shared" si="95"/>
        <v>6.9756162431281474</v>
      </c>
      <c r="G484" s="9"/>
      <c r="H484" s="9"/>
      <c r="I484" s="9"/>
      <c r="J484" s="9"/>
      <c r="K484" s="9"/>
      <c r="L484" s="9"/>
      <c r="M484" s="9"/>
    </row>
    <row r="485" spans="1:14" x14ac:dyDescent="0.15">
      <c r="A485" s="8">
        <v>20</v>
      </c>
      <c r="B485" s="8" t="s">
        <v>56</v>
      </c>
      <c r="C485" s="8" t="s">
        <v>57</v>
      </c>
      <c r="D485" s="9">
        <v>16.879826471630846</v>
      </c>
      <c r="E485" s="9">
        <v>23.042613127274759</v>
      </c>
      <c r="F485" s="9">
        <f t="shared" si="95"/>
        <v>6.162786655643913</v>
      </c>
      <c r="G485" s="9"/>
      <c r="H485" s="9"/>
      <c r="I485" s="9"/>
      <c r="J485" s="9"/>
      <c r="K485" s="9"/>
      <c r="L485" s="9"/>
      <c r="M485" s="9"/>
    </row>
    <row r="486" spans="1:14" x14ac:dyDescent="0.15">
      <c r="A486" s="8">
        <v>21</v>
      </c>
      <c r="B486" s="8" t="s">
        <v>58</v>
      </c>
      <c r="C486" s="8" t="s">
        <v>59</v>
      </c>
      <c r="D486" s="9">
        <v>16.156001878830427</v>
      </c>
      <c r="E486" s="9">
        <v>20.947544147715938</v>
      </c>
      <c r="F486" s="9">
        <f t="shared" si="95"/>
        <v>4.7915422688855109</v>
      </c>
      <c r="G486" s="9"/>
      <c r="H486" s="9">
        <f>F486-$G$481</f>
        <v>-1.7236325417294269</v>
      </c>
      <c r="I486" s="9">
        <f t="shared" si="97"/>
        <v>3.3026693539225254</v>
      </c>
      <c r="J486" s="9" t="s">
        <v>60</v>
      </c>
      <c r="K486" s="9">
        <f t="shared" si="98"/>
        <v>2.1716896349527914</v>
      </c>
      <c r="L486" s="9">
        <f t="shared" si="99"/>
        <v>0.33371531795722503</v>
      </c>
      <c r="M486" s="10">
        <v>3.5999999999999999E-3</v>
      </c>
      <c r="N486" s="3" t="s">
        <v>144</v>
      </c>
    </row>
    <row r="487" spans="1:14" x14ac:dyDescent="0.15">
      <c r="A487" s="8">
        <v>22</v>
      </c>
      <c r="B487" s="8" t="s">
        <v>62</v>
      </c>
      <c r="C487" s="8" t="s">
        <v>63</v>
      </c>
      <c r="D487" s="9">
        <v>15.364157438854015</v>
      </c>
      <c r="E487" s="9">
        <v>20.418330340825584</v>
      </c>
      <c r="F487" s="9">
        <f t="shared" si="95"/>
        <v>5.0541729019715689</v>
      </c>
      <c r="G487" s="9"/>
      <c r="H487" s="9">
        <f t="shared" ref="H487:H495" si="101">F487-$G$481</f>
        <v>-1.461001908643369</v>
      </c>
      <c r="I487" s="9">
        <f t="shared" si="97"/>
        <v>2.7529948453106949</v>
      </c>
      <c r="J487" s="9"/>
      <c r="K487" s="9"/>
      <c r="L487" s="9"/>
      <c r="M487" s="9"/>
    </row>
    <row r="488" spans="1:14" x14ac:dyDescent="0.15">
      <c r="A488" s="8">
        <v>23</v>
      </c>
      <c r="B488" s="8" t="s">
        <v>64</v>
      </c>
      <c r="C488" s="8" t="s">
        <v>65</v>
      </c>
      <c r="D488" s="9">
        <v>15.457006985451063</v>
      </c>
      <c r="E488" s="9">
        <v>21.430893162578265</v>
      </c>
      <c r="F488" s="9">
        <f t="shared" si="95"/>
        <v>5.973886177127202</v>
      </c>
      <c r="G488" s="9"/>
      <c r="H488" s="9">
        <f t="shared" si="101"/>
        <v>-0.54128863348773582</v>
      </c>
      <c r="I488" s="9">
        <f t="shared" si="97"/>
        <v>1.4552718041762229</v>
      </c>
      <c r="J488" s="9"/>
      <c r="K488" s="9"/>
      <c r="L488" s="9"/>
      <c r="M488" s="9"/>
    </row>
    <row r="489" spans="1:14" x14ac:dyDescent="0.15">
      <c r="A489" s="8">
        <v>24</v>
      </c>
      <c r="B489" s="8" t="s">
        <v>66</v>
      </c>
      <c r="C489" s="8" t="s">
        <v>67</v>
      </c>
      <c r="D489" s="9">
        <v>16.701582453797215</v>
      </c>
      <c r="E489" s="9">
        <v>22.327274249028324</v>
      </c>
      <c r="F489" s="9">
        <f t="shared" si="95"/>
        <v>5.6256917952311092</v>
      </c>
      <c r="G489" s="9"/>
      <c r="H489" s="9">
        <f t="shared" si="101"/>
        <v>-0.88948301538382868</v>
      </c>
      <c r="I489" s="9">
        <f t="shared" si="97"/>
        <v>1.8525121637052724</v>
      </c>
      <c r="J489" s="9"/>
      <c r="K489" s="9"/>
      <c r="L489" s="9"/>
      <c r="M489" s="9"/>
    </row>
    <row r="490" spans="1:14" x14ac:dyDescent="0.15">
      <c r="A490" s="8">
        <v>25</v>
      </c>
      <c r="B490" s="8" t="s">
        <v>68</v>
      </c>
      <c r="C490" s="8" t="s">
        <v>69</v>
      </c>
      <c r="D490" s="9">
        <v>15.903675344139446</v>
      </c>
      <c r="E490" s="9">
        <v>21.44016657187095</v>
      </c>
      <c r="F490" s="9">
        <f t="shared" si="95"/>
        <v>5.5364912277315046</v>
      </c>
      <c r="G490" s="9"/>
      <c r="H490" s="9">
        <f t="shared" si="101"/>
        <v>-0.97868358288343327</v>
      </c>
      <c r="I490" s="9">
        <f t="shared" si="97"/>
        <v>1.9706664127623761</v>
      </c>
      <c r="J490" s="9"/>
      <c r="K490" s="9"/>
      <c r="L490" s="9"/>
      <c r="M490" s="9"/>
    </row>
    <row r="491" spans="1:14" x14ac:dyDescent="0.15">
      <c r="A491" s="8">
        <v>26</v>
      </c>
      <c r="B491" s="8" t="s">
        <v>70</v>
      </c>
      <c r="C491" s="8" t="s">
        <v>71</v>
      </c>
      <c r="D491" s="9">
        <v>15.798615751124734</v>
      </c>
      <c r="E491" s="9">
        <v>22.550142658549515</v>
      </c>
      <c r="F491" s="9">
        <f t="shared" si="95"/>
        <v>6.7515269074247808</v>
      </c>
      <c r="G491" s="9"/>
      <c r="H491" s="9">
        <f t="shared" si="101"/>
        <v>0.23635209680984293</v>
      </c>
      <c r="I491" s="9">
        <f t="shared" si="97"/>
        <v>0.84888904562317768</v>
      </c>
      <c r="J491" s="9" t="s">
        <v>72</v>
      </c>
      <c r="K491" s="9">
        <f t="shared" si="98"/>
        <v>0.88656986239070579</v>
      </c>
      <c r="L491" s="9">
        <f t="shared" si="99"/>
        <v>6.4211972361549741E-2</v>
      </c>
      <c r="M491" s="1">
        <v>0.4526</v>
      </c>
    </row>
    <row r="492" spans="1:14" x14ac:dyDescent="0.15">
      <c r="A492" s="8">
        <v>27</v>
      </c>
      <c r="B492" s="8" t="s">
        <v>73</v>
      </c>
      <c r="C492" s="8" t="s">
        <v>74</v>
      </c>
      <c r="D492" s="9">
        <v>16.859255734231638</v>
      </c>
      <c r="E492" s="9">
        <v>23.265561433711149</v>
      </c>
      <c r="F492" s="9">
        <f t="shared" si="95"/>
        <v>6.4063056994795105</v>
      </c>
      <c r="G492" s="9"/>
      <c r="H492" s="9">
        <f t="shared" si="101"/>
        <v>-0.10886911113542741</v>
      </c>
      <c r="I492" s="9">
        <f t="shared" si="97"/>
        <v>1.0783825907288114</v>
      </c>
      <c r="J492" s="9"/>
      <c r="K492" s="9"/>
      <c r="L492" s="9"/>
      <c r="M492" s="9"/>
    </row>
    <row r="493" spans="1:14" x14ac:dyDescent="0.15">
      <c r="A493" s="8">
        <v>28</v>
      </c>
      <c r="B493" s="8" t="s">
        <v>75</v>
      </c>
      <c r="C493" s="8" t="s">
        <v>76</v>
      </c>
      <c r="D493" s="9">
        <v>16.209924747942569</v>
      </c>
      <c r="E493" s="9">
        <v>22.893969613778665</v>
      </c>
      <c r="F493" s="9">
        <f t="shared" si="95"/>
        <v>6.6840448658360962</v>
      </c>
      <c r="G493" s="9"/>
      <c r="H493" s="9">
        <f t="shared" si="101"/>
        <v>0.16887005522115839</v>
      </c>
      <c r="I493" s="9">
        <f t="shared" si="97"/>
        <v>0.88953911147987708</v>
      </c>
      <c r="J493" s="9"/>
      <c r="K493" s="9"/>
      <c r="L493" s="9"/>
      <c r="M493" s="9"/>
    </row>
    <row r="494" spans="1:14" x14ac:dyDescent="0.15">
      <c r="A494" s="8">
        <v>29</v>
      </c>
      <c r="B494" s="8" t="s">
        <v>77</v>
      </c>
      <c r="C494" s="8" t="s">
        <v>78</v>
      </c>
      <c r="D494" s="9">
        <v>16.206272016322668</v>
      </c>
      <c r="E494" s="9">
        <v>22.763935322867397</v>
      </c>
      <c r="F494" s="9">
        <f t="shared" si="95"/>
        <v>6.557663306544729</v>
      </c>
      <c r="G494" s="9"/>
      <c r="H494" s="9">
        <f t="shared" si="101"/>
        <v>4.2488495929791092E-2</v>
      </c>
      <c r="I494" s="9">
        <f t="shared" si="97"/>
        <v>0.97097866690880019</v>
      </c>
      <c r="J494" s="9"/>
      <c r="K494" s="9"/>
      <c r="L494" s="9"/>
      <c r="M494" s="9"/>
    </row>
    <row r="495" spans="1:14" x14ac:dyDescent="0.15">
      <c r="A495" s="8">
        <v>30</v>
      </c>
      <c r="B495" s="8" t="s">
        <v>79</v>
      </c>
      <c r="C495" s="8" t="s">
        <v>80</v>
      </c>
      <c r="D495" s="9">
        <v>16.225398948252778</v>
      </c>
      <c r="E495" s="9">
        <v>23.270201091037901</v>
      </c>
      <c r="F495" s="9">
        <f t="shared" si="95"/>
        <v>7.0448021427851231</v>
      </c>
      <c r="G495" s="9"/>
      <c r="H495" s="9">
        <f t="shared" si="101"/>
        <v>0.52962733217018521</v>
      </c>
      <c r="I495" s="9">
        <f t="shared" si="97"/>
        <v>0.69273365350813898</v>
      </c>
      <c r="J495" s="9"/>
      <c r="K495" s="9"/>
      <c r="L495" s="9"/>
      <c r="M495" s="9"/>
    </row>
    <row r="496" spans="1:14" x14ac:dyDescent="0.15">
      <c r="A496" s="8"/>
      <c r="B496" s="8"/>
      <c r="C496" s="8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x14ac:dyDescent="0.15">
      <c r="A497" s="8">
        <v>31</v>
      </c>
      <c r="B497" s="8" t="s">
        <v>81</v>
      </c>
      <c r="C497" s="8" t="s">
        <v>82</v>
      </c>
      <c r="D497" s="9">
        <v>16.226818519194129</v>
      </c>
      <c r="E497" s="9">
        <v>23.302597278187676</v>
      </c>
      <c r="F497" s="9">
        <f t="shared" si="95"/>
        <v>7.0757787589935468</v>
      </c>
      <c r="G497" s="9">
        <f t="shared" si="100"/>
        <v>6.5575710061268007</v>
      </c>
      <c r="H497" s="9"/>
      <c r="I497" s="9"/>
      <c r="J497" s="9"/>
      <c r="K497" s="9"/>
      <c r="L497" s="9"/>
      <c r="M497" s="9"/>
    </row>
    <row r="498" spans="1:13" x14ac:dyDescent="0.15">
      <c r="A498" s="8">
        <v>32</v>
      </c>
      <c r="B498" s="8" t="s">
        <v>83</v>
      </c>
      <c r="C498" s="8" t="s">
        <v>84</v>
      </c>
      <c r="D498" s="9">
        <v>16.36143862294702</v>
      </c>
      <c r="E498" s="9">
        <v>23.004956178917023</v>
      </c>
      <c r="F498" s="9">
        <f t="shared" si="95"/>
        <v>6.6435175559700035</v>
      </c>
      <c r="G498" s="9"/>
      <c r="H498" s="9"/>
      <c r="I498" s="9"/>
      <c r="J498" s="9"/>
      <c r="K498" s="9"/>
      <c r="L498" s="9"/>
      <c r="M498" s="9"/>
    </row>
    <row r="499" spans="1:13" x14ac:dyDescent="0.15">
      <c r="A499" s="8">
        <v>33</v>
      </c>
      <c r="B499" s="8" t="s">
        <v>85</v>
      </c>
      <c r="C499" s="8" t="s">
        <v>86</v>
      </c>
      <c r="D499" s="9">
        <v>16.166222821480645</v>
      </c>
      <c r="E499" s="9">
        <v>22.587090789442446</v>
      </c>
      <c r="F499" s="9">
        <f t="shared" si="95"/>
        <v>6.4208679679618008</v>
      </c>
      <c r="G499" s="9"/>
      <c r="H499" s="9"/>
      <c r="I499" s="9"/>
      <c r="J499" s="9"/>
      <c r="K499" s="9"/>
      <c r="L499" s="9"/>
      <c r="M499" s="9"/>
    </row>
    <row r="500" spans="1:13" x14ac:dyDescent="0.15">
      <c r="A500" s="8">
        <v>34</v>
      </c>
      <c r="B500" s="8" t="s">
        <v>87</v>
      </c>
      <c r="C500" s="8" t="s">
        <v>88</v>
      </c>
      <c r="D500" s="9">
        <v>17.088303292156393</v>
      </c>
      <c r="E500" s="9">
        <v>23.390979539401748</v>
      </c>
      <c r="F500" s="9">
        <f t="shared" si="95"/>
        <v>6.3026762472453548</v>
      </c>
      <c r="G500" s="9"/>
      <c r="H500" s="9"/>
      <c r="I500" s="9"/>
      <c r="J500" s="9"/>
      <c r="K500" s="9"/>
      <c r="L500" s="9"/>
      <c r="M500" s="9"/>
    </row>
    <row r="501" spans="1:13" x14ac:dyDescent="0.15">
      <c r="A501" s="8">
        <v>35</v>
      </c>
      <c r="B501" s="8" t="s">
        <v>89</v>
      </c>
      <c r="C501" s="8" t="s">
        <v>90</v>
      </c>
      <c r="D501" s="9">
        <v>16.640558988392605</v>
      </c>
      <c r="E501" s="9">
        <v>23.014733340161417</v>
      </c>
      <c r="F501" s="9">
        <f t="shared" si="95"/>
        <v>6.3741743517688114</v>
      </c>
      <c r="G501" s="9"/>
      <c r="H501" s="9"/>
      <c r="I501" s="9"/>
      <c r="J501" s="9"/>
      <c r="K501" s="9"/>
      <c r="L501" s="9"/>
      <c r="M501" s="9"/>
    </row>
    <row r="502" spans="1:13" x14ac:dyDescent="0.15">
      <c r="A502" s="8">
        <v>36</v>
      </c>
      <c r="B502" s="8" t="s">
        <v>91</v>
      </c>
      <c r="C502" s="8" t="s">
        <v>92</v>
      </c>
      <c r="D502" s="9">
        <v>15.713125727301028</v>
      </c>
      <c r="E502" s="9">
        <v>21.324053186452023</v>
      </c>
      <c r="F502" s="9">
        <f t="shared" si="95"/>
        <v>5.6109274591509948</v>
      </c>
      <c r="G502" s="9"/>
      <c r="H502" s="9">
        <f>F502-$G$497</f>
        <v>-0.94664354697580588</v>
      </c>
      <c r="I502" s="9">
        <f t="shared" si="97"/>
        <v>1.9273833495456769</v>
      </c>
      <c r="J502" s="9" t="s">
        <v>93</v>
      </c>
      <c r="K502" s="9">
        <f t="shared" si="98"/>
        <v>1.3564884125819505</v>
      </c>
      <c r="L502" s="9">
        <f t="shared" si="99"/>
        <v>0.16711999999997379</v>
      </c>
      <c r="M502" s="1">
        <v>8.14E-2</v>
      </c>
    </row>
    <row r="503" spans="1:13" x14ac:dyDescent="0.15">
      <c r="A503" s="8">
        <v>37</v>
      </c>
      <c r="B503" s="8" t="s">
        <v>94</v>
      </c>
      <c r="C503" s="8" t="s">
        <v>95</v>
      </c>
      <c r="D503" s="9">
        <v>16.484576667958951</v>
      </c>
      <c r="E503" s="9">
        <v>22.443328518119678</v>
      </c>
      <c r="F503" s="9">
        <f t="shared" si="95"/>
        <v>5.9587518501607271</v>
      </c>
      <c r="G503" s="9"/>
      <c r="H503" s="9">
        <f t="shared" ref="H503:H511" si="102">F503-$G$497</f>
        <v>-0.5988191559660736</v>
      </c>
      <c r="I503" s="9">
        <f t="shared" si="97"/>
        <v>1.5144764620329363</v>
      </c>
      <c r="J503" s="9"/>
      <c r="K503" s="9"/>
      <c r="L503" s="9"/>
      <c r="M503" s="9"/>
    </row>
    <row r="504" spans="1:13" x14ac:dyDescent="0.15">
      <c r="A504" s="8">
        <v>38</v>
      </c>
      <c r="B504" s="8" t="s">
        <v>96</v>
      </c>
      <c r="C504" s="8" t="s">
        <v>97</v>
      </c>
      <c r="D504" s="9">
        <v>15.687489857369645</v>
      </c>
      <c r="E504" s="9">
        <v>22.229722996883908</v>
      </c>
      <c r="F504" s="9">
        <f t="shared" si="95"/>
        <v>6.5422331395142628</v>
      </c>
      <c r="G504" s="9"/>
      <c r="H504" s="9">
        <f t="shared" si="102"/>
        <v>-1.5337866612537887E-2</v>
      </c>
      <c r="I504" s="9">
        <f t="shared" si="97"/>
        <v>1.0106881131259347</v>
      </c>
      <c r="J504" s="9"/>
      <c r="K504" s="9"/>
      <c r="L504" s="9"/>
      <c r="M504" s="9"/>
    </row>
    <row r="505" spans="1:13" x14ac:dyDescent="0.15">
      <c r="A505" s="8">
        <v>39</v>
      </c>
      <c r="B505" s="8" t="s">
        <v>98</v>
      </c>
      <c r="C505" s="8" t="s">
        <v>99</v>
      </c>
      <c r="D505" s="9">
        <v>16.110473364000814</v>
      </c>
      <c r="E505" s="9">
        <v>22.576906745394393</v>
      </c>
      <c r="F505" s="9">
        <f t="shared" si="95"/>
        <v>6.4664333813935784</v>
      </c>
      <c r="G505" s="9"/>
      <c r="H505" s="9">
        <f t="shared" si="102"/>
        <v>-9.1137624733222289E-2</v>
      </c>
      <c r="I505" s="9">
        <f t="shared" si="97"/>
        <v>1.0652098133803538</v>
      </c>
      <c r="J505" s="9"/>
      <c r="K505" s="9"/>
      <c r="L505" s="9"/>
      <c r="M505" s="9"/>
    </row>
    <row r="506" spans="1:13" x14ac:dyDescent="0.15">
      <c r="A506" s="8">
        <v>40</v>
      </c>
      <c r="B506" s="8" t="s">
        <v>100</v>
      </c>
      <c r="C506" s="8" t="s">
        <v>101</v>
      </c>
      <c r="D506" s="9">
        <v>16.447121424629447</v>
      </c>
      <c r="E506" s="9">
        <v>22.457247005750585</v>
      </c>
      <c r="F506" s="9">
        <f t="shared" si="95"/>
        <v>6.0101255811211374</v>
      </c>
      <c r="G506" s="9"/>
      <c r="H506" s="9">
        <f t="shared" si="102"/>
        <v>-0.54744542500566329</v>
      </c>
      <c r="I506" s="9">
        <f t="shared" si="97"/>
        <v>1.461495538462307</v>
      </c>
      <c r="J506" s="9"/>
      <c r="K506" s="9"/>
      <c r="L506" s="9"/>
      <c r="M506" s="9"/>
    </row>
    <row r="507" spans="1:13" x14ac:dyDescent="0.15">
      <c r="A507" s="8">
        <v>41</v>
      </c>
      <c r="B507" s="8" t="s">
        <v>102</v>
      </c>
      <c r="C507" s="8" t="s">
        <v>103</v>
      </c>
      <c r="D507" s="9">
        <v>16.768008515297861</v>
      </c>
      <c r="E507" s="9">
        <v>23.079677703637724</v>
      </c>
      <c r="F507" s="9">
        <f t="shared" si="95"/>
        <v>6.311669188339863</v>
      </c>
      <c r="G507" s="9"/>
      <c r="H507" s="9">
        <f t="shared" si="102"/>
        <v>-0.24590181778693765</v>
      </c>
      <c r="I507" s="9">
        <f t="shared" si="97"/>
        <v>1.1858337950729938</v>
      </c>
      <c r="J507" s="9" t="s">
        <v>104</v>
      </c>
      <c r="K507" s="9">
        <f t="shared" si="98"/>
        <v>1.3340302967552491</v>
      </c>
      <c r="L507" s="9">
        <f t="shared" si="99"/>
        <v>9.2548658471873199E-2</v>
      </c>
      <c r="M507" s="1">
        <v>4.4200000000000003E-2</v>
      </c>
    </row>
    <row r="508" spans="1:13" x14ac:dyDescent="0.15">
      <c r="A508" s="8">
        <v>42</v>
      </c>
      <c r="B508" s="8" t="s">
        <v>105</v>
      </c>
      <c r="C508" s="8" t="s">
        <v>106</v>
      </c>
      <c r="D508" s="9">
        <v>17.032935123146995</v>
      </c>
      <c r="E508" s="9">
        <v>23.488517085862082</v>
      </c>
      <c r="F508" s="9">
        <f t="shared" si="95"/>
        <v>6.4555819627150868</v>
      </c>
      <c r="G508" s="9"/>
      <c r="H508" s="9">
        <f t="shared" si="102"/>
        <v>-0.10198904341171389</v>
      </c>
      <c r="I508" s="9">
        <f t="shared" si="97"/>
        <v>1.0732521355188087</v>
      </c>
      <c r="J508" s="9"/>
      <c r="K508" s="9"/>
      <c r="L508" s="9"/>
      <c r="M508" s="9"/>
    </row>
    <row r="509" spans="1:13" x14ac:dyDescent="0.15">
      <c r="A509" s="8">
        <v>43</v>
      </c>
      <c r="B509" s="8" t="s">
        <v>107</v>
      </c>
      <c r="C509" s="8" t="s">
        <v>108</v>
      </c>
      <c r="D509" s="9">
        <v>17.307608638537427</v>
      </c>
      <c r="E509" s="9">
        <v>23.228403382787917</v>
      </c>
      <c r="F509" s="9">
        <f t="shared" si="95"/>
        <v>5.9207947442504896</v>
      </c>
      <c r="G509" s="9"/>
      <c r="H509" s="9">
        <f t="shared" si="102"/>
        <v>-0.63677626187631109</v>
      </c>
      <c r="I509" s="9">
        <f t="shared" si="97"/>
        <v>1.5548509214218496</v>
      </c>
      <c r="J509" s="9"/>
      <c r="K509" s="9"/>
      <c r="L509" s="9"/>
      <c r="M509" s="9"/>
    </row>
    <row r="510" spans="1:13" x14ac:dyDescent="0.15">
      <c r="A510" s="8">
        <v>44</v>
      </c>
      <c r="B510" s="8" t="s">
        <v>109</v>
      </c>
      <c r="C510" s="8" t="s">
        <v>110</v>
      </c>
      <c r="D510" s="9">
        <v>17.347237561069278</v>
      </c>
      <c r="E510" s="9">
        <v>23.335244335450238</v>
      </c>
      <c r="F510" s="9">
        <f t="shared" si="95"/>
        <v>5.9880067743809597</v>
      </c>
      <c r="G510" s="9"/>
      <c r="H510" s="9">
        <f t="shared" si="102"/>
        <v>-0.56956423174584092</v>
      </c>
      <c r="I510" s="9">
        <f t="shared" si="97"/>
        <v>1.4840752357167355</v>
      </c>
      <c r="J510" s="9"/>
      <c r="K510" s="9"/>
      <c r="L510" s="9"/>
      <c r="M510" s="9"/>
    </row>
    <row r="511" spans="1:13" x14ac:dyDescent="0.15">
      <c r="A511" s="8">
        <v>45</v>
      </c>
      <c r="B511" s="8" t="s">
        <v>111</v>
      </c>
      <c r="C511" s="8" t="s">
        <v>112</v>
      </c>
      <c r="D511" s="9">
        <v>17.218763868337181</v>
      </c>
      <c r="E511" s="9">
        <v>23.251609071776425</v>
      </c>
      <c r="F511" s="9">
        <f t="shared" si="95"/>
        <v>6.0328452034392441</v>
      </c>
      <c r="G511" s="9"/>
      <c r="H511" s="9">
        <f t="shared" si="102"/>
        <v>-0.52472580268755653</v>
      </c>
      <c r="I511" s="9">
        <f t="shared" si="97"/>
        <v>1.4386601235854868</v>
      </c>
      <c r="J511" s="9"/>
      <c r="K511" s="9"/>
      <c r="L511" s="9"/>
      <c r="M511" s="9"/>
    </row>
    <row r="512" spans="1:13" x14ac:dyDescent="0.15">
      <c r="A512" s="8"/>
      <c r="B512" s="8"/>
      <c r="C512" s="8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x14ac:dyDescent="0.15">
      <c r="A513" s="8">
        <v>46</v>
      </c>
      <c r="B513" s="8" t="s">
        <v>113</v>
      </c>
      <c r="C513" s="8" t="s">
        <v>114</v>
      </c>
      <c r="D513" s="9">
        <v>17.162059890046951</v>
      </c>
      <c r="E513" s="9">
        <v>24.273340670607976</v>
      </c>
      <c r="F513" s="9">
        <f t="shared" si="95"/>
        <v>7.1112807805610245</v>
      </c>
      <c r="G513" s="9">
        <f t="shared" si="100"/>
        <v>6.6611988940532116</v>
      </c>
      <c r="H513" s="9"/>
      <c r="I513" s="9"/>
      <c r="J513" s="9"/>
      <c r="K513" s="9"/>
      <c r="L513" s="9"/>
      <c r="M513" s="9"/>
    </row>
    <row r="514" spans="1:13" x14ac:dyDescent="0.15">
      <c r="A514" s="8">
        <v>47</v>
      </c>
      <c r="B514" s="8" t="s">
        <v>115</v>
      </c>
      <c r="C514" s="8" t="s">
        <v>116</v>
      </c>
      <c r="D514" s="9">
        <v>17.483373476118835</v>
      </c>
      <c r="E514" s="9">
        <v>24.059818793519003</v>
      </c>
      <c r="F514" s="9">
        <f t="shared" si="95"/>
        <v>6.576445317400168</v>
      </c>
      <c r="G514" s="9"/>
      <c r="H514" s="9"/>
      <c r="I514" s="9"/>
      <c r="J514" s="9"/>
      <c r="K514" s="9"/>
      <c r="L514" s="9"/>
      <c r="M514" s="9"/>
    </row>
    <row r="515" spans="1:13" x14ac:dyDescent="0.15">
      <c r="A515" s="8">
        <v>48</v>
      </c>
      <c r="B515" s="8" t="s">
        <v>117</v>
      </c>
      <c r="C515" s="8" t="s">
        <v>118</v>
      </c>
      <c r="D515" s="9">
        <v>17.095242123040535</v>
      </c>
      <c r="E515" s="9">
        <v>23.618570221955405</v>
      </c>
      <c r="F515" s="9">
        <f t="shared" si="95"/>
        <v>6.5233280989148703</v>
      </c>
      <c r="G515" s="9"/>
      <c r="H515" s="9"/>
      <c r="I515" s="9"/>
      <c r="J515" s="9"/>
      <c r="K515" s="9"/>
      <c r="L515" s="9"/>
      <c r="M515" s="9"/>
    </row>
    <row r="516" spans="1:13" x14ac:dyDescent="0.15">
      <c r="A516" s="8">
        <v>49</v>
      </c>
      <c r="B516" s="8" t="s">
        <v>119</v>
      </c>
      <c r="C516" s="8" t="s">
        <v>120</v>
      </c>
      <c r="D516" s="9">
        <v>16.609514343240136</v>
      </c>
      <c r="E516" s="9">
        <v>23.706467927820011</v>
      </c>
      <c r="F516" s="9">
        <f t="shared" si="95"/>
        <v>7.0969535845798752</v>
      </c>
      <c r="G516" s="9"/>
      <c r="H516" s="9"/>
      <c r="I516" s="9"/>
      <c r="J516" s="9"/>
      <c r="K516" s="9"/>
      <c r="L516" s="9"/>
      <c r="M516" s="9"/>
    </row>
    <row r="517" spans="1:13" x14ac:dyDescent="0.15">
      <c r="A517" s="8">
        <v>50</v>
      </c>
      <c r="B517" s="8" t="s">
        <v>121</v>
      </c>
      <c r="C517" s="8" t="s">
        <v>122</v>
      </c>
      <c r="D517" s="9">
        <v>17.681978075536492</v>
      </c>
      <c r="E517" s="9">
        <v>23.739315672574747</v>
      </c>
      <c r="F517" s="9">
        <f t="shared" si="95"/>
        <v>6.0573375970382557</v>
      </c>
      <c r="G517" s="9"/>
      <c r="H517" s="9"/>
      <c r="I517" s="9"/>
      <c r="J517" s="9"/>
      <c r="K517" s="9"/>
      <c r="L517" s="9"/>
      <c r="M517" s="9"/>
    </row>
    <row r="518" spans="1:13" x14ac:dyDescent="0.15">
      <c r="A518" s="8">
        <v>51</v>
      </c>
      <c r="B518" s="8" t="s">
        <v>123</v>
      </c>
      <c r="C518" s="8" t="s">
        <v>124</v>
      </c>
      <c r="D518" s="9">
        <v>16.869941916726148</v>
      </c>
      <c r="E518" s="9">
        <v>22.51776570690911</v>
      </c>
      <c r="F518" s="9">
        <f t="shared" si="95"/>
        <v>5.6478237901829615</v>
      </c>
      <c r="G518" s="9"/>
      <c r="H518" s="9">
        <f>F518-$G$513</f>
        <v>-1.0133751038702501</v>
      </c>
      <c r="I518" s="9">
        <f t="shared" si="97"/>
        <v>2.0186280471777232</v>
      </c>
      <c r="J518" s="9" t="s">
        <v>125</v>
      </c>
      <c r="K518" s="9">
        <f>GEOMEAN(I518:I521)</f>
        <v>1.3253294414837373</v>
      </c>
      <c r="L518" s="9">
        <f>STDEV(I518:I521)/SQRT(4)</f>
        <v>0.28636816592547198</v>
      </c>
      <c r="M518" s="1">
        <v>0.31730000000000003</v>
      </c>
    </row>
    <row r="519" spans="1:13" x14ac:dyDescent="0.15">
      <c r="A519" s="8">
        <v>52</v>
      </c>
      <c r="B519" s="8" t="s">
        <v>126</v>
      </c>
      <c r="C519" s="8" t="s">
        <v>127</v>
      </c>
      <c r="D519" s="9">
        <v>16.765967252227028</v>
      </c>
      <c r="E519" s="9">
        <v>22.617998851323019</v>
      </c>
      <c r="F519" s="9">
        <f t="shared" si="95"/>
        <v>5.8520315990959908</v>
      </c>
      <c r="G519" s="9"/>
      <c r="H519" s="9">
        <f t="shared" ref="H519:H525" si="103">F519-$G$513</f>
        <v>-0.80916729495722084</v>
      </c>
      <c r="I519" s="9">
        <f t="shared" si="97"/>
        <v>1.7521998034921633</v>
      </c>
      <c r="J519" s="9"/>
      <c r="K519" s="9"/>
      <c r="L519" s="9"/>
      <c r="M519" s="9"/>
    </row>
    <row r="520" spans="1:13" x14ac:dyDescent="0.15">
      <c r="A520" s="8">
        <v>53</v>
      </c>
      <c r="B520" s="8" t="s">
        <v>128</v>
      </c>
      <c r="C520" s="8" t="s">
        <v>129</v>
      </c>
      <c r="D520" s="9">
        <v>16.419717755115176</v>
      </c>
      <c r="E520" s="9">
        <v>22.861449225061829</v>
      </c>
      <c r="F520" s="9">
        <f t="shared" si="95"/>
        <v>6.441731469946653</v>
      </c>
      <c r="G520" s="9"/>
      <c r="H520" s="9">
        <f t="shared" si="103"/>
        <v>-0.21946742410655862</v>
      </c>
      <c r="I520" s="9">
        <f t="shared" si="97"/>
        <v>1.1643037003647914</v>
      </c>
      <c r="J520" s="9"/>
      <c r="K520" s="9"/>
      <c r="L520" s="9"/>
      <c r="M520" s="9"/>
    </row>
    <row r="521" spans="1:13" x14ac:dyDescent="0.15">
      <c r="A521" s="8">
        <v>54</v>
      </c>
      <c r="B521" s="8" t="s">
        <v>130</v>
      </c>
      <c r="C521" s="8" t="s">
        <v>131</v>
      </c>
      <c r="D521" s="9">
        <v>17.673493064670801</v>
      </c>
      <c r="E521" s="9">
        <v>24.751297702898679</v>
      </c>
      <c r="F521" s="9">
        <f t="shared" si="95"/>
        <v>7.0778046382278781</v>
      </c>
      <c r="G521" s="9"/>
      <c r="H521" s="9">
        <f t="shared" si="103"/>
        <v>0.41660574417466645</v>
      </c>
      <c r="I521" s="9">
        <f t="shared" si="97"/>
        <v>0.74918517455188349</v>
      </c>
      <c r="J521" s="9"/>
      <c r="K521" s="9"/>
      <c r="L521" s="9"/>
      <c r="M521" s="9"/>
    </row>
    <row r="522" spans="1:13" x14ac:dyDescent="0.15">
      <c r="A522" s="8">
        <v>55</v>
      </c>
      <c r="B522" s="8" t="s">
        <v>132</v>
      </c>
      <c r="C522" s="8" t="s">
        <v>133</v>
      </c>
      <c r="D522" s="9">
        <v>16.724282322024198</v>
      </c>
      <c r="E522" s="9">
        <v>23.214478871565891</v>
      </c>
      <c r="F522" s="9">
        <f t="shared" si="95"/>
        <v>6.4901965495416931</v>
      </c>
      <c r="G522" s="9"/>
      <c r="H522" s="9">
        <f t="shared" si="103"/>
        <v>-0.17100234451151852</v>
      </c>
      <c r="I522" s="9">
        <f t="shared" si="97"/>
        <v>1.1258404157290209</v>
      </c>
      <c r="J522" s="9" t="s">
        <v>134</v>
      </c>
      <c r="K522" s="9">
        <f t="shared" ref="K522" si="104">GEOMEAN(I522:I525)</f>
        <v>1.3935614928444358</v>
      </c>
      <c r="L522" s="9">
        <f t="shared" ref="L522" si="105">STDEV(I522:I525)/SQRT(4)</f>
        <v>0.11578383506182165</v>
      </c>
      <c r="M522" s="1">
        <v>7.5899999999999995E-2</v>
      </c>
    </row>
    <row r="523" spans="1:13" x14ac:dyDescent="0.15">
      <c r="A523" s="8">
        <v>56</v>
      </c>
      <c r="B523" s="8" t="s">
        <v>135</v>
      </c>
      <c r="C523" s="8" t="s">
        <v>136</v>
      </c>
      <c r="D523" s="9">
        <v>17.065027489516027</v>
      </c>
      <c r="E523" s="9">
        <v>23.214389656423617</v>
      </c>
      <c r="F523" s="9">
        <f t="shared" si="95"/>
        <v>6.14936216690759</v>
      </c>
      <c r="G523" s="9"/>
      <c r="H523" s="9">
        <f t="shared" si="103"/>
        <v>-0.51183672714562167</v>
      </c>
      <c r="I523" s="9">
        <f t="shared" si="97"/>
        <v>1.4258643401442959</v>
      </c>
      <c r="J523" s="9"/>
      <c r="K523" s="9"/>
      <c r="L523" s="9"/>
      <c r="M523" s="9"/>
    </row>
    <row r="524" spans="1:13" x14ac:dyDescent="0.15">
      <c r="A524" s="8">
        <v>57</v>
      </c>
      <c r="B524" s="8" t="s">
        <v>137</v>
      </c>
      <c r="C524" s="8" t="s">
        <v>138</v>
      </c>
      <c r="D524" s="9">
        <v>17.520034144274597</v>
      </c>
      <c r="E524" s="9">
        <v>23.422643154687918</v>
      </c>
      <c r="F524" s="9">
        <f t="shared" si="95"/>
        <v>5.9026090104133218</v>
      </c>
      <c r="G524" s="9"/>
      <c r="H524" s="9">
        <f t="shared" si="103"/>
        <v>-0.75858988363988988</v>
      </c>
      <c r="I524" s="9">
        <f t="shared" si="97"/>
        <v>1.691836184873529</v>
      </c>
      <c r="J524" s="9"/>
      <c r="K524" s="9"/>
      <c r="L524" s="9"/>
      <c r="M524" s="9"/>
    </row>
    <row r="525" spans="1:13" x14ac:dyDescent="0.15">
      <c r="A525" s="8">
        <v>58</v>
      </c>
      <c r="B525" s="8" t="s">
        <v>139</v>
      </c>
      <c r="C525" s="8" t="s">
        <v>140</v>
      </c>
      <c r="D525" s="9">
        <v>17.421708350142978</v>
      </c>
      <c r="E525" s="9">
        <v>23.609229540384838</v>
      </c>
      <c r="F525" s="9">
        <f t="shared" si="95"/>
        <v>6.1875211902418599</v>
      </c>
      <c r="G525" s="9"/>
      <c r="H525" s="9">
        <f t="shared" si="103"/>
        <v>-0.47367770381135177</v>
      </c>
      <c r="I525" s="9">
        <f t="shared" si="97"/>
        <v>1.3886448796578028</v>
      </c>
      <c r="J525" s="9"/>
      <c r="K525" s="9"/>
      <c r="L525" s="9"/>
      <c r="M525" s="9"/>
    </row>
    <row r="531" spans="1:27" x14ac:dyDescent="0.15">
      <c r="A531" s="2" t="s">
        <v>169</v>
      </c>
      <c r="B531" s="2" t="s">
        <v>170</v>
      </c>
      <c r="C531" s="2" t="s">
        <v>171</v>
      </c>
    </row>
    <row r="532" spans="1:27" s="7" customFormat="1" ht="45" x14ac:dyDescent="0.15">
      <c r="A532" s="5" t="s">
        <v>4</v>
      </c>
      <c r="B532" s="5" t="s">
        <v>5</v>
      </c>
      <c r="C532" s="5" t="s">
        <v>6</v>
      </c>
      <c r="D532" s="6" t="s">
        <v>7</v>
      </c>
      <c r="E532" s="6" t="s">
        <v>172</v>
      </c>
      <c r="F532" s="6" t="s">
        <v>8</v>
      </c>
      <c r="G532" s="6" t="s">
        <v>9</v>
      </c>
      <c r="H532" s="6" t="s">
        <v>10</v>
      </c>
      <c r="I532" s="6" t="s">
        <v>11</v>
      </c>
      <c r="J532" s="6" t="s">
        <v>12</v>
      </c>
      <c r="K532" s="6" t="s">
        <v>13</v>
      </c>
      <c r="L532" s="6" t="s">
        <v>14</v>
      </c>
      <c r="M532" s="6" t="s">
        <v>15</v>
      </c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7" x14ac:dyDescent="0.15">
      <c r="A533" s="8">
        <v>1</v>
      </c>
      <c r="B533" s="8" t="s">
        <v>16</v>
      </c>
      <c r="C533" s="8" t="s">
        <v>17</v>
      </c>
      <c r="D533" s="9">
        <v>17.169543226198087</v>
      </c>
      <c r="E533" s="9">
        <v>22.701380900486534</v>
      </c>
      <c r="F533" s="9">
        <f>E533-D533</f>
        <v>5.5318376742884467</v>
      </c>
      <c r="G533" s="9">
        <f>GEOMEAN(F533:F537)</f>
        <v>5.1272824914986597</v>
      </c>
      <c r="H533" s="9"/>
      <c r="I533" s="9"/>
      <c r="J533" s="9"/>
      <c r="K533" s="9"/>
      <c r="L533" s="9"/>
      <c r="M533" s="9"/>
      <c r="AA533" s="2"/>
    </row>
    <row r="534" spans="1:27" x14ac:dyDescent="0.15">
      <c r="A534" s="8">
        <v>2</v>
      </c>
      <c r="B534" s="8" t="s">
        <v>18</v>
      </c>
      <c r="C534" s="8" t="s">
        <v>19</v>
      </c>
      <c r="D534" s="9">
        <v>16.742754992975584</v>
      </c>
      <c r="E534" s="9">
        <v>21.424862349450756</v>
      </c>
      <c r="F534" s="9">
        <f t="shared" ref="F534:F593" si="106">E534-D534</f>
        <v>4.6821073564751714</v>
      </c>
      <c r="G534" s="9"/>
      <c r="H534" s="9"/>
      <c r="I534" s="9"/>
      <c r="J534" s="9"/>
      <c r="K534" s="9"/>
      <c r="L534" s="9"/>
      <c r="M534" s="9"/>
      <c r="AA534" s="2"/>
    </row>
    <row r="535" spans="1:27" x14ac:dyDescent="0.15">
      <c r="A535" s="8">
        <v>3</v>
      </c>
      <c r="B535" s="8" t="s">
        <v>20</v>
      </c>
      <c r="C535" s="8" t="s">
        <v>21</v>
      </c>
      <c r="D535" s="9">
        <v>16.598639022469161</v>
      </c>
      <c r="E535" s="9">
        <v>21.820507421091115</v>
      </c>
      <c r="F535" s="9">
        <f t="shared" si="106"/>
        <v>5.2218683986219538</v>
      </c>
      <c r="G535" s="9"/>
      <c r="H535" s="9"/>
      <c r="I535" s="9"/>
      <c r="J535" s="9"/>
      <c r="K535" s="9"/>
      <c r="L535" s="9"/>
      <c r="M535" s="9"/>
      <c r="AA535" s="2"/>
    </row>
    <row r="536" spans="1:27" x14ac:dyDescent="0.15">
      <c r="A536" s="8">
        <v>4</v>
      </c>
      <c r="B536" s="8" t="s">
        <v>22</v>
      </c>
      <c r="C536" s="8" t="s">
        <v>23</v>
      </c>
      <c r="D536" s="9">
        <v>16.340617728356992</v>
      </c>
      <c r="E536" s="9">
        <v>21.372031097563987</v>
      </c>
      <c r="F536" s="9">
        <f t="shared" si="106"/>
        <v>5.0314133692069944</v>
      </c>
      <c r="G536" s="9"/>
      <c r="H536" s="9"/>
      <c r="I536" s="9"/>
      <c r="J536" s="9"/>
      <c r="K536" s="9"/>
      <c r="L536" s="9"/>
      <c r="M536" s="9"/>
      <c r="AA536" s="2"/>
    </row>
    <row r="537" spans="1:27" x14ac:dyDescent="0.15">
      <c r="A537" s="8">
        <v>5</v>
      </c>
      <c r="B537" s="8" t="s">
        <v>24</v>
      </c>
      <c r="C537" s="8" t="s">
        <v>25</v>
      </c>
      <c r="D537" s="9">
        <v>17.098266332303158</v>
      </c>
      <c r="E537" s="9">
        <v>22.30552932502426</v>
      </c>
      <c r="F537" s="9">
        <f t="shared" si="106"/>
        <v>5.2072629927211018</v>
      </c>
      <c r="G537" s="9"/>
      <c r="H537" s="9"/>
      <c r="I537" s="9"/>
      <c r="J537" s="9"/>
      <c r="K537" s="9"/>
      <c r="L537" s="9"/>
      <c r="M537" s="9"/>
      <c r="AA537" s="2"/>
    </row>
    <row r="538" spans="1:27" x14ac:dyDescent="0.15">
      <c r="A538" s="8">
        <v>6</v>
      </c>
      <c r="B538" s="8" t="s">
        <v>26</v>
      </c>
      <c r="C538" s="8" t="s">
        <v>27</v>
      </c>
      <c r="D538" s="9">
        <v>16.365384230101363</v>
      </c>
      <c r="E538" s="9">
        <v>18.366172687901873</v>
      </c>
      <c r="F538" s="9">
        <f t="shared" si="106"/>
        <v>2.0007884578005104</v>
      </c>
      <c r="G538" s="9"/>
      <c r="H538" s="9">
        <f>F538-$G$533</f>
        <v>-3.1264940336981493</v>
      </c>
      <c r="I538" s="9">
        <f>POWER(2,-H538)</f>
        <v>8.7331010506845086</v>
      </c>
      <c r="J538" s="9" t="s">
        <v>28</v>
      </c>
      <c r="K538" s="9">
        <f>GEOMEAN(I538:I542)</f>
        <v>6.7461051323436552</v>
      </c>
      <c r="L538" s="9">
        <f>STDEV(I538:I542)/SQRT(5)</f>
        <v>0.93274551520265014</v>
      </c>
      <c r="M538" s="10" t="s">
        <v>161</v>
      </c>
      <c r="N538" s="3" t="s">
        <v>157</v>
      </c>
      <c r="AA538" s="2"/>
    </row>
    <row r="539" spans="1:27" x14ac:dyDescent="0.15">
      <c r="A539" s="8">
        <v>7</v>
      </c>
      <c r="B539" s="8" t="s">
        <v>29</v>
      </c>
      <c r="C539" s="8" t="s">
        <v>30</v>
      </c>
      <c r="D539" s="9">
        <v>16.323458872111132</v>
      </c>
      <c r="E539" s="9">
        <v>19.085557462067449</v>
      </c>
      <c r="F539" s="9">
        <f t="shared" si="106"/>
        <v>2.7620985899563166</v>
      </c>
      <c r="G539" s="9"/>
      <c r="H539" s="9">
        <f t="shared" ref="H539:H547" si="107">F539-$G$533</f>
        <v>-2.365183901542343</v>
      </c>
      <c r="I539" s="9">
        <f t="shared" ref="I539:I593" si="108">POWER(2,-H539)</f>
        <v>5.1521832292839225</v>
      </c>
      <c r="J539" s="9"/>
      <c r="K539" s="9"/>
      <c r="L539" s="9"/>
      <c r="M539" s="9"/>
      <c r="AA539" s="2"/>
    </row>
    <row r="540" spans="1:27" x14ac:dyDescent="0.15">
      <c r="A540" s="8">
        <v>8</v>
      </c>
      <c r="B540" s="8" t="s">
        <v>31</v>
      </c>
      <c r="C540" s="8" t="s">
        <v>32</v>
      </c>
      <c r="D540" s="9">
        <v>16.931760318581066</v>
      </c>
      <c r="E540" s="9">
        <v>18.953463093619664</v>
      </c>
      <c r="F540" s="9">
        <f t="shared" si="106"/>
        <v>2.0217027750385981</v>
      </c>
      <c r="G540" s="9"/>
      <c r="H540" s="9">
        <f t="shared" si="107"/>
        <v>-3.1055797164600616</v>
      </c>
      <c r="I540" s="9">
        <f t="shared" si="108"/>
        <v>8.6074131355960706</v>
      </c>
      <c r="J540" s="9"/>
      <c r="K540" s="9"/>
      <c r="L540" s="9"/>
      <c r="M540" s="9"/>
      <c r="AA540" s="2"/>
    </row>
    <row r="541" spans="1:27" x14ac:dyDescent="0.15">
      <c r="A541" s="8">
        <v>9</v>
      </c>
      <c r="B541" s="8" t="s">
        <v>33</v>
      </c>
      <c r="C541" s="8" t="s">
        <v>34</v>
      </c>
      <c r="D541" s="9">
        <v>16.131258276640384</v>
      </c>
      <c r="E541" s="9">
        <v>18.216229924580738</v>
      </c>
      <c r="F541" s="9">
        <f t="shared" si="106"/>
        <v>2.0849716479403533</v>
      </c>
      <c r="G541" s="9"/>
      <c r="H541" s="9">
        <f t="shared" si="107"/>
        <v>-3.0423108435583064</v>
      </c>
      <c r="I541" s="9">
        <f t="shared" si="108"/>
        <v>8.238095459082416</v>
      </c>
      <c r="J541" s="9"/>
      <c r="K541" s="9"/>
      <c r="L541" s="9"/>
      <c r="M541" s="9"/>
      <c r="AA541" s="2"/>
    </row>
    <row r="542" spans="1:27" x14ac:dyDescent="0.15">
      <c r="A542" s="8">
        <v>10</v>
      </c>
      <c r="B542" s="8" t="s">
        <v>35</v>
      </c>
      <c r="C542" s="8" t="s">
        <v>36</v>
      </c>
      <c r="D542" s="9">
        <v>16.181124270339733</v>
      </c>
      <c r="E542" s="9">
        <v>19.177701248530095</v>
      </c>
      <c r="F542" s="9">
        <f t="shared" si="106"/>
        <v>2.9965769781903617</v>
      </c>
      <c r="G542" s="9"/>
      <c r="H542" s="9">
        <f t="shared" si="107"/>
        <v>-2.1307055133082979</v>
      </c>
      <c r="I542" s="9">
        <f t="shared" si="108"/>
        <v>4.3793158745033072</v>
      </c>
      <c r="J542" s="9"/>
      <c r="K542" s="9"/>
      <c r="L542" s="9"/>
      <c r="M542" s="9"/>
      <c r="AA542" s="2"/>
    </row>
    <row r="543" spans="1:27" x14ac:dyDescent="0.15">
      <c r="A543" s="8">
        <v>11</v>
      </c>
      <c r="B543" s="8" t="s">
        <v>37</v>
      </c>
      <c r="C543" s="8" t="s">
        <v>38</v>
      </c>
      <c r="D543" s="9">
        <v>16.36156152168078</v>
      </c>
      <c r="E543" s="9">
        <v>21.425405170978355</v>
      </c>
      <c r="F543" s="9">
        <f t="shared" si="106"/>
        <v>5.0638436492975742</v>
      </c>
      <c r="G543" s="9"/>
      <c r="H543" s="9">
        <f t="shared" si="107"/>
        <v>-6.3438842201085421E-2</v>
      </c>
      <c r="I543" s="9">
        <f t="shared" si="108"/>
        <v>1.0449535708380258</v>
      </c>
      <c r="J543" s="9" t="s">
        <v>39</v>
      </c>
      <c r="K543" s="9">
        <f t="shared" ref="K543:K575" si="109">GEOMEAN(I543:I547)</f>
        <v>0.99922622305017406</v>
      </c>
      <c r="L543" s="9">
        <f t="shared" ref="L543:L575" si="110">STDEV(I543:I547)/SQRT(5)</f>
        <v>5.0208050475421172E-2</v>
      </c>
      <c r="M543" s="1">
        <v>0.96840000000000004</v>
      </c>
      <c r="AA543" s="2"/>
    </row>
    <row r="544" spans="1:27" x14ac:dyDescent="0.15">
      <c r="A544" s="8">
        <v>12</v>
      </c>
      <c r="B544" s="8" t="s">
        <v>40</v>
      </c>
      <c r="C544" s="8" t="s">
        <v>41</v>
      </c>
      <c r="D544" s="9">
        <v>15.955541426686864</v>
      </c>
      <c r="E544" s="9">
        <v>21.291944031579533</v>
      </c>
      <c r="F544" s="9">
        <f t="shared" si="106"/>
        <v>5.3364026048926689</v>
      </c>
      <c r="G544" s="9"/>
      <c r="H544" s="9">
        <f t="shared" si="107"/>
        <v>0.20912011339400927</v>
      </c>
      <c r="I544" s="9">
        <f t="shared" si="108"/>
        <v>0.86506466553770056</v>
      </c>
      <c r="J544" s="9"/>
      <c r="K544" s="9"/>
      <c r="L544" s="9"/>
      <c r="M544" s="9"/>
      <c r="AA544" s="2"/>
    </row>
    <row r="545" spans="1:27" x14ac:dyDescent="0.15">
      <c r="A545" s="8">
        <v>13</v>
      </c>
      <c r="B545" s="8" t="s">
        <v>42</v>
      </c>
      <c r="C545" s="8" t="s">
        <v>43</v>
      </c>
      <c r="D545" s="9">
        <v>16.651820998945343</v>
      </c>
      <c r="E545" s="9">
        <v>21.921907534918287</v>
      </c>
      <c r="F545" s="9">
        <f t="shared" si="106"/>
        <v>5.2700865359729434</v>
      </c>
      <c r="G545" s="9"/>
      <c r="H545" s="9">
        <f t="shared" si="107"/>
        <v>0.14280404447428374</v>
      </c>
      <c r="I545" s="9">
        <f t="shared" si="108"/>
        <v>0.90575700003172932</v>
      </c>
      <c r="J545" s="9"/>
      <c r="K545" s="9"/>
      <c r="L545" s="9"/>
      <c r="M545" s="9"/>
      <c r="AA545" s="2"/>
    </row>
    <row r="546" spans="1:27" x14ac:dyDescent="0.15">
      <c r="A546" s="8">
        <v>14</v>
      </c>
      <c r="B546" s="8" t="s">
        <v>44</v>
      </c>
      <c r="C546" s="8" t="s">
        <v>45</v>
      </c>
      <c r="D546" s="9">
        <v>16.240870292570207</v>
      </c>
      <c r="E546" s="9">
        <v>21.238532513829242</v>
      </c>
      <c r="F546" s="9">
        <f t="shared" si="106"/>
        <v>4.9976622212590343</v>
      </c>
      <c r="G546" s="9"/>
      <c r="H546" s="9">
        <f t="shared" si="107"/>
        <v>-0.12962027023962541</v>
      </c>
      <c r="I546" s="9">
        <f t="shared" si="108"/>
        <v>1.094005711635996</v>
      </c>
      <c r="J546" s="9"/>
      <c r="K546" s="9"/>
      <c r="L546" s="9"/>
      <c r="M546" s="9"/>
      <c r="AA546" s="2"/>
    </row>
    <row r="547" spans="1:27" x14ac:dyDescent="0.15">
      <c r="A547" s="8">
        <v>15</v>
      </c>
      <c r="B547" s="8" t="s">
        <v>46</v>
      </c>
      <c r="C547" s="8" t="s">
        <v>47</v>
      </c>
      <c r="D547" s="9">
        <v>15.821417453240054</v>
      </c>
      <c r="E547" s="9">
        <v>20.795418680731856</v>
      </c>
      <c r="F547" s="9">
        <f t="shared" si="106"/>
        <v>4.9740012274918026</v>
      </c>
      <c r="G547" s="9"/>
      <c r="H547" s="9">
        <f t="shared" si="107"/>
        <v>-0.15328126400685704</v>
      </c>
      <c r="I547" s="9">
        <f t="shared" si="108"/>
        <v>1.1120959476666272</v>
      </c>
      <c r="J547" s="9"/>
      <c r="K547" s="9"/>
      <c r="L547" s="9"/>
      <c r="M547" s="9"/>
      <c r="AA547" s="2"/>
    </row>
    <row r="548" spans="1:27" x14ac:dyDescent="0.15">
      <c r="A548" s="8"/>
      <c r="B548" s="8"/>
      <c r="C548" s="8"/>
      <c r="D548" s="9"/>
      <c r="E548" s="9"/>
      <c r="F548" s="9"/>
      <c r="G548" s="9"/>
      <c r="H548" s="9"/>
      <c r="I548" s="9"/>
      <c r="J548" s="9"/>
      <c r="K548" s="9"/>
      <c r="L548" s="9"/>
      <c r="M548" s="9"/>
      <c r="AA548" s="2"/>
    </row>
    <row r="549" spans="1:27" x14ac:dyDescent="0.15">
      <c r="A549" s="8">
        <v>16</v>
      </c>
      <c r="B549" s="8" t="s">
        <v>48</v>
      </c>
      <c r="C549" s="8" t="s">
        <v>49</v>
      </c>
      <c r="D549" s="9">
        <v>17.017756966465001</v>
      </c>
      <c r="E549" s="9">
        <v>21.676226101788966</v>
      </c>
      <c r="F549" s="9">
        <f t="shared" si="106"/>
        <v>4.6584691353239656</v>
      </c>
      <c r="G549" s="9">
        <f t="shared" ref="G549:G581" si="111">GEOMEAN(F549:F553)</f>
        <v>4.7595245554838739</v>
      </c>
      <c r="H549" s="9"/>
      <c r="I549" s="9"/>
      <c r="J549" s="9"/>
      <c r="K549" s="9"/>
      <c r="L549" s="9"/>
      <c r="M549" s="9"/>
      <c r="AA549" s="2"/>
    </row>
    <row r="550" spans="1:27" x14ac:dyDescent="0.15">
      <c r="A550" s="8">
        <v>17</v>
      </c>
      <c r="B550" s="8" t="s">
        <v>50</v>
      </c>
      <c r="C550" s="8" t="s">
        <v>51</v>
      </c>
      <c r="D550" s="9">
        <v>16.630268839869018</v>
      </c>
      <c r="E550" s="9">
        <v>21.436067229449172</v>
      </c>
      <c r="F550" s="9">
        <f t="shared" si="106"/>
        <v>4.8057983895801542</v>
      </c>
      <c r="G550" s="9"/>
      <c r="H550" s="9"/>
      <c r="I550" s="9"/>
      <c r="J550" s="9"/>
      <c r="K550" s="9"/>
      <c r="L550" s="9"/>
      <c r="M550" s="9"/>
      <c r="AA550" s="2"/>
    </row>
    <row r="551" spans="1:27" x14ac:dyDescent="0.15">
      <c r="A551" s="8">
        <v>18</v>
      </c>
      <c r="B551" s="8" t="s">
        <v>52</v>
      </c>
      <c r="C551" s="8" t="s">
        <v>53</v>
      </c>
      <c r="D551" s="9">
        <v>16.639770147598458</v>
      </c>
      <c r="E551" s="9">
        <v>21.409404790257707</v>
      </c>
      <c r="F551" s="9">
        <f t="shared" si="106"/>
        <v>4.7696346426592484</v>
      </c>
      <c r="G551" s="9"/>
      <c r="H551" s="9"/>
      <c r="I551" s="9"/>
      <c r="J551" s="9"/>
      <c r="K551" s="9"/>
      <c r="L551" s="9"/>
      <c r="M551" s="9"/>
      <c r="AA551" s="2"/>
    </row>
    <row r="552" spans="1:27" x14ac:dyDescent="0.15">
      <c r="A552" s="8">
        <v>19</v>
      </c>
      <c r="B552" s="8" t="s">
        <v>54</v>
      </c>
      <c r="C552" s="8" t="s">
        <v>55</v>
      </c>
      <c r="D552" s="9">
        <v>16.141312986532434</v>
      </c>
      <c r="E552" s="9">
        <v>20.683077025022516</v>
      </c>
      <c r="F552" s="9">
        <f t="shared" si="106"/>
        <v>4.5417640384900828</v>
      </c>
      <c r="G552" s="9"/>
      <c r="H552" s="9"/>
      <c r="I552" s="9"/>
      <c r="J552" s="9"/>
      <c r="K552" s="9"/>
      <c r="L552" s="9"/>
      <c r="M552" s="9"/>
      <c r="AA552" s="2"/>
    </row>
    <row r="553" spans="1:27" x14ac:dyDescent="0.15">
      <c r="A553" s="8">
        <v>20</v>
      </c>
      <c r="B553" s="8" t="s">
        <v>56</v>
      </c>
      <c r="C553" s="8" t="s">
        <v>57</v>
      </c>
      <c r="D553" s="9">
        <v>16.879826471630846</v>
      </c>
      <c r="E553" s="9">
        <v>21.915985188677425</v>
      </c>
      <c r="F553" s="9">
        <f t="shared" si="106"/>
        <v>5.0361587170465789</v>
      </c>
      <c r="G553" s="9"/>
      <c r="H553" s="9"/>
      <c r="I553" s="9"/>
      <c r="J553" s="9"/>
      <c r="K553" s="9"/>
      <c r="L553" s="9"/>
      <c r="M553" s="9"/>
      <c r="AA553" s="2"/>
    </row>
    <row r="554" spans="1:27" x14ac:dyDescent="0.15">
      <c r="A554" s="8">
        <v>21</v>
      </c>
      <c r="B554" s="8" t="s">
        <v>58</v>
      </c>
      <c r="C554" s="8" t="s">
        <v>59</v>
      </c>
      <c r="D554" s="9">
        <v>16.156001878830427</v>
      </c>
      <c r="E554" s="9">
        <v>18.435486190949486</v>
      </c>
      <c r="F554" s="9">
        <f t="shared" si="106"/>
        <v>2.2794843121190596</v>
      </c>
      <c r="G554" s="9"/>
      <c r="H554" s="9">
        <f>F554-$G$549</f>
        <v>-2.4800402433648143</v>
      </c>
      <c r="I554" s="9">
        <f t="shared" si="108"/>
        <v>5.5791302906985925</v>
      </c>
      <c r="J554" s="9" t="s">
        <v>60</v>
      </c>
      <c r="K554" s="9">
        <f t="shared" si="109"/>
        <v>6.2603086847894653</v>
      </c>
      <c r="L554" s="9">
        <f t="shared" si="110"/>
        <v>1.0122356705698421</v>
      </c>
      <c r="M554" s="10">
        <v>2.0000000000000001E-4</v>
      </c>
      <c r="N554" s="3" t="s">
        <v>157</v>
      </c>
      <c r="AA554" s="2"/>
    </row>
    <row r="555" spans="1:27" x14ac:dyDescent="0.15">
      <c r="A555" s="8">
        <v>22</v>
      </c>
      <c r="B555" s="8" t="s">
        <v>62</v>
      </c>
      <c r="C555" s="8" t="s">
        <v>63</v>
      </c>
      <c r="D555" s="9">
        <v>15.364157438854015</v>
      </c>
      <c r="E555" s="9">
        <v>16.865871244148767</v>
      </c>
      <c r="F555" s="9">
        <f t="shared" si="106"/>
        <v>1.5017138052947523</v>
      </c>
      <c r="G555" s="9"/>
      <c r="H555" s="9">
        <f t="shared" ref="H555:H563" si="112">F555-$G$549</f>
        <v>-3.2578107501891216</v>
      </c>
      <c r="I555" s="9">
        <f t="shared" si="108"/>
        <v>9.5653035347799289</v>
      </c>
      <c r="J555" s="9"/>
      <c r="K555" s="9"/>
      <c r="L555" s="9"/>
      <c r="M555" s="9"/>
      <c r="AA555" s="2"/>
    </row>
    <row r="556" spans="1:27" x14ac:dyDescent="0.15">
      <c r="A556" s="8">
        <v>23</v>
      </c>
      <c r="B556" s="8" t="s">
        <v>64</v>
      </c>
      <c r="C556" s="8" t="s">
        <v>65</v>
      </c>
      <c r="D556" s="9">
        <v>15.457006985451063</v>
      </c>
      <c r="E556" s="9">
        <v>17.244981913349722</v>
      </c>
      <c r="F556" s="9">
        <f t="shared" si="106"/>
        <v>1.7879749278986594</v>
      </c>
      <c r="G556" s="9"/>
      <c r="H556" s="9">
        <f t="shared" si="112"/>
        <v>-2.9715496275852145</v>
      </c>
      <c r="I556" s="9">
        <f t="shared" si="108"/>
        <v>7.8437830216498226</v>
      </c>
      <c r="J556" s="9"/>
      <c r="K556" s="9"/>
      <c r="L556" s="9"/>
      <c r="M556" s="9"/>
      <c r="AA556" s="2"/>
    </row>
    <row r="557" spans="1:27" x14ac:dyDescent="0.15">
      <c r="A557" s="8">
        <v>24</v>
      </c>
      <c r="B557" s="8" t="s">
        <v>66</v>
      </c>
      <c r="C557" s="8" t="s">
        <v>67</v>
      </c>
      <c r="D557" s="9">
        <v>16.701582453797215</v>
      </c>
      <c r="E557" s="9">
        <v>18.782587658328236</v>
      </c>
      <c r="F557" s="9">
        <f t="shared" si="106"/>
        <v>2.0810052045310208</v>
      </c>
      <c r="G557" s="9"/>
      <c r="H557" s="9">
        <f t="shared" si="112"/>
        <v>-2.6785193509528531</v>
      </c>
      <c r="I557" s="9">
        <f t="shared" si="108"/>
        <v>6.4019852411058356</v>
      </c>
      <c r="J557" s="9"/>
      <c r="K557" s="9"/>
      <c r="L557" s="9"/>
      <c r="M557" s="9"/>
      <c r="AA557" s="2"/>
    </row>
    <row r="558" spans="1:27" x14ac:dyDescent="0.15">
      <c r="A558" s="8">
        <v>25</v>
      </c>
      <c r="B558" s="8" t="s">
        <v>68</v>
      </c>
      <c r="C558" s="8" t="s">
        <v>69</v>
      </c>
      <c r="D558" s="9">
        <v>15.903675344139446</v>
      </c>
      <c r="E558" s="9">
        <v>18.819950893405597</v>
      </c>
      <c r="F558" s="9">
        <f t="shared" si="106"/>
        <v>2.9162755492661514</v>
      </c>
      <c r="G558" s="9"/>
      <c r="H558" s="9">
        <f t="shared" si="112"/>
        <v>-1.8432490062177225</v>
      </c>
      <c r="I558" s="9">
        <f t="shared" si="108"/>
        <v>3.5881718963466023</v>
      </c>
      <c r="J558" s="9"/>
      <c r="K558" s="9"/>
      <c r="L558" s="9"/>
      <c r="M558" s="9"/>
      <c r="AA558" s="2"/>
    </row>
    <row r="559" spans="1:27" x14ac:dyDescent="0.15">
      <c r="A559" s="8">
        <v>26</v>
      </c>
      <c r="B559" s="8" t="s">
        <v>70</v>
      </c>
      <c r="C559" s="8" t="s">
        <v>71</v>
      </c>
      <c r="D559" s="9">
        <v>15.798615751124734</v>
      </c>
      <c r="E559" s="9">
        <v>19.583279215942639</v>
      </c>
      <c r="F559" s="9">
        <f t="shared" si="106"/>
        <v>3.7846634648179052</v>
      </c>
      <c r="G559" s="9"/>
      <c r="H559" s="9">
        <f t="shared" si="112"/>
        <v>-0.97486109066596871</v>
      </c>
      <c r="I559" s="9">
        <f t="shared" si="108"/>
        <v>1.9654519451992456</v>
      </c>
      <c r="J559" s="9" t="s">
        <v>72</v>
      </c>
      <c r="K559" s="9">
        <f t="shared" si="109"/>
        <v>1.2531533557881738</v>
      </c>
      <c r="L559" s="9">
        <f t="shared" si="110"/>
        <v>0.21712617654184604</v>
      </c>
      <c r="M559" s="1">
        <v>0.26040000000000002</v>
      </c>
      <c r="AA559" s="2"/>
    </row>
    <row r="560" spans="1:27" x14ac:dyDescent="0.15">
      <c r="A560" s="8">
        <v>27</v>
      </c>
      <c r="B560" s="8" t="s">
        <v>73</v>
      </c>
      <c r="C560" s="8" t="s">
        <v>74</v>
      </c>
      <c r="D560" s="9">
        <v>16.859255734231638</v>
      </c>
      <c r="E560" s="9">
        <v>20.934232781173428</v>
      </c>
      <c r="F560" s="9">
        <f t="shared" si="106"/>
        <v>4.0749770469417896</v>
      </c>
      <c r="G560" s="9"/>
      <c r="H560" s="9">
        <f t="shared" si="112"/>
        <v>-0.68454750854208424</v>
      </c>
      <c r="I560" s="9">
        <f t="shared" si="108"/>
        <v>1.6071978157952975</v>
      </c>
      <c r="J560" s="9"/>
      <c r="K560" s="9"/>
      <c r="L560" s="9"/>
      <c r="M560" s="9"/>
      <c r="AA560" s="2"/>
    </row>
    <row r="561" spans="1:27" x14ac:dyDescent="0.15">
      <c r="A561" s="8">
        <v>28</v>
      </c>
      <c r="B561" s="8" t="s">
        <v>75</v>
      </c>
      <c r="C561" s="8" t="s">
        <v>76</v>
      </c>
      <c r="D561" s="9">
        <v>16.209924747942569</v>
      </c>
      <c r="E561" s="9">
        <v>21.259888552850249</v>
      </c>
      <c r="F561" s="9">
        <f t="shared" si="106"/>
        <v>5.04996380490768</v>
      </c>
      <c r="G561" s="9"/>
      <c r="H561" s="9">
        <f t="shared" si="112"/>
        <v>0.29043924942380617</v>
      </c>
      <c r="I561" s="9">
        <f t="shared" si="108"/>
        <v>0.81765307432209389</v>
      </c>
      <c r="J561" s="9"/>
      <c r="K561" s="9"/>
      <c r="L561" s="9"/>
      <c r="M561" s="9"/>
      <c r="AA561" s="2"/>
    </row>
    <row r="562" spans="1:27" x14ac:dyDescent="0.15">
      <c r="A562" s="8">
        <v>29</v>
      </c>
      <c r="B562" s="8" t="s">
        <v>77</v>
      </c>
      <c r="C562" s="8" t="s">
        <v>78</v>
      </c>
      <c r="D562" s="9">
        <v>16.206272016322668</v>
      </c>
      <c r="E562" s="9">
        <v>20.5284518247046</v>
      </c>
      <c r="F562" s="9">
        <f t="shared" si="106"/>
        <v>4.3221798083819323</v>
      </c>
      <c r="G562" s="9"/>
      <c r="H562" s="9">
        <f t="shared" si="112"/>
        <v>-0.4373447471019416</v>
      </c>
      <c r="I562" s="9">
        <f t="shared" si="108"/>
        <v>1.35410981912895</v>
      </c>
      <c r="J562" s="9"/>
      <c r="K562" s="9"/>
      <c r="L562" s="9"/>
      <c r="M562" s="9"/>
      <c r="AA562" s="2"/>
    </row>
    <row r="563" spans="1:27" x14ac:dyDescent="0.15">
      <c r="A563" s="8">
        <v>30</v>
      </c>
      <c r="B563" s="8" t="s">
        <v>79</v>
      </c>
      <c r="C563" s="8" t="s">
        <v>80</v>
      </c>
      <c r="D563" s="9">
        <v>16.225398948252778</v>
      </c>
      <c r="E563" s="9">
        <v>21.163422717679243</v>
      </c>
      <c r="F563" s="9">
        <f t="shared" si="106"/>
        <v>4.938023769426465</v>
      </c>
      <c r="G563" s="9"/>
      <c r="H563" s="9">
        <f t="shared" si="112"/>
        <v>0.17849921394259116</v>
      </c>
      <c r="I563" s="9">
        <f t="shared" si="108"/>
        <v>0.88362171964949165</v>
      </c>
      <c r="J563" s="9"/>
      <c r="K563" s="9"/>
      <c r="L563" s="9"/>
      <c r="M563" s="9"/>
      <c r="AA563" s="2"/>
    </row>
    <row r="564" spans="1:27" x14ac:dyDescent="0.15">
      <c r="A564" s="8"/>
      <c r="B564" s="8"/>
      <c r="C564" s="8"/>
      <c r="D564" s="9"/>
      <c r="E564" s="9"/>
      <c r="F564" s="9"/>
      <c r="G564" s="9"/>
      <c r="H564" s="9"/>
      <c r="I564" s="9"/>
      <c r="J564" s="9"/>
      <c r="K564" s="9"/>
      <c r="L564" s="9"/>
      <c r="M564" s="9"/>
      <c r="AA564" s="2"/>
    </row>
    <row r="565" spans="1:27" x14ac:dyDescent="0.15">
      <c r="A565" s="8">
        <v>31</v>
      </c>
      <c r="B565" s="8" t="s">
        <v>81</v>
      </c>
      <c r="C565" s="8" t="s">
        <v>82</v>
      </c>
      <c r="D565" s="9">
        <v>16.226818519194129</v>
      </c>
      <c r="E565" s="9">
        <v>22.220933350885929</v>
      </c>
      <c r="F565" s="9">
        <f t="shared" si="106"/>
        <v>5.9941148316917996</v>
      </c>
      <c r="G565" s="9">
        <f t="shared" si="111"/>
        <v>4.6949734146634787</v>
      </c>
      <c r="H565" s="9"/>
      <c r="I565" s="9"/>
      <c r="J565" s="9"/>
      <c r="K565" s="9"/>
      <c r="L565" s="9"/>
      <c r="M565" s="9"/>
      <c r="AA565" s="2"/>
    </row>
    <row r="566" spans="1:27" x14ac:dyDescent="0.15">
      <c r="A566" s="8">
        <v>32</v>
      </c>
      <c r="B566" s="8" t="s">
        <v>83</v>
      </c>
      <c r="C566" s="8" t="s">
        <v>84</v>
      </c>
      <c r="D566" s="9">
        <v>16.36143862294702</v>
      </c>
      <c r="E566" s="9">
        <v>20.683300288642982</v>
      </c>
      <c r="F566" s="9">
        <f t="shared" si="106"/>
        <v>4.3218616656959625</v>
      </c>
      <c r="G566" s="9"/>
      <c r="H566" s="9"/>
      <c r="I566" s="9"/>
      <c r="J566" s="9"/>
      <c r="K566" s="9"/>
      <c r="L566" s="9"/>
      <c r="M566" s="9"/>
      <c r="AA566" s="2"/>
    </row>
    <row r="567" spans="1:27" x14ac:dyDescent="0.15">
      <c r="A567" s="8">
        <v>33</v>
      </c>
      <c r="B567" s="8" t="s">
        <v>85</v>
      </c>
      <c r="C567" s="8" t="s">
        <v>86</v>
      </c>
      <c r="D567" s="9">
        <v>16.166222821480645</v>
      </c>
      <c r="E567" s="9">
        <v>20.475045036401411</v>
      </c>
      <c r="F567" s="9">
        <f t="shared" si="106"/>
        <v>4.3088222149207667</v>
      </c>
      <c r="G567" s="9"/>
      <c r="H567" s="9"/>
      <c r="I567" s="9"/>
      <c r="J567" s="9"/>
      <c r="K567" s="9"/>
      <c r="L567" s="9"/>
      <c r="M567" s="9"/>
      <c r="AA567" s="2"/>
    </row>
    <row r="568" spans="1:27" x14ac:dyDescent="0.15">
      <c r="A568" s="8">
        <v>34</v>
      </c>
      <c r="B568" s="8" t="s">
        <v>87</v>
      </c>
      <c r="C568" s="8" t="s">
        <v>88</v>
      </c>
      <c r="D568" s="9">
        <v>17.088303292156393</v>
      </c>
      <c r="E568" s="9">
        <v>21.569479750137361</v>
      </c>
      <c r="F568" s="9">
        <f t="shared" si="106"/>
        <v>4.4811764579809683</v>
      </c>
      <c r="G568" s="9"/>
      <c r="H568" s="9"/>
      <c r="I568" s="9"/>
      <c r="J568" s="9"/>
      <c r="K568" s="9"/>
      <c r="L568" s="9"/>
      <c r="M568" s="9"/>
      <c r="AA568" s="2"/>
    </row>
    <row r="569" spans="1:27" x14ac:dyDescent="0.15">
      <c r="A569" s="8">
        <v>35</v>
      </c>
      <c r="B569" s="8" t="s">
        <v>89</v>
      </c>
      <c r="C569" s="8" t="s">
        <v>90</v>
      </c>
      <c r="D569" s="9">
        <v>16.640558988392605</v>
      </c>
      <c r="E569" s="9">
        <v>21.201129194151651</v>
      </c>
      <c r="F569" s="9">
        <f t="shared" si="106"/>
        <v>4.5605702057590456</v>
      </c>
      <c r="G569" s="9"/>
      <c r="H569" s="9"/>
      <c r="I569" s="9"/>
      <c r="J569" s="9"/>
      <c r="K569" s="9"/>
      <c r="L569" s="9"/>
      <c r="M569" s="9"/>
      <c r="AA569" s="2"/>
    </row>
    <row r="570" spans="1:27" x14ac:dyDescent="0.15">
      <c r="A570" s="8">
        <v>36</v>
      </c>
      <c r="B570" s="8" t="s">
        <v>91</v>
      </c>
      <c r="C570" s="8" t="s">
        <v>92</v>
      </c>
      <c r="D570" s="9">
        <v>15.713125727301028</v>
      </c>
      <c r="E570" s="9">
        <v>16.529386418776991</v>
      </c>
      <c r="F570" s="9">
        <f t="shared" si="106"/>
        <v>0.81626069147596247</v>
      </c>
      <c r="G570" s="9"/>
      <c r="H570" s="9">
        <f>F570-$G$565</f>
        <v>-3.8787127231875163</v>
      </c>
      <c r="I570" s="9">
        <f t="shared" si="108"/>
        <v>14.709871341990507</v>
      </c>
      <c r="J570" s="9" t="s">
        <v>93</v>
      </c>
      <c r="K570" s="9">
        <f t="shared" si="109"/>
        <v>5.9651545939409152</v>
      </c>
      <c r="L570" s="9">
        <f t="shared" si="110"/>
        <v>2.4403894367882764</v>
      </c>
      <c r="M570" s="10">
        <v>1.83E-2</v>
      </c>
      <c r="N570" s="3" t="s">
        <v>61</v>
      </c>
      <c r="AA570" s="2"/>
    </row>
    <row r="571" spans="1:27" x14ac:dyDescent="0.15">
      <c r="A571" s="8">
        <v>37</v>
      </c>
      <c r="B571" s="8" t="s">
        <v>94</v>
      </c>
      <c r="C571" s="8" t="s">
        <v>95</v>
      </c>
      <c r="D571" s="9">
        <v>16.484576667958951</v>
      </c>
      <c r="E571" s="9">
        <v>18.574393064428531</v>
      </c>
      <c r="F571" s="9">
        <f t="shared" si="106"/>
        <v>2.0898163964695797</v>
      </c>
      <c r="G571" s="9"/>
      <c r="H571" s="9">
        <f t="shared" ref="H571:H579" si="113">F571-$G$565</f>
        <v>-2.605157018193899</v>
      </c>
      <c r="I571" s="9">
        <f t="shared" si="108"/>
        <v>6.0845772023436639</v>
      </c>
      <c r="J571" s="9"/>
      <c r="K571" s="9"/>
      <c r="L571" s="9"/>
      <c r="M571" s="9"/>
      <c r="AA571" s="2"/>
    </row>
    <row r="572" spans="1:27" x14ac:dyDescent="0.15">
      <c r="A572" s="8">
        <v>38</v>
      </c>
      <c r="B572" s="8" t="s">
        <v>96</v>
      </c>
      <c r="C572" s="8" t="s">
        <v>97</v>
      </c>
      <c r="D572" s="9">
        <v>15.687489857369645</v>
      </c>
      <c r="E572" s="9">
        <v>16.737584970819089</v>
      </c>
      <c r="F572" s="9">
        <f t="shared" si="106"/>
        <v>1.0500951134494443</v>
      </c>
      <c r="G572" s="9"/>
      <c r="H572" s="9">
        <f t="shared" si="113"/>
        <v>-3.6448783012140344</v>
      </c>
      <c r="I572" s="9">
        <f t="shared" si="108"/>
        <v>12.508859058613991</v>
      </c>
      <c r="J572" s="9"/>
      <c r="K572" s="9"/>
      <c r="L572" s="9"/>
      <c r="M572" s="9"/>
      <c r="AA572" s="2"/>
    </row>
    <row r="573" spans="1:27" x14ac:dyDescent="0.15">
      <c r="A573" s="8">
        <v>39</v>
      </c>
      <c r="B573" s="8" t="s">
        <v>98</v>
      </c>
      <c r="C573" s="8" t="s">
        <v>99</v>
      </c>
      <c r="D573" s="9">
        <v>16.110473364000814</v>
      </c>
      <c r="E573" s="9">
        <v>20.960795208907349</v>
      </c>
      <c r="F573" s="9">
        <f t="shared" si="106"/>
        <v>4.8503218449065351</v>
      </c>
      <c r="G573" s="9"/>
      <c r="H573" s="9">
        <f t="shared" si="113"/>
        <v>0.15534843024305633</v>
      </c>
      <c r="I573" s="9">
        <f t="shared" si="108"/>
        <v>0.89791548803580534</v>
      </c>
      <c r="J573" s="9"/>
      <c r="K573" s="9"/>
      <c r="L573" s="9"/>
      <c r="M573" s="9"/>
      <c r="AA573" s="2"/>
    </row>
    <row r="574" spans="1:27" x14ac:dyDescent="0.15">
      <c r="A574" s="8">
        <v>40</v>
      </c>
      <c r="B574" s="8" t="s">
        <v>100</v>
      </c>
      <c r="C574" s="8" t="s">
        <v>101</v>
      </c>
      <c r="D574" s="9">
        <v>16.447121424629447</v>
      </c>
      <c r="E574" s="9">
        <v>18.232696813994338</v>
      </c>
      <c r="F574" s="9">
        <f t="shared" si="106"/>
        <v>1.7855753893648902</v>
      </c>
      <c r="G574" s="9"/>
      <c r="H574" s="9">
        <f t="shared" si="113"/>
        <v>-2.9093980252985885</v>
      </c>
      <c r="I574" s="9">
        <f t="shared" si="108"/>
        <v>7.5130464678636226</v>
      </c>
      <c r="J574" s="9"/>
      <c r="K574" s="9"/>
      <c r="L574" s="9"/>
      <c r="M574" s="9"/>
      <c r="AA574" s="2"/>
    </row>
    <row r="575" spans="1:27" x14ac:dyDescent="0.15">
      <c r="A575" s="8">
        <v>41</v>
      </c>
      <c r="B575" s="8" t="s">
        <v>102</v>
      </c>
      <c r="C575" s="8" t="s">
        <v>103</v>
      </c>
      <c r="D575" s="9">
        <v>16.768008515297861</v>
      </c>
      <c r="E575" s="9">
        <v>20.8748052869825</v>
      </c>
      <c r="F575" s="9">
        <f t="shared" si="106"/>
        <v>4.106796771684639</v>
      </c>
      <c r="G575" s="9"/>
      <c r="H575" s="9">
        <f t="shared" si="113"/>
        <v>-0.58817664297883976</v>
      </c>
      <c r="I575" s="9">
        <f t="shared" si="108"/>
        <v>1.5033455357974868</v>
      </c>
      <c r="J575" s="9" t="s">
        <v>104</v>
      </c>
      <c r="K575" s="9">
        <f t="shared" si="109"/>
        <v>1.1018209370638778</v>
      </c>
      <c r="L575" s="9">
        <f t="shared" si="110"/>
        <v>0.14923548739484627</v>
      </c>
      <c r="M575" s="1">
        <v>0.64439999999999997</v>
      </c>
      <c r="AA575" s="2"/>
    </row>
    <row r="576" spans="1:27" x14ac:dyDescent="0.15">
      <c r="A576" s="8">
        <v>42</v>
      </c>
      <c r="B576" s="8" t="s">
        <v>105</v>
      </c>
      <c r="C576" s="8" t="s">
        <v>106</v>
      </c>
      <c r="D576" s="9">
        <v>17.032935123146995</v>
      </c>
      <c r="E576" s="9">
        <v>21.815158617307073</v>
      </c>
      <c r="F576" s="9">
        <f t="shared" si="106"/>
        <v>4.7822234941600783</v>
      </c>
      <c r="G576" s="9"/>
      <c r="H576" s="9">
        <f t="shared" si="113"/>
        <v>8.7250079496599575E-2</v>
      </c>
      <c r="I576" s="9">
        <f t="shared" si="108"/>
        <v>0.94131528102093098</v>
      </c>
      <c r="J576" s="9"/>
      <c r="K576" s="9"/>
      <c r="L576" s="9"/>
      <c r="M576" s="9"/>
      <c r="AA576" s="2"/>
    </row>
    <row r="577" spans="1:27" x14ac:dyDescent="0.15">
      <c r="A577" s="8">
        <v>43</v>
      </c>
      <c r="B577" s="8" t="s">
        <v>107</v>
      </c>
      <c r="C577" s="8" t="s">
        <v>108</v>
      </c>
      <c r="D577" s="9">
        <v>17.307608638537427</v>
      </c>
      <c r="E577" s="9">
        <v>21.414689884716051</v>
      </c>
      <c r="F577" s="9">
        <f t="shared" si="106"/>
        <v>4.1070812461786232</v>
      </c>
      <c r="G577" s="9"/>
      <c r="H577" s="9">
        <f t="shared" si="113"/>
        <v>-0.58789216848485548</v>
      </c>
      <c r="I577" s="9">
        <f t="shared" si="108"/>
        <v>1.5030491312994365</v>
      </c>
      <c r="J577" s="9"/>
      <c r="K577" s="9"/>
      <c r="L577" s="9"/>
      <c r="M577" s="9"/>
      <c r="AA577" s="2"/>
    </row>
    <row r="578" spans="1:27" x14ac:dyDescent="0.15">
      <c r="A578" s="8">
        <v>44</v>
      </c>
      <c r="B578" s="8" t="s">
        <v>109</v>
      </c>
      <c r="C578" s="8" t="s">
        <v>110</v>
      </c>
      <c r="D578" s="9">
        <v>17.347237561069278</v>
      </c>
      <c r="E578" s="9">
        <v>22.263635137697396</v>
      </c>
      <c r="F578" s="9">
        <f t="shared" si="106"/>
        <v>4.9163975766281176</v>
      </c>
      <c r="G578" s="9"/>
      <c r="H578" s="9">
        <f t="shared" si="113"/>
        <v>0.22142416196463888</v>
      </c>
      <c r="I578" s="9">
        <f t="shared" si="108"/>
        <v>0.85771831844799473</v>
      </c>
      <c r="J578" s="9"/>
      <c r="K578" s="9"/>
      <c r="L578" s="9"/>
      <c r="M578" s="9"/>
      <c r="AA578" s="2"/>
    </row>
    <row r="579" spans="1:27" x14ac:dyDescent="0.15">
      <c r="A579" s="8">
        <v>45</v>
      </c>
      <c r="B579" s="8" t="s">
        <v>111</v>
      </c>
      <c r="C579" s="8" t="s">
        <v>112</v>
      </c>
      <c r="D579" s="9">
        <v>17.218763868337181</v>
      </c>
      <c r="E579" s="9">
        <v>22.081682939448616</v>
      </c>
      <c r="F579" s="9">
        <f t="shared" si="106"/>
        <v>4.8629190711114347</v>
      </c>
      <c r="G579" s="9"/>
      <c r="H579" s="9">
        <f t="shared" si="113"/>
        <v>0.167945656447956</v>
      </c>
      <c r="I579" s="9">
        <f t="shared" si="108"/>
        <v>0.89010926132778179</v>
      </c>
      <c r="J579" s="9"/>
      <c r="K579" s="9"/>
      <c r="L579" s="9"/>
      <c r="M579" s="9"/>
      <c r="AA579" s="2"/>
    </row>
    <row r="580" spans="1:27" x14ac:dyDescent="0.15">
      <c r="A580" s="8"/>
      <c r="B580" s="8"/>
      <c r="C580" s="8"/>
      <c r="D580" s="9"/>
      <c r="E580" s="9"/>
      <c r="F580" s="9"/>
      <c r="G580" s="9"/>
      <c r="H580" s="9"/>
      <c r="I580" s="9"/>
      <c r="J580" s="9"/>
      <c r="K580" s="9"/>
      <c r="L580" s="9"/>
      <c r="M580" s="9"/>
      <c r="AA580" s="2"/>
    </row>
    <row r="581" spans="1:27" x14ac:dyDescent="0.15">
      <c r="A581" s="8">
        <v>46</v>
      </c>
      <c r="B581" s="8" t="s">
        <v>113</v>
      </c>
      <c r="C581" s="8" t="s">
        <v>114</v>
      </c>
      <c r="D581" s="9">
        <v>17.162059890046951</v>
      </c>
      <c r="E581" s="9">
        <v>22.439648945318023</v>
      </c>
      <c r="F581" s="9">
        <f t="shared" si="106"/>
        <v>5.277589055271072</v>
      </c>
      <c r="G581" s="9">
        <f t="shared" si="111"/>
        <v>4.8117470333235239</v>
      </c>
      <c r="H581" s="9"/>
      <c r="I581" s="9"/>
      <c r="J581" s="9"/>
      <c r="K581" s="9"/>
      <c r="L581" s="9"/>
      <c r="M581" s="9"/>
      <c r="AA581" s="2"/>
    </row>
    <row r="582" spans="1:27" x14ac:dyDescent="0.15">
      <c r="A582" s="8">
        <v>47</v>
      </c>
      <c r="B582" s="8" t="s">
        <v>115</v>
      </c>
      <c r="C582" s="8" t="s">
        <v>116</v>
      </c>
      <c r="D582" s="9">
        <v>17.483373476118835</v>
      </c>
      <c r="E582" s="9">
        <v>22.210245076192084</v>
      </c>
      <c r="F582" s="9">
        <f t="shared" si="106"/>
        <v>4.7268716000732489</v>
      </c>
      <c r="G582" s="9"/>
      <c r="H582" s="9"/>
      <c r="I582" s="9"/>
      <c r="J582" s="9"/>
      <c r="K582" s="9"/>
      <c r="L582" s="9"/>
      <c r="M582" s="9"/>
      <c r="AA582" s="2"/>
    </row>
    <row r="583" spans="1:27" x14ac:dyDescent="0.15">
      <c r="A583" s="8">
        <v>48</v>
      </c>
      <c r="B583" s="8" t="s">
        <v>117</v>
      </c>
      <c r="C583" s="8" t="s">
        <v>118</v>
      </c>
      <c r="D583" s="9">
        <v>17.095242123040535</v>
      </c>
      <c r="E583" s="9">
        <v>21.894779586044894</v>
      </c>
      <c r="F583" s="9">
        <f t="shared" si="106"/>
        <v>4.7995374630043592</v>
      </c>
      <c r="G583" s="9"/>
      <c r="H583" s="9"/>
      <c r="I583" s="9"/>
      <c r="J583" s="9"/>
      <c r="K583" s="9"/>
      <c r="L583" s="9"/>
      <c r="M583" s="9"/>
      <c r="AA583" s="2"/>
    </row>
    <row r="584" spans="1:27" x14ac:dyDescent="0.15">
      <c r="A584" s="8">
        <v>49</v>
      </c>
      <c r="B584" s="8" t="s">
        <v>119</v>
      </c>
      <c r="C584" s="8" t="s">
        <v>120</v>
      </c>
      <c r="D584" s="9">
        <v>16.609514343240136</v>
      </c>
      <c r="E584" s="9">
        <v>21.500151280431155</v>
      </c>
      <c r="F584" s="9">
        <f t="shared" si="106"/>
        <v>4.8906369371910188</v>
      </c>
      <c r="G584" s="9"/>
      <c r="H584" s="9"/>
      <c r="I584" s="9"/>
      <c r="J584" s="9"/>
      <c r="K584" s="9"/>
      <c r="L584" s="9"/>
      <c r="M584" s="9"/>
      <c r="AA584" s="2"/>
    </row>
    <row r="585" spans="1:27" x14ac:dyDescent="0.15">
      <c r="A585" s="8">
        <v>50</v>
      </c>
      <c r="B585" s="8" t="s">
        <v>121</v>
      </c>
      <c r="C585" s="8" t="s">
        <v>122</v>
      </c>
      <c r="D585" s="9">
        <v>17.681978075536492</v>
      </c>
      <c r="E585" s="9">
        <v>22.086915575904452</v>
      </c>
      <c r="F585" s="9">
        <f t="shared" si="106"/>
        <v>4.4049375003679607</v>
      </c>
      <c r="G585" s="9"/>
      <c r="H585" s="9"/>
      <c r="I585" s="9"/>
      <c r="J585" s="9"/>
      <c r="K585" s="9"/>
      <c r="L585" s="9"/>
      <c r="M585" s="9"/>
      <c r="AA585" s="2"/>
    </row>
    <row r="586" spans="1:27" x14ac:dyDescent="0.15">
      <c r="A586" s="8">
        <v>51</v>
      </c>
      <c r="B586" s="8" t="s">
        <v>123</v>
      </c>
      <c r="C586" s="8" t="s">
        <v>124</v>
      </c>
      <c r="D586" s="9">
        <v>16.869941916726148</v>
      </c>
      <c r="E586" s="9">
        <v>19.177674494038605</v>
      </c>
      <c r="F586" s="9">
        <f t="shared" si="106"/>
        <v>2.3077325773124571</v>
      </c>
      <c r="G586" s="9"/>
      <c r="H586" s="9">
        <f>F586-$G$581</f>
        <v>-2.5040144560110669</v>
      </c>
      <c r="I586" s="9">
        <f t="shared" si="108"/>
        <v>5.67261698286819</v>
      </c>
      <c r="J586" s="9" t="s">
        <v>125</v>
      </c>
      <c r="K586" s="9">
        <f>GEOMEAN(I586:I589)</f>
        <v>5.9786336656611994</v>
      </c>
      <c r="L586" s="9">
        <f>STDEV(I586:I589)/SQRT(4)</f>
        <v>0.79102633119733645</v>
      </c>
      <c r="M586" s="10" t="s">
        <v>161</v>
      </c>
      <c r="N586" s="3" t="s">
        <v>157</v>
      </c>
      <c r="AA586" s="2"/>
    </row>
    <row r="587" spans="1:27" x14ac:dyDescent="0.15">
      <c r="A587" s="8">
        <v>52</v>
      </c>
      <c r="B587" s="8" t="s">
        <v>126</v>
      </c>
      <c r="C587" s="8" t="s">
        <v>127</v>
      </c>
      <c r="D587" s="9">
        <v>16.765967252227028</v>
      </c>
      <c r="E587" s="9">
        <v>19.503321281080645</v>
      </c>
      <c r="F587" s="9">
        <f t="shared" si="106"/>
        <v>2.7373540288536162</v>
      </c>
      <c r="G587" s="9"/>
      <c r="H587" s="9">
        <f t="shared" ref="H587:H593" si="114">F587-$G$581</f>
        <v>-2.0743930044699077</v>
      </c>
      <c r="I587" s="9">
        <f t="shared" si="108"/>
        <v>4.2116717638374084</v>
      </c>
      <c r="J587" s="9"/>
      <c r="K587" s="9"/>
      <c r="L587" s="9"/>
      <c r="M587" s="9"/>
      <c r="AA587" s="2"/>
    </row>
    <row r="588" spans="1:27" x14ac:dyDescent="0.15">
      <c r="A588" s="8">
        <v>53</v>
      </c>
      <c r="B588" s="8" t="s">
        <v>128</v>
      </c>
      <c r="C588" s="8" t="s">
        <v>129</v>
      </c>
      <c r="D588" s="9">
        <v>16.419717755115176</v>
      </c>
      <c r="E588" s="9">
        <v>18.478161413608188</v>
      </c>
      <c r="F588" s="9">
        <f t="shared" si="106"/>
        <v>2.0584436584930117</v>
      </c>
      <c r="G588" s="9"/>
      <c r="H588" s="9">
        <f t="shared" si="114"/>
        <v>-2.7533033748305122</v>
      </c>
      <c r="I588" s="9">
        <f t="shared" si="108"/>
        <v>6.7425923422592726</v>
      </c>
      <c r="J588" s="9"/>
      <c r="K588" s="9"/>
      <c r="L588" s="9"/>
      <c r="M588" s="9"/>
      <c r="AA588" s="2"/>
    </row>
    <row r="589" spans="1:27" x14ac:dyDescent="0.15">
      <c r="A589" s="8">
        <v>54</v>
      </c>
      <c r="B589" s="8" t="s">
        <v>130</v>
      </c>
      <c r="C589" s="8" t="s">
        <v>131</v>
      </c>
      <c r="D589" s="9">
        <v>17.673493064670801</v>
      </c>
      <c r="E589" s="9">
        <v>19.497687677219886</v>
      </c>
      <c r="F589" s="9">
        <f t="shared" si="106"/>
        <v>1.8241946125490855</v>
      </c>
      <c r="G589" s="9"/>
      <c r="H589" s="9">
        <f t="shared" si="114"/>
        <v>-2.9875524207744384</v>
      </c>
      <c r="I589" s="9">
        <f t="shared" si="108"/>
        <v>7.9312728797403889</v>
      </c>
      <c r="J589" s="9"/>
      <c r="K589" s="9"/>
      <c r="L589" s="9"/>
      <c r="M589" s="9"/>
      <c r="AA589" s="2"/>
    </row>
    <row r="590" spans="1:27" x14ac:dyDescent="0.15">
      <c r="A590" s="8">
        <v>55</v>
      </c>
      <c r="B590" s="8" t="s">
        <v>132</v>
      </c>
      <c r="C590" s="8" t="s">
        <v>133</v>
      </c>
      <c r="D590" s="9">
        <v>16.724282322024198</v>
      </c>
      <c r="E590" s="9">
        <v>21.339916929115656</v>
      </c>
      <c r="F590" s="9">
        <f t="shared" si="106"/>
        <v>4.615634607091458</v>
      </c>
      <c r="G590" s="9"/>
      <c r="H590" s="9">
        <f t="shared" si="114"/>
        <v>-0.19611242623206593</v>
      </c>
      <c r="I590" s="9">
        <f t="shared" si="108"/>
        <v>1.1456071692918064</v>
      </c>
      <c r="J590" s="9" t="s">
        <v>134</v>
      </c>
      <c r="K590" s="9">
        <f t="shared" ref="K590" si="115">GEOMEAN(I590:I593)</f>
        <v>1.2595228072007851</v>
      </c>
      <c r="L590" s="9">
        <f t="shared" ref="L590" si="116">STDEV(I590:I593)/SQRT(4)</f>
        <v>0.24074081099072075</v>
      </c>
      <c r="M590" s="1">
        <v>0.29399999999999998</v>
      </c>
      <c r="AA590" s="2"/>
    </row>
    <row r="591" spans="1:27" x14ac:dyDescent="0.15">
      <c r="A591" s="8">
        <v>56</v>
      </c>
      <c r="B591" s="8" t="s">
        <v>135</v>
      </c>
      <c r="C591" s="8" t="s">
        <v>136</v>
      </c>
      <c r="D591" s="9">
        <v>17.065027489516027</v>
      </c>
      <c r="E591" s="9">
        <v>21.505482998127608</v>
      </c>
      <c r="F591" s="9">
        <f t="shared" si="106"/>
        <v>4.4404555086115813</v>
      </c>
      <c r="G591" s="9"/>
      <c r="H591" s="9">
        <f t="shared" si="114"/>
        <v>-0.3712915247119426</v>
      </c>
      <c r="I591" s="9">
        <f t="shared" si="108"/>
        <v>1.293510284498913</v>
      </c>
      <c r="J591" s="9"/>
      <c r="K591" s="9"/>
      <c r="L591" s="9"/>
      <c r="M591" s="9"/>
      <c r="AA591" s="2"/>
    </row>
    <row r="592" spans="1:27" x14ac:dyDescent="0.15">
      <c r="A592" s="8">
        <v>57</v>
      </c>
      <c r="B592" s="8" t="s">
        <v>137</v>
      </c>
      <c r="C592" s="8" t="s">
        <v>138</v>
      </c>
      <c r="D592" s="9">
        <v>17.520034144274597</v>
      </c>
      <c r="E592" s="9">
        <v>21.339943644254838</v>
      </c>
      <c r="F592" s="9">
        <f t="shared" si="106"/>
        <v>3.8199094999802412</v>
      </c>
      <c r="G592" s="9"/>
      <c r="H592" s="9">
        <f t="shared" si="114"/>
        <v>-0.99183753334328273</v>
      </c>
      <c r="I592" s="9">
        <f t="shared" si="108"/>
        <v>1.9887163688126708</v>
      </c>
      <c r="J592" s="9"/>
      <c r="K592" s="9"/>
      <c r="L592" s="9"/>
      <c r="M592" s="9"/>
      <c r="AA592" s="2"/>
    </row>
    <row r="593" spans="1:27" x14ac:dyDescent="0.15">
      <c r="A593" s="8">
        <v>58</v>
      </c>
      <c r="B593" s="8" t="s">
        <v>139</v>
      </c>
      <c r="C593" s="8" t="s">
        <v>140</v>
      </c>
      <c r="D593" s="9">
        <v>17.421708350142978</v>
      </c>
      <c r="E593" s="9">
        <v>22.461187882323266</v>
      </c>
      <c r="F593" s="9">
        <f t="shared" si="106"/>
        <v>5.0394795321802874</v>
      </c>
      <c r="G593" s="9"/>
      <c r="H593" s="9">
        <f t="shared" si="114"/>
        <v>0.2277324988567635</v>
      </c>
      <c r="I593" s="9">
        <f t="shared" si="108"/>
        <v>0.85397604195458243</v>
      </c>
      <c r="J593" s="9"/>
      <c r="K593" s="9"/>
      <c r="L593" s="9"/>
      <c r="M593" s="9"/>
      <c r="AA593" s="2"/>
    </row>
    <row r="597" spans="1:27" x14ac:dyDescent="0.15">
      <c r="A597" s="2" t="s">
        <v>173</v>
      </c>
      <c r="B597" s="2" t="s">
        <v>174</v>
      </c>
      <c r="C597" s="2" t="s">
        <v>175</v>
      </c>
    </row>
    <row r="598" spans="1:27" s="7" customFormat="1" ht="45" x14ac:dyDescent="0.15">
      <c r="A598" s="5" t="s">
        <v>4</v>
      </c>
      <c r="B598" s="5" t="s">
        <v>5</v>
      </c>
      <c r="C598" s="5" t="s">
        <v>6</v>
      </c>
      <c r="D598" s="6" t="s">
        <v>7</v>
      </c>
      <c r="E598" s="6" t="s">
        <v>176</v>
      </c>
      <c r="F598" s="6" t="s">
        <v>8</v>
      </c>
      <c r="G598" s="6" t="s">
        <v>9</v>
      </c>
      <c r="H598" s="6" t="s">
        <v>10</v>
      </c>
      <c r="I598" s="6" t="s">
        <v>11</v>
      </c>
      <c r="J598" s="6" t="s">
        <v>12</v>
      </c>
      <c r="K598" s="6" t="s">
        <v>13</v>
      </c>
      <c r="L598" s="6" t="s">
        <v>14</v>
      </c>
      <c r="M598" s="6" t="s">
        <v>15</v>
      </c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15">
      <c r="A599" s="8">
        <v>1</v>
      </c>
      <c r="B599" s="8" t="s">
        <v>16</v>
      </c>
      <c r="C599" s="8" t="s">
        <v>17</v>
      </c>
      <c r="D599" s="9">
        <v>17.169543226198087</v>
      </c>
      <c r="E599" s="9">
        <v>26.478121890593311</v>
      </c>
      <c r="F599" s="9">
        <f>E599-D599</f>
        <v>9.308578664395224</v>
      </c>
      <c r="G599" s="9">
        <f>GEOMEAN(F599:F603)</f>
        <v>9.1500342255845819</v>
      </c>
      <c r="H599" s="9"/>
      <c r="I599" s="9"/>
      <c r="J599" s="9"/>
      <c r="K599" s="9"/>
      <c r="L599" s="9"/>
      <c r="M599" s="9"/>
    </row>
    <row r="600" spans="1:27" x14ac:dyDescent="0.15">
      <c r="A600" s="8">
        <v>2</v>
      </c>
      <c r="B600" s="8" t="s">
        <v>18</v>
      </c>
      <c r="C600" s="8" t="s">
        <v>19</v>
      </c>
      <c r="D600" s="9">
        <v>16.742754992975584</v>
      </c>
      <c r="E600" s="9">
        <v>25.354264143021787</v>
      </c>
      <c r="F600" s="9">
        <f t="shared" ref="F600:F659" si="117">E600-D600</f>
        <v>8.6115091500462029</v>
      </c>
      <c r="G600" s="9"/>
      <c r="H600" s="9"/>
      <c r="I600" s="9"/>
      <c r="J600" s="9"/>
      <c r="K600" s="9"/>
      <c r="L600" s="9"/>
      <c r="M600" s="9"/>
    </row>
    <row r="601" spans="1:27" x14ac:dyDescent="0.15">
      <c r="A601" s="8">
        <v>3</v>
      </c>
      <c r="B601" s="8" t="s">
        <v>20</v>
      </c>
      <c r="C601" s="8" t="s">
        <v>21</v>
      </c>
      <c r="D601" s="9">
        <v>16.598639022469161</v>
      </c>
      <c r="E601" s="9">
        <v>25.890514543179119</v>
      </c>
      <c r="F601" s="9">
        <f t="shared" si="117"/>
        <v>9.2918755207099579</v>
      </c>
      <c r="G601" s="9"/>
      <c r="H601" s="9"/>
      <c r="I601" s="9"/>
      <c r="J601" s="9"/>
      <c r="K601" s="9"/>
      <c r="L601" s="9"/>
      <c r="M601" s="9"/>
    </row>
    <row r="602" spans="1:27" x14ac:dyDescent="0.15">
      <c r="A602" s="8">
        <v>4</v>
      </c>
      <c r="B602" s="8" t="s">
        <v>22</v>
      </c>
      <c r="C602" s="8" t="s">
        <v>23</v>
      </c>
      <c r="D602" s="9">
        <v>16.340617728356992</v>
      </c>
      <c r="E602" s="9">
        <v>25.81994971041674</v>
      </c>
      <c r="F602" s="9">
        <f t="shared" si="117"/>
        <v>9.4793319820597475</v>
      </c>
      <c r="G602" s="9"/>
      <c r="H602" s="9"/>
      <c r="I602" s="9"/>
      <c r="J602" s="9"/>
      <c r="K602" s="9"/>
      <c r="L602" s="9"/>
      <c r="M602" s="9"/>
    </row>
    <row r="603" spans="1:27" x14ac:dyDescent="0.15">
      <c r="A603" s="8">
        <v>5</v>
      </c>
      <c r="B603" s="8" t="s">
        <v>24</v>
      </c>
      <c r="C603" s="8" t="s">
        <v>25</v>
      </c>
      <c r="D603" s="9">
        <v>17.098266332303158</v>
      </c>
      <c r="E603" s="9">
        <v>26.18211385541095</v>
      </c>
      <c r="F603" s="9">
        <f t="shared" si="117"/>
        <v>9.0838475231077922</v>
      </c>
      <c r="G603" s="9"/>
      <c r="H603" s="9"/>
      <c r="I603" s="9"/>
      <c r="J603" s="9"/>
      <c r="K603" s="9"/>
      <c r="L603" s="9"/>
      <c r="M603" s="9"/>
    </row>
    <row r="604" spans="1:27" x14ac:dyDescent="0.15">
      <c r="A604" s="8">
        <v>6</v>
      </c>
      <c r="B604" s="8" t="s">
        <v>26</v>
      </c>
      <c r="C604" s="8" t="s">
        <v>27</v>
      </c>
      <c r="D604" s="9">
        <v>16.365384230101363</v>
      </c>
      <c r="E604" s="9">
        <v>19.615352713348805</v>
      </c>
      <c r="F604" s="9">
        <f t="shared" si="117"/>
        <v>3.2499684832474429</v>
      </c>
      <c r="G604" s="9"/>
      <c r="H604" s="9">
        <f>F604-$G$599</f>
        <v>-5.900065742337139</v>
      </c>
      <c r="I604" s="9">
        <f>POWER(2,-H604)</f>
        <v>59.716832639605947</v>
      </c>
      <c r="J604" s="9" t="s">
        <v>28</v>
      </c>
      <c r="K604" s="9">
        <f>GEOMEAN(I604:I608)</f>
        <v>25.774568800604552</v>
      </c>
      <c r="L604" s="9">
        <f>STDEV(I604:I608)/SQRT(5)</f>
        <v>8.5731146173621706</v>
      </c>
      <c r="M604" s="10">
        <v>1E-4</v>
      </c>
      <c r="N604" s="3" t="s">
        <v>157</v>
      </c>
    </row>
    <row r="605" spans="1:27" x14ac:dyDescent="0.15">
      <c r="A605" s="8">
        <v>7</v>
      </c>
      <c r="B605" s="8" t="s">
        <v>29</v>
      </c>
      <c r="C605" s="8" t="s">
        <v>30</v>
      </c>
      <c r="D605" s="9">
        <v>16.323458872111132</v>
      </c>
      <c r="E605" s="9">
        <v>21.746168055865269</v>
      </c>
      <c r="F605" s="9">
        <f t="shared" si="117"/>
        <v>5.4227091837541366</v>
      </c>
      <c r="G605" s="9"/>
      <c r="H605" s="9">
        <f t="shared" ref="H605:H613" si="118">F605-$G$599</f>
        <v>-3.7273250418304453</v>
      </c>
      <c r="I605" s="9">
        <f t="shared" ref="I605:I659" si="119">POWER(2,-H605)</f>
        <v>13.244532738565708</v>
      </c>
      <c r="J605" s="9"/>
      <c r="K605" s="9"/>
      <c r="L605" s="9"/>
      <c r="M605" s="9"/>
    </row>
    <row r="606" spans="1:27" x14ac:dyDescent="0.15">
      <c r="A606" s="8">
        <v>8</v>
      </c>
      <c r="B606" s="8" t="s">
        <v>31</v>
      </c>
      <c r="C606" s="8" t="s">
        <v>32</v>
      </c>
      <c r="D606" s="9">
        <v>16.931760318581066</v>
      </c>
      <c r="E606" s="9">
        <v>22.296705696878181</v>
      </c>
      <c r="F606" s="9">
        <f t="shared" si="117"/>
        <v>5.364945378297115</v>
      </c>
      <c r="G606" s="9"/>
      <c r="H606" s="9">
        <f t="shared" si="118"/>
        <v>-3.7850888472874669</v>
      </c>
      <c r="I606" s="9">
        <f t="shared" si="119"/>
        <v>13.785587504274321</v>
      </c>
      <c r="J606" s="9"/>
      <c r="K606" s="9"/>
      <c r="L606" s="9"/>
      <c r="M606" s="9"/>
    </row>
    <row r="607" spans="1:27" x14ac:dyDescent="0.15">
      <c r="A607" s="8">
        <v>9</v>
      </c>
      <c r="B607" s="8" t="s">
        <v>33</v>
      </c>
      <c r="C607" s="8" t="s">
        <v>34</v>
      </c>
      <c r="D607" s="9">
        <v>16.131258276640384</v>
      </c>
      <c r="E607" s="9">
        <v>20.443252042573796</v>
      </c>
      <c r="F607" s="9">
        <f t="shared" si="117"/>
        <v>4.311993765933412</v>
      </c>
      <c r="G607" s="9"/>
      <c r="H607" s="9">
        <f t="shared" si="118"/>
        <v>-4.8380404596511699</v>
      </c>
      <c r="I607" s="9">
        <f t="shared" si="119"/>
        <v>28.601927310723781</v>
      </c>
      <c r="J607" s="9"/>
      <c r="K607" s="9"/>
      <c r="L607" s="9"/>
      <c r="M607" s="9"/>
    </row>
    <row r="608" spans="1:27" x14ac:dyDescent="0.15">
      <c r="A608" s="8">
        <v>10</v>
      </c>
      <c r="B608" s="8" t="s">
        <v>35</v>
      </c>
      <c r="C608" s="8" t="s">
        <v>36</v>
      </c>
      <c r="D608" s="9">
        <v>16.181124270339733</v>
      </c>
      <c r="E608" s="9">
        <v>20.142296652499372</v>
      </c>
      <c r="F608" s="9">
        <f t="shared" si="117"/>
        <v>3.9611723821596385</v>
      </c>
      <c r="G608" s="9"/>
      <c r="H608" s="9">
        <f t="shared" si="118"/>
        <v>-5.1888618434249434</v>
      </c>
      <c r="I608" s="9">
        <f t="shared" si="119"/>
        <v>36.475651546934664</v>
      </c>
      <c r="J608" s="9"/>
      <c r="K608" s="9"/>
      <c r="L608" s="9"/>
      <c r="M608" s="9"/>
    </row>
    <row r="609" spans="1:14" x14ac:dyDescent="0.15">
      <c r="A609" s="8">
        <v>11</v>
      </c>
      <c r="B609" s="8" t="s">
        <v>37</v>
      </c>
      <c r="C609" s="8" t="s">
        <v>38</v>
      </c>
      <c r="D609" s="9">
        <v>16.36156152168078</v>
      </c>
      <c r="E609" s="9">
        <v>24.987228449376563</v>
      </c>
      <c r="F609" s="9">
        <f t="shared" si="117"/>
        <v>8.6256669276957822</v>
      </c>
      <c r="G609" s="9"/>
      <c r="H609" s="9">
        <f t="shared" si="118"/>
        <v>-0.52436729788879965</v>
      </c>
      <c r="I609" s="9">
        <f t="shared" si="119"/>
        <v>1.4383026658652744</v>
      </c>
      <c r="J609" s="9" t="s">
        <v>39</v>
      </c>
      <c r="K609" s="9">
        <f t="shared" ref="K609:K641" si="120">GEOMEAN(I609:I613)</f>
        <v>1.129875120540448</v>
      </c>
      <c r="L609" s="9">
        <f t="shared" ref="L609:L641" si="121">STDEV(I609:I613)/SQRT(5)</f>
        <v>0.19107100815789918</v>
      </c>
      <c r="M609" s="1">
        <v>0.51580000000000004</v>
      </c>
    </row>
    <row r="610" spans="1:14" x14ac:dyDescent="0.15">
      <c r="A610" s="8">
        <v>12</v>
      </c>
      <c r="B610" s="8" t="s">
        <v>40</v>
      </c>
      <c r="C610" s="8" t="s">
        <v>41</v>
      </c>
      <c r="D610" s="9">
        <v>15.955541426686864</v>
      </c>
      <c r="E610" s="9">
        <v>25.227269308281787</v>
      </c>
      <c r="F610" s="9">
        <f t="shared" si="117"/>
        <v>9.2717278815949236</v>
      </c>
      <c r="G610" s="9"/>
      <c r="H610" s="9">
        <f t="shared" si="118"/>
        <v>0.12169365601034166</v>
      </c>
      <c r="I610" s="9">
        <f t="shared" si="119"/>
        <v>0.91910802751187537</v>
      </c>
      <c r="J610" s="9"/>
      <c r="K610" s="9"/>
      <c r="L610" s="9"/>
      <c r="M610" s="9"/>
    </row>
    <row r="611" spans="1:14" x14ac:dyDescent="0.15">
      <c r="A611" s="8">
        <v>13</v>
      </c>
      <c r="B611" s="8" t="s">
        <v>42</v>
      </c>
      <c r="C611" s="8" t="s">
        <v>43</v>
      </c>
      <c r="D611" s="9">
        <v>16.651820998945343</v>
      </c>
      <c r="E611" s="9">
        <v>25.989302192830188</v>
      </c>
      <c r="F611" s="9">
        <f t="shared" si="117"/>
        <v>9.3374811938848445</v>
      </c>
      <c r="G611" s="9"/>
      <c r="H611" s="9">
        <f t="shared" si="118"/>
        <v>0.18744696830026264</v>
      </c>
      <c r="I611" s="9">
        <f t="shared" si="119"/>
        <v>0.87815835961730371</v>
      </c>
      <c r="J611" s="9"/>
      <c r="K611" s="9"/>
      <c r="L611" s="9"/>
      <c r="M611" s="9"/>
    </row>
    <row r="612" spans="1:14" x14ac:dyDescent="0.15">
      <c r="A612" s="8">
        <v>14</v>
      </c>
      <c r="B612" s="8" t="s">
        <v>44</v>
      </c>
      <c r="C612" s="8" t="s">
        <v>45</v>
      </c>
      <c r="D612" s="9">
        <v>16.240870292570207</v>
      </c>
      <c r="E612" s="9">
        <v>25.589088136861879</v>
      </c>
      <c r="F612" s="9">
        <f t="shared" si="117"/>
        <v>9.3482178442916712</v>
      </c>
      <c r="G612" s="9"/>
      <c r="H612" s="9">
        <f t="shared" si="118"/>
        <v>0.19818361870708934</v>
      </c>
      <c r="I612" s="9">
        <f t="shared" si="119"/>
        <v>0.87164729375141459</v>
      </c>
      <c r="J612" s="9"/>
      <c r="K612" s="9"/>
      <c r="L612" s="9"/>
      <c r="M612" s="9"/>
    </row>
    <row r="613" spans="1:14" x14ac:dyDescent="0.15">
      <c r="A613" s="8">
        <v>15</v>
      </c>
      <c r="B613" s="8" t="s">
        <v>46</v>
      </c>
      <c r="C613" s="8" t="s">
        <v>47</v>
      </c>
      <c r="D613" s="9">
        <v>15.821417453240054</v>
      </c>
      <c r="E613" s="9">
        <v>24.107678095860219</v>
      </c>
      <c r="F613" s="9">
        <f t="shared" si="117"/>
        <v>8.2862606426201655</v>
      </c>
      <c r="G613" s="9"/>
      <c r="H613" s="9">
        <f t="shared" si="118"/>
        <v>-0.86377358296441642</v>
      </c>
      <c r="I613" s="9">
        <f t="shared" si="119"/>
        <v>1.819792026988678</v>
      </c>
      <c r="J613" s="9"/>
      <c r="K613" s="9"/>
      <c r="L613" s="9"/>
      <c r="M613" s="9"/>
    </row>
    <row r="614" spans="1:14" x14ac:dyDescent="0.15">
      <c r="A614" s="8"/>
      <c r="B614" s="8"/>
      <c r="C614" s="8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4" x14ac:dyDescent="0.15">
      <c r="A615" s="8">
        <v>16</v>
      </c>
      <c r="B615" s="8" t="s">
        <v>48</v>
      </c>
      <c r="C615" s="8" t="s">
        <v>49</v>
      </c>
      <c r="D615" s="9">
        <v>17.017756966465001</v>
      </c>
      <c r="E615" s="9">
        <v>25.987401812710022</v>
      </c>
      <c r="F615" s="9">
        <f t="shared" si="117"/>
        <v>8.9696448462450213</v>
      </c>
      <c r="G615" s="9">
        <f t="shared" ref="G615:G647" si="122">GEOMEAN(F615:F619)</f>
        <v>8.9221565984445377</v>
      </c>
      <c r="H615" s="9"/>
      <c r="I615" s="9"/>
      <c r="J615" s="9"/>
      <c r="K615" s="9"/>
      <c r="L615" s="9"/>
      <c r="M615" s="9"/>
    </row>
    <row r="616" spans="1:14" x14ac:dyDescent="0.15">
      <c r="A616" s="8">
        <v>17</v>
      </c>
      <c r="B616" s="8" t="s">
        <v>50</v>
      </c>
      <c r="C616" s="8" t="s">
        <v>51</v>
      </c>
      <c r="D616" s="9">
        <v>16.630268839869018</v>
      </c>
      <c r="E616" s="9">
        <v>25.636515007193239</v>
      </c>
      <c r="F616" s="9">
        <f t="shared" si="117"/>
        <v>9.0062461673242211</v>
      </c>
      <c r="G616" s="9"/>
      <c r="H616" s="9"/>
      <c r="I616" s="9"/>
      <c r="J616" s="9"/>
      <c r="K616" s="9"/>
      <c r="L616" s="9"/>
      <c r="M616" s="9"/>
    </row>
    <row r="617" spans="1:14" x14ac:dyDescent="0.15">
      <c r="A617" s="8">
        <v>18</v>
      </c>
      <c r="B617" s="8" t="s">
        <v>52</v>
      </c>
      <c r="C617" s="8" t="s">
        <v>53</v>
      </c>
      <c r="D617" s="9">
        <v>16.639770147598458</v>
      </c>
      <c r="E617" s="9">
        <v>25.763471369302753</v>
      </c>
      <c r="F617" s="9">
        <f t="shared" si="117"/>
        <v>9.1237012217042945</v>
      </c>
      <c r="G617" s="9"/>
      <c r="H617" s="9"/>
      <c r="I617" s="9"/>
      <c r="J617" s="9"/>
      <c r="K617" s="9"/>
      <c r="L617" s="9"/>
      <c r="M617" s="9"/>
    </row>
    <row r="618" spans="1:14" x14ac:dyDescent="0.15">
      <c r="A618" s="8">
        <v>19</v>
      </c>
      <c r="B618" s="8" t="s">
        <v>54</v>
      </c>
      <c r="C618" s="8" t="s">
        <v>55</v>
      </c>
      <c r="D618" s="9">
        <v>16.141312986532434</v>
      </c>
      <c r="E618" s="9">
        <v>24.375829614912007</v>
      </c>
      <c r="F618" s="9">
        <f t="shared" si="117"/>
        <v>8.2345166283795734</v>
      </c>
      <c r="G618" s="9"/>
      <c r="H618" s="9"/>
      <c r="I618" s="9"/>
      <c r="J618" s="9"/>
      <c r="K618" s="9"/>
      <c r="L618" s="9"/>
      <c r="M618" s="9"/>
    </row>
    <row r="619" spans="1:14" x14ac:dyDescent="0.15">
      <c r="A619" s="8">
        <v>20</v>
      </c>
      <c r="B619" s="8" t="s">
        <v>56</v>
      </c>
      <c r="C619" s="8" t="s">
        <v>57</v>
      </c>
      <c r="D619" s="9">
        <v>16.879826471630846</v>
      </c>
      <c r="E619" s="9">
        <v>26.195644171537424</v>
      </c>
      <c r="F619" s="9">
        <f t="shared" si="117"/>
        <v>9.315817699906578</v>
      </c>
      <c r="G619" s="9"/>
      <c r="H619" s="9"/>
      <c r="I619" s="9"/>
      <c r="J619" s="9"/>
      <c r="K619" s="9"/>
      <c r="L619" s="9"/>
      <c r="M619" s="9"/>
    </row>
    <row r="620" spans="1:14" x14ac:dyDescent="0.15">
      <c r="A620" s="8">
        <v>21</v>
      </c>
      <c r="B620" s="8" t="s">
        <v>58</v>
      </c>
      <c r="C620" s="8" t="s">
        <v>59</v>
      </c>
      <c r="D620" s="9">
        <v>16.156001878830427</v>
      </c>
      <c r="E620" s="9">
        <v>23.138612750510759</v>
      </c>
      <c r="F620" s="9">
        <f t="shared" si="117"/>
        <v>6.9826108716803326</v>
      </c>
      <c r="G620" s="9"/>
      <c r="H620" s="9">
        <f>F620-$G$615</f>
        <v>-1.9395457267642051</v>
      </c>
      <c r="I620" s="9">
        <f t="shared" si="119"/>
        <v>3.8358484620146864</v>
      </c>
      <c r="J620" s="9" t="s">
        <v>60</v>
      </c>
      <c r="K620" s="9">
        <f t="shared" si="120"/>
        <v>8.674708021833208</v>
      </c>
      <c r="L620" s="9">
        <f t="shared" si="121"/>
        <v>12.813864695631455</v>
      </c>
      <c r="M620" s="10">
        <v>1.6199999999999999E-2</v>
      </c>
      <c r="N620" s="3" t="s">
        <v>61</v>
      </c>
    </row>
    <row r="621" spans="1:14" x14ac:dyDescent="0.15">
      <c r="A621" s="8">
        <v>22</v>
      </c>
      <c r="B621" s="8" t="s">
        <v>62</v>
      </c>
      <c r="C621" s="8" t="s">
        <v>63</v>
      </c>
      <c r="D621" s="9">
        <v>15.364157438854015</v>
      </c>
      <c r="E621" s="9">
        <v>18.166644834522714</v>
      </c>
      <c r="F621" s="9">
        <f t="shared" si="117"/>
        <v>2.8024873956686989</v>
      </c>
      <c r="G621" s="9"/>
      <c r="H621" s="9">
        <f t="shared" ref="H621:H629" si="123">F621-$G$615</f>
        <v>-6.1196692027758388</v>
      </c>
      <c r="I621" s="9">
        <f t="shared" si="119"/>
        <v>69.535085592980664</v>
      </c>
      <c r="J621" s="9"/>
      <c r="K621" s="9"/>
      <c r="L621" s="9"/>
      <c r="M621" s="9"/>
    </row>
    <row r="622" spans="1:14" x14ac:dyDescent="0.15">
      <c r="A622" s="8">
        <v>23</v>
      </c>
      <c r="B622" s="8" t="s">
        <v>64</v>
      </c>
      <c r="C622" s="8" t="s">
        <v>65</v>
      </c>
      <c r="D622" s="9">
        <v>15.457006985451063</v>
      </c>
      <c r="E622" s="9">
        <v>21.46405246680429</v>
      </c>
      <c r="F622" s="9">
        <f t="shared" si="117"/>
        <v>6.0070454813532272</v>
      </c>
      <c r="G622" s="9"/>
      <c r="H622" s="9">
        <f t="shared" si="123"/>
        <v>-2.9151111170913104</v>
      </c>
      <c r="I622" s="9">
        <f t="shared" si="119"/>
        <v>7.5428572195973569</v>
      </c>
      <c r="J622" s="9"/>
      <c r="K622" s="9"/>
      <c r="L622" s="9"/>
      <c r="M622" s="9"/>
    </row>
    <row r="623" spans="1:14" x14ac:dyDescent="0.15">
      <c r="A623" s="8">
        <v>24</v>
      </c>
      <c r="B623" s="8" t="s">
        <v>66</v>
      </c>
      <c r="C623" s="8" t="s">
        <v>67</v>
      </c>
      <c r="D623" s="9">
        <v>16.701582453797215</v>
      </c>
      <c r="E623" s="9">
        <v>22.536555584481302</v>
      </c>
      <c r="F623" s="9">
        <f t="shared" si="117"/>
        <v>5.8349731306840873</v>
      </c>
      <c r="G623" s="9"/>
      <c r="H623" s="9">
        <f t="shared" si="123"/>
        <v>-3.0871834677604504</v>
      </c>
      <c r="I623" s="9">
        <f t="shared" si="119"/>
        <v>8.4983541603129176</v>
      </c>
      <c r="J623" s="9"/>
      <c r="K623" s="9"/>
      <c r="L623" s="9"/>
      <c r="M623" s="9"/>
    </row>
    <row r="624" spans="1:14" x14ac:dyDescent="0.15">
      <c r="A624" s="8">
        <v>25</v>
      </c>
      <c r="B624" s="8" t="s">
        <v>68</v>
      </c>
      <c r="C624" s="8" t="s">
        <v>69</v>
      </c>
      <c r="D624" s="9">
        <v>15.903675344139446</v>
      </c>
      <c r="E624" s="9">
        <v>23.30326545961195</v>
      </c>
      <c r="F624" s="9">
        <f t="shared" si="117"/>
        <v>7.3995901154725043</v>
      </c>
      <c r="G624" s="9"/>
      <c r="H624" s="9">
        <f t="shared" si="123"/>
        <v>-1.5225664829720333</v>
      </c>
      <c r="I624" s="9">
        <f t="shared" si="119"/>
        <v>2.8730169073386738</v>
      </c>
      <c r="J624" s="9"/>
      <c r="K624" s="9"/>
      <c r="L624" s="9"/>
      <c r="M624" s="9"/>
    </row>
    <row r="625" spans="1:13" x14ac:dyDescent="0.15">
      <c r="A625" s="8">
        <v>26</v>
      </c>
      <c r="B625" s="8" t="s">
        <v>70</v>
      </c>
      <c r="C625" s="8" t="s">
        <v>71</v>
      </c>
      <c r="D625" s="9">
        <v>15.798615751124734</v>
      </c>
      <c r="E625" s="9">
        <v>24.361190494959086</v>
      </c>
      <c r="F625" s="9">
        <f t="shared" si="117"/>
        <v>8.562574743834352</v>
      </c>
      <c r="G625" s="9"/>
      <c r="H625" s="9">
        <f t="shared" si="123"/>
        <v>-0.35958185461018566</v>
      </c>
      <c r="I625" s="9">
        <f t="shared" si="119"/>
        <v>1.283053968053919</v>
      </c>
      <c r="J625" s="9" t="s">
        <v>72</v>
      </c>
      <c r="K625" s="9">
        <f t="shared" si="120"/>
        <v>1.017892727084827</v>
      </c>
      <c r="L625" s="9">
        <f t="shared" si="121"/>
        <v>0.1052362666241356</v>
      </c>
      <c r="M625" s="1">
        <v>0.89610000000000001</v>
      </c>
    </row>
    <row r="626" spans="1:13" x14ac:dyDescent="0.15">
      <c r="A626" s="8">
        <v>27</v>
      </c>
      <c r="B626" s="8" t="s">
        <v>73</v>
      </c>
      <c r="C626" s="8" t="s">
        <v>74</v>
      </c>
      <c r="D626" s="9">
        <v>16.859255734231638</v>
      </c>
      <c r="E626" s="9">
        <v>25.561210282429929</v>
      </c>
      <c r="F626" s="9">
        <f t="shared" si="117"/>
        <v>8.701954548198291</v>
      </c>
      <c r="G626" s="9"/>
      <c r="H626" s="9">
        <f t="shared" si="123"/>
        <v>-0.22020205024624673</v>
      </c>
      <c r="I626" s="9">
        <f t="shared" si="119"/>
        <v>1.1648967194809328</v>
      </c>
      <c r="J626" s="9"/>
      <c r="K626" s="9"/>
      <c r="L626" s="9"/>
      <c r="M626" s="9"/>
    </row>
    <row r="627" spans="1:13" x14ac:dyDescent="0.15">
      <c r="A627" s="8">
        <v>28</v>
      </c>
      <c r="B627" s="8" t="s">
        <v>75</v>
      </c>
      <c r="C627" s="8" t="s">
        <v>76</v>
      </c>
      <c r="D627" s="9">
        <v>16.209924747942569</v>
      </c>
      <c r="E627" s="9">
        <v>25.73511005604492</v>
      </c>
      <c r="F627" s="9">
        <f t="shared" si="117"/>
        <v>9.5251853081023512</v>
      </c>
      <c r="G627" s="9"/>
      <c r="H627" s="9">
        <f t="shared" si="123"/>
        <v>0.60302870965781352</v>
      </c>
      <c r="I627" s="9">
        <f t="shared" si="119"/>
        <v>0.65837035931701637</v>
      </c>
      <c r="J627" s="9"/>
      <c r="K627" s="9"/>
      <c r="L627" s="9"/>
      <c r="M627" s="9"/>
    </row>
    <row r="628" spans="1:13" x14ac:dyDescent="0.15">
      <c r="A628" s="8">
        <v>29</v>
      </c>
      <c r="B628" s="8" t="s">
        <v>77</v>
      </c>
      <c r="C628" s="8" t="s">
        <v>78</v>
      </c>
      <c r="D628" s="9">
        <v>16.206272016322668</v>
      </c>
      <c r="E628" s="9">
        <v>25.024996416623381</v>
      </c>
      <c r="F628" s="9">
        <f t="shared" si="117"/>
        <v>8.818724400300713</v>
      </c>
      <c r="G628" s="9"/>
      <c r="H628" s="9">
        <f t="shared" si="123"/>
        <v>-0.10343219814382465</v>
      </c>
      <c r="I628" s="9">
        <f t="shared" si="119"/>
        <v>1.0743262667757867</v>
      </c>
      <c r="J628" s="9"/>
      <c r="K628" s="9"/>
      <c r="L628" s="9"/>
      <c r="M628" s="9"/>
    </row>
    <row r="629" spans="1:13" x14ac:dyDescent="0.15">
      <c r="A629" s="8">
        <v>30</v>
      </c>
      <c r="B629" s="8" t="s">
        <v>79</v>
      </c>
      <c r="C629" s="8" t="s">
        <v>80</v>
      </c>
      <c r="D629" s="9">
        <v>16.225398948252778</v>
      </c>
      <c r="E629" s="9">
        <v>25.099815301230223</v>
      </c>
      <c r="F629" s="9">
        <f t="shared" si="117"/>
        <v>8.8744163529774447</v>
      </c>
      <c r="G629" s="9"/>
      <c r="H629" s="9">
        <f t="shared" si="123"/>
        <v>-4.774024546709299E-2</v>
      </c>
      <c r="I629" s="9">
        <f t="shared" si="119"/>
        <v>1.0336446137213193</v>
      </c>
      <c r="J629" s="9"/>
      <c r="K629" s="9"/>
      <c r="L629" s="9"/>
      <c r="M629" s="9"/>
    </row>
    <row r="630" spans="1:13" x14ac:dyDescent="0.15">
      <c r="A630" s="8"/>
      <c r="B630" s="8"/>
      <c r="C630" s="8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x14ac:dyDescent="0.15">
      <c r="A631" s="8">
        <v>31</v>
      </c>
      <c r="B631" s="8" t="s">
        <v>81</v>
      </c>
      <c r="C631" s="8" t="s">
        <v>82</v>
      </c>
      <c r="D631" s="9">
        <v>16.226818519194129</v>
      </c>
      <c r="E631" s="9">
        <v>24.789549021823291</v>
      </c>
      <c r="F631" s="9">
        <f t="shared" si="117"/>
        <v>8.5627305026291616</v>
      </c>
      <c r="G631" s="9">
        <f t="shared" si="122"/>
        <v>8.505195701918959</v>
      </c>
      <c r="H631" s="9"/>
      <c r="I631" s="9"/>
      <c r="J631" s="9"/>
      <c r="K631" s="9"/>
      <c r="L631" s="9"/>
      <c r="M631" s="9"/>
    </row>
    <row r="632" spans="1:13" x14ac:dyDescent="0.15">
      <c r="A632" s="8">
        <v>32</v>
      </c>
      <c r="B632" s="8" t="s">
        <v>83</v>
      </c>
      <c r="C632" s="8" t="s">
        <v>84</v>
      </c>
      <c r="D632" s="9">
        <v>16.36143862294702</v>
      </c>
      <c r="E632" s="9">
        <v>24.963841086326113</v>
      </c>
      <c r="F632" s="9">
        <f t="shared" si="117"/>
        <v>8.602402463379093</v>
      </c>
      <c r="G632" s="9"/>
      <c r="H632" s="9"/>
      <c r="I632" s="9"/>
      <c r="J632" s="9"/>
      <c r="K632" s="9"/>
      <c r="L632" s="9"/>
      <c r="M632" s="9"/>
    </row>
    <row r="633" spans="1:13" x14ac:dyDescent="0.15">
      <c r="A633" s="8">
        <v>33</v>
      </c>
      <c r="B633" s="8" t="s">
        <v>85</v>
      </c>
      <c r="C633" s="8" t="s">
        <v>86</v>
      </c>
      <c r="D633" s="9">
        <v>16.166222821480645</v>
      </c>
      <c r="E633" s="9">
        <v>24.667286361721864</v>
      </c>
      <c r="F633" s="9">
        <f t="shared" si="117"/>
        <v>8.5010635402412191</v>
      </c>
      <c r="G633" s="9"/>
      <c r="H633" s="9"/>
      <c r="I633" s="9"/>
      <c r="J633" s="9"/>
      <c r="K633" s="9"/>
      <c r="L633" s="9"/>
      <c r="M633" s="9"/>
    </row>
    <row r="634" spans="1:13" x14ac:dyDescent="0.15">
      <c r="A634" s="8">
        <v>34</v>
      </c>
      <c r="B634" s="8" t="s">
        <v>87</v>
      </c>
      <c r="C634" s="8" t="s">
        <v>88</v>
      </c>
      <c r="D634" s="9">
        <v>17.088303292156393</v>
      </c>
      <c r="E634" s="9">
        <v>25.598822913886256</v>
      </c>
      <c r="F634" s="9">
        <f t="shared" si="117"/>
        <v>8.5105196217298626</v>
      </c>
      <c r="G634" s="9"/>
      <c r="H634" s="9"/>
      <c r="I634" s="9"/>
      <c r="J634" s="9"/>
      <c r="K634" s="9"/>
      <c r="L634" s="9"/>
      <c r="M634" s="9"/>
    </row>
    <row r="635" spans="1:13" x14ac:dyDescent="0.15">
      <c r="A635" s="8">
        <v>35</v>
      </c>
      <c r="B635" s="8" t="s">
        <v>89</v>
      </c>
      <c r="C635" s="8" t="s">
        <v>90</v>
      </c>
      <c r="D635" s="9">
        <v>16.640558988392605</v>
      </c>
      <c r="E635" s="9">
        <v>24.991976250218066</v>
      </c>
      <c r="F635" s="9">
        <f t="shared" si="117"/>
        <v>8.3514172618254605</v>
      </c>
      <c r="G635" s="9"/>
      <c r="H635" s="9"/>
      <c r="I635" s="9"/>
      <c r="J635" s="9"/>
      <c r="K635" s="9"/>
      <c r="L635" s="9"/>
      <c r="M635" s="9"/>
    </row>
    <row r="636" spans="1:13" x14ac:dyDescent="0.15">
      <c r="A636" s="8">
        <v>36</v>
      </c>
      <c r="B636" s="8" t="s">
        <v>91</v>
      </c>
      <c r="C636" s="8" t="s">
        <v>92</v>
      </c>
      <c r="D636" s="9">
        <v>15.713125727301028</v>
      </c>
      <c r="E636" s="9">
        <v>17.987835739907538</v>
      </c>
      <c r="F636" s="9">
        <f t="shared" si="117"/>
        <v>2.2747100126065103</v>
      </c>
      <c r="G636" s="9"/>
      <c r="H636" s="9">
        <f>F636-$G$631</f>
        <v>-6.2304856893124487</v>
      </c>
      <c r="I636" s="9">
        <f t="shared" si="119"/>
        <v>75.086710751155636</v>
      </c>
      <c r="J636" s="9" t="s">
        <v>93</v>
      </c>
      <c r="K636" s="9">
        <f t="shared" si="120"/>
        <v>7.1650512653432656</v>
      </c>
      <c r="L636" s="9">
        <f t="shared" si="121"/>
        <v>14.661080671270691</v>
      </c>
      <c r="M636" s="1">
        <v>9.2799999999999994E-2</v>
      </c>
    </row>
    <row r="637" spans="1:13" x14ac:dyDescent="0.15">
      <c r="A637" s="8">
        <v>37</v>
      </c>
      <c r="B637" s="8" t="s">
        <v>94</v>
      </c>
      <c r="C637" s="8" t="s">
        <v>95</v>
      </c>
      <c r="D637" s="9">
        <v>16.484576667958951</v>
      </c>
      <c r="E637" s="9">
        <v>23.312576580136071</v>
      </c>
      <c r="F637" s="9">
        <f t="shared" si="117"/>
        <v>6.8279999121771198</v>
      </c>
      <c r="G637" s="9"/>
      <c r="H637" s="9">
        <f t="shared" ref="H637:H645" si="124">F637-$G$631</f>
        <v>-1.6771957897418392</v>
      </c>
      <c r="I637" s="9">
        <f t="shared" si="119"/>
        <v>3.1980573038597822</v>
      </c>
      <c r="J637" s="9"/>
      <c r="K637" s="9"/>
      <c r="L637" s="9"/>
      <c r="M637" s="9"/>
    </row>
    <row r="638" spans="1:13" x14ac:dyDescent="0.15">
      <c r="A638" s="8">
        <v>38</v>
      </c>
      <c r="B638" s="8" t="s">
        <v>96</v>
      </c>
      <c r="C638" s="8" t="s">
        <v>97</v>
      </c>
      <c r="D638" s="9">
        <v>15.687489857369645</v>
      </c>
      <c r="E638" s="9">
        <v>18.843780939467564</v>
      </c>
      <c r="F638" s="9">
        <f t="shared" si="117"/>
        <v>3.1562910820979191</v>
      </c>
      <c r="G638" s="9"/>
      <c r="H638" s="9">
        <f t="shared" si="124"/>
        <v>-5.3489046198210399</v>
      </c>
      <c r="I638" s="9">
        <f t="shared" si="119"/>
        <v>40.754984707365608</v>
      </c>
      <c r="J638" s="9"/>
      <c r="K638" s="9"/>
      <c r="L638" s="9"/>
      <c r="M638" s="9"/>
    </row>
    <row r="639" spans="1:13" x14ac:dyDescent="0.15">
      <c r="A639" s="8">
        <v>39</v>
      </c>
      <c r="B639" s="8" t="s">
        <v>98</v>
      </c>
      <c r="C639" s="8" t="s">
        <v>99</v>
      </c>
      <c r="D639" s="9">
        <v>16.110473364000814</v>
      </c>
      <c r="E639" s="9">
        <v>25.382252475648485</v>
      </c>
      <c r="F639" s="9">
        <f t="shared" si="117"/>
        <v>9.2717791116476711</v>
      </c>
      <c r="G639" s="9"/>
      <c r="H639" s="9">
        <f t="shared" si="124"/>
        <v>0.76658340972871208</v>
      </c>
      <c r="I639" s="9">
        <f t="shared" si="119"/>
        <v>0.58780787415090696</v>
      </c>
      <c r="J639" s="9"/>
      <c r="K639" s="9"/>
      <c r="L639" s="9"/>
      <c r="M639" s="9"/>
    </row>
    <row r="640" spans="1:13" x14ac:dyDescent="0.15">
      <c r="A640" s="8">
        <v>40</v>
      </c>
      <c r="B640" s="8" t="s">
        <v>100</v>
      </c>
      <c r="C640" s="8" t="s">
        <v>101</v>
      </c>
      <c r="D640" s="9">
        <v>16.447121424629447</v>
      </c>
      <c r="E640" s="9">
        <v>23.237434681260773</v>
      </c>
      <c r="F640" s="9">
        <f t="shared" si="117"/>
        <v>6.7903132566313253</v>
      </c>
      <c r="G640" s="9"/>
      <c r="H640" s="9">
        <f t="shared" si="124"/>
        <v>-1.7148824452876337</v>
      </c>
      <c r="I640" s="9">
        <f t="shared" si="119"/>
        <v>3.2826989411138134</v>
      </c>
      <c r="J640" s="9"/>
      <c r="K640" s="9"/>
      <c r="L640" s="9"/>
      <c r="M640" s="9"/>
    </row>
    <row r="641" spans="1:14" x14ac:dyDescent="0.15">
      <c r="A641" s="8">
        <v>41</v>
      </c>
      <c r="B641" s="8" t="s">
        <v>102</v>
      </c>
      <c r="C641" s="8" t="s">
        <v>103</v>
      </c>
      <c r="D641" s="9">
        <v>16.768008515297861</v>
      </c>
      <c r="E641" s="9">
        <v>24.12179960415893</v>
      </c>
      <c r="F641" s="9">
        <f t="shared" si="117"/>
        <v>7.3537910888610689</v>
      </c>
      <c r="G641" s="9"/>
      <c r="H641" s="9">
        <f t="shared" si="124"/>
        <v>-1.1514046130578901</v>
      </c>
      <c r="I641" s="9">
        <f t="shared" si="119"/>
        <v>2.2213005578647969</v>
      </c>
      <c r="J641" s="9" t="s">
        <v>104</v>
      </c>
      <c r="K641" s="9">
        <f t="shared" si="120"/>
        <v>1.1762034666244108</v>
      </c>
      <c r="L641" s="9">
        <f t="shared" si="121"/>
        <v>0.29237061874986536</v>
      </c>
      <c r="M641" s="1">
        <v>0.4975</v>
      </c>
    </row>
    <row r="642" spans="1:14" x14ac:dyDescent="0.15">
      <c r="A642" s="8">
        <v>42</v>
      </c>
      <c r="B642" s="8" t="s">
        <v>105</v>
      </c>
      <c r="C642" s="8" t="s">
        <v>106</v>
      </c>
      <c r="D642" s="9">
        <v>17.032935123146995</v>
      </c>
      <c r="E642" s="9">
        <v>25.688256285511418</v>
      </c>
      <c r="F642" s="9">
        <f t="shared" si="117"/>
        <v>8.6553211623644231</v>
      </c>
      <c r="G642" s="9"/>
      <c r="H642" s="9">
        <f t="shared" si="124"/>
        <v>0.15012546044546404</v>
      </c>
      <c r="I642" s="9">
        <f t="shared" si="119"/>
        <v>0.90117209097651529</v>
      </c>
      <c r="J642" s="9"/>
      <c r="K642" s="9"/>
      <c r="L642" s="9"/>
      <c r="M642" s="9"/>
    </row>
    <row r="643" spans="1:14" x14ac:dyDescent="0.15">
      <c r="A643" s="8">
        <v>43</v>
      </c>
      <c r="B643" s="8" t="s">
        <v>107</v>
      </c>
      <c r="C643" s="8" t="s">
        <v>108</v>
      </c>
      <c r="D643" s="9">
        <v>17.307608638537427</v>
      </c>
      <c r="E643" s="9">
        <v>25.006074435019137</v>
      </c>
      <c r="F643" s="9">
        <f t="shared" si="117"/>
        <v>7.6984657964817096</v>
      </c>
      <c r="G643" s="9"/>
      <c r="H643" s="9">
        <f t="shared" si="124"/>
        <v>-0.80672990543724943</v>
      </c>
      <c r="I643" s="9">
        <f t="shared" si="119"/>
        <v>1.7492420143130061</v>
      </c>
      <c r="J643" s="9"/>
      <c r="K643" s="9"/>
      <c r="L643" s="9"/>
      <c r="M643" s="9"/>
    </row>
    <row r="644" spans="1:14" x14ac:dyDescent="0.15">
      <c r="A644" s="8">
        <v>44</v>
      </c>
      <c r="B644" s="8" t="s">
        <v>109</v>
      </c>
      <c r="C644" s="8" t="s">
        <v>110</v>
      </c>
      <c r="D644" s="9">
        <v>17.347237561069278</v>
      </c>
      <c r="E644" s="9">
        <v>26.294961745465933</v>
      </c>
      <c r="F644" s="9">
        <f t="shared" si="117"/>
        <v>8.9477241843966553</v>
      </c>
      <c r="G644" s="9"/>
      <c r="H644" s="9">
        <f t="shared" si="124"/>
        <v>0.44252848247769627</v>
      </c>
      <c r="I644" s="9">
        <f t="shared" si="119"/>
        <v>0.73584383023644662</v>
      </c>
      <c r="J644" s="9"/>
      <c r="K644" s="9"/>
      <c r="L644" s="9"/>
      <c r="M644" s="9"/>
    </row>
    <row r="645" spans="1:14" x14ac:dyDescent="0.15">
      <c r="A645" s="8">
        <v>45</v>
      </c>
      <c r="B645" s="8" t="s">
        <v>111</v>
      </c>
      <c r="C645" s="8" t="s">
        <v>112</v>
      </c>
      <c r="D645" s="9">
        <v>17.218763868337181</v>
      </c>
      <c r="E645" s="9">
        <v>25.918751907459313</v>
      </c>
      <c r="F645" s="9">
        <f t="shared" si="117"/>
        <v>8.6999880391221325</v>
      </c>
      <c r="G645" s="9"/>
      <c r="H645" s="9">
        <f t="shared" si="124"/>
        <v>0.19479233720317346</v>
      </c>
      <c r="I645" s="9">
        <f t="shared" si="119"/>
        <v>0.87369864782013795</v>
      </c>
      <c r="J645" s="9"/>
      <c r="K645" s="9"/>
      <c r="L645" s="9"/>
      <c r="M645" s="9"/>
    </row>
    <row r="646" spans="1:14" x14ac:dyDescent="0.15">
      <c r="A646" s="8"/>
      <c r="B646" s="8"/>
      <c r="C646" s="8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4" x14ac:dyDescent="0.15">
      <c r="A647" s="8">
        <v>46</v>
      </c>
      <c r="B647" s="8" t="s">
        <v>113</v>
      </c>
      <c r="C647" s="8" t="s">
        <v>114</v>
      </c>
      <c r="D647" s="9">
        <v>17.162059890046951</v>
      </c>
      <c r="E647" s="9">
        <v>25.498789769851275</v>
      </c>
      <c r="F647" s="9">
        <f t="shared" si="117"/>
        <v>8.3367298798043237</v>
      </c>
      <c r="G647" s="9">
        <f t="shared" si="122"/>
        <v>8.3874777427492084</v>
      </c>
      <c r="H647" s="9"/>
      <c r="I647" s="9"/>
      <c r="J647" s="9"/>
      <c r="K647" s="9"/>
      <c r="L647" s="9"/>
      <c r="M647" s="9"/>
    </row>
    <row r="648" spans="1:14" x14ac:dyDescent="0.15">
      <c r="A648" s="8">
        <v>47</v>
      </c>
      <c r="B648" s="8" t="s">
        <v>115</v>
      </c>
      <c r="C648" s="8" t="s">
        <v>116</v>
      </c>
      <c r="D648" s="9">
        <v>17.483373476118835</v>
      </c>
      <c r="E648" s="9">
        <v>25.570576658334428</v>
      </c>
      <c r="F648" s="9">
        <f t="shared" si="117"/>
        <v>8.0872031822155925</v>
      </c>
      <c r="G648" s="9"/>
      <c r="H648" s="9"/>
      <c r="I648" s="9"/>
      <c r="J648" s="9"/>
      <c r="K648" s="9"/>
      <c r="L648" s="9"/>
      <c r="M648" s="9"/>
    </row>
    <row r="649" spans="1:14" x14ac:dyDescent="0.15">
      <c r="A649" s="8">
        <v>48</v>
      </c>
      <c r="B649" s="8" t="s">
        <v>117</v>
      </c>
      <c r="C649" s="8" t="s">
        <v>118</v>
      </c>
      <c r="D649" s="9">
        <v>17.095242123040535</v>
      </c>
      <c r="E649" s="9">
        <v>25.885791359407531</v>
      </c>
      <c r="F649" s="9">
        <f t="shared" si="117"/>
        <v>8.7905492363669957</v>
      </c>
      <c r="G649" s="9"/>
      <c r="H649" s="9"/>
      <c r="I649" s="9"/>
      <c r="J649" s="9"/>
      <c r="K649" s="9"/>
      <c r="L649" s="9"/>
      <c r="M649" s="9"/>
    </row>
    <row r="650" spans="1:14" x14ac:dyDescent="0.15">
      <c r="A650" s="8">
        <v>49</v>
      </c>
      <c r="B650" s="8" t="s">
        <v>119</v>
      </c>
      <c r="C650" s="8" t="s">
        <v>120</v>
      </c>
      <c r="D650" s="9">
        <v>16.609514343240136</v>
      </c>
      <c r="E650" s="9">
        <v>25.142179315999847</v>
      </c>
      <c r="F650" s="9">
        <f t="shared" si="117"/>
        <v>8.5326649727597115</v>
      </c>
      <c r="G650" s="9"/>
      <c r="H650" s="9"/>
      <c r="I650" s="9"/>
      <c r="J650" s="9"/>
      <c r="K650" s="9"/>
      <c r="L650" s="9"/>
      <c r="M650" s="9"/>
    </row>
    <row r="651" spans="1:14" x14ac:dyDescent="0.15">
      <c r="A651" s="8">
        <v>50</v>
      </c>
      <c r="B651" s="8" t="s">
        <v>121</v>
      </c>
      <c r="C651" s="8" t="s">
        <v>122</v>
      </c>
      <c r="D651" s="9">
        <v>17.681978075536492</v>
      </c>
      <c r="E651" s="9">
        <v>25.890446171710654</v>
      </c>
      <c r="F651" s="9">
        <f t="shared" si="117"/>
        <v>8.2084680961741618</v>
      </c>
      <c r="G651" s="9"/>
      <c r="H651" s="9"/>
      <c r="I651" s="9"/>
      <c r="J651" s="9"/>
      <c r="K651" s="9"/>
      <c r="L651" s="9"/>
      <c r="M651" s="9"/>
    </row>
    <row r="652" spans="1:14" x14ac:dyDescent="0.15">
      <c r="A652" s="8">
        <v>51</v>
      </c>
      <c r="B652" s="8" t="s">
        <v>123</v>
      </c>
      <c r="C652" s="8" t="s">
        <v>124</v>
      </c>
      <c r="D652" s="9">
        <v>16.869941916726148</v>
      </c>
      <c r="E652" s="9">
        <v>23.232692146644812</v>
      </c>
      <c r="F652" s="9">
        <f t="shared" si="117"/>
        <v>6.3627502299186638</v>
      </c>
      <c r="G652" s="9"/>
      <c r="H652" s="9">
        <f>F652-$G$647</f>
        <v>-2.0247275128305446</v>
      </c>
      <c r="I652" s="9">
        <f t="shared" si="119"/>
        <v>4.0691501403294481</v>
      </c>
      <c r="J652" s="9" t="s">
        <v>125</v>
      </c>
      <c r="K652" s="9">
        <f>GEOMEAN(I652:I655)</f>
        <v>4.0823630539949418</v>
      </c>
      <c r="L652" s="9">
        <f>STDEV(I652:I655)/SQRT(4)</f>
        <v>0.79258233100865649</v>
      </c>
      <c r="M652" s="10">
        <v>2.8999999999999998E-3</v>
      </c>
      <c r="N652" s="3" t="s">
        <v>144</v>
      </c>
    </row>
    <row r="653" spans="1:14" x14ac:dyDescent="0.15">
      <c r="A653" s="8">
        <v>52</v>
      </c>
      <c r="B653" s="8" t="s">
        <v>126</v>
      </c>
      <c r="C653" s="8" t="s">
        <v>127</v>
      </c>
      <c r="D653" s="9">
        <v>16.765967252227028</v>
      </c>
      <c r="E653" s="9">
        <v>23.914842148579581</v>
      </c>
      <c r="F653" s="9">
        <f t="shared" si="117"/>
        <v>7.1488748963525524</v>
      </c>
      <c r="G653" s="9"/>
      <c r="H653" s="9">
        <f t="shared" ref="H653:H659" si="125">F653-$G$647</f>
        <v>-1.2386028463966561</v>
      </c>
      <c r="I653" s="9">
        <f t="shared" si="119"/>
        <v>2.3596990053870699</v>
      </c>
      <c r="J653" s="9"/>
      <c r="K653" s="9"/>
      <c r="L653" s="9"/>
      <c r="M653" s="9"/>
    </row>
    <row r="654" spans="1:14" x14ac:dyDescent="0.15">
      <c r="A654" s="8">
        <v>53</v>
      </c>
      <c r="B654" s="8" t="s">
        <v>128</v>
      </c>
      <c r="C654" s="8" t="s">
        <v>129</v>
      </c>
      <c r="D654" s="9">
        <v>16.419717755115176</v>
      </c>
      <c r="E654" s="9">
        <v>22.583650056492463</v>
      </c>
      <c r="F654" s="9">
        <f t="shared" si="117"/>
        <v>6.1639323013772866</v>
      </c>
      <c r="G654" s="9"/>
      <c r="H654" s="9">
        <f t="shared" si="125"/>
        <v>-2.2235454413719218</v>
      </c>
      <c r="I654" s="9">
        <f t="shared" si="119"/>
        <v>4.6703978161969131</v>
      </c>
      <c r="J654" s="9"/>
      <c r="K654" s="9"/>
      <c r="L654" s="9"/>
      <c r="M654" s="9"/>
    </row>
    <row r="655" spans="1:14" x14ac:dyDescent="0.15">
      <c r="A655" s="8">
        <v>54</v>
      </c>
      <c r="B655" s="8" t="s">
        <v>130</v>
      </c>
      <c r="C655" s="8" t="s">
        <v>131</v>
      </c>
      <c r="D655" s="9">
        <v>17.673493064670801</v>
      </c>
      <c r="E655" s="9">
        <v>23.430228646878522</v>
      </c>
      <c r="F655" s="9">
        <f t="shared" si="117"/>
        <v>5.7567355822077211</v>
      </c>
      <c r="G655" s="9"/>
      <c r="H655" s="9">
        <f t="shared" si="125"/>
        <v>-2.6307421605414874</v>
      </c>
      <c r="I655" s="9">
        <f t="shared" si="119"/>
        <v>6.1934452270797777</v>
      </c>
      <c r="J655" s="9"/>
      <c r="K655" s="9"/>
      <c r="L655" s="9"/>
      <c r="M655" s="9"/>
    </row>
    <row r="656" spans="1:14" x14ac:dyDescent="0.15">
      <c r="A656" s="8">
        <v>55</v>
      </c>
      <c r="B656" s="8" t="s">
        <v>132</v>
      </c>
      <c r="C656" s="8" t="s">
        <v>133</v>
      </c>
      <c r="D656" s="9">
        <v>16.724282322024198</v>
      </c>
      <c r="E656" s="9">
        <v>24.850857243871864</v>
      </c>
      <c r="F656" s="9">
        <f t="shared" si="117"/>
        <v>8.1265749218476664</v>
      </c>
      <c r="G656" s="9"/>
      <c r="H656" s="9">
        <f t="shared" si="125"/>
        <v>-0.26090282090154204</v>
      </c>
      <c r="I656" s="9">
        <f t="shared" si="119"/>
        <v>1.1982283066595083</v>
      </c>
      <c r="J656" s="9" t="s">
        <v>134</v>
      </c>
      <c r="K656" s="9">
        <f t="shared" ref="K656" si="126">GEOMEAN(I656:I659)</f>
        <v>1.2615835599264298</v>
      </c>
      <c r="L656" s="9">
        <f t="shared" ref="L656" si="127">STDEV(I656:I659)/SQRT(4)</f>
        <v>0.26880107644553025</v>
      </c>
      <c r="M656" s="1">
        <v>0.38679999999999998</v>
      </c>
    </row>
    <row r="657" spans="1:27" x14ac:dyDescent="0.15">
      <c r="A657" s="8">
        <v>56</v>
      </c>
      <c r="B657" s="8" t="s">
        <v>135</v>
      </c>
      <c r="C657" s="8" t="s">
        <v>136</v>
      </c>
      <c r="D657" s="9">
        <v>17.065027489516027</v>
      </c>
      <c r="E657" s="9">
        <v>24.789741822460584</v>
      </c>
      <c r="F657" s="9">
        <f t="shared" si="117"/>
        <v>7.7247143329445578</v>
      </c>
      <c r="G657" s="9"/>
      <c r="H657" s="9">
        <f t="shared" si="125"/>
        <v>-0.66276340980465065</v>
      </c>
      <c r="I657" s="9">
        <f t="shared" si="119"/>
        <v>1.5831120930095621</v>
      </c>
      <c r="J657" s="9"/>
      <c r="K657" s="9"/>
      <c r="L657" s="9"/>
      <c r="M657" s="9"/>
    </row>
    <row r="658" spans="1:27" x14ac:dyDescent="0.15">
      <c r="A658" s="8">
        <v>57</v>
      </c>
      <c r="B658" s="8" t="s">
        <v>137</v>
      </c>
      <c r="C658" s="8" t="s">
        <v>138</v>
      </c>
      <c r="D658" s="9">
        <v>17.520034144274597</v>
      </c>
      <c r="E658" s="9">
        <v>24.949733226893521</v>
      </c>
      <c r="F658" s="9">
        <f t="shared" si="117"/>
        <v>7.4296990826189244</v>
      </c>
      <c r="G658" s="9"/>
      <c r="H658" s="9">
        <f t="shared" si="125"/>
        <v>-0.95777866013028401</v>
      </c>
      <c r="I658" s="9">
        <f t="shared" si="119"/>
        <v>1.9423169758030625</v>
      </c>
      <c r="J658" s="9"/>
      <c r="K658" s="9"/>
      <c r="L658" s="9"/>
      <c r="M658" s="9"/>
    </row>
    <row r="659" spans="1:27" x14ac:dyDescent="0.15">
      <c r="A659" s="8">
        <v>58</v>
      </c>
      <c r="B659" s="8" t="s">
        <v>139</v>
      </c>
      <c r="C659" s="8" t="s">
        <v>140</v>
      </c>
      <c r="D659" s="9">
        <v>17.421708350142978</v>
      </c>
      <c r="E659" s="9">
        <v>26.349687923040733</v>
      </c>
      <c r="F659" s="9">
        <f t="shared" si="117"/>
        <v>8.9279795728977547</v>
      </c>
      <c r="G659" s="9"/>
      <c r="H659" s="9">
        <f t="shared" si="125"/>
        <v>0.54050183014854625</v>
      </c>
      <c r="I659" s="9">
        <f t="shared" si="119"/>
        <v>0.68753171495968457</v>
      </c>
      <c r="J659" s="9"/>
      <c r="K659" s="9"/>
      <c r="L659" s="9"/>
      <c r="M659" s="9"/>
    </row>
    <row r="663" spans="1:27" x14ac:dyDescent="0.15">
      <c r="A663" s="2" t="s">
        <v>177</v>
      </c>
      <c r="B663" s="2" t="s">
        <v>178</v>
      </c>
      <c r="C663" s="2" t="s">
        <v>179</v>
      </c>
    </row>
    <row r="664" spans="1:27" s="7" customFormat="1" ht="45" x14ac:dyDescent="0.15">
      <c r="A664" s="5" t="s">
        <v>4</v>
      </c>
      <c r="B664" s="5" t="s">
        <v>5</v>
      </c>
      <c r="C664" s="5" t="s">
        <v>6</v>
      </c>
      <c r="D664" s="6" t="s">
        <v>7</v>
      </c>
      <c r="E664" s="6" t="s">
        <v>180</v>
      </c>
      <c r="F664" s="6" t="s">
        <v>8</v>
      </c>
      <c r="G664" s="6" t="s">
        <v>9</v>
      </c>
      <c r="H664" s="6" t="s">
        <v>10</v>
      </c>
      <c r="I664" s="6" t="s">
        <v>11</v>
      </c>
      <c r="J664" s="6" t="s">
        <v>12</v>
      </c>
      <c r="K664" s="6" t="s">
        <v>13</v>
      </c>
      <c r="L664" s="6" t="s">
        <v>14</v>
      </c>
      <c r="M664" s="6" t="s">
        <v>15</v>
      </c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15">
      <c r="A665" s="8">
        <v>1</v>
      </c>
      <c r="B665" s="8" t="s">
        <v>16</v>
      </c>
      <c r="C665" s="8" t="s">
        <v>17</v>
      </c>
      <c r="D665" s="9">
        <v>17.169543226198087</v>
      </c>
      <c r="E665" s="9">
        <v>30.088864673393086</v>
      </c>
      <c r="F665" s="9">
        <f>E665-D665</f>
        <v>12.919321447194999</v>
      </c>
      <c r="G665" s="9">
        <f>GEOMEAN(F665:F669)</f>
        <v>11.753212342377216</v>
      </c>
      <c r="H665" s="9"/>
      <c r="I665" s="9"/>
      <c r="J665" s="9"/>
      <c r="K665" s="9"/>
      <c r="L665" s="9"/>
      <c r="M665" s="9"/>
    </row>
    <row r="666" spans="1:27" x14ac:dyDescent="0.15">
      <c r="A666" s="8">
        <v>2</v>
      </c>
      <c r="B666" s="8" t="s">
        <v>18</v>
      </c>
      <c r="C666" s="8" t="s">
        <v>19</v>
      </c>
      <c r="D666" s="9">
        <v>16.742754992975584</v>
      </c>
      <c r="E666" s="9">
        <v>26.671307992465678</v>
      </c>
      <c r="F666" s="9">
        <f t="shared" ref="F666:F725" si="128">E666-D666</f>
        <v>9.9285529994900941</v>
      </c>
      <c r="G666" s="9"/>
      <c r="H666" s="9"/>
      <c r="I666" s="9"/>
      <c r="J666" s="9"/>
      <c r="K666" s="9"/>
      <c r="L666" s="9"/>
      <c r="M666" s="9"/>
    </row>
    <row r="667" spans="1:27" x14ac:dyDescent="0.15">
      <c r="A667" s="8">
        <v>3</v>
      </c>
      <c r="B667" s="8" t="s">
        <v>20</v>
      </c>
      <c r="C667" s="8" t="s">
        <v>21</v>
      </c>
      <c r="D667" s="9">
        <v>16.598639022469161</v>
      </c>
      <c r="E667" s="9">
        <v>27.999062713307037</v>
      </c>
      <c r="F667" s="9">
        <f t="shared" si="128"/>
        <v>11.400423690837876</v>
      </c>
      <c r="G667" s="9"/>
      <c r="H667" s="9"/>
      <c r="I667" s="9"/>
      <c r="J667" s="9"/>
      <c r="K667" s="9"/>
      <c r="L667" s="9"/>
      <c r="M667" s="9"/>
    </row>
    <row r="668" spans="1:27" x14ac:dyDescent="0.15">
      <c r="A668" s="8">
        <v>4</v>
      </c>
      <c r="B668" s="8" t="s">
        <v>22</v>
      </c>
      <c r="C668" s="8" t="s">
        <v>23</v>
      </c>
      <c r="D668" s="9">
        <v>16.340617728356992</v>
      </c>
      <c r="E668" s="9">
        <v>28.013412667309609</v>
      </c>
      <c r="F668" s="9">
        <f t="shared" si="128"/>
        <v>11.672794938952617</v>
      </c>
      <c r="G668" s="9"/>
      <c r="H668" s="9"/>
      <c r="I668" s="9"/>
      <c r="J668" s="9"/>
      <c r="K668" s="9"/>
      <c r="L668" s="9"/>
      <c r="M668" s="9"/>
    </row>
    <row r="669" spans="1:27" x14ac:dyDescent="0.15">
      <c r="A669" s="8">
        <v>5</v>
      </c>
      <c r="B669" s="8" t="s">
        <v>24</v>
      </c>
      <c r="C669" s="8" t="s">
        <v>25</v>
      </c>
      <c r="D669" s="9">
        <v>17.098266332303158</v>
      </c>
      <c r="E669" s="9">
        <v>30.237238779219702</v>
      </c>
      <c r="F669" s="9">
        <f t="shared" si="128"/>
        <v>13.138972446916544</v>
      </c>
      <c r="G669" s="9"/>
      <c r="H669" s="9"/>
      <c r="I669" s="9"/>
      <c r="J669" s="9"/>
      <c r="K669" s="9"/>
      <c r="L669" s="9"/>
      <c r="M669" s="9"/>
    </row>
    <row r="670" spans="1:27" x14ac:dyDescent="0.15">
      <c r="A670" s="8">
        <v>6</v>
      </c>
      <c r="B670" s="8" t="s">
        <v>26</v>
      </c>
      <c r="C670" s="8" t="s">
        <v>27</v>
      </c>
      <c r="D670" s="9">
        <v>16.365384230101363</v>
      </c>
      <c r="E670" s="9">
        <v>25.712114945422623</v>
      </c>
      <c r="F670" s="9">
        <f t="shared" si="128"/>
        <v>9.3467307153212609</v>
      </c>
      <c r="G670" s="9"/>
      <c r="H670" s="9">
        <f>F670-$G$665</f>
        <v>-2.406481627055955</v>
      </c>
      <c r="I670" s="9">
        <f>POWER(2,-H670)</f>
        <v>5.3017977166333257</v>
      </c>
      <c r="J670" s="9" t="s">
        <v>28</v>
      </c>
      <c r="K670" s="9">
        <f>GEOMEAN(I670:I674)</f>
        <v>2.6929703355229928</v>
      </c>
      <c r="L670" s="9">
        <f>STDEV(I670:I674)/SQRT(5)</f>
        <v>0.61770720079860442</v>
      </c>
      <c r="M670" s="1">
        <v>6.1199999999999997E-2</v>
      </c>
    </row>
    <row r="671" spans="1:27" x14ac:dyDescent="0.15">
      <c r="A671" s="8">
        <v>7</v>
      </c>
      <c r="B671" s="8" t="s">
        <v>29</v>
      </c>
      <c r="C671" s="8" t="s">
        <v>30</v>
      </c>
      <c r="D671" s="9">
        <v>16.323458872111132</v>
      </c>
      <c r="E671" s="9">
        <v>26.943909703862225</v>
      </c>
      <c r="F671" s="9">
        <f t="shared" si="128"/>
        <v>10.620450831751093</v>
      </c>
      <c r="G671" s="9"/>
      <c r="H671" s="9">
        <f t="shared" ref="H671:H679" si="129">F671-$G$665</f>
        <v>-1.1327615106261231</v>
      </c>
      <c r="I671" s="9">
        <f t="shared" ref="I671:I725" si="130">POWER(2,-H671)</f>
        <v>2.1927806625076252</v>
      </c>
      <c r="J671" s="9"/>
      <c r="K671" s="9"/>
      <c r="L671" s="9"/>
      <c r="M671" s="9"/>
    </row>
    <row r="672" spans="1:27" x14ac:dyDescent="0.15">
      <c r="A672" s="8">
        <v>8</v>
      </c>
      <c r="B672" s="8" t="s">
        <v>31</v>
      </c>
      <c r="C672" s="8" t="s">
        <v>32</v>
      </c>
      <c r="D672" s="9">
        <v>16.931760318581066</v>
      </c>
      <c r="E672" s="9">
        <v>27.433582610766077</v>
      </c>
      <c r="F672" s="9">
        <f t="shared" si="128"/>
        <v>10.501822292185011</v>
      </c>
      <c r="G672" s="9"/>
      <c r="H672" s="9">
        <f t="shared" si="129"/>
        <v>-1.2513900501922048</v>
      </c>
      <c r="I672" s="9">
        <f t="shared" si="130"/>
        <v>2.3807069587609622</v>
      </c>
      <c r="J672" s="9"/>
      <c r="K672" s="9"/>
      <c r="L672" s="9"/>
      <c r="M672" s="9"/>
    </row>
    <row r="673" spans="1:13" x14ac:dyDescent="0.15">
      <c r="A673" s="8">
        <v>9</v>
      </c>
      <c r="B673" s="8" t="s">
        <v>33</v>
      </c>
      <c r="C673" s="8" t="s">
        <v>34</v>
      </c>
      <c r="D673" s="9">
        <v>16.131258276640384</v>
      </c>
      <c r="E673" s="9">
        <v>26.983957938702218</v>
      </c>
      <c r="F673" s="9">
        <f t="shared" si="128"/>
        <v>10.852699662061834</v>
      </c>
      <c r="G673" s="9"/>
      <c r="H673" s="9">
        <f t="shared" si="129"/>
        <v>-0.90051268031538179</v>
      </c>
      <c r="I673" s="9">
        <f t="shared" si="130"/>
        <v>1.8667292315611732</v>
      </c>
      <c r="J673" s="9"/>
      <c r="K673" s="9"/>
      <c r="L673" s="9"/>
      <c r="M673" s="9"/>
    </row>
    <row r="674" spans="1:13" x14ac:dyDescent="0.15">
      <c r="A674" s="8">
        <v>10</v>
      </c>
      <c r="B674" s="8" t="s">
        <v>35</v>
      </c>
      <c r="C674" s="8" t="s">
        <v>36</v>
      </c>
      <c r="D674" s="9">
        <v>16.181124270339733</v>
      </c>
      <c r="E674" s="9">
        <v>26.479490791473975</v>
      </c>
      <c r="F674" s="9">
        <f t="shared" si="128"/>
        <v>10.298366521134241</v>
      </c>
      <c r="G674" s="9"/>
      <c r="H674" s="9">
        <f t="shared" si="129"/>
        <v>-1.4548458212429747</v>
      </c>
      <c r="I674" s="9">
        <f t="shared" si="130"/>
        <v>2.7412726384160999</v>
      </c>
      <c r="J674" s="9"/>
      <c r="K674" s="9"/>
      <c r="L674" s="9"/>
      <c r="M674" s="9"/>
    </row>
    <row r="675" spans="1:13" x14ac:dyDescent="0.15">
      <c r="A675" s="8">
        <v>11</v>
      </c>
      <c r="B675" s="8" t="s">
        <v>37</v>
      </c>
      <c r="C675" s="8" t="s">
        <v>38</v>
      </c>
      <c r="D675" s="9">
        <v>16.36156152168078</v>
      </c>
      <c r="E675" s="9">
        <v>28.321693540907095</v>
      </c>
      <c r="F675" s="9">
        <f t="shared" si="128"/>
        <v>11.960132019226315</v>
      </c>
      <c r="G675" s="9"/>
      <c r="H675" s="9">
        <f t="shared" si="129"/>
        <v>0.20691967684909862</v>
      </c>
      <c r="I675" s="9">
        <f t="shared" si="130"/>
        <v>0.86638509171057487</v>
      </c>
      <c r="J675" s="9" t="s">
        <v>39</v>
      </c>
      <c r="K675" s="9">
        <f t="shared" ref="K675:K707" si="131">GEOMEAN(I675:I679)</f>
        <v>1.2705474416970481</v>
      </c>
      <c r="L675" s="9">
        <f t="shared" ref="L675:L707" si="132">STDEV(I675:I679)/SQRT(5)</f>
        <v>0.7088153849552713</v>
      </c>
      <c r="M675" s="1">
        <v>0.60609999999999997</v>
      </c>
    </row>
    <row r="676" spans="1:13" x14ac:dyDescent="0.15">
      <c r="A676" s="8">
        <v>12</v>
      </c>
      <c r="B676" s="8" t="s">
        <v>40</v>
      </c>
      <c r="C676" s="8" t="s">
        <v>41</v>
      </c>
      <c r="D676" s="9">
        <v>15.955541426686864</v>
      </c>
      <c r="E676" s="9">
        <v>28.008943201144383</v>
      </c>
      <c r="F676" s="9">
        <f t="shared" si="128"/>
        <v>12.053401774457519</v>
      </c>
      <c r="G676" s="9"/>
      <c r="H676" s="9">
        <f t="shared" si="129"/>
        <v>0.30018943208030358</v>
      </c>
      <c r="I676" s="9">
        <f t="shared" si="130"/>
        <v>0.81214575111550424</v>
      </c>
      <c r="J676" s="9"/>
      <c r="K676" s="9"/>
      <c r="L676" s="9"/>
      <c r="M676" s="9"/>
    </row>
    <row r="677" spans="1:13" x14ac:dyDescent="0.15">
      <c r="A677" s="8">
        <v>13</v>
      </c>
      <c r="B677" s="8" t="s">
        <v>42</v>
      </c>
      <c r="C677" s="8" t="s">
        <v>43</v>
      </c>
      <c r="D677" s="9">
        <v>16.651820998945343</v>
      </c>
      <c r="E677" s="9">
        <v>28.816033166150731</v>
      </c>
      <c r="F677" s="9">
        <f t="shared" si="128"/>
        <v>12.164212167205388</v>
      </c>
      <c r="G677" s="9"/>
      <c r="H677" s="9">
        <f t="shared" si="129"/>
        <v>0.41099982482817232</v>
      </c>
      <c r="I677" s="9">
        <f t="shared" si="130"/>
        <v>0.75210196701445253</v>
      </c>
      <c r="J677" s="9"/>
      <c r="K677" s="9"/>
      <c r="L677" s="9"/>
      <c r="M677" s="9"/>
    </row>
    <row r="678" spans="1:13" x14ac:dyDescent="0.15">
      <c r="A678" s="8">
        <v>14</v>
      </c>
      <c r="B678" s="8" t="s">
        <v>44</v>
      </c>
      <c r="C678" s="8" t="s">
        <v>45</v>
      </c>
      <c r="D678" s="9">
        <v>16.240870292570207</v>
      </c>
      <c r="E678" s="9">
        <v>27.504039762380703</v>
      </c>
      <c r="F678" s="9">
        <f t="shared" si="128"/>
        <v>11.263169469810496</v>
      </c>
      <c r="G678" s="9"/>
      <c r="H678" s="9">
        <f t="shared" si="129"/>
        <v>-0.49004287256672008</v>
      </c>
      <c r="I678" s="9">
        <f t="shared" si="130"/>
        <v>1.4044866122447461</v>
      </c>
      <c r="J678" s="9"/>
      <c r="K678" s="9"/>
      <c r="L678" s="9"/>
      <c r="M678" s="9"/>
    </row>
    <row r="679" spans="1:13" x14ac:dyDescent="0.15">
      <c r="A679" s="8">
        <v>15</v>
      </c>
      <c r="B679" s="8" t="s">
        <v>46</v>
      </c>
      <c r="C679" s="8" t="s">
        <v>47</v>
      </c>
      <c r="D679" s="9">
        <v>15.821417453240054</v>
      </c>
      <c r="E679" s="9">
        <v>25.419312504368094</v>
      </c>
      <c r="F679" s="9">
        <f t="shared" si="128"/>
        <v>9.5978950511280399</v>
      </c>
      <c r="G679" s="9"/>
      <c r="H679" s="9">
        <f t="shared" si="129"/>
        <v>-2.155317291249176</v>
      </c>
      <c r="I679" s="9">
        <f t="shared" si="130"/>
        <v>4.4546660778268796</v>
      </c>
      <c r="J679" s="9"/>
      <c r="K679" s="9"/>
      <c r="L679" s="9"/>
      <c r="M679" s="9"/>
    </row>
    <row r="680" spans="1:13" x14ac:dyDescent="0.15">
      <c r="A680" s="8"/>
      <c r="B680" s="8"/>
      <c r="C680" s="8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x14ac:dyDescent="0.15">
      <c r="A681" s="8">
        <v>16</v>
      </c>
      <c r="B681" s="8" t="s">
        <v>48</v>
      </c>
      <c r="C681" s="8" t="s">
        <v>49</v>
      </c>
      <c r="D681" s="9">
        <v>17.017756966465001</v>
      </c>
      <c r="E681" s="9">
        <v>29.160266756561121</v>
      </c>
      <c r="F681" s="9">
        <f t="shared" si="128"/>
        <v>12.142509790096121</v>
      </c>
      <c r="G681" s="9">
        <f t="shared" ref="G681:G713" si="133">GEOMEAN(F681:F685)</f>
        <v>11.412149594538263</v>
      </c>
      <c r="H681" s="9"/>
      <c r="I681" s="9"/>
      <c r="J681" s="9"/>
      <c r="K681" s="9"/>
      <c r="L681" s="9"/>
      <c r="M681" s="9"/>
    </row>
    <row r="682" spans="1:13" x14ac:dyDescent="0.15">
      <c r="A682" s="8">
        <v>17</v>
      </c>
      <c r="B682" s="8" t="s">
        <v>50</v>
      </c>
      <c r="C682" s="8" t="s">
        <v>51</v>
      </c>
      <c r="D682" s="9">
        <v>16.630268839869018</v>
      </c>
      <c r="E682" s="9">
        <v>29.351026932587168</v>
      </c>
      <c r="F682" s="9">
        <f t="shared" si="128"/>
        <v>12.72075809271815</v>
      </c>
      <c r="G682" s="9"/>
      <c r="H682" s="9"/>
      <c r="I682" s="9"/>
      <c r="J682" s="9"/>
      <c r="K682" s="9"/>
      <c r="L682" s="9"/>
      <c r="M682" s="9"/>
    </row>
    <row r="683" spans="1:13" x14ac:dyDescent="0.15">
      <c r="A683" s="8">
        <v>18</v>
      </c>
      <c r="B683" s="8" t="s">
        <v>52</v>
      </c>
      <c r="C683" s="8" t="s">
        <v>53</v>
      </c>
      <c r="D683" s="9">
        <v>16.639770147598458</v>
      </c>
      <c r="E683" s="9">
        <v>28.311970812059094</v>
      </c>
      <c r="F683" s="9">
        <f t="shared" si="128"/>
        <v>11.672200664460636</v>
      </c>
      <c r="G683" s="9"/>
      <c r="H683" s="9"/>
      <c r="I683" s="9"/>
      <c r="J683" s="9"/>
      <c r="K683" s="9"/>
      <c r="L683" s="9"/>
      <c r="M683" s="9"/>
    </row>
    <row r="684" spans="1:13" x14ac:dyDescent="0.15">
      <c r="A684" s="8">
        <v>19</v>
      </c>
      <c r="B684" s="8" t="s">
        <v>54</v>
      </c>
      <c r="C684" s="8" t="s">
        <v>55</v>
      </c>
      <c r="D684" s="9">
        <v>16.141312986532434</v>
      </c>
      <c r="E684" s="9">
        <v>24.884144479900556</v>
      </c>
      <c r="F684" s="9">
        <f t="shared" si="128"/>
        <v>8.7428314933681222</v>
      </c>
      <c r="G684" s="9"/>
      <c r="H684" s="9"/>
      <c r="I684" s="9"/>
      <c r="J684" s="9"/>
      <c r="K684" s="9"/>
      <c r="L684" s="9"/>
      <c r="M684" s="9"/>
    </row>
    <row r="685" spans="1:13" x14ac:dyDescent="0.15">
      <c r="A685" s="8">
        <v>20</v>
      </c>
      <c r="B685" s="8" t="s">
        <v>56</v>
      </c>
      <c r="C685" s="8" t="s">
        <v>57</v>
      </c>
      <c r="D685" s="9">
        <v>16.879826471630846</v>
      </c>
      <c r="E685" s="9">
        <v>29.160182847466828</v>
      </c>
      <c r="F685" s="9">
        <f t="shared" si="128"/>
        <v>12.280356375835982</v>
      </c>
      <c r="G685" s="9"/>
      <c r="H685" s="9"/>
      <c r="I685" s="9"/>
      <c r="J685" s="9"/>
      <c r="K685" s="9"/>
      <c r="L685" s="9"/>
      <c r="M685" s="9"/>
    </row>
    <row r="686" spans="1:13" x14ac:dyDescent="0.15">
      <c r="A686" s="8">
        <v>21</v>
      </c>
      <c r="B686" s="8" t="s">
        <v>58</v>
      </c>
      <c r="C686" s="8" t="s">
        <v>59</v>
      </c>
      <c r="D686" s="9">
        <v>16.156001878830427</v>
      </c>
      <c r="E686" s="9">
        <v>26.312853134420944</v>
      </c>
      <c r="F686" s="9">
        <f t="shared" si="128"/>
        <v>10.156851255590517</v>
      </c>
      <c r="G686" s="9"/>
      <c r="H686" s="9">
        <f>F686-$G$681</f>
        <v>-1.2552983389477461</v>
      </c>
      <c r="I686" s="9">
        <f t="shared" si="130"/>
        <v>2.3871650835783234</v>
      </c>
      <c r="J686" s="9" t="s">
        <v>60</v>
      </c>
      <c r="K686" s="9">
        <f t="shared" si="131"/>
        <v>1.8696024435399838</v>
      </c>
      <c r="L686" s="9">
        <f t="shared" si="132"/>
        <v>0.24838821735810968</v>
      </c>
      <c r="M686" s="1">
        <v>0.2402</v>
      </c>
    </row>
    <row r="687" spans="1:13" x14ac:dyDescent="0.15">
      <c r="A687" s="8">
        <v>22</v>
      </c>
      <c r="B687" s="8" t="s">
        <v>62</v>
      </c>
      <c r="C687" s="8" t="s">
        <v>63</v>
      </c>
      <c r="D687" s="9">
        <v>15.364157438854015</v>
      </c>
      <c r="E687" s="9">
        <v>26.782242425615923</v>
      </c>
      <c r="F687" s="9">
        <f t="shared" si="128"/>
        <v>11.418084986761908</v>
      </c>
      <c r="G687" s="9"/>
      <c r="H687" s="9">
        <f t="shared" ref="H687:H695" si="134">F687-$G$681</f>
        <v>5.9353922236446977E-3</v>
      </c>
      <c r="I687" s="9">
        <f t="shared" si="130"/>
        <v>0.99589435093182543</v>
      </c>
      <c r="J687" s="9"/>
      <c r="K687" s="9"/>
      <c r="L687" s="9"/>
      <c r="M687" s="9"/>
    </row>
    <row r="688" spans="1:13" x14ac:dyDescent="0.15">
      <c r="A688" s="8">
        <v>23</v>
      </c>
      <c r="B688" s="8" t="s">
        <v>64</v>
      </c>
      <c r="C688" s="8" t="s">
        <v>65</v>
      </c>
      <c r="D688" s="9">
        <v>15.457006985451063</v>
      </c>
      <c r="E688" s="9">
        <v>25.747435319821111</v>
      </c>
      <c r="F688" s="9">
        <f t="shared" si="128"/>
        <v>10.290428334370048</v>
      </c>
      <c r="G688" s="9"/>
      <c r="H688" s="9">
        <f t="shared" si="134"/>
        <v>-1.1217212601682149</v>
      </c>
      <c r="I688" s="9">
        <f t="shared" si="130"/>
        <v>2.1760644102617897</v>
      </c>
      <c r="J688" s="9"/>
      <c r="K688" s="9"/>
      <c r="L688" s="9"/>
      <c r="M688" s="9"/>
    </row>
    <row r="689" spans="1:14" x14ac:dyDescent="0.15">
      <c r="A689" s="8">
        <v>24</v>
      </c>
      <c r="B689" s="8" t="s">
        <v>66</v>
      </c>
      <c r="C689" s="8" t="s">
        <v>67</v>
      </c>
      <c r="D689" s="9">
        <v>16.701582453797215</v>
      </c>
      <c r="E689" s="9">
        <v>26.953957600177969</v>
      </c>
      <c r="F689" s="9">
        <f t="shared" si="128"/>
        <v>10.252375146380754</v>
      </c>
      <c r="G689" s="9"/>
      <c r="H689" s="9">
        <f t="shared" si="134"/>
        <v>-1.1597744481575099</v>
      </c>
      <c r="I689" s="9">
        <f t="shared" si="130"/>
        <v>2.2342249487161667</v>
      </c>
      <c r="J689" s="9"/>
      <c r="K689" s="9"/>
      <c r="L689" s="9"/>
      <c r="M689" s="9"/>
    </row>
    <row r="690" spans="1:14" x14ac:dyDescent="0.15">
      <c r="A690" s="8">
        <v>25</v>
      </c>
      <c r="B690" s="8" t="s">
        <v>68</v>
      </c>
      <c r="C690" s="8" t="s">
        <v>69</v>
      </c>
      <c r="D690" s="9">
        <v>15.903675344139446</v>
      </c>
      <c r="E690" s="9">
        <v>26.333025969659733</v>
      </c>
      <c r="F690" s="9">
        <f t="shared" si="128"/>
        <v>10.429350625520287</v>
      </c>
      <c r="G690" s="9"/>
      <c r="H690" s="9">
        <f t="shared" si="134"/>
        <v>-0.98279896901797592</v>
      </c>
      <c r="I690" s="9">
        <f t="shared" si="130"/>
        <v>1.9762958987228179</v>
      </c>
      <c r="J690" s="9"/>
      <c r="K690" s="9"/>
      <c r="L690" s="9"/>
      <c r="M690" s="9"/>
    </row>
    <row r="691" spans="1:14" x14ac:dyDescent="0.15">
      <c r="A691" s="8">
        <v>26</v>
      </c>
      <c r="B691" s="8" t="s">
        <v>70</v>
      </c>
      <c r="C691" s="8" t="s">
        <v>71</v>
      </c>
      <c r="D691" s="9">
        <v>15.798615751124734</v>
      </c>
      <c r="E691" s="9">
        <v>26.535019286106621</v>
      </c>
      <c r="F691" s="9">
        <f t="shared" si="128"/>
        <v>10.736403534981887</v>
      </c>
      <c r="G691" s="9"/>
      <c r="H691" s="9">
        <f t="shared" si="134"/>
        <v>-0.67574605955637601</v>
      </c>
      <c r="I691" s="9">
        <f t="shared" si="130"/>
        <v>1.5974226328501027</v>
      </c>
      <c r="J691" s="9" t="s">
        <v>72</v>
      </c>
      <c r="K691" s="9">
        <f t="shared" si="131"/>
        <v>1.1772288195093594</v>
      </c>
      <c r="L691" s="9">
        <f t="shared" si="132"/>
        <v>0.25002683944115855</v>
      </c>
      <c r="M691" s="1">
        <v>0.67810000000000004</v>
      </c>
    </row>
    <row r="692" spans="1:14" x14ac:dyDescent="0.15">
      <c r="A692" s="8">
        <v>27</v>
      </c>
      <c r="B692" s="8" t="s">
        <v>73</v>
      </c>
      <c r="C692" s="8" t="s">
        <v>74</v>
      </c>
      <c r="D692" s="9">
        <v>16.859255734231638</v>
      </c>
      <c r="E692" s="9">
        <v>28.428196367626718</v>
      </c>
      <c r="F692" s="9">
        <f t="shared" si="128"/>
        <v>11.56894063339508</v>
      </c>
      <c r="G692" s="9"/>
      <c r="H692" s="9">
        <f t="shared" si="134"/>
        <v>0.15679103885681656</v>
      </c>
      <c r="I692" s="9">
        <f t="shared" si="130"/>
        <v>0.897018075093308</v>
      </c>
      <c r="J692" s="9"/>
      <c r="K692" s="9"/>
      <c r="L692" s="9"/>
      <c r="M692" s="9"/>
    </row>
    <row r="693" spans="1:14" x14ac:dyDescent="0.15">
      <c r="A693" s="8">
        <v>28</v>
      </c>
      <c r="B693" s="8" t="s">
        <v>75</v>
      </c>
      <c r="C693" s="8" t="s">
        <v>76</v>
      </c>
      <c r="D693" s="9">
        <v>16.209924747942569</v>
      </c>
      <c r="E693" s="9">
        <v>27.660724044153209</v>
      </c>
      <c r="F693" s="9">
        <f t="shared" si="128"/>
        <v>11.45079929621064</v>
      </c>
      <c r="G693" s="9"/>
      <c r="H693" s="9">
        <f t="shared" si="134"/>
        <v>3.864970167237658E-2</v>
      </c>
      <c r="I693" s="9">
        <f t="shared" si="130"/>
        <v>0.97356573530117618</v>
      </c>
      <c r="J693" s="9"/>
      <c r="K693" s="9"/>
      <c r="L693" s="9"/>
      <c r="M693" s="9"/>
    </row>
    <row r="694" spans="1:14" x14ac:dyDescent="0.15">
      <c r="A694" s="8">
        <v>29</v>
      </c>
      <c r="B694" s="8" t="s">
        <v>77</v>
      </c>
      <c r="C694" s="8" t="s">
        <v>78</v>
      </c>
      <c r="D694" s="9">
        <v>16.206272016322668</v>
      </c>
      <c r="E694" s="9">
        <v>26.555199953871298</v>
      </c>
      <c r="F694" s="9">
        <f t="shared" si="128"/>
        <v>10.34892793754863</v>
      </c>
      <c r="G694" s="9"/>
      <c r="H694" s="9">
        <f t="shared" si="134"/>
        <v>-1.0632216569896329</v>
      </c>
      <c r="I694" s="9">
        <f t="shared" si="130"/>
        <v>2.0895925479828512</v>
      </c>
      <c r="J694" s="9"/>
      <c r="K694" s="9"/>
      <c r="L694" s="9"/>
      <c r="M694" s="9"/>
    </row>
    <row r="695" spans="1:14" x14ac:dyDescent="0.15">
      <c r="A695" s="8">
        <v>30</v>
      </c>
      <c r="B695" s="8" t="s">
        <v>79</v>
      </c>
      <c r="C695" s="8" t="s">
        <v>80</v>
      </c>
      <c r="D695" s="9">
        <v>16.225398948252778</v>
      </c>
      <c r="E695" s="9">
        <v>28.004101688010532</v>
      </c>
      <c r="F695" s="9">
        <f t="shared" si="128"/>
        <v>11.778702739757755</v>
      </c>
      <c r="G695" s="9"/>
      <c r="H695" s="9">
        <f t="shared" si="134"/>
        <v>0.36655314521949123</v>
      </c>
      <c r="I695" s="9">
        <f t="shared" si="130"/>
        <v>0.77563341083700466</v>
      </c>
      <c r="J695" s="9"/>
      <c r="K695" s="9"/>
      <c r="L695" s="9"/>
      <c r="M695" s="9"/>
    </row>
    <row r="696" spans="1:14" x14ac:dyDescent="0.15">
      <c r="A696" s="8"/>
      <c r="B696" s="8"/>
      <c r="C696" s="8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4" x14ac:dyDescent="0.15">
      <c r="A697" s="8">
        <v>31</v>
      </c>
      <c r="B697" s="8" t="s">
        <v>81</v>
      </c>
      <c r="C697" s="8" t="s">
        <v>82</v>
      </c>
      <c r="D697" s="9">
        <v>16.226818519194129</v>
      </c>
      <c r="E697" s="9">
        <v>28.357542122195277</v>
      </c>
      <c r="F697" s="9">
        <f t="shared" si="128"/>
        <v>12.130723603001147</v>
      </c>
      <c r="G697" s="9">
        <f t="shared" si="133"/>
        <v>11.26454273074957</v>
      </c>
      <c r="H697" s="9"/>
      <c r="I697" s="9"/>
      <c r="J697" s="9"/>
      <c r="K697" s="9"/>
      <c r="L697" s="9"/>
      <c r="M697" s="9"/>
    </row>
    <row r="698" spans="1:14" x14ac:dyDescent="0.15">
      <c r="A698" s="8">
        <v>32</v>
      </c>
      <c r="B698" s="8" t="s">
        <v>83</v>
      </c>
      <c r="C698" s="8" t="s">
        <v>84</v>
      </c>
      <c r="D698" s="9">
        <v>16.36143862294702</v>
      </c>
      <c r="E698" s="9">
        <v>27.872817886070326</v>
      </c>
      <c r="F698" s="9">
        <f t="shared" si="128"/>
        <v>11.511379263123306</v>
      </c>
      <c r="G698" s="9"/>
      <c r="H698" s="9"/>
      <c r="I698" s="9"/>
      <c r="J698" s="9"/>
      <c r="K698" s="9"/>
      <c r="L698" s="9"/>
      <c r="M698" s="9"/>
    </row>
    <row r="699" spans="1:14" x14ac:dyDescent="0.15">
      <c r="A699" s="8">
        <v>33</v>
      </c>
      <c r="B699" s="8" t="s">
        <v>85</v>
      </c>
      <c r="C699" s="8" t="s">
        <v>86</v>
      </c>
      <c r="D699" s="9">
        <v>16.166222821480645</v>
      </c>
      <c r="E699" s="9">
        <v>27.398311207021699</v>
      </c>
      <c r="F699" s="9">
        <f t="shared" si="128"/>
        <v>11.232088385541054</v>
      </c>
      <c r="G699" s="9"/>
      <c r="H699" s="9"/>
      <c r="I699" s="9"/>
      <c r="J699" s="9"/>
      <c r="K699" s="9"/>
      <c r="L699" s="9"/>
      <c r="M699" s="9"/>
    </row>
    <row r="700" spans="1:14" x14ac:dyDescent="0.15">
      <c r="A700" s="8">
        <v>34</v>
      </c>
      <c r="B700" s="8" t="s">
        <v>87</v>
      </c>
      <c r="C700" s="8" t="s">
        <v>88</v>
      </c>
      <c r="D700" s="9">
        <v>17.088303292156393</v>
      </c>
      <c r="E700" s="9">
        <v>28.079877333934522</v>
      </c>
      <c r="F700" s="9">
        <f t="shared" si="128"/>
        <v>10.991574041778129</v>
      </c>
      <c r="G700" s="9"/>
      <c r="H700" s="9"/>
      <c r="I700" s="9"/>
      <c r="J700" s="9"/>
      <c r="K700" s="9"/>
      <c r="L700" s="9"/>
      <c r="M700" s="9"/>
    </row>
    <row r="701" spans="1:14" x14ac:dyDescent="0.15">
      <c r="A701" s="8">
        <v>35</v>
      </c>
      <c r="B701" s="8" t="s">
        <v>89</v>
      </c>
      <c r="C701" s="8" t="s">
        <v>90</v>
      </c>
      <c r="D701" s="9">
        <v>16.640558988392605</v>
      </c>
      <c r="E701" s="9">
        <v>27.160985856243791</v>
      </c>
      <c r="F701" s="9">
        <f t="shared" si="128"/>
        <v>10.520426867851185</v>
      </c>
      <c r="G701" s="9"/>
      <c r="H701" s="9"/>
      <c r="I701" s="9"/>
      <c r="J701" s="9"/>
      <c r="K701" s="9"/>
      <c r="L701" s="9"/>
      <c r="M701" s="9"/>
    </row>
    <row r="702" spans="1:14" x14ac:dyDescent="0.15">
      <c r="A702" s="8">
        <v>36</v>
      </c>
      <c r="B702" s="8" t="s">
        <v>91</v>
      </c>
      <c r="C702" s="8" t="s">
        <v>92</v>
      </c>
      <c r="D702" s="9">
        <v>15.713125727301028</v>
      </c>
      <c r="E702" s="9">
        <v>26.479498491797333</v>
      </c>
      <c r="F702" s="9">
        <f t="shared" si="128"/>
        <v>10.766372764496305</v>
      </c>
      <c r="G702" s="9"/>
      <c r="H702" s="9">
        <f>F702-$G$697</f>
        <v>-0.49816996625326482</v>
      </c>
      <c r="I702" s="9">
        <f t="shared" si="130"/>
        <v>1.4124207941781719</v>
      </c>
      <c r="J702" s="9" t="s">
        <v>93</v>
      </c>
      <c r="K702" s="9">
        <f t="shared" si="131"/>
        <v>3.4495668162157918</v>
      </c>
      <c r="L702" s="9">
        <f t="shared" si="132"/>
        <v>1.0689214348276832</v>
      </c>
      <c r="M702" s="10">
        <v>1.1299999999999999E-2</v>
      </c>
      <c r="N702" s="3" t="s">
        <v>61</v>
      </c>
    </row>
    <row r="703" spans="1:14" x14ac:dyDescent="0.15">
      <c r="A703" s="8">
        <v>37</v>
      </c>
      <c r="B703" s="8" t="s">
        <v>94</v>
      </c>
      <c r="C703" s="8" t="s">
        <v>95</v>
      </c>
      <c r="D703" s="9">
        <v>16.484576667958951</v>
      </c>
      <c r="E703" s="9">
        <v>25.343585161602622</v>
      </c>
      <c r="F703" s="9">
        <f t="shared" si="128"/>
        <v>8.859008493643671</v>
      </c>
      <c r="G703" s="9"/>
      <c r="H703" s="9">
        <f t="shared" ref="H703:H711" si="135">F703-$G$697</f>
        <v>-2.4055342371058988</v>
      </c>
      <c r="I703" s="9">
        <f t="shared" si="130"/>
        <v>5.2983172714374831</v>
      </c>
      <c r="J703" s="9"/>
      <c r="K703" s="9"/>
      <c r="L703" s="9"/>
      <c r="M703" s="9"/>
    </row>
    <row r="704" spans="1:14" x14ac:dyDescent="0.15">
      <c r="A704" s="8">
        <v>38</v>
      </c>
      <c r="B704" s="8" t="s">
        <v>96</v>
      </c>
      <c r="C704" s="8" t="s">
        <v>97</v>
      </c>
      <c r="D704" s="9">
        <v>15.687489857369645</v>
      </c>
      <c r="E704" s="9">
        <v>25.934084953880898</v>
      </c>
      <c r="F704" s="9">
        <f t="shared" si="128"/>
        <v>10.246595096511253</v>
      </c>
      <c r="G704" s="9"/>
      <c r="H704" s="9">
        <f t="shared" si="135"/>
        <v>-1.0179476342383165</v>
      </c>
      <c r="I704" s="9">
        <f t="shared" si="130"/>
        <v>2.0250361102666519</v>
      </c>
      <c r="J704" s="9"/>
      <c r="K704" s="9"/>
      <c r="L704" s="9"/>
      <c r="M704" s="9"/>
    </row>
    <row r="705" spans="1:14" x14ac:dyDescent="0.15">
      <c r="A705" s="8">
        <v>39</v>
      </c>
      <c r="B705" s="8" t="s">
        <v>98</v>
      </c>
      <c r="C705" s="8" t="s">
        <v>99</v>
      </c>
      <c r="D705" s="9">
        <v>16.110473364000814</v>
      </c>
      <c r="E705" s="9">
        <v>25.217331154085649</v>
      </c>
      <c r="F705" s="9">
        <f t="shared" si="128"/>
        <v>9.1068577900848346</v>
      </c>
      <c r="G705" s="9"/>
      <c r="H705" s="9">
        <f t="shared" si="135"/>
        <v>-2.1576849406647352</v>
      </c>
      <c r="I705" s="9">
        <f t="shared" si="130"/>
        <v>4.4619827639879936</v>
      </c>
      <c r="J705" s="9"/>
      <c r="K705" s="9"/>
      <c r="L705" s="9"/>
      <c r="M705" s="9"/>
    </row>
    <row r="706" spans="1:14" x14ac:dyDescent="0.15">
      <c r="A706" s="8">
        <v>40</v>
      </c>
      <c r="B706" s="8" t="s">
        <v>100</v>
      </c>
      <c r="C706" s="8" t="s">
        <v>101</v>
      </c>
      <c r="D706" s="9">
        <v>16.447121424629447</v>
      </c>
      <c r="E706" s="9">
        <v>24.85892490873098</v>
      </c>
      <c r="F706" s="9">
        <f t="shared" si="128"/>
        <v>8.411803484101533</v>
      </c>
      <c r="G706" s="9"/>
      <c r="H706" s="9">
        <f t="shared" si="135"/>
        <v>-2.8527392466480368</v>
      </c>
      <c r="I706" s="9">
        <f t="shared" si="130"/>
        <v>7.2237063472774787</v>
      </c>
      <c r="J706" s="9"/>
      <c r="K706" s="9"/>
      <c r="L706" s="9"/>
      <c r="M706" s="9"/>
    </row>
    <row r="707" spans="1:14" x14ac:dyDescent="0.15">
      <c r="A707" s="8">
        <v>41</v>
      </c>
      <c r="B707" s="8" t="s">
        <v>102</v>
      </c>
      <c r="C707" s="8" t="s">
        <v>103</v>
      </c>
      <c r="D707" s="9">
        <v>16.768008515297861</v>
      </c>
      <c r="E707" s="9">
        <v>25.454554539321123</v>
      </c>
      <c r="F707" s="9">
        <f t="shared" si="128"/>
        <v>8.6865460240232615</v>
      </c>
      <c r="G707" s="9"/>
      <c r="H707" s="9">
        <f t="shared" si="135"/>
        <v>-2.5779967067263083</v>
      </c>
      <c r="I707" s="9">
        <f t="shared" si="130"/>
        <v>5.9710999028029361</v>
      </c>
      <c r="J707" s="9" t="s">
        <v>104</v>
      </c>
      <c r="K707" s="9">
        <f t="shared" si="131"/>
        <v>2.1938599518979149</v>
      </c>
      <c r="L707" s="9">
        <f t="shared" si="132"/>
        <v>1.302960660997041</v>
      </c>
      <c r="M707" s="1">
        <v>0.154</v>
      </c>
    </row>
    <row r="708" spans="1:14" x14ac:dyDescent="0.15">
      <c r="A708" s="8">
        <v>42</v>
      </c>
      <c r="B708" s="8" t="s">
        <v>105</v>
      </c>
      <c r="C708" s="8" t="s">
        <v>106</v>
      </c>
      <c r="D708" s="9">
        <v>17.032935123146995</v>
      </c>
      <c r="E708" s="9">
        <v>27.87265328919808</v>
      </c>
      <c r="F708" s="9">
        <f t="shared" si="128"/>
        <v>10.839718166051085</v>
      </c>
      <c r="G708" s="9"/>
      <c r="H708" s="9">
        <f t="shared" si="135"/>
        <v>-0.42482456469848451</v>
      </c>
      <c r="I708" s="9">
        <f t="shared" si="130"/>
        <v>1.3424092525541658</v>
      </c>
      <c r="J708" s="9"/>
      <c r="K708" s="9"/>
      <c r="L708" s="9"/>
      <c r="M708" s="9"/>
    </row>
    <row r="709" spans="1:14" x14ac:dyDescent="0.15">
      <c r="A709" s="8">
        <v>43</v>
      </c>
      <c r="B709" s="8" t="s">
        <v>107</v>
      </c>
      <c r="C709" s="8" t="s">
        <v>108</v>
      </c>
      <c r="D709" s="9">
        <v>17.307608638537427</v>
      </c>
      <c r="E709" s="9">
        <v>28.438275501560717</v>
      </c>
      <c r="F709" s="9">
        <f t="shared" si="128"/>
        <v>11.13066686302329</v>
      </c>
      <c r="G709" s="9"/>
      <c r="H709" s="9">
        <f t="shared" si="135"/>
        <v>-0.13387586772627991</v>
      </c>
      <c r="I709" s="9">
        <f t="shared" si="130"/>
        <v>1.0972375250771731</v>
      </c>
      <c r="J709" s="9"/>
      <c r="K709" s="9"/>
      <c r="L709" s="9"/>
      <c r="M709" s="9"/>
    </row>
    <row r="710" spans="1:14" x14ac:dyDescent="0.15">
      <c r="A710" s="8">
        <v>44</v>
      </c>
      <c r="B710" s="8" t="s">
        <v>109</v>
      </c>
      <c r="C710" s="8" t="s">
        <v>110</v>
      </c>
      <c r="D710" s="9">
        <v>17.347237561069278</v>
      </c>
      <c r="E710" s="9">
        <v>25.848435483579099</v>
      </c>
      <c r="F710" s="9">
        <f t="shared" si="128"/>
        <v>8.5011979225098209</v>
      </c>
      <c r="G710" s="9"/>
      <c r="H710" s="9">
        <f t="shared" si="135"/>
        <v>-2.7633448082397489</v>
      </c>
      <c r="I710" s="9">
        <f t="shared" si="130"/>
        <v>6.789685774054333</v>
      </c>
      <c r="J710" s="9"/>
      <c r="K710" s="9"/>
      <c r="L710" s="9"/>
      <c r="M710" s="9"/>
    </row>
    <row r="711" spans="1:14" x14ac:dyDescent="0.15">
      <c r="A711" s="8">
        <v>45</v>
      </c>
      <c r="B711" s="8" t="s">
        <v>111</v>
      </c>
      <c r="C711" s="8" t="s">
        <v>112</v>
      </c>
      <c r="D711" s="9">
        <v>17.218763868337181</v>
      </c>
      <c r="E711" s="9">
        <v>28.71599138529983</v>
      </c>
      <c r="F711" s="9">
        <f t="shared" si="128"/>
        <v>11.497227516962649</v>
      </c>
      <c r="G711" s="9"/>
      <c r="H711" s="9">
        <f t="shared" si="135"/>
        <v>0.23268478621307942</v>
      </c>
      <c r="I711" s="9">
        <f t="shared" si="130"/>
        <v>0.85104965464854632</v>
      </c>
      <c r="J711" s="9"/>
      <c r="K711" s="9"/>
      <c r="L711" s="9"/>
      <c r="M711" s="9"/>
    </row>
    <row r="712" spans="1:14" x14ac:dyDescent="0.15">
      <c r="A712" s="8"/>
      <c r="B712" s="8"/>
      <c r="C712" s="8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4" x14ac:dyDescent="0.15">
      <c r="A713" s="8">
        <v>46</v>
      </c>
      <c r="B713" s="8" t="s">
        <v>113</v>
      </c>
      <c r="C713" s="8" t="s">
        <v>114</v>
      </c>
      <c r="D713" s="9">
        <v>17.162059890046951</v>
      </c>
      <c r="E713" s="9">
        <v>29.11467378521829</v>
      </c>
      <c r="F713" s="9">
        <f t="shared" si="128"/>
        <v>11.952613895171339</v>
      </c>
      <c r="G713" s="9">
        <f t="shared" si="133"/>
        <v>11.37483370369868</v>
      </c>
      <c r="H713" s="9"/>
      <c r="I713" s="9"/>
      <c r="J713" s="9"/>
      <c r="K713" s="9"/>
      <c r="L713" s="9"/>
      <c r="M713" s="9"/>
    </row>
    <row r="714" spans="1:14" x14ac:dyDescent="0.15">
      <c r="A714" s="8">
        <v>47</v>
      </c>
      <c r="B714" s="8" t="s">
        <v>115</v>
      </c>
      <c r="C714" s="8" t="s">
        <v>116</v>
      </c>
      <c r="D714" s="9">
        <v>17.483373476118835</v>
      </c>
      <c r="E714" s="9">
        <v>27.302225356170798</v>
      </c>
      <c r="F714" s="9">
        <f t="shared" si="128"/>
        <v>9.8188518800519624</v>
      </c>
      <c r="G714" s="9"/>
      <c r="H714" s="9"/>
      <c r="I714" s="9"/>
      <c r="J714" s="9"/>
      <c r="K714" s="9"/>
      <c r="L714" s="9"/>
      <c r="M714" s="9"/>
    </row>
    <row r="715" spans="1:14" x14ac:dyDescent="0.15">
      <c r="A715" s="8">
        <v>48</v>
      </c>
      <c r="B715" s="8" t="s">
        <v>117</v>
      </c>
      <c r="C715" s="8" t="s">
        <v>118</v>
      </c>
      <c r="D715" s="9">
        <v>17.095242123040535</v>
      </c>
      <c r="E715" s="9">
        <v>28.649210729667796</v>
      </c>
      <c r="F715" s="9">
        <f t="shared" si="128"/>
        <v>11.553968606627262</v>
      </c>
      <c r="G715" s="9"/>
      <c r="H715" s="9"/>
      <c r="I715" s="9"/>
      <c r="J715" s="9"/>
      <c r="K715" s="9"/>
      <c r="L715" s="9"/>
      <c r="M715" s="9"/>
    </row>
    <row r="716" spans="1:14" x14ac:dyDescent="0.15">
      <c r="A716" s="8">
        <v>49</v>
      </c>
      <c r="B716" s="8" t="s">
        <v>119</v>
      </c>
      <c r="C716" s="8" t="s">
        <v>120</v>
      </c>
      <c r="D716" s="9">
        <v>16.609514343240136</v>
      </c>
      <c r="E716" s="9">
        <v>28.14893414532715</v>
      </c>
      <c r="F716" s="9">
        <f t="shared" si="128"/>
        <v>11.539419802087014</v>
      </c>
      <c r="G716" s="9"/>
      <c r="H716" s="9"/>
      <c r="I716" s="9"/>
      <c r="J716" s="9"/>
      <c r="K716" s="9"/>
      <c r="L716" s="9"/>
      <c r="M716" s="9"/>
    </row>
    <row r="717" spans="1:14" x14ac:dyDescent="0.15">
      <c r="A717" s="8">
        <v>50</v>
      </c>
      <c r="B717" s="8" t="s">
        <v>121</v>
      </c>
      <c r="C717" s="8" t="s">
        <v>122</v>
      </c>
      <c r="D717" s="9">
        <v>17.681978075536492</v>
      </c>
      <c r="E717" s="9">
        <v>29.851864492540258</v>
      </c>
      <c r="F717" s="9">
        <f t="shared" si="128"/>
        <v>12.169886417003767</v>
      </c>
      <c r="G717" s="9"/>
      <c r="H717" s="9"/>
      <c r="I717" s="9"/>
      <c r="J717" s="9"/>
      <c r="K717" s="9"/>
      <c r="L717" s="9"/>
      <c r="M717" s="9"/>
    </row>
    <row r="718" spans="1:14" x14ac:dyDescent="0.15">
      <c r="A718" s="8">
        <v>51</v>
      </c>
      <c r="B718" s="8" t="s">
        <v>123</v>
      </c>
      <c r="C718" s="8" t="s">
        <v>124</v>
      </c>
      <c r="D718" s="9">
        <v>16.869941916726148</v>
      </c>
      <c r="E718" s="9">
        <v>24.788116026603142</v>
      </c>
      <c r="F718" s="9">
        <f t="shared" si="128"/>
        <v>7.9181741098769933</v>
      </c>
      <c r="G718" s="9"/>
      <c r="H718" s="9">
        <f>F718-$G$713</f>
        <v>-3.4566595938216871</v>
      </c>
      <c r="I718" s="9">
        <f t="shared" si="130"/>
        <v>10.978884659188619</v>
      </c>
      <c r="J718" s="9" t="s">
        <v>125</v>
      </c>
      <c r="K718" s="9">
        <f>GEOMEAN(I718:I721)</f>
        <v>6.8415227581431344</v>
      </c>
      <c r="L718" s="9">
        <f>STDEV(I718:I721)/SQRT(4)</f>
        <v>1.5758653415311323</v>
      </c>
      <c r="M718" s="10">
        <v>1.1999999999999999E-3</v>
      </c>
      <c r="N718" s="3" t="s">
        <v>144</v>
      </c>
    </row>
    <row r="719" spans="1:14" x14ac:dyDescent="0.15">
      <c r="A719" s="8">
        <v>52</v>
      </c>
      <c r="B719" s="8" t="s">
        <v>126</v>
      </c>
      <c r="C719" s="8" t="s">
        <v>127</v>
      </c>
      <c r="D719" s="9">
        <v>16.765967252227028</v>
      </c>
      <c r="E719" s="9">
        <v>25.010282777474099</v>
      </c>
      <c r="F719" s="9">
        <f t="shared" si="128"/>
        <v>8.244315525247071</v>
      </c>
      <c r="G719" s="9"/>
      <c r="H719" s="9">
        <f t="shared" ref="H719:H725" si="136">F719-$G$713</f>
        <v>-3.1305181784516094</v>
      </c>
      <c r="I719" s="9">
        <f t="shared" si="130"/>
        <v>8.7574945090131742</v>
      </c>
      <c r="J719" s="9"/>
      <c r="K719" s="9"/>
      <c r="L719" s="9"/>
      <c r="M719" s="9"/>
    </row>
    <row r="720" spans="1:14" x14ac:dyDescent="0.15">
      <c r="A720" s="8">
        <v>53</v>
      </c>
      <c r="B720" s="8" t="s">
        <v>128</v>
      </c>
      <c r="C720" s="8" t="s">
        <v>129</v>
      </c>
      <c r="D720" s="9">
        <v>16.419717755115176</v>
      </c>
      <c r="E720" s="9">
        <v>25.181981820768453</v>
      </c>
      <c r="F720" s="9">
        <f t="shared" si="128"/>
        <v>8.7622640656532766</v>
      </c>
      <c r="G720" s="9"/>
      <c r="H720" s="9">
        <f t="shared" si="136"/>
        <v>-2.6125696380454038</v>
      </c>
      <c r="I720" s="9">
        <f t="shared" si="130"/>
        <v>6.1159204347878466</v>
      </c>
      <c r="J720" s="9"/>
      <c r="K720" s="9"/>
      <c r="L720" s="9"/>
      <c r="M720" s="9"/>
    </row>
    <row r="721" spans="1:27" x14ac:dyDescent="0.15">
      <c r="A721" s="8">
        <v>54</v>
      </c>
      <c r="B721" s="8" t="s">
        <v>130</v>
      </c>
      <c r="C721" s="8" t="s">
        <v>131</v>
      </c>
      <c r="D721" s="9">
        <v>17.673493064670801</v>
      </c>
      <c r="E721" s="9">
        <v>27.15080429864253</v>
      </c>
      <c r="F721" s="9">
        <f t="shared" si="128"/>
        <v>9.4773112339717294</v>
      </c>
      <c r="G721" s="9"/>
      <c r="H721" s="9">
        <f t="shared" si="136"/>
        <v>-1.897522469726951</v>
      </c>
      <c r="I721" s="9">
        <f t="shared" si="130"/>
        <v>3.7257283016439708</v>
      </c>
      <c r="J721" s="9"/>
      <c r="K721" s="9"/>
      <c r="L721" s="9"/>
      <c r="M721" s="9"/>
    </row>
    <row r="722" spans="1:27" x14ac:dyDescent="0.15">
      <c r="A722" s="8">
        <v>55</v>
      </c>
      <c r="B722" s="8" t="s">
        <v>132</v>
      </c>
      <c r="C722" s="8" t="s">
        <v>133</v>
      </c>
      <c r="D722" s="9">
        <v>16.724282322024198</v>
      </c>
      <c r="E722" s="9">
        <v>27.827441961884176</v>
      </c>
      <c r="F722" s="9">
        <f t="shared" si="128"/>
        <v>11.103159639859978</v>
      </c>
      <c r="G722" s="9"/>
      <c r="H722" s="9">
        <f t="shared" si="136"/>
        <v>-0.2716740638387023</v>
      </c>
      <c r="I722" s="9">
        <f t="shared" si="130"/>
        <v>1.2072078261937855</v>
      </c>
      <c r="J722" s="9" t="s">
        <v>134</v>
      </c>
      <c r="K722" s="9">
        <f t="shared" ref="K722" si="137">GEOMEAN(I722:I725)</f>
        <v>1.8473264919487635</v>
      </c>
      <c r="L722" s="9">
        <f t="shared" ref="L722" si="138">STDEV(I722:I725)/SQRT(4)</f>
        <v>0.84923634641326007</v>
      </c>
      <c r="M722" s="1">
        <v>0.2596</v>
      </c>
    </row>
    <row r="723" spans="1:27" x14ac:dyDescent="0.15">
      <c r="A723" s="8">
        <v>56</v>
      </c>
      <c r="B723" s="8" t="s">
        <v>135</v>
      </c>
      <c r="C723" s="8" t="s">
        <v>136</v>
      </c>
      <c r="D723" s="9">
        <v>17.065027489516027</v>
      </c>
      <c r="E723" s="9">
        <v>26.81770634022104</v>
      </c>
      <c r="F723" s="9">
        <f t="shared" si="128"/>
        <v>9.7526788507050135</v>
      </c>
      <c r="G723" s="9"/>
      <c r="H723" s="9">
        <f t="shared" si="136"/>
        <v>-1.6221548529936669</v>
      </c>
      <c r="I723" s="9">
        <f t="shared" si="130"/>
        <v>3.0783448395525541</v>
      </c>
      <c r="J723" s="9"/>
      <c r="K723" s="9"/>
      <c r="L723" s="9"/>
      <c r="M723" s="9"/>
    </row>
    <row r="724" spans="1:27" x14ac:dyDescent="0.15">
      <c r="A724" s="8">
        <v>57</v>
      </c>
      <c r="B724" s="8" t="s">
        <v>137</v>
      </c>
      <c r="C724" s="8" t="s">
        <v>138</v>
      </c>
      <c r="D724" s="9">
        <v>17.520034144274597</v>
      </c>
      <c r="E724" s="9">
        <v>26.762112965856915</v>
      </c>
      <c r="F724" s="9">
        <f t="shared" si="128"/>
        <v>9.242078821582318</v>
      </c>
      <c r="G724" s="9"/>
      <c r="H724" s="9">
        <f t="shared" si="136"/>
        <v>-2.1327548821163624</v>
      </c>
      <c r="I724" s="9">
        <f t="shared" si="130"/>
        <v>4.3855411754559572</v>
      </c>
      <c r="J724" s="9"/>
      <c r="K724" s="9"/>
      <c r="L724" s="9"/>
      <c r="M724" s="9"/>
    </row>
    <row r="725" spans="1:27" x14ac:dyDescent="0.15">
      <c r="A725" s="8">
        <v>58</v>
      </c>
      <c r="B725" s="8" t="s">
        <v>139</v>
      </c>
      <c r="C725" s="8" t="s">
        <v>140</v>
      </c>
      <c r="D725" s="9">
        <v>17.421708350142978</v>
      </c>
      <c r="E725" s="9">
        <v>29.281370383851758</v>
      </c>
      <c r="F725" s="9">
        <f t="shared" si="128"/>
        <v>11.85966203370878</v>
      </c>
      <c r="G725" s="9"/>
      <c r="H725" s="9">
        <f t="shared" si="136"/>
        <v>0.48482833001009951</v>
      </c>
      <c r="I725" s="9">
        <f t="shared" si="130"/>
        <v>0.71458209477134615</v>
      </c>
      <c r="J725" s="9"/>
      <c r="K725" s="9"/>
      <c r="L725" s="9"/>
      <c r="M725" s="9"/>
    </row>
    <row r="729" spans="1:27" x14ac:dyDescent="0.15">
      <c r="A729" s="2" t="s">
        <v>181</v>
      </c>
      <c r="B729" s="2" t="s">
        <v>182</v>
      </c>
      <c r="C729" s="2" t="s">
        <v>183</v>
      </c>
    </row>
    <row r="730" spans="1:27" s="7" customFormat="1" ht="45" x14ac:dyDescent="0.15">
      <c r="A730" s="5" t="s">
        <v>4</v>
      </c>
      <c r="B730" s="5" t="s">
        <v>5</v>
      </c>
      <c r="C730" s="5" t="s">
        <v>6</v>
      </c>
      <c r="D730" s="6" t="s">
        <v>7</v>
      </c>
      <c r="E730" s="6" t="s">
        <v>182</v>
      </c>
      <c r="F730" s="6" t="s">
        <v>8</v>
      </c>
      <c r="G730" s="6" t="s">
        <v>9</v>
      </c>
      <c r="H730" s="6" t="s">
        <v>10</v>
      </c>
      <c r="I730" s="6" t="s">
        <v>11</v>
      </c>
      <c r="J730" s="6" t="s">
        <v>12</v>
      </c>
      <c r="K730" s="6" t="s">
        <v>13</v>
      </c>
      <c r="L730" s="6" t="s">
        <v>14</v>
      </c>
      <c r="M730" s="6" t="s">
        <v>15</v>
      </c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15">
      <c r="A731" s="8">
        <v>1</v>
      </c>
      <c r="B731" s="8" t="s">
        <v>16</v>
      </c>
      <c r="C731" s="8" t="s">
        <v>17</v>
      </c>
      <c r="D731" s="9">
        <v>17.169543226198087</v>
      </c>
      <c r="E731" s="9" t="s">
        <v>152</v>
      </c>
      <c r="F731" s="9" t="e">
        <f>E731-D731</f>
        <v>#VALUE!</v>
      </c>
      <c r="G731" s="9" t="s">
        <v>153</v>
      </c>
      <c r="H731" s="9"/>
      <c r="I731" s="9"/>
      <c r="J731" s="9"/>
      <c r="K731" s="9"/>
      <c r="L731" s="9"/>
      <c r="M731" s="9"/>
    </row>
    <row r="732" spans="1:27" x14ac:dyDescent="0.15">
      <c r="A732" s="8">
        <v>2</v>
      </c>
      <c r="B732" s="8" t="s">
        <v>18</v>
      </c>
      <c r="C732" s="8" t="s">
        <v>19</v>
      </c>
      <c r="D732" s="9">
        <v>16.742754992975584</v>
      </c>
      <c r="E732" s="9">
        <v>31.369669592956956</v>
      </c>
      <c r="F732" s="9">
        <f t="shared" ref="F732:F791" si="139">E732-D732</f>
        <v>14.626914599981372</v>
      </c>
      <c r="G732" s="9"/>
      <c r="H732" s="9"/>
      <c r="I732" s="9"/>
      <c r="J732" s="9"/>
      <c r="K732" s="9"/>
      <c r="L732" s="9"/>
      <c r="M732" s="9"/>
    </row>
    <row r="733" spans="1:27" x14ac:dyDescent="0.15">
      <c r="A733" s="8">
        <v>3</v>
      </c>
      <c r="B733" s="8" t="s">
        <v>20</v>
      </c>
      <c r="C733" s="8" t="s">
        <v>21</v>
      </c>
      <c r="D733" s="9">
        <v>16.598639022469161</v>
      </c>
      <c r="E733" s="9" t="s">
        <v>152</v>
      </c>
      <c r="F733" s="9" t="e">
        <f t="shared" si="139"/>
        <v>#VALUE!</v>
      </c>
      <c r="G733" s="9"/>
      <c r="H733" s="9"/>
      <c r="I733" s="9"/>
      <c r="J733" s="9"/>
      <c r="K733" s="9"/>
      <c r="L733" s="9"/>
      <c r="M733" s="9"/>
    </row>
    <row r="734" spans="1:27" x14ac:dyDescent="0.15">
      <c r="A734" s="8">
        <v>4</v>
      </c>
      <c r="B734" s="8" t="s">
        <v>22</v>
      </c>
      <c r="C734" s="8" t="s">
        <v>23</v>
      </c>
      <c r="D734" s="9">
        <v>16.340617728356992</v>
      </c>
      <c r="E734" s="9" t="s">
        <v>152</v>
      </c>
      <c r="F734" s="9" t="e">
        <f t="shared" si="139"/>
        <v>#VALUE!</v>
      </c>
      <c r="G734" s="9"/>
      <c r="H734" s="9"/>
      <c r="I734" s="9"/>
      <c r="J734" s="9"/>
      <c r="K734" s="9"/>
      <c r="L734" s="9"/>
      <c r="M734" s="9"/>
    </row>
    <row r="735" spans="1:27" x14ac:dyDescent="0.15">
      <c r="A735" s="8">
        <v>5</v>
      </c>
      <c r="B735" s="8" t="s">
        <v>24</v>
      </c>
      <c r="C735" s="8" t="s">
        <v>25</v>
      </c>
      <c r="D735" s="9">
        <v>17.098266332303158</v>
      </c>
      <c r="E735" s="9" t="s">
        <v>152</v>
      </c>
      <c r="F735" s="9" t="e">
        <f t="shared" si="139"/>
        <v>#VALUE!</v>
      </c>
      <c r="G735" s="9"/>
      <c r="H735" s="9"/>
      <c r="I735" s="9"/>
      <c r="J735" s="9"/>
      <c r="K735" s="9"/>
      <c r="L735" s="9"/>
      <c r="M735" s="9"/>
    </row>
    <row r="736" spans="1:27" x14ac:dyDescent="0.15">
      <c r="A736" s="8">
        <v>6</v>
      </c>
      <c r="B736" s="8" t="s">
        <v>26</v>
      </c>
      <c r="C736" s="8" t="s">
        <v>27</v>
      </c>
      <c r="D736" s="9">
        <v>16.365384230101363</v>
      </c>
      <c r="E736" s="9">
        <v>32.53691976098284</v>
      </c>
      <c r="F736" s="9">
        <f t="shared" si="139"/>
        <v>16.171535530881478</v>
      </c>
      <c r="G736" s="9"/>
      <c r="H736" s="9"/>
      <c r="I736" s="9"/>
      <c r="J736" s="9" t="s">
        <v>28</v>
      </c>
      <c r="K736" s="9" t="s">
        <v>153</v>
      </c>
      <c r="L736" s="9" t="s">
        <v>153</v>
      </c>
      <c r="M736" s="9" t="s">
        <v>153</v>
      </c>
    </row>
    <row r="737" spans="1:13" x14ac:dyDescent="0.15">
      <c r="A737" s="8">
        <v>7</v>
      </c>
      <c r="B737" s="8" t="s">
        <v>29</v>
      </c>
      <c r="C737" s="8" t="s">
        <v>30</v>
      </c>
      <c r="D737" s="9">
        <v>16.323458872111132</v>
      </c>
      <c r="E737" s="9">
        <v>32.682658933337727</v>
      </c>
      <c r="F737" s="9">
        <f t="shared" si="139"/>
        <v>16.359200061226595</v>
      </c>
      <c r="G737" s="9"/>
      <c r="H737" s="9"/>
      <c r="I737" s="9"/>
      <c r="J737" s="9"/>
      <c r="K737" s="9"/>
      <c r="L737" s="9"/>
      <c r="M737" s="9"/>
    </row>
    <row r="738" spans="1:13" x14ac:dyDescent="0.15">
      <c r="A738" s="8">
        <v>8</v>
      </c>
      <c r="B738" s="8" t="s">
        <v>31</v>
      </c>
      <c r="C738" s="8" t="s">
        <v>32</v>
      </c>
      <c r="D738" s="9">
        <v>16.931760318581066</v>
      </c>
      <c r="E738" s="9">
        <v>33.408356547554071</v>
      </c>
      <c r="F738" s="9">
        <f t="shared" si="139"/>
        <v>16.476596228973005</v>
      </c>
      <c r="G738" s="9"/>
      <c r="H738" s="9"/>
      <c r="I738" s="9"/>
      <c r="J738" s="9"/>
      <c r="K738" s="9"/>
      <c r="L738" s="9"/>
      <c r="M738" s="9"/>
    </row>
    <row r="739" spans="1:13" x14ac:dyDescent="0.15">
      <c r="A739" s="8">
        <v>9</v>
      </c>
      <c r="B739" s="8" t="s">
        <v>33</v>
      </c>
      <c r="C739" s="8" t="s">
        <v>34</v>
      </c>
      <c r="D739" s="9">
        <v>16.131258276640384</v>
      </c>
      <c r="E739" s="9">
        <v>31.392503397909518</v>
      </c>
      <c r="F739" s="9">
        <f t="shared" si="139"/>
        <v>15.261245121269134</v>
      </c>
      <c r="G739" s="9"/>
      <c r="H739" s="9"/>
      <c r="I739" s="9"/>
      <c r="J739" s="9"/>
      <c r="K739" s="9"/>
      <c r="L739" s="9"/>
      <c r="M739" s="9"/>
    </row>
    <row r="740" spans="1:13" x14ac:dyDescent="0.15">
      <c r="A740" s="8">
        <v>10</v>
      </c>
      <c r="B740" s="8" t="s">
        <v>35</v>
      </c>
      <c r="C740" s="8" t="s">
        <v>36</v>
      </c>
      <c r="D740" s="9">
        <v>16.181124270339733</v>
      </c>
      <c r="E740" s="9">
        <v>32.36225938940477</v>
      </c>
      <c r="F740" s="9">
        <f t="shared" si="139"/>
        <v>16.181135119065036</v>
      </c>
      <c r="G740" s="9"/>
      <c r="H740" s="9"/>
      <c r="I740" s="9"/>
      <c r="J740" s="9"/>
      <c r="K740" s="9"/>
      <c r="L740" s="9"/>
      <c r="M740" s="9"/>
    </row>
    <row r="741" spans="1:13" x14ac:dyDescent="0.15">
      <c r="A741" s="8">
        <v>11</v>
      </c>
      <c r="B741" s="8" t="s">
        <v>37</v>
      </c>
      <c r="C741" s="8" t="s">
        <v>38</v>
      </c>
      <c r="D741" s="9">
        <v>16.36156152168078</v>
      </c>
      <c r="E741" s="9" t="s">
        <v>152</v>
      </c>
      <c r="F741" s="9" t="e">
        <f t="shared" si="139"/>
        <v>#VALUE!</v>
      </c>
      <c r="G741" s="9"/>
      <c r="H741" s="9"/>
      <c r="I741" s="9"/>
      <c r="J741" s="9" t="s">
        <v>39</v>
      </c>
      <c r="K741" s="9" t="s">
        <v>153</v>
      </c>
      <c r="L741" s="9" t="s">
        <v>153</v>
      </c>
      <c r="M741" s="9" t="s">
        <v>153</v>
      </c>
    </row>
    <row r="742" spans="1:13" x14ac:dyDescent="0.15">
      <c r="A742" s="8">
        <v>12</v>
      </c>
      <c r="B742" s="8" t="s">
        <v>40</v>
      </c>
      <c r="C742" s="8" t="s">
        <v>41</v>
      </c>
      <c r="D742" s="9">
        <v>15.955541426686864</v>
      </c>
      <c r="E742" s="9" t="s">
        <v>152</v>
      </c>
      <c r="F742" s="9" t="e">
        <f t="shared" si="139"/>
        <v>#VALUE!</v>
      </c>
      <c r="G742" s="9"/>
      <c r="H742" s="9"/>
      <c r="I742" s="9"/>
      <c r="J742" s="9"/>
      <c r="K742" s="9"/>
      <c r="L742" s="9"/>
      <c r="M742" s="9"/>
    </row>
    <row r="743" spans="1:13" x14ac:dyDescent="0.15">
      <c r="A743" s="8">
        <v>13</v>
      </c>
      <c r="B743" s="8" t="s">
        <v>42</v>
      </c>
      <c r="C743" s="8" t="s">
        <v>43</v>
      </c>
      <c r="D743" s="9">
        <v>16.651820998945343</v>
      </c>
      <c r="E743" s="9">
        <v>36.65964496126319</v>
      </c>
      <c r="F743" s="9">
        <f t="shared" si="139"/>
        <v>20.007823962317847</v>
      </c>
      <c r="G743" s="9"/>
      <c r="H743" s="9"/>
      <c r="I743" s="9"/>
      <c r="J743" s="9"/>
      <c r="K743" s="9"/>
      <c r="L743" s="9"/>
      <c r="M743" s="9"/>
    </row>
    <row r="744" spans="1:13" x14ac:dyDescent="0.15">
      <c r="A744" s="8">
        <v>14</v>
      </c>
      <c r="B744" s="8" t="s">
        <v>44</v>
      </c>
      <c r="C744" s="8" t="s">
        <v>45</v>
      </c>
      <c r="D744" s="9">
        <v>16.240870292570207</v>
      </c>
      <c r="E744" s="9" t="s">
        <v>152</v>
      </c>
      <c r="F744" s="9" t="e">
        <f t="shared" si="139"/>
        <v>#VALUE!</v>
      </c>
      <c r="G744" s="9"/>
      <c r="H744" s="9"/>
      <c r="I744" s="9"/>
      <c r="J744" s="9"/>
      <c r="K744" s="9"/>
      <c r="L744" s="9"/>
      <c r="M744" s="9"/>
    </row>
    <row r="745" spans="1:13" x14ac:dyDescent="0.15">
      <c r="A745" s="8">
        <v>15</v>
      </c>
      <c r="B745" s="8" t="s">
        <v>46</v>
      </c>
      <c r="C745" s="8" t="s">
        <v>47</v>
      </c>
      <c r="D745" s="9">
        <v>15.821417453240054</v>
      </c>
      <c r="E745" s="9" t="s">
        <v>152</v>
      </c>
      <c r="F745" s="9" t="e">
        <f t="shared" si="139"/>
        <v>#VALUE!</v>
      </c>
      <c r="G745" s="9"/>
      <c r="H745" s="9"/>
      <c r="I745" s="9"/>
      <c r="J745" s="9"/>
      <c r="K745" s="9"/>
      <c r="L745" s="9"/>
      <c r="M745" s="9"/>
    </row>
    <row r="746" spans="1:13" x14ac:dyDescent="0.15">
      <c r="A746" s="8"/>
      <c r="B746" s="8"/>
      <c r="C746" s="8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x14ac:dyDescent="0.15">
      <c r="A747" s="8">
        <v>16</v>
      </c>
      <c r="B747" s="8" t="s">
        <v>48</v>
      </c>
      <c r="C747" s="8" t="s">
        <v>49</v>
      </c>
      <c r="D747" s="9">
        <v>17.017756966465001</v>
      </c>
      <c r="E747" s="9" t="s">
        <v>152</v>
      </c>
      <c r="F747" s="9" t="e">
        <f t="shared" si="139"/>
        <v>#VALUE!</v>
      </c>
      <c r="G747" s="9" t="s">
        <v>153</v>
      </c>
      <c r="H747" s="9"/>
      <c r="I747" s="9"/>
      <c r="J747" s="9"/>
      <c r="K747" s="9"/>
      <c r="L747" s="9"/>
      <c r="M747" s="9"/>
    </row>
    <row r="748" spans="1:13" x14ac:dyDescent="0.15">
      <c r="A748" s="8">
        <v>17</v>
      </c>
      <c r="B748" s="8" t="s">
        <v>50</v>
      </c>
      <c r="C748" s="8" t="s">
        <v>51</v>
      </c>
      <c r="D748" s="9">
        <v>16.630268839869018</v>
      </c>
      <c r="E748" s="9" t="s">
        <v>152</v>
      </c>
      <c r="F748" s="9" t="e">
        <f t="shared" si="139"/>
        <v>#VALUE!</v>
      </c>
      <c r="G748" s="9"/>
      <c r="H748" s="9"/>
      <c r="I748" s="9"/>
      <c r="J748" s="9"/>
      <c r="K748" s="9"/>
      <c r="L748" s="9"/>
      <c r="M748" s="9"/>
    </row>
    <row r="749" spans="1:13" x14ac:dyDescent="0.15">
      <c r="A749" s="8">
        <v>18</v>
      </c>
      <c r="B749" s="8" t="s">
        <v>52</v>
      </c>
      <c r="C749" s="8" t="s">
        <v>53</v>
      </c>
      <c r="D749" s="9">
        <v>16.639770147598458</v>
      </c>
      <c r="E749" s="9" t="s">
        <v>152</v>
      </c>
      <c r="F749" s="9" t="e">
        <f t="shared" si="139"/>
        <v>#VALUE!</v>
      </c>
      <c r="G749" s="9"/>
      <c r="H749" s="9"/>
      <c r="I749" s="9"/>
      <c r="J749" s="9"/>
      <c r="K749" s="9"/>
      <c r="L749" s="9"/>
      <c r="M749" s="9"/>
    </row>
    <row r="750" spans="1:13" x14ac:dyDescent="0.15">
      <c r="A750" s="8">
        <v>19</v>
      </c>
      <c r="B750" s="8" t="s">
        <v>54</v>
      </c>
      <c r="C750" s="8" t="s">
        <v>55</v>
      </c>
      <c r="D750" s="9">
        <v>16.141312986532434</v>
      </c>
      <c r="E750" s="9" t="s">
        <v>152</v>
      </c>
      <c r="F750" s="9" t="e">
        <f t="shared" si="139"/>
        <v>#VALUE!</v>
      </c>
      <c r="G750" s="9"/>
      <c r="H750" s="9"/>
      <c r="I750" s="9"/>
      <c r="J750" s="9"/>
      <c r="K750" s="9"/>
      <c r="L750" s="9"/>
      <c r="M750" s="9"/>
    </row>
    <row r="751" spans="1:13" x14ac:dyDescent="0.15">
      <c r="A751" s="8">
        <v>20</v>
      </c>
      <c r="B751" s="8" t="s">
        <v>56</v>
      </c>
      <c r="C751" s="8" t="s">
        <v>57</v>
      </c>
      <c r="D751" s="9">
        <v>16.879826471630846</v>
      </c>
      <c r="E751" s="9" t="s">
        <v>152</v>
      </c>
      <c r="F751" s="9" t="e">
        <f t="shared" si="139"/>
        <v>#VALUE!</v>
      </c>
      <c r="G751" s="9"/>
      <c r="H751" s="9"/>
      <c r="I751" s="9"/>
      <c r="J751" s="9"/>
      <c r="K751" s="9"/>
      <c r="L751" s="9"/>
      <c r="M751" s="9"/>
    </row>
    <row r="752" spans="1:13" x14ac:dyDescent="0.15">
      <c r="A752" s="8">
        <v>21</v>
      </c>
      <c r="B752" s="8" t="s">
        <v>58</v>
      </c>
      <c r="C752" s="8" t="s">
        <v>59</v>
      </c>
      <c r="D752" s="9">
        <v>16.156001878830427</v>
      </c>
      <c r="E752" s="9">
        <v>31.64042729004893</v>
      </c>
      <c r="F752" s="9">
        <f t="shared" si="139"/>
        <v>15.484425411218503</v>
      </c>
      <c r="G752" s="9"/>
      <c r="H752" s="9"/>
      <c r="I752" s="9"/>
      <c r="J752" s="9" t="s">
        <v>60</v>
      </c>
      <c r="K752" s="9" t="s">
        <v>153</v>
      </c>
      <c r="L752" s="9" t="s">
        <v>153</v>
      </c>
      <c r="M752" s="9" t="s">
        <v>153</v>
      </c>
    </row>
    <row r="753" spans="1:13" x14ac:dyDescent="0.15">
      <c r="A753" s="8">
        <v>22</v>
      </c>
      <c r="B753" s="8" t="s">
        <v>62</v>
      </c>
      <c r="C753" s="8" t="s">
        <v>63</v>
      </c>
      <c r="D753" s="9">
        <v>15.364157438854015</v>
      </c>
      <c r="E753" s="9">
        <v>30.492062565162293</v>
      </c>
      <c r="F753" s="9">
        <f t="shared" si="139"/>
        <v>15.127905126308278</v>
      </c>
      <c r="G753" s="9"/>
      <c r="H753" s="9"/>
      <c r="I753" s="9"/>
      <c r="J753" s="9"/>
      <c r="K753" s="9"/>
      <c r="L753" s="9"/>
      <c r="M753" s="9"/>
    </row>
    <row r="754" spans="1:13" x14ac:dyDescent="0.15">
      <c r="A754" s="8">
        <v>23</v>
      </c>
      <c r="B754" s="8" t="s">
        <v>64</v>
      </c>
      <c r="C754" s="8" t="s">
        <v>65</v>
      </c>
      <c r="D754" s="9">
        <v>15.457006985451063</v>
      </c>
      <c r="E754" s="9">
        <v>31.588829758534157</v>
      </c>
      <c r="F754" s="9">
        <f t="shared" si="139"/>
        <v>16.131822773083094</v>
      </c>
      <c r="G754" s="9"/>
      <c r="H754" s="9"/>
      <c r="I754" s="9"/>
      <c r="J754" s="9"/>
      <c r="K754" s="9"/>
      <c r="L754" s="9"/>
      <c r="M754" s="9"/>
    </row>
    <row r="755" spans="1:13" x14ac:dyDescent="0.15">
      <c r="A755" s="8">
        <v>24</v>
      </c>
      <c r="B755" s="8" t="s">
        <v>66</v>
      </c>
      <c r="C755" s="8" t="s">
        <v>67</v>
      </c>
      <c r="D755" s="9">
        <v>16.701582453797215</v>
      </c>
      <c r="E755" s="9">
        <v>31.074617557160657</v>
      </c>
      <c r="F755" s="9">
        <f t="shared" si="139"/>
        <v>14.373035103363442</v>
      </c>
      <c r="G755" s="9"/>
      <c r="H755" s="9"/>
      <c r="I755" s="9"/>
      <c r="J755" s="9"/>
      <c r="K755" s="9"/>
      <c r="L755" s="9"/>
      <c r="M755" s="9"/>
    </row>
    <row r="756" spans="1:13" x14ac:dyDescent="0.15">
      <c r="A756" s="8">
        <v>25</v>
      </c>
      <c r="B756" s="8" t="s">
        <v>68</v>
      </c>
      <c r="C756" s="8" t="s">
        <v>69</v>
      </c>
      <c r="D756" s="9">
        <v>15.903675344139446</v>
      </c>
      <c r="E756" s="9">
        <v>30.93606162078656</v>
      </c>
      <c r="F756" s="9">
        <f t="shared" si="139"/>
        <v>15.032386276647115</v>
      </c>
      <c r="G756" s="9"/>
      <c r="H756" s="9"/>
      <c r="I756" s="9"/>
      <c r="J756" s="9"/>
      <c r="K756" s="9"/>
      <c r="L756" s="9"/>
      <c r="M756" s="9"/>
    </row>
    <row r="757" spans="1:13" x14ac:dyDescent="0.15">
      <c r="A757" s="8">
        <v>26</v>
      </c>
      <c r="B757" s="8" t="s">
        <v>70</v>
      </c>
      <c r="C757" s="8" t="s">
        <v>71</v>
      </c>
      <c r="D757" s="9">
        <v>15.798615751124734</v>
      </c>
      <c r="E757" s="9" t="s">
        <v>152</v>
      </c>
      <c r="F757" s="9" t="e">
        <f t="shared" si="139"/>
        <v>#VALUE!</v>
      </c>
      <c r="G757" s="9"/>
      <c r="H757" s="9"/>
      <c r="I757" s="9"/>
      <c r="J757" s="9" t="s">
        <v>72</v>
      </c>
      <c r="K757" s="9" t="s">
        <v>153</v>
      </c>
      <c r="L757" s="9" t="s">
        <v>153</v>
      </c>
      <c r="M757" s="9" t="s">
        <v>153</v>
      </c>
    </row>
    <row r="758" spans="1:13" x14ac:dyDescent="0.15">
      <c r="A758" s="8">
        <v>27</v>
      </c>
      <c r="B758" s="8" t="s">
        <v>73</v>
      </c>
      <c r="C758" s="8" t="s">
        <v>74</v>
      </c>
      <c r="D758" s="9">
        <v>16.859255734231638</v>
      </c>
      <c r="E758" s="9" t="s">
        <v>152</v>
      </c>
      <c r="F758" s="9" t="e">
        <f t="shared" si="139"/>
        <v>#VALUE!</v>
      </c>
      <c r="G758" s="9"/>
      <c r="H758" s="9"/>
      <c r="I758" s="9"/>
      <c r="J758" s="9"/>
      <c r="K758" s="9"/>
      <c r="L758" s="9"/>
      <c r="M758" s="9"/>
    </row>
    <row r="759" spans="1:13" x14ac:dyDescent="0.15">
      <c r="A759" s="8">
        <v>28</v>
      </c>
      <c r="B759" s="8" t="s">
        <v>75</v>
      </c>
      <c r="C759" s="8" t="s">
        <v>76</v>
      </c>
      <c r="D759" s="9">
        <v>16.209924747942569</v>
      </c>
      <c r="E759" s="9" t="s">
        <v>152</v>
      </c>
      <c r="F759" s="9" t="e">
        <f t="shared" si="139"/>
        <v>#VALUE!</v>
      </c>
      <c r="G759" s="9"/>
      <c r="H759" s="9"/>
      <c r="I759" s="9"/>
      <c r="J759" s="9"/>
      <c r="K759" s="9"/>
      <c r="L759" s="9"/>
      <c r="M759" s="9"/>
    </row>
    <row r="760" spans="1:13" x14ac:dyDescent="0.15">
      <c r="A760" s="8">
        <v>29</v>
      </c>
      <c r="B760" s="8" t="s">
        <v>77</v>
      </c>
      <c r="C760" s="8" t="s">
        <v>78</v>
      </c>
      <c r="D760" s="9">
        <v>16.206272016322668</v>
      </c>
      <c r="E760" s="9" t="s">
        <v>152</v>
      </c>
      <c r="F760" s="9" t="e">
        <f t="shared" si="139"/>
        <v>#VALUE!</v>
      </c>
      <c r="G760" s="9"/>
      <c r="H760" s="9"/>
      <c r="I760" s="9"/>
      <c r="J760" s="9"/>
      <c r="K760" s="9"/>
      <c r="L760" s="9"/>
      <c r="M760" s="9"/>
    </row>
    <row r="761" spans="1:13" x14ac:dyDescent="0.15">
      <c r="A761" s="8">
        <v>30</v>
      </c>
      <c r="B761" s="8" t="s">
        <v>79</v>
      </c>
      <c r="C761" s="8" t="s">
        <v>80</v>
      </c>
      <c r="D761" s="9">
        <v>16.225398948252778</v>
      </c>
      <c r="E761" s="9" t="s">
        <v>152</v>
      </c>
      <c r="F761" s="9" t="e">
        <f t="shared" si="139"/>
        <v>#VALUE!</v>
      </c>
      <c r="G761" s="9"/>
      <c r="H761" s="9"/>
      <c r="I761" s="9"/>
      <c r="J761" s="9"/>
      <c r="K761" s="9"/>
      <c r="L761" s="9"/>
      <c r="M761" s="9"/>
    </row>
    <row r="762" spans="1:13" x14ac:dyDescent="0.15">
      <c r="A762" s="8"/>
      <c r="B762" s="8"/>
      <c r="C762" s="8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x14ac:dyDescent="0.15">
      <c r="A763" s="8">
        <v>31</v>
      </c>
      <c r="B763" s="8" t="s">
        <v>81</v>
      </c>
      <c r="C763" s="8" t="s">
        <v>82</v>
      </c>
      <c r="D763" s="9">
        <v>16.226818519194129</v>
      </c>
      <c r="E763" s="9" t="s">
        <v>152</v>
      </c>
      <c r="F763" s="9" t="e">
        <f t="shared" si="139"/>
        <v>#VALUE!</v>
      </c>
      <c r="G763" s="9" t="s">
        <v>153</v>
      </c>
      <c r="H763" s="9"/>
      <c r="I763" s="9"/>
      <c r="J763" s="9"/>
      <c r="K763" s="9"/>
      <c r="L763" s="9"/>
      <c r="M763" s="9"/>
    </row>
    <row r="764" spans="1:13" x14ac:dyDescent="0.15">
      <c r="A764" s="8">
        <v>32</v>
      </c>
      <c r="B764" s="8" t="s">
        <v>83</v>
      </c>
      <c r="C764" s="8" t="s">
        <v>84</v>
      </c>
      <c r="D764" s="9">
        <v>16.36143862294702</v>
      </c>
      <c r="E764" s="9" t="s">
        <v>152</v>
      </c>
      <c r="F764" s="9" t="e">
        <f t="shared" si="139"/>
        <v>#VALUE!</v>
      </c>
      <c r="G764" s="9"/>
      <c r="H764" s="9"/>
      <c r="I764" s="9"/>
      <c r="J764" s="9"/>
      <c r="K764" s="9"/>
      <c r="L764" s="9"/>
      <c r="M764" s="9"/>
    </row>
    <row r="765" spans="1:13" x14ac:dyDescent="0.15">
      <c r="A765" s="8">
        <v>33</v>
      </c>
      <c r="B765" s="8" t="s">
        <v>85</v>
      </c>
      <c r="C765" s="8" t="s">
        <v>86</v>
      </c>
      <c r="D765" s="9">
        <v>16.166222821480645</v>
      </c>
      <c r="E765" s="9" t="s">
        <v>152</v>
      </c>
      <c r="F765" s="9" t="e">
        <f t="shared" si="139"/>
        <v>#VALUE!</v>
      </c>
      <c r="G765" s="9"/>
      <c r="H765" s="9"/>
      <c r="I765" s="9"/>
      <c r="J765" s="9"/>
      <c r="K765" s="9"/>
      <c r="L765" s="9"/>
      <c r="M765" s="9"/>
    </row>
    <row r="766" spans="1:13" x14ac:dyDescent="0.15">
      <c r="A766" s="8">
        <v>34</v>
      </c>
      <c r="B766" s="8" t="s">
        <v>87</v>
      </c>
      <c r="C766" s="8" t="s">
        <v>88</v>
      </c>
      <c r="D766" s="9">
        <v>17.088303292156393</v>
      </c>
      <c r="E766" s="9" t="s">
        <v>152</v>
      </c>
      <c r="F766" s="9" t="e">
        <f t="shared" si="139"/>
        <v>#VALUE!</v>
      </c>
      <c r="G766" s="9"/>
      <c r="H766" s="9"/>
      <c r="I766" s="9"/>
      <c r="J766" s="9"/>
      <c r="K766" s="9"/>
      <c r="L766" s="9"/>
      <c r="M766" s="9"/>
    </row>
    <row r="767" spans="1:13" x14ac:dyDescent="0.15">
      <c r="A767" s="8">
        <v>35</v>
      </c>
      <c r="B767" s="8" t="s">
        <v>89</v>
      </c>
      <c r="C767" s="8" t="s">
        <v>90</v>
      </c>
      <c r="D767" s="9">
        <v>16.640558988392605</v>
      </c>
      <c r="E767" s="9" t="s">
        <v>152</v>
      </c>
      <c r="F767" s="9" t="e">
        <f t="shared" si="139"/>
        <v>#VALUE!</v>
      </c>
      <c r="G767" s="9"/>
      <c r="H767" s="9"/>
      <c r="I767" s="9"/>
      <c r="J767" s="9"/>
      <c r="K767" s="9"/>
      <c r="L767" s="9"/>
      <c r="M767" s="9"/>
    </row>
    <row r="768" spans="1:13" x14ac:dyDescent="0.15">
      <c r="A768" s="8">
        <v>36</v>
      </c>
      <c r="B768" s="8" t="s">
        <v>91</v>
      </c>
      <c r="C768" s="8" t="s">
        <v>92</v>
      </c>
      <c r="D768" s="9">
        <v>15.713125727301028</v>
      </c>
      <c r="E768" s="9">
        <v>30.502674885843089</v>
      </c>
      <c r="F768" s="9">
        <f t="shared" si="139"/>
        <v>14.78954915854206</v>
      </c>
      <c r="G768" s="9"/>
      <c r="H768" s="9"/>
      <c r="I768" s="9"/>
      <c r="J768" s="9" t="s">
        <v>93</v>
      </c>
      <c r="K768" s="9" t="s">
        <v>153</v>
      </c>
      <c r="L768" s="9" t="s">
        <v>153</v>
      </c>
      <c r="M768" s="9" t="s">
        <v>153</v>
      </c>
    </row>
    <row r="769" spans="1:13" x14ac:dyDescent="0.15">
      <c r="A769" s="8">
        <v>37</v>
      </c>
      <c r="B769" s="8" t="s">
        <v>94</v>
      </c>
      <c r="C769" s="8" t="s">
        <v>95</v>
      </c>
      <c r="D769" s="9">
        <v>16.484576667958951</v>
      </c>
      <c r="E769" s="9">
        <v>32.117684990227318</v>
      </c>
      <c r="F769" s="9">
        <f t="shared" si="139"/>
        <v>15.633108322268367</v>
      </c>
      <c r="G769" s="9"/>
      <c r="H769" s="9"/>
      <c r="I769" s="9"/>
      <c r="J769" s="9"/>
      <c r="K769" s="9"/>
      <c r="L769" s="9"/>
      <c r="M769" s="9"/>
    </row>
    <row r="770" spans="1:13" x14ac:dyDescent="0.15">
      <c r="A770" s="8">
        <v>38</v>
      </c>
      <c r="B770" s="8" t="s">
        <v>96</v>
      </c>
      <c r="C770" s="8" t="s">
        <v>97</v>
      </c>
      <c r="D770" s="9">
        <v>15.687489857369645</v>
      </c>
      <c r="E770" s="9">
        <v>29.488555723280857</v>
      </c>
      <c r="F770" s="9">
        <f t="shared" si="139"/>
        <v>13.801065865911212</v>
      </c>
      <c r="G770" s="9"/>
      <c r="H770" s="9"/>
      <c r="I770" s="9"/>
      <c r="J770" s="9"/>
      <c r="K770" s="9"/>
      <c r="L770" s="9"/>
      <c r="M770" s="9"/>
    </row>
    <row r="771" spans="1:13" x14ac:dyDescent="0.15">
      <c r="A771" s="8">
        <v>39</v>
      </c>
      <c r="B771" s="8" t="s">
        <v>98</v>
      </c>
      <c r="C771" s="8" t="s">
        <v>99</v>
      </c>
      <c r="D771" s="9">
        <v>16.110473364000814</v>
      </c>
      <c r="E771" s="9" t="s">
        <v>152</v>
      </c>
      <c r="F771" s="9" t="e">
        <f t="shared" si="139"/>
        <v>#VALUE!</v>
      </c>
      <c r="G771" s="9"/>
      <c r="H771" s="9"/>
      <c r="I771" s="9"/>
      <c r="J771" s="9"/>
      <c r="K771" s="9"/>
      <c r="L771" s="9"/>
      <c r="M771" s="9"/>
    </row>
    <row r="772" spans="1:13" x14ac:dyDescent="0.15">
      <c r="A772" s="8">
        <v>40</v>
      </c>
      <c r="B772" s="8" t="s">
        <v>100</v>
      </c>
      <c r="C772" s="8" t="s">
        <v>101</v>
      </c>
      <c r="D772" s="9">
        <v>16.447121424629447</v>
      </c>
      <c r="E772" s="9">
        <v>30.349848595947389</v>
      </c>
      <c r="F772" s="9">
        <f t="shared" si="139"/>
        <v>13.902727171317942</v>
      </c>
      <c r="G772" s="9"/>
      <c r="H772" s="9"/>
      <c r="I772" s="9"/>
      <c r="J772" s="9"/>
      <c r="K772" s="9"/>
      <c r="L772" s="9"/>
      <c r="M772" s="9"/>
    </row>
    <row r="773" spans="1:13" x14ac:dyDescent="0.15">
      <c r="A773" s="8">
        <v>41</v>
      </c>
      <c r="B773" s="8" t="s">
        <v>102</v>
      </c>
      <c r="C773" s="8" t="s">
        <v>103</v>
      </c>
      <c r="D773" s="9">
        <v>16.768008515297861</v>
      </c>
      <c r="E773" s="9" t="s">
        <v>152</v>
      </c>
      <c r="F773" s="9" t="e">
        <f t="shared" si="139"/>
        <v>#VALUE!</v>
      </c>
      <c r="G773" s="9"/>
      <c r="H773" s="9"/>
      <c r="I773" s="9"/>
      <c r="J773" s="9" t="s">
        <v>104</v>
      </c>
      <c r="K773" s="9" t="s">
        <v>153</v>
      </c>
      <c r="L773" s="9" t="s">
        <v>153</v>
      </c>
      <c r="M773" s="9" t="s">
        <v>153</v>
      </c>
    </row>
    <row r="774" spans="1:13" x14ac:dyDescent="0.15">
      <c r="A774" s="8">
        <v>42</v>
      </c>
      <c r="B774" s="8" t="s">
        <v>105</v>
      </c>
      <c r="C774" s="8" t="s">
        <v>106</v>
      </c>
      <c r="D774" s="9">
        <v>17.032935123146995</v>
      </c>
      <c r="E774" s="9" t="s">
        <v>152</v>
      </c>
      <c r="F774" s="9" t="e">
        <f t="shared" si="139"/>
        <v>#VALUE!</v>
      </c>
      <c r="G774" s="9"/>
      <c r="H774" s="9"/>
      <c r="I774" s="9"/>
      <c r="J774" s="9"/>
      <c r="K774" s="9"/>
      <c r="L774" s="9"/>
      <c r="M774" s="9"/>
    </row>
    <row r="775" spans="1:13" x14ac:dyDescent="0.15">
      <c r="A775" s="8">
        <v>43</v>
      </c>
      <c r="B775" s="8" t="s">
        <v>107</v>
      </c>
      <c r="C775" s="8" t="s">
        <v>108</v>
      </c>
      <c r="D775" s="9">
        <v>17.307608638537427</v>
      </c>
      <c r="E775" s="9" t="s">
        <v>152</v>
      </c>
      <c r="F775" s="9" t="e">
        <f t="shared" si="139"/>
        <v>#VALUE!</v>
      </c>
      <c r="G775" s="9"/>
      <c r="H775" s="9"/>
      <c r="I775" s="9"/>
      <c r="J775" s="9"/>
      <c r="K775" s="9"/>
      <c r="L775" s="9"/>
      <c r="M775" s="9"/>
    </row>
    <row r="776" spans="1:13" x14ac:dyDescent="0.15">
      <c r="A776" s="8">
        <v>44</v>
      </c>
      <c r="B776" s="8" t="s">
        <v>109</v>
      </c>
      <c r="C776" s="8" t="s">
        <v>110</v>
      </c>
      <c r="D776" s="9">
        <v>17.347237561069278</v>
      </c>
      <c r="E776" s="9" t="s">
        <v>152</v>
      </c>
      <c r="F776" s="9" t="e">
        <f t="shared" si="139"/>
        <v>#VALUE!</v>
      </c>
      <c r="G776" s="9"/>
      <c r="H776" s="9"/>
      <c r="I776" s="9"/>
      <c r="J776" s="9"/>
      <c r="K776" s="9"/>
      <c r="L776" s="9"/>
      <c r="M776" s="9"/>
    </row>
    <row r="777" spans="1:13" x14ac:dyDescent="0.15">
      <c r="A777" s="8">
        <v>45</v>
      </c>
      <c r="B777" s="8" t="s">
        <v>111</v>
      </c>
      <c r="C777" s="8" t="s">
        <v>112</v>
      </c>
      <c r="D777" s="9">
        <v>17.218763868337181</v>
      </c>
      <c r="E777" s="9" t="s">
        <v>152</v>
      </c>
      <c r="F777" s="9" t="e">
        <f t="shared" si="139"/>
        <v>#VALUE!</v>
      </c>
      <c r="G777" s="9"/>
      <c r="H777" s="9"/>
      <c r="I777" s="9"/>
      <c r="J777" s="9"/>
      <c r="K777" s="9"/>
      <c r="L777" s="9"/>
      <c r="M777" s="9"/>
    </row>
    <row r="778" spans="1:13" x14ac:dyDescent="0.15">
      <c r="A778" s="8"/>
      <c r="B778" s="8"/>
      <c r="C778" s="8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x14ac:dyDescent="0.15">
      <c r="A779" s="8">
        <v>46</v>
      </c>
      <c r="B779" s="8" t="s">
        <v>113</v>
      </c>
      <c r="C779" s="8" t="s">
        <v>114</v>
      </c>
      <c r="D779" s="9">
        <v>17.162059890046951</v>
      </c>
      <c r="E779" s="9" t="s">
        <v>152</v>
      </c>
      <c r="F779" s="9" t="e">
        <f t="shared" si="139"/>
        <v>#VALUE!</v>
      </c>
      <c r="G779" s="9" t="s">
        <v>153</v>
      </c>
      <c r="H779" s="9"/>
      <c r="I779" s="9"/>
      <c r="J779" s="9"/>
      <c r="K779" s="9"/>
      <c r="L779" s="9"/>
      <c r="M779" s="9"/>
    </row>
    <row r="780" spans="1:13" x14ac:dyDescent="0.15">
      <c r="A780" s="8">
        <v>47</v>
      </c>
      <c r="B780" s="8" t="s">
        <v>115</v>
      </c>
      <c r="C780" s="8" t="s">
        <v>116</v>
      </c>
      <c r="D780" s="9">
        <v>17.483373476118835</v>
      </c>
      <c r="E780" s="9" t="s">
        <v>152</v>
      </c>
      <c r="F780" s="9" t="e">
        <f t="shared" si="139"/>
        <v>#VALUE!</v>
      </c>
      <c r="G780" s="9"/>
      <c r="H780" s="9"/>
      <c r="I780" s="9"/>
      <c r="J780" s="9"/>
      <c r="K780" s="9"/>
      <c r="L780" s="9"/>
      <c r="M780" s="9"/>
    </row>
    <row r="781" spans="1:13" x14ac:dyDescent="0.15">
      <c r="A781" s="8">
        <v>48</v>
      </c>
      <c r="B781" s="8" t="s">
        <v>117</v>
      </c>
      <c r="C781" s="8" t="s">
        <v>118</v>
      </c>
      <c r="D781" s="9">
        <v>17.095242123040535</v>
      </c>
      <c r="E781" s="9" t="s">
        <v>152</v>
      </c>
      <c r="F781" s="9" t="e">
        <f t="shared" si="139"/>
        <v>#VALUE!</v>
      </c>
      <c r="G781" s="9"/>
      <c r="H781" s="9"/>
      <c r="I781" s="9"/>
      <c r="J781" s="9"/>
      <c r="K781" s="9"/>
      <c r="L781" s="9"/>
      <c r="M781" s="9"/>
    </row>
    <row r="782" spans="1:13" x14ac:dyDescent="0.15">
      <c r="A782" s="8">
        <v>49</v>
      </c>
      <c r="B782" s="8" t="s">
        <v>119</v>
      </c>
      <c r="C782" s="8" t="s">
        <v>120</v>
      </c>
      <c r="D782" s="9">
        <v>16.609514343240136</v>
      </c>
      <c r="E782" s="9" t="s">
        <v>152</v>
      </c>
      <c r="F782" s="9" t="e">
        <f t="shared" si="139"/>
        <v>#VALUE!</v>
      </c>
      <c r="G782" s="9"/>
      <c r="H782" s="9"/>
      <c r="I782" s="9"/>
      <c r="J782" s="9"/>
      <c r="K782" s="9"/>
      <c r="L782" s="9"/>
      <c r="M782" s="9"/>
    </row>
    <row r="783" spans="1:13" x14ac:dyDescent="0.15">
      <c r="A783" s="8">
        <v>50</v>
      </c>
      <c r="B783" s="8" t="s">
        <v>121</v>
      </c>
      <c r="C783" s="8" t="s">
        <v>122</v>
      </c>
      <c r="D783" s="9">
        <v>17.681978075536492</v>
      </c>
      <c r="E783" s="9" t="s">
        <v>152</v>
      </c>
      <c r="F783" s="9" t="e">
        <f t="shared" si="139"/>
        <v>#VALUE!</v>
      </c>
      <c r="G783" s="9"/>
      <c r="H783" s="9"/>
      <c r="I783" s="9"/>
      <c r="J783" s="9"/>
      <c r="K783" s="9"/>
      <c r="L783" s="9"/>
      <c r="M783" s="9"/>
    </row>
    <row r="784" spans="1:13" x14ac:dyDescent="0.15">
      <c r="A784" s="8">
        <v>51</v>
      </c>
      <c r="B784" s="8" t="s">
        <v>123</v>
      </c>
      <c r="C784" s="8" t="s">
        <v>124</v>
      </c>
      <c r="D784" s="9">
        <v>16.869941916726148</v>
      </c>
      <c r="E784" s="9" t="s">
        <v>152</v>
      </c>
      <c r="F784" s="9" t="e">
        <f t="shared" si="139"/>
        <v>#VALUE!</v>
      </c>
      <c r="G784" s="9"/>
      <c r="H784" s="9"/>
      <c r="I784" s="9"/>
      <c r="J784" s="9" t="s">
        <v>125</v>
      </c>
      <c r="K784" s="9" t="s">
        <v>153</v>
      </c>
      <c r="L784" s="9" t="s">
        <v>153</v>
      </c>
      <c r="M784" s="9" t="s">
        <v>153</v>
      </c>
    </row>
    <row r="785" spans="1:27" x14ac:dyDescent="0.15">
      <c r="A785" s="8">
        <v>52</v>
      </c>
      <c r="B785" s="8" t="s">
        <v>126</v>
      </c>
      <c r="C785" s="8" t="s">
        <v>127</v>
      </c>
      <c r="D785" s="9">
        <v>16.765967252227028</v>
      </c>
      <c r="E785" s="9">
        <v>31.723432424857247</v>
      </c>
      <c r="F785" s="9">
        <f t="shared" si="139"/>
        <v>14.957465172630219</v>
      </c>
      <c r="G785" s="9"/>
      <c r="H785" s="9"/>
      <c r="I785" s="9"/>
      <c r="J785" s="9"/>
      <c r="K785" s="9"/>
      <c r="L785" s="9"/>
      <c r="M785" s="9"/>
    </row>
    <row r="786" spans="1:27" x14ac:dyDescent="0.15">
      <c r="A786" s="8">
        <v>53</v>
      </c>
      <c r="B786" s="8" t="s">
        <v>128</v>
      </c>
      <c r="C786" s="8" t="s">
        <v>129</v>
      </c>
      <c r="D786" s="9">
        <v>16.419717755115176</v>
      </c>
      <c r="E786" s="9">
        <v>29.508870995381024</v>
      </c>
      <c r="F786" s="9">
        <f t="shared" si="139"/>
        <v>13.089153240265848</v>
      </c>
      <c r="G786" s="9"/>
      <c r="H786" s="9"/>
      <c r="I786" s="9"/>
      <c r="J786" s="9"/>
      <c r="K786" s="9"/>
      <c r="L786" s="9"/>
      <c r="M786" s="9"/>
    </row>
    <row r="787" spans="1:27" x14ac:dyDescent="0.15">
      <c r="A787" s="8">
        <v>54</v>
      </c>
      <c r="B787" s="8" t="s">
        <v>130</v>
      </c>
      <c r="C787" s="8" t="s">
        <v>131</v>
      </c>
      <c r="D787" s="9">
        <v>17.673493064670801</v>
      </c>
      <c r="E787" s="9">
        <v>32.173357993162035</v>
      </c>
      <c r="F787" s="9">
        <f t="shared" si="139"/>
        <v>14.499864928491235</v>
      </c>
      <c r="G787" s="9"/>
      <c r="H787" s="9"/>
      <c r="I787" s="9"/>
      <c r="J787" s="9"/>
      <c r="K787" s="9"/>
      <c r="L787" s="9"/>
      <c r="M787" s="9"/>
    </row>
    <row r="788" spans="1:27" x14ac:dyDescent="0.15">
      <c r="A788" s="8">
        <v>55</v>
      </c>
      <c r="B788" s="8" t="s">
        <v>132</v>
      </c>
      <c r="C788" s="8" t="s">
        <v>133</v>
      </c>
      <c r="D788" s="9">
        <v>16.724282322024198</v>
      </c>
      <c r="E788" s="9" t="s">
        <v>152</v>
      </c>
      <c r="F788" s="9" t="e">
        <f t="shared" si="139"/>
        <v>#VALUE!</v>
      </c>
      <c r="G788" s="9"/>
      <c r="H788" s="9"/>
      <c r="I788" s="9"/>
      <c r="J788" s="9" t="s">
        <v>134</v>
      </c>
      <c r="K788" s="9" t="s">
        <v>153</v>
      </c>
      <c r="L788" s="9" t="s">
        <v>153</v>
      </c>
      <c r="M788" s="9" t="s">
        <v>153</v>
      </c>
    </row>
    <row r="789" spans="1:27" x14ac:dyDescent="0.15">
      <c r="A789" s="8">
        <v>56</v>
      </c>
      <c r="B789" s="8" t="s">
        <v>135</v>
      </c>
      <c r="C789" s="8" t="s">
        <v>136</v>
      </c>
      <c r="D789" s="9">
        <v>17.065027489516027</v>
      </c>
      <c r="E789" s="9" t="s">
        <v>152</v>
      </c>
      <c r="F789" s="9" t="e">
        <f t="shared" si="139"/>
        <v>#VALUE!</v>
      </c>
      <c r="G789" s="9"/>
      <c r="H789" s="9"/>
      <c r="I789" s="9"/>
      <c r="J789" s="9"/>
      <c r="K789" s="9"/>
      <c r="L789" s="9"/>
      <c r="M789" s="9"/>
    </row>
    <row r="790" spans="1:27" x14ac:dyDescent="0.15">
      <c r="A790" s="8">
        <v>57</v>
      </c>
      <c r="B790" s="8" t="s">
        <v>137</v>
      </c>
      <c r="C790" s="8" t="s">
        <v>138</v>
      </c>
      <c r="D790" s="9">
        <v>17.520034144274597</v>
      </c>
      <c r="E790" s="9" t="s">
        <v>152</v>
      </c>
      <c r="F790" s="9" t="e">
        <f t="shared" si="139"/>
        <v>#VALUE!</v>
      </c>
      <c r="G790" s="9"/>
      <c r="H790" s="9"/>
      <c r="I790" s="9"/>
      <c r="J790" s="9"/>
      <c r="K790" s="9"/>
      <c r="L790" s="9"/>
      <c r="M790" s="9"/>
    </row>
    <row r="791" spans="1:27" x14ac:dyDescent="0.15">
      <c r="A791" s="8">
        <v>58</v>
      </c>
      <c r="B791" s="8" t="s">
        <v>139</v>
      </c>
      <c r="C791" s="8" t="s">
        <v>140</v>
      </c>
      <c r="D791" s="9">
        <v>17.421708350142978</v>
      </c>
      <c r="E791" s="9" t="s">
        <v>152</v>
      </c>
      <c r="F791" s="9" t="e">
        <f t="shared" si="139"/>
        <v>#VALUE!</v>
      </c>
      <c r="G791" s="9"/>
      <c r="H791" s="9"/>
      <c r="I791" s="9"/>
      <c r="J791" s="9"/>
      <c r="K791" s="9"/>
      <c r="L791" s="9"/>
      <c r="M791" s="9"/>
    </row>
    <row r="796" spans="1:27" x14ac:dyDescent="0.15">
      <c r="A796" s="2" t="s">
        <v>184</v>
      </c>
      <c r="B796" s="2" t="s">
        <v>185</v>
      </c>
      <c r="C796" s="2" t="s">
        <v>186</v>
      </c>
    </row>
    <row r="797" spans="1:27" s="7" customFormat="1" ht="45" x14ac:dyDescent="0.15">
      <c r="A797" s="5" t="s">
        <v>4</v>
      </c>
      <c r="B797" s="5" t="s">
        <v>5</v>
      </c>
      <c r="C797" s="5" t="s">
        <v>6</v>
      </c>
      <c r="D797" s="6" t="s">
        <v>7</v>
      </c>
      <c r="E797" s="6" t="s">
        <v>186</v>
      </c>
      <c r="F797" s="6" t="s">
        <v>8</v>
      </c>
      <c r="G797" s="6" t="s">
        <v>9</v>
      </c>
      <c r="H797" s="6" t="s">
        <v>10</v>
      </c>
      <c r="I797" s="6" t="s">
        <v>11</v>
      </c>
      <c r="J797" s="6" t="s">
        <v>12</v>
      </c>
      <c r="K797" s="6" t="s">
        <v>13</v>
      </c>
      <c r="L797" s="6" t="s">
        <v>14</v>
      </c>
      <c r="M797" s="6" t="s">
        <v>15</v>
      </c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7" x14ac:dyDescent="0.15">
      <c r="A798" s="8">
        <v>1</v>
      </c>
      <c r="B798" s="8" t="s">
        <v>16</v>
      </c>
      <c r="C798" s="8" t="s">
        <v>17</v>
      </c>
      <c r="D798" s="9">
        <v>17.169543226198087</v>
      </c>
      <c r="E798" s="9">
        <v>26.670293018307248</v>
      </c>
      <c r="F798" s="9">
        <f>E798-D798</f>
        <v>9.5007497921091613</v>
      </c>
      <c r="G798" s="9">
        <f>GEOMEAN(F798:F802)</f>
        <v>11.488918295039744</v>
      </c>
      <c r="H798" s="9"/>
      <c r="I798" s="9"/>
      <c r="J798" s="9"/>
      <c r="K798" s="9"/>
      <c r="L798" s="9"/>
      <c r="M798" s="9"/>
      <c r="AA798" s="2"/>
    </row>
    <row r="799" spans="1:27" x14ac:dyDescent="0.15">
      <c r="A799" s="8">
        <v>2</v>
      </c>
      <c r="B799" s="8" t="s">
        <v>18</v>
      </c>
      <c r="C799" s="8" t="s">
        <v>19</v>
      </c>
      <c r="D799" s="9">
        <v>16.742754992975584</v>
      </c>
      <c r="E799" s="9">
        <v>28.12686704838487</v>
      </c>
      <c r="F799" s="9">
        <f t="shared" ref="F799:F858" si="140">E799-D799</f>
        <v>11.384112055409286</v>
      </c>
      <c r="G799" s="9"/>
      <c r="H799" s="9"/>
      <c r="I799" s="9"/>
      <c r="J799" s="9"/>
      <c r="K799" s="9"/>
      <c r="L799" s="9"/>
      <c r="M799" s="9"/>
      <c r="AA799" s="2"/>
    </row>
    <row r="800" spans="1:27" x14ac:dyDescent="0.15">
      <c r="A800" s="8">
        <v>3</v>
      </c>
      <c r="B800" s="8" t="s">
        <v>20</v>
      </c>
      <c r="C800" s="8" t="s">
        <v>21</v>
      </c>
      <c r="D800" s="9">
        <v>16.598639022469161</v>
      </c>
      <c r="E800" s="9">
        <v>29.335427394570463</v>
      </c>
      <c r="F800" s="9">
        <f t="shared" si="140"/>
        <v>12.736788372101302</v>
      </c>
      <c r="G800" s="9"/>
      <c r="H800" s="9"/>
      <c r="I800" s="9"/>
      <c r="J800" s="9"/>
      <c r="K800" s="9"/>
      <c r="L800" s="9"/>
      <c r="M800" s="9"/>
      <c r="AA800" s="2"/>
    </row>
    <row r="801" spans="1:27" x14ac:dyDescent="0.15">
      <c r="A801" s="8">
        <v>4</v>
      </c>
      <c r="B801" s="8" t="s">
        <v>22</v>
      </c>
      <c r="C801" s="8" t="s">
        <v>23</v>
      </c>
      <c r="D801" s="9">
        <v>16.340617728356992</v>
      </c>
      <c r="E801" s="9">
        <v>28.018187112727023</v>
      </c>
      <c r="F801" s="9">
        <f t="shared" si="140"/>
        <v>11.677569384370031</v>
      </c>
      <c r="G801" s="9"/>
      <c r="H801" s="9"/>
      <c r="I801" s="9"/>
      <c r="J801" s="9"/>
      <c r="K801" s="9"/>
      <c r="L801" s="9"/>
      <c r="M801" s="9"/>
      <c r="AA801" s="2"/>
    </row>
    <row r="802" spans="1:27" x14ac:dyDescent="0.15">
      <c r="A802" s="8">
        <v>5</v>
      </c>
      <c r="B802" s="8" t="s">
        <v>24</v>
      </c>
      <c r="C802" s="8" t="s">
        <v>25</v>
      </c>
      <c r="D802" s="9">
        <v>17.098266332303158</v>
      </c>
      <c r="E802" s="9">
        <v>29.541299893886219</v>
      </c>
      <c r="F802" s="9">
        <f t="shared" si="140"/>
        <v>12.443033561583061</v>
      </c>
      <c r="G802" s="9"/>
      <c r="H802" s="9"/>
      <c r="I802" s="9"/>
      <c r="J802" s="9"/>
      <c r="K802" s="9"/>
      <c r="L802" s="9"/>
      <c r="M802" s="9"/>
      <c r="AA802" s="2"/>
    </row>
    <row r="803" spans="1:27" x14ac:dyDescent="0.15">
      <c r="A803" s="8">
        <v>6</v>
      </c>
      <c r="B803" s="8" t="s">
        <v>26</v>
      </c>
      <c r="C803" s="8" t="s">
        <v>27</v>
      </c>
      <c r="D803" s="9">
        <v>16.365384230101363</v>
      </c>
      <c r="E803" s="9">
        <v>22.455020959999164</v>
      </c>
      <c r="F803" s="9">
        <f t="shared" si="140"/>
        <v>6.0896367298978014</v>
      </c>
      <c r="G803" s="9"/>
      <c r="H803" s="9">
        <f>F803-$G$798</f>
        <v>-5.3992815651419424</v>
      </c>
      <c r="I803" s="9">
        <f>POWER(2,-H803)</f>
        <v>42.203231499487451</v>
      </c>
      <c r="J803" s="9" t="s">
        <v>28</v>
      </c>
      <c r="K803" s="9">
        <f>GEOMEAN(I803:I807)</f>
        <v>62.116951816607681</v>
      </c>
      <c r="L803" s="9">
        <f>STDEV(I803:I807)/SQRT(5)</f>
        <v>17.13144947061614</v>
      </c>
      <c r="M803" s="10" t="s">
        <v>161</v>
      </c>
      <c r="N803" s="3" t="s">
        <v>157</v>
      </c>
      <c r="AA803" s="2"/>
    </row>
    <row r="804" spans="1:27" x14ac:dyDescent="0.15">
      <c r="A804" s="8">
        <v>7</v>
      </c>
      <c r="B804" s="8" t="s">
        <v>29</v>
      </c>
      <c r="C804" s="8" t="s">
        <v>30</v>
      </c>
      <c r="D804" s="9">
        <v>16.323458872111132</v>
      </c>
      <c r="E804" s="9">
        <v>21.691692190075166</v>
      </c>
      <c r="F804" s="9">
        <f t="shared" si="140"/>
        <v>5.3682333179640338</v>
      </c>
      <c r="G804" s="9"/>
      <c r="H804" s="9">
        <f t="shared" ref="H804:H812" si="141">F804-$G$798</f>
        <v>-6.1206849770757099</v>
      </c>
      <c r="I804" s="9">
        <f t="shared" ref="I804:I858" si="142">POWER(2,-H804)</f>
        <v>69.584061171346278</v>
      </c>
      <c r="J804" s="9"/>
      <c r="K804" s="9"/>
      <c r="L804" s="9"/>
      <c r="M804" s="9"/>
      <c r="AA804" s="2"/>
    </row>
    <row r="805" spans="1:27" x14ac:dyDescent="0.15">
      <c r="A805" s="8">
        <v>8</v>
      </c>
      <c r="B805" s="8" t="s">
        <v>31</v>
      </c>
      <c r="C805" s="8" t="s">
        <v>32</v>
      </c>
      <c r="D805" s="9">
        <v>16.931760318581066</v>
      </c>
      <c r="E805" s="9">
        <v>22.125441740770672</v>
      </c>
      <c r="F805" s="9">
        <f t="shared" si="140"/>
        <v>5.1936814221896057</v>
      </c>
      <c r="G805" s="9"/>
      <c r="H805" s="9">
        <f t="shared" si="141"/>
        <v>-6.295236872850138</v>
      </c>
      <c r="I805" s="9">
        <f t="shared" si="142"/>
        <v>78.533531729497696</v>
      </c>
      <c r="J805" s="9"/>
      <c r="K805" s="9"/>
      <c r="L805" s="9"/>
      <c r="M805" s="9"/>
      <c r="AA805" s="2"/>
    </row>
    <row r="806" spans="1:27" x14ac:dyDescent="0.15">
      <c r="A806" s="8">
        <v>9</v>
      </c>
      <c r="B806" s="8" t="s">
        <v>33</v>
      </c>
      <c r="C806" s="8" t="s">
        <v>34</v>
      </c>
      <c r="D806" s="9">
        <v>16.131258276640384</v>
      </c>
      <c r="E806" s="9">
        <v>20.606602502669485</v>
      </c>
      <c r="F806" s="9">
        <f t="shared" si="140"/>
        <v>4.475344226029101</v>
      </c>
      <c r="G806" s="9"/>
      <c r="H806" s="9">
        <f t="shared" si="141"/>
        <v>-7.0135740690106427</v>
      </c>
      <c r="I806" s="9">
        <f t="shared" si="142"/>
        <v>129.21001341832235</v>
      </c>
      <c r="J806" s="9"/>
      <c r="K806" s="9"/>
      <c r="L806" s="9"/>
      <c r="M806" s="9"/>
      <c r="AA806" s="2"/>
    </row>
    <row r="807" spans="1:27" x14ac:dyDescent="0.15">
      <c r="A807" s="8">
        <v>10</v>
      </c>
      <c r="B807" s="8" t="s">
        <v>35</v>
      </c>
      <c r="C807" s="8" t="s">
        <v>36</v>
      </c>
      <c r="D807" s="9">
        <v>16.181124270339733</v>
      </c>
      <c r="E807" s="9">
        <v>22.714244395081508</v>
      </c>
      <c r="F807" s="9">
        <f t="shared" si="140"/>
        <v>6.5331201247417745</v>
      </c>
      <c r="G807" s="9"/>
      <c r="H807" s="9">
        <f t="shared" si="141"/>
        <v>-4.9557981702979692</v>
      </c>
      <c r="I807" s="9">
        <f t="shared" si="142"/>
        <v>31.034439180909995</v>
      </c>
      <c r="J807" s="9"/>
      <c r="K807" s="9"/>
      <c r="L807" s="9"/>
      <c r="M807" s="9"/>
      <c r="AA807" s="2"/>
    </row>
    <row r="808" spans="1:27" x14ac:dyDescent="0.15">
      <c r="A808" s="8">
        <v>11</v>
      </c>
      <c r="B808" s="8" t="s">
        <v>37</v>
      </c>
      <c r="C808" s="8" t="s">
        <v>38</v>
      </c>
      <c r="D808" s="9">
        <v>16.36156152168078</v>
      </c>
      <c r="E808" s="9">
        <v>27.078425592287179</v>
      </c>
      <c r="F808" s="9">
        <f t="shared" si="140"/>
        <v>10.716864070606398</v>
      </c>
      <c r="G808" s="9"/>
      <c r="H808" s="9">
        <f t="shared" si="141"/>
        <v>-0.77205422443334548</v>
      </c>
      <c r="I808" s="9">
        <f t="shared" si="142"/>
        <v>1.7076996123424311</v>
      </c>
      <c r="J808" s="9" t="s">
        <v>39</v>
      </c>
      <c r="K808" s="9">
        <f t="shared" ref="K808:K840" si="143">GEOMEAN(I808:I812)</f>
        <v>0.25295342938166498</v>
      </c>
      <c r="L808" s="9">
        <f t="shared" ref="L808:L840" si="144">STDEV(I808:I812)/SQRT(5)</f>
        <v>0.30926977850564408</v>
      </c>
      <c r="M808" s="1">
        <v>8.8900000000000007E-2</v>
      </c>
      <c r="AA808" s="2"/>
    </row>
    <row r="809" spans="1:27" x14ac:dyDescent="0.15">
      <c r="A809" s="8">
        <v>12</v>
      </c>
      <c r="B809" s="8" t="s">
        <v>40</v>
      </c>
      <c r="C809" s="8" t="s">
        <v>41</v>
      </c>
      <c r="D809" s="9">
        <v>15.955541426686864</v>
      </c>
      <c r="E809" s="9">
        <v>30.959199444302577</v>
      </c>
      <c r="F809" s="9">
        <f t="shared" si="140"/>
        <v>15.003658017615713</v>
      </c>
      <c r="G809" s="9"/>
      <c r="H809" s="9">
        <f t="shared" si="141"/>
        <v>3.5147397225759693</v>
      </c>
      <c r="I809" s="9">
        <f t="shared" si="142"/>
        <v>8.748989927792919E-2</v>
      </c>
      <c r="J809" s="9"/>
      <c r="K809" s="9"/>
      <c r="L809" s="9"/>
      <c r="M809" s="9"/>
      <c r="AA809" s="2"/>
    </row>
    <row r="810" spans="1:27" x14ac:dyDescent="0.15">
      <c r="A810" s="8">
        <v>13</v>
      </c>
      <c r="B810" s="8" t="s">
        <v>42</v>
      </c>
      <c r="C810" s="8" t="s">
        <v>43</v>
      </c>
      <c r="D810" s="9">
        <v>16.651820998945343</v>
      </c>
      <c r="E810" s="9">
        <v>29.303856693546017</v>
      </c>
      <c r="F810" s="9">
        <f t="shared" si="140"/>
        <v>12.652035694600674</v>
      </c>
      <c r="G810" s="9"/>
      <c r="H810" s="9">
        <f t="shared" si="141"/>
        <v>1.1631173995609299</v>
      </c>
      <c r="I810" s="9">
        <f t="shared" si="142"/>
        <v>0.44654658689134141</v>
      </c>
      <c r="J810" s="9"/>
      <c r="K810" s="9"/>
      <c r="L810" s="9"/>
      <c r="M810" s="9"/>
      <c r="AA810" s="2"/>
    </row>
    <row r="811" spans="1:27" x14ac:dyDescent="0.15">
      <c r="A811" s="8">
        <v>14</v>
      </c>
      <c r="B811" s="8" t="s">
        <v>44</v>
      </c>
      <c r="C811" s="8" t="s">
        <v>45</v>
      </c>
      <c r="D811" s="9">
        <v>16.240870292570207</v>
      </c>
      <c r="E811" s="9">
        <v>30.611196118735535</v>
      </c>
      <c r="F811" s="9">
        <f t="shared" si="140"/>
        <v>14.370325826165327</v>
      </c>
      <c r="G811" s="9"/>
      <c r="H811" s="9">
        <f t="shared" si="141"/>
        <v>2.8814075311255838</v>
      </c>
      <c r="I811" s="9">
        <f t="shared" si="142"/>
        <v>0.1357093915652523</v>
      </c>
      <c r="J811" s="9"/>
      <c r="K811" s="9"/>
      <c r="L811" s="9"/>
      <c r="M811" s="9"/>
      <c r="AA811" s="2"/>
    </row>
    <row r="812" spans="1:27" x14ac:dyDescent="0.15">
      <c r="A812" s="8">
        <v>15</v>
      </c>
      <c r="B812" s="8" t="s">
        <v>46</v>
      </c>
      <c r="C812" s="8" t="s">
        <v>47</v>
      </c>
      <c r="D812" s="9">
        <v>15.821417453240054</v>
      </c>
      <c r="E812" s="9">
        <v>30.438406801791057</v>
      </c>
      <c r="F812" s="9">
        <f t="shared" si="140"/>
        <v>14.616989348551003</v>
      </c>
      <c r="G812" s="9"/>
      <c r="H812" s="9">
        <f t="shared" si="141"/>
        <v>3.1280710535112597</v>
      </c>
      <c r="I812" s="9">
        <f t="shared" si="142"/>
        <v>0.11438176251358154</v>
      </c>
      <c r="J812" s="9"/>
      <c r="K812" s="9"/>
      <c r="L812" s="9"/>
      <c r="M812" s="9"/>
      <c r="AA812" s="2"/>
    </row>
    <row r="813" spans="1:27" x14ac:dyDescent="0.15">
      <c r="A813" s="8"/>
      <c r="B813" s="8"/>
      <c r="C813" s="8"/>
      <c r="D813" s="9"/>
      <c r="E813" s="9"/>
      <c r="F813" s="9"/>
      <c r="G813" s="9"/>
      <c r="H813" s="9"/>
      <c r="I813" s="9"/>
      <c r="J813" s="9"/>
      <c r="K813" s="9"/>
      <c r="L813" s="9"/>
      <c r="M813" s="9"/>
      <c r="AA813" s="2"/>
    </row>
    <row r="814" spans="1:27" x14ac:dyDescent="0.15">
      <c r="A814" s="8">
        <v>16</v>
      </c>
      <c r="B814" s="8" t="s">
        <v>48</v>
      </c>
      <c r="C814" s="8" t="s">
        <v>49</v>
      </c>
      <c r="D814" s="9">
        <v>17.017756966465001</v>
      </c>
      <c r="E814" s="9">
        <v>29.360876097917142</v>
      </c>
      <c r="F814" s="9">
        <f t="shared" si="140"/>
        <v>12.343119131452141</v>
      </c>
      <c r="G814" s="9">
        <f t="shared" ref="G814:G846" si="145">GEOMEAN(F814:F818)</f>
        <v>12.217015191371136</v>
      </c>
      <c r="H814" s="9"/>
      <c r="I814" s="9"/>
      <c r="J814" s="9"/>
      <c r="K814" s="9"/>
      <c r="L814" s="9"/>
      <c r="M814" s="9"/>
      <c r="AA814" s="2"/>
    </row>
    <row r="815" spans="1:27" x14ac:dyDescent="0.15">
      <c r="A815" s="8">
        <v>17</v>
      </c>
      <c r="B815" s="8" t="s">
        <v>50</v>
      </c>
      <c r="C815" s="8" t="s">
        <v>51</v>
      </c>
      <c r="D815" s="9">
        <v>16.630268839869018</v>
      </c>
      <c r="E815" s="9">
        <v>30.992986198530964</v>
      </c>
      <c r="F815" s="9">
        <f t="shared" si="140"/>
        <v>14.362717358661946</v>
      </c>
      <c r="G815" s="9"/>
      <c r="H815" s="9"/>
      <c r="I815" s="9"/>
      <c r="J815" s="9"/>
      <c r="K815" s="9"/>
      <c r="L815" s="9"/>
      <c r="M815" s="9"/>
      <c r="AA815" s="2"/>
    </row>
    <row r="816" spans="1:27" x14ac:dyDescent="0.15">
      <c r="A816" s="8">
        <v>18</v>
      </c>
      <c r="B816" s="8" t="s">
        <v>52</v>
      </c>
      <c r="C816" s="8" t="s">
        <v>53</v>
      </c>
      <c r="D816" s="9">
        <v>16.639770147598458</v>
      </c>
      <c r="E816" s="9">
        <v>26.58776985104301</v>
      </c>
      <c r="F816" s="9">
        <f t="shared" si="140"/>
        <v>9.9479997034445518</v>
      </c>
      <c r="G816" s="9"/>
      <c r="H816" s="9"/>
      <c r="I816" s="9"/>
      <c r="J816" s="9"/>
      <c r="K816" s="9"/>
      <c r="L816" s="9"/>
      <c r="M816" s="9"/>
      <c r="AA816" s="2"/>
    </row>
    <row r="817" spans="1:27" x14ac:dyDescent="0.15">
      <c r="A817" s="8">
        <v>19</v>
      </c>
      <c r="B817" s="8" t="s">
        <v>54</v>
      </c>
      <c r="C817" s="8" t="s">
        <v>55</v>
      </c>
      <c r="D817" s="9">
        <v>16.141312986532434</v>
      </c>
      <c r="E817" s="9">
        <v>27.930591455273717</v>
      </c>
      <c r="F817" s="9">
        <f t="shared" si="140"/>
        <v>11.789278468741283</v>
      </c>
      <c r="G817" s="9"/>
      <c r="H817" s="9"/>
      <c r="I817" s="9"/>
      <c r="J817" s="9"/>
      <c r="K817" s="9"/>
      <c r="L817" s="9"/>
      <c r="M817" s="9"/>
      <c r="AA817" s="2"/>
    </row>
    <row r="818" spans="1:27" x14ac:dyDescent="0.15">
      <c r="A818" s="8">
        <v>20</v>
      </c>
      <c r="B818" s="8" t="s">
        <v>56</v>
      </c>
      <c r="C818" s="8" t="s">
        <v>57</v>
      </c>
      <c r="D818" s="9">
        <v>16.879826471630846</v>
      </c>
      <c r="E818" s="9">
        <v>29.969868621304204</v>
      </c>
      <c r="F818" s="9">
        <f t="shared" si="140"/>
        <v>13.090042149673359</v>
      </c>
      <c r="G818" s="9"/>
      <c r="H818" s="9"/>
      <c r="I818" s="9"/>
      <c r="J818" s="9"/>
      <c r="K818" s="9"/>
      <c r="L818" s="9"/>
      <c r="M818" s="9"/>
      <c r="AA818" s="2"/>
    </row>
    <row r="819" spans="1:27" x14ac:dyDescent="0.15">
      <c r="A819" s="8">
        <v>21</v>
      </c>
      <c r="B819" s="8" t="s">
        <v>58</v>
      </c>
      <c r="C819" s="8" t="s">
        <v>59</v>
      </c>
      <c r="D819" s="9">
        <v>16.156001878830427</v>
      </c>
      <c r="E819" s="9">
        <v>23.436913461108183</v>
      </c>
      <c r="F819" s="9">
        <f t="shared" si="140"/>
        <v>7.2809115822777564</v>
      </c>
      <c r="G819" s="9"/>
      <c r="H819" s="9">
        <f>F819-$G$814</f>
        <v>-4.9361036090933794</v>
      </c>
      <c r="I819" s="9">
        <f t="shared" si="142"/>
        <v>30.613659541313215</v>
      </c>
      <c r="J819" s="9" t="s">
        <v>60</v>
      </c>
      <c r="K819" s="9">
        <f t="shared" si="143"/>
        <v>77.061942693708559</v>
      </c>
      <c r="L819" s="9">
        <f t="shared" si="144"/>
        <v>28.633132437658794</v>
      </c>
      <c r="M819" s="10">
        <v>2.0000000000000001E-4</v>
      </c>
      <c r="N819" s="3" t="s">
        <v>157</v>
      </c>
      <c r="AA819" s="2"/>
    </row>
    <row r="820" spans="1:27" x14ac:dyDescent="0.15">
      <c r="A820" s="8">
        <v>22</v>
      </c>
      <c r="B820" s="8" t="s">
        <v>62</v>
      </c>
      <c r="C820" s="8" t="s">
        <v>63</v>
      </c>
      <c r="D820" s="9">
        <v>15.364157438854015</v>
      </c>
      <c r="E820" s="9">
        <v>19.940864341060344</v>
      </c>
      <c r="F820" s="9">
        <f t="shared" si="140"/>
        <v>4.5767069022063289</v>
      </c>
      <c r="G820" s="9"/>
      <c r="H820" s="9">
        <f t="shared" ref="H820:H828" si="146">F820-$G$814</f>
        <v>-7.6403082891648069</v>
      </c>
      <c r="I820" s="9">
        <f t="shared" si="142"/>
        <v>199.5087608185878</v>
      </c>
      <c r="J820" s="9"/>
      <c r="K820" s="9"/>
      <c r="L820" s="9"/>
      <c r="M820" s="9"/>
      <c r="AA820" s="2"/>
    </row>
    <row r="821" spans="1:27" x14ac:dyDescent="0.15">
      <c r="A821" s="8">
        <v>23</v>
      </c>
      <c r="B821" s="8" t="s">
        <v>64</v>
      </c>
      <c r="C821" s="8" t="s">
        <v>65</v>
      </c>
      <c r="D821" s="9">
        <v>15.457006985451063</v>
      </c>
      <c r="E821" s="9">
        <v>21.29103143108172</v>
      </c>
      <c r="F821" s="9">
        <f t="shared" si="140"/>
        <v>5.8340244456306571</v>
      </c>
      <c r="G821" s="9"/>
      <c r="H821" s="9">
        <f t="shared" si="146"/>
        <v>-6.3829907457404786</v>
      </c>
      <c r="I821" s="9">
        <f t="shared" si="142"/>
        <v>83.458711703592002</v>
      </c>
      <c r="J821" s="9"/>
      <c r="K821" s="9"/>
      <c r="L821" s="9"/>
      <c r="M821" s="9"/>
      <c r="AA821" s="2"/>
    </row>
    <row r="822" spans="1:27" x14ac:dyDescent="0.15">
      <c r="A822" s="8">
        <v>24</v>
      </c>
      <c r="B822" s="8" t="s">
        <v>66</v>
      </c>
      <c r="C822" s="8" t="s">
        <v>67</v>
      </c>
      <c r="D822" s="9">
        <v>16.701582453797215</v>
      </c>
      <c r="E822" s="9">
        <v>22.461132991721726</v>
      </c>
      <c r="F822" s="9">
        <f t="shared" si="140"/>
        <v>5.7595505379245111</v>
      </c>
      <c r="G822" s="9"/>
      <c r="H822" s="9">
        <f t="shared" si="146"/>
        <v>-6.4574646534466247</v>
      </c>
      <c r="I822" s="9">
        <f t="shared" si="142"/>
        <v>87.880102871124706</v>
      </c>
      <c r="J822" s="9"/>
      <c r="K822" s="9"/>
      <c r="L822" s="9"/>
      <c r="M822" s="9"/>
      <c r="AA822" s="2"/>
    </row>
    <row r="823" spans="1:27" x14ac:dyDescent="0.15">
      <c r="A823" s="8">
        <v>25</v>
      </c>
      <c r="B823" s="8" t="s">
        <v>68</v>
      </c>
      <c r="C823" s="8" t="s">
        <v>69</v>
      </c>
      <c r="D823" s="9">
        <v>15.903675344139446</v>
      </c>
      <c r="E823" s="9">
        <v>22.197824578074211</v>
      </c>
      <c r="F823" s="9">
        <f t="shared" si="140"/>
        <v>6.2941492339347658</v>
      </c>
      <c r="G823" s="9"/>
      <c r="H823" s="9">
        <f t="shared" si="146"/>
        <v>-5.92286595743637</v>
      </c>
      <c r="I823" s="9">
        <f t="shared" si="142"/>
        <v>60.668088759918213</v>
      </c>
      <c r="J823" s="9"/>
      <c r="K823" s="9"/>
      <c r="L823" s="9"/>
      <c r="M823" s="9"/>
      <c r="AA823" s="2"/>
    </row>
    <row r="824" spans="1:27" x14ac:dyDescent="0.15">
      <c r="A824" s="8">
        <v>26</v>
      </c>
      <c r="B824" s="8" t="s">
        <v>70</v>
      </c>
      <c r="C824" s="8" t="s">
        <v>71</v>
      </c>
      <c r="D824" s="9">
        <v>15.798615751124734</v>
      </c>
      <c r="E824" s="9">
        <v>30.252589234068637</v>
      </c>
      <c r="F824" s="9">
        <f t="shared" si="140"/>
        <v>14.453973482943903</v>
      </c>
      <c r="G824" s="9"/>
      <c r="H824" s="9">
        <f t="shared" si="146"/>
        <v>2.2369582915727673</v>
      </c>
      <c r="I824" s="9">
        <f t="shared" si="142"/>
        <v>0.21213310812268485</v>
      </c>
      <c r="J824" s="9" t="s">
        <v>72</v>
      </c>
      <c r="K824" s="9">
        <f t="shared" si="143"/>
        <v>0.27952351419888238</v>
      </c>
      <c r="L824" s="9">
        <f t="shared" si="144"/>
        <v>9.4069831980681154E-2</v>
      </c>
      <c r="M824" s="1">
        <v>7.9600000000000004E-2</v>
      </c>
      <c r="AA824" s="2"/>
    </row>
    <row r="825" spans="1:27" x14ac:dyDescent="0.15">
      <c r="A825" s="8">
        <v>27</v>
      </c>
      <c r="B825" s="8" t="s">
        <v>73</v>
      </c>
      <c r="C825" s="8" t="s">
        <v>74</v>
      </c>
      <c r="D825" s="9">
        <v>16.859255734231638</v>
      </c>
      <c r="E825" s="9">
        <v>29.773443746373704</v>
      </c>
      <c r="F825" s="9">
        <f t="shared" si="140"/>
        <v>12.914188012142066</v>
      </c>
      <c r="G825" s="9"/>
      <c r="H825" s="9">
        <f t="shared" si="146"/>
        <v>0.69717282077093046</v>
      </c>
      <c r="I825" s="9">
        <f t="shared" si="142"/>
        <v>0.61677969629752172</v>
      </c>
      <c r="J825" s="9"/>
      <c r="K825" s="9"/>
      <c r="L825" s="9"/>
      <c r="M825" s="9"/>
      <c r="AA825" s="2"/>
    </row>
    <row r="826" spans="1:27" x14ac:dyDescent="0.15">
      <c r="A826" s="8">
        <v>28</v>
      </c>
      <c r="B826" s="8" t="s">
        <v>75</v>
      </c>
      <c r="C826" s="8" t="s">
        <v>76</v>
      </c>
      <c r="D826" s="9">
        <v>16.209924747942569</v>
      </c>
      <c r="E826" s="9">
        <v>29.458979754128219</v>
      </c>
      <c r="F826" s="9">
        <f t="shared" si="140"/>
        <v>13.24905500618565</v>
      </c>
      <c r="G826" s="9"/>
      <c r="H826" s="9">
        <f t="shared" si="146"/>
        <v>1.0320398148145138</v>
      </c>
      <c r="I826" s="9">
        <f t="shared" si="142"/>
        <v>0.48901824084362028</v>
      </c>
      <c r="J826" s="9"/>
      <c r="K826" s="9"/>
      <c r="L826" s="9"/>
      <c r="M826" s="9"/>
      <c r="AA826" s="2"/>
    </row>
    <row r="827" spans="1:27" x14ac:dyDescent="0.15">
      <c r="A827" s="8">
        <v>29</v>
      </c>
      <c r="B827" s="8" t="s">
        <v>77</v>
      </c>
      <c r="C827" s="8" t="s">
        <v>78</v>
      </c>
      <c r="D827" s="9">
        <v>16.206272016322668</v>
      </c>
      <c r="E827" s="9">
        <v>31.158172308668863</v>
      </c>
      <c r="F827" s="9">
        <f t="shared" si="140"/>
        <v>14.951900292346195</v>
      </c>
      <c r="G827" s="9"/>
      <c r="H827" s="9">
        <f t="shared" si="146"/>
        <v>2.7348851009750597</v>
      </c>
      <c r="I827" s="9">
        <f t="shared" si="142"/>
        <v>0.15021646924477716</v>
      </c>
      <c r="J827" s="9"/>
      <c r="K827" s="9"/>
      <c r="L827" s="9"/>
      <c r="M827" s="9"/>
      <c r="AA827" s="2"/>
    </row>
    <row r="828" spans="1:27" x14ac:dyDescent="0.15">
      <c r="A828" s="8">
        <v>30</v>
      </c>
      <c r="B828" s="8" t="s">
        <v>79</v>
      </c>
      <c r="C828" s="8" t="s">
        <v>80</v>
      </c>
      <c r="D828" s="9">
        <v>16.225398948252778</v>
      </c>
      <c r="E828" s="9">
        <v>30.936150329955414</v>
      </c>
      <c r="F828" s="9">
        <f t="shared" si="140"/>
        <v>14.710751381702636</v>
      </c>
      <c r="G828" s="9"/>
      <c r="H828" s="9">
        <f t="shared" si="146"/>
        <v>2.4937361903315001</v>
      </c>
      <c r="I828" s="9">
        <f t="shared" si="142"/>
        <v>0.17754588269954208</v>
      </c>
      <c r="J828" s="9"/>
      <c r="K828" s="9"/>
      <c r="L828" s="9"/>
      <c r="M828" s="9"/>
      <c r="AA828" s="2"/>
    </row>
    <row r="829" spans="1:27" x14ac:dyDescent="0.15">
      <c r="A829" s="8"/>
      <c r="B829" s="8"/>
      <c r="C829" s="8"/>
      <c r="D829" s="9"/>
      <c r="E829" s="9"/>
      <c r="F829" s="9"/>
      <c r="G829" s="9"/>
      <c r="H829" s="9"/>
      <c r="I829" s="9"/>
      <c r="J829" s="9"/>
      <c r="K829" s="9"/>
      <c r="L829" s="9"/>
      <c r="M829" s="9"/>
      <c r="AA829" s="2"/>
    </row>
    <row r="830" spans="1:27" x14ac:dyDescent="0.15">
      <c r="A830" s="8">
        <v>31</v>
      </c>
      <c r="B830" s="8" t="s">
        <v>81</v>
      </c>
      <c r="C830" s="8" t="s">
        <v>82</v>
      </c>
      <c r="D830" s="9">
        <v>16.226818519194129</v>
      </c>
      <c r="E830" s="9">
        <v>24.707795414006849</v>
      </c>
      <c r="F830" s="9">
        <f t="shared" si="140"/>
        <v>8.48097689481272</v>
      </c>
      <c r="G830" s="9">
        <f t="shared" si="145"/>
        <v>12.148174075286359</v>
      </c>
      <c r="H830" s="9"/>
      <c r="I830" s="9"/>
      <c r="J830" s="9"/>
      <c r="K830" s="9"/>
      <c r="L830" s="9"/>
      <c r="M830" s="9"/>
      <c r="AA830" s="2"/>
    </row>
    <row r="831" spans="1:27" x14ac:dyDescent="0.15">
      <c r="A831" s="8">
        <v>32</v>
      </c>
      <c r="B831" s="8" t="s">
        <v>83</v>
      </c>
      <c r="C831" s="8" t="s">
        <v>84</v>
      </c>
      <c r="D831" s="9">
        <v>16.36143862294702</v>
      </c>
      <c r="E831" s="9">
        <v>30.822615923690446</v>
      </c>
      <c r="F831" s="9">
        <f t="shared" si="140"/>
        <v>14.461177300743426</v>
      </c>
      <c r="G831" s="9"/>
      <c r="H831" s="9"/>
      <c r="I831" s="9"/>
      <c r="J831" s="9"/>
      <c r="K831" s="9"/>
      <c r="L831" s="9"/>
      <c r="M831" s="9"/>
      <c r="AA831" s="2"/>
    </row>
    <row r="832" spans="1:27" x14ac:dyDescent="0.15">
      <c r="A832" s="8">
        <v>33</v>
      </c>
      <c r="B832" s="8" t="s">
        <v>85</v>
      </c>
      <c r="C832" s="8" t="s">
        <v>86</v>
      </c>
      <c r="D832" s="9">
        <v>16.166222821480645</v>
      </c>
      <c r="E832" s="9">
        <v>30.461084721476407</v>
      </c>
      <c r="F832" s="9">
        <f t="shared" si="140"/>
        <v>14.294861899995762</v>
      </c>
      <c r="G832" s="9"/>
      <c r="H832" s="9"/>
      <c r="I832" s="9"/>
      <c r="J832" s="9"/>
      <c r="K832" s="9"/>
      <c r="L832" s="9"/>
      <c r="M832" s="9"/>
      <c r="AA832" s="2"/>
    </row>
    <row r="833" spans="1:27" x14ac:dyDescent="0.15">
      <c r="A833" s="8">
        <v>34</v>
      </c>
      <c r="B833" s="8" t="s">
        <v>87</v>
      </c>
      <c r="C833" s="8" t="s">
        <v>88</v>
      </c>
      <c r="D833" s="9">
        <v>17.088303292156393</v>
      </c>
      <c r="E833" s="9">
        <v>29.464388493231105</v>
      </c>
      <c r="F833" s="9">
        <f t="shared" si="140"/>
        <v>12.376085201074712</v>
      </c>
      <c r="G833" s="9"/>
      <c r="H833" s="9"/>
      <c r="I833" s="9"/>
      <c r="J833" s="9"/>
      <c r="K833" s="9"/>
      <c r="L833" s="9"/>
      <c r="M833" s="9"/>
      <c r="AA833" s="2"/>
    </row>
    <row r="834" spans="1:27" x14ac:dyDescent="0.15">
      <c r="A834" s="8">
        <v>35</v>
      </c>
      <c r="B834" s="8" t="s">
        <v>89</v>
      </c>
      <c r="C834" s="8" t="s">
        <v>90</v>
      </c>
      <c r="D834" s="9">
        <v>16.640558988392605</v>
      </c>
      <c r="E834" s="9">
        <v>28.834448252733541</v>
      </c>
      <c r="F834" s="9">
        <f t="shared" si="140"/>
        <v>12.193889264340935</v>
      </c>
      <c r="G834" s="9"/>
      <c r="H834" s="9"/>
      <c r="I834" s="9"/>
      <c r="J834" s="9"/>
      <c r="K834" s="9"/>
      <c r="L834" s="9"/>
      <c r="M834" s="9"/>
      <c r="AA834" s="2"/>
    </row>
    <row r="835" spans="1:27" x14ac:dyDescent="0.15">
      <c r="A835" s="8">
        <v>36</v>
      </c>
      <c r="B835" s="8" t="s">
        <v>91</v>
      </c>
      <c r="C835" s="8" t="s">
        <v>92</v>
      </c>
      <c r="D835" s="9">
        <v>15.713125727301028</v>
      </c>
      <c r="E835" s="9">
        <v>20.849818965669467</v>
      </c>
      <c r="F835" s="9">
        <f t="shared" si="140"/>
        <v>5.1366932383684389</v>
      </c>
      <c r="G835" s="9"/>
      <c r="H835" s="9">
        <f>F835-$G$830</f>
        <v>-7.0114808369179205</v>
      </c>
      <c r="I835" s="9">
        <f t="shared" si="142"/>
        <v>129.02267623228536</v>
      </c>
      <c r="J835" s="9" t="s">
        <v>93</v>
      </c>
      <c r="K835" s="9">
        <f t="shared" si="143"/>
        <v>33.722298613307544</v>
      </c>
      <c r="L835" s="9">
        <f t="shared" si="144"/>
        <v>25.89149082022368</v>
      </c>
      <c r="M835" s="10">
        <v>8.3000000000000001E-3</v>
      </c>
      <c r="N835" s="3" t="s">
        <v>144</v>
      </c>
      <c r="AA835" s="2"/>
    </row>
    <row r="836" spans="1:27" x14ac:dyDescent="0.15">
      <c r="A836" s="8">
        <v>37</v>
      </c>
      <c r="B836" s="8" t="s">
        <v>94</v>
      </c>
      <c r="C836" s="8" t="s">
        <v>95</v>
      </c>
      <c r="D836" s="9">
        <v>16.484576667958951</v>
      </c>
      <c r="E836" s="9">
        <v>23.235770839560608</v>
      </c>
      <c r="F836" s="9">
        <f t="shared" si="140"/>
        <v>6.7511941716016572</v>
      </c>
      <c r="G836" s="9"/>
      <c r="H836" s="9">
        <f t="shared" ref="H836:H844" si="147">F836-$G$830</f>
        <v>-5.3969799036847022</v>
      </c>
      <c r="I836" s="9">
        <f t="shared" si="142"/>
        <v>42.135954560420856</v>
      </c>
      <c r="J836" s="9"/>
      <c r="K836" s="9"/>
      <c r="L836" s="9"/>
      <c r="M836" s="9"/>
      <c r="AA836" s="2"/>
    </row>
    <row r="837" spans="1:27" x14ac:dyDescent="0.15">
      <c r="A837" s="8">
        <v>38</v>
      </c>
      <c r="B837" s="8" t="s">
        <v>96</v>
      </c>
      <c r="C837" s="8" t="s">
        <v>97</v>
      </c>
      <c r="D837" s="9">
        <v>15.687489857369645</v>
      </c>
      <c r="E837" s="9">
        <v>20.875364536286344</v>
      </c>
      <c r="F837" s="9">
        <f t="shared" si="140"/>
        <v>5.1878746789166996</v>
      </c>
      <c r="G837" s="9"/>
      <c r="H837" s="9">
        <f t="shared" si="147"/>
        <v>-6.9602993963696598</v>
      </c>
      <c r="I837" s="9">
        <f t="shared" si="142"/>
        <v>124.52567287108285</v>
      </c>
      <c r="J837" s="9"/>
      <c r="K837" s="9"/>
      <c r="L837" s="9"/>
      <c r="M837" s="9"/>
      <c r="AA837" s="2"/>
    </row>
    <row r="838" spans="1:27" x14ac:dyDescent="0.15">
      <c r="A838" s="8">
        <v>39</v>
      </c>
      <c r="B838" s="8" t="s">
        <v>98</v>
      </c>
      <c r="C838" s="8" t="s">
        <v>99</v>
      </c>
      <c r="D838" s="9">
        <v>16.110473364000814</v>
      </c>
      <c r="E838" s="9">
        <v>27.102517450106696</v>
      </c>
      <c r="F838" s="9">
        <f t="shared" si="140"/>
        <v>10.992044086105881</v>
      </c>
      <c r="G838" s="9"/>
      <c r="H838" s="9">
        <f t="shared" si="147"/>
        <v>-1.1561299891804779</v>
      </c>
      <c r="I838" s="9">
        <f t="shared" si="142"/>
        <v>2.2285880920212544</v>
      </c>
      <c r="J838" s="9"/>
      <c r="K838" s="9"/>
      <c r="L838" s="9"/>
      <c r="M838" s="9"/>
      <c r="AA838" s="2"/>
    </row>
    <row r="839" spans="1:27" x14ac:dyDescent="0.15">
      <c r="A839" s="8">
        <v>40</v>
      </c>
      <c r="B839" s="8" t="s">
        <v>100</v>
      </c>
      <c r="C839" s="8" t="s">
        <v>101</v>
      </c>
      <c r="D839" s="9">
        <v>16.447121424629447</v>
      </c>
      <c r="E839" s="9">
        <v>23.742030761305898</v>
      </c>
      <c r="F839" s="9">
        <f t="shared" si="140"/>
        <v>7.2949093366764508</v>
      </c>
      <c r="G839" s="9"/>
      <c r="H839" s="9">
        <f t="shared" si="147"/>
        <v>-4.8532647386099086</v>
      </c>
      <c r="I839" s="9">
        <f t="shared" si="142"/>
        <v>28.905352051863765</v>
      </c>
      <c r="J839" s="9"/>
      <c r="K839" s="9"/>
      <c r="L839" s="9"/>
      <c r="M839" s="9"/>
      <c r="AA839" s="2"/>
    </row>
    <row r="840" spans="1:27" x14ac:dyDescent="0.15">
      <c r="A840" s="8">
        <v>41</v>
      </c>
      <c r="B840" s="8" t="s">
        <v>102</v>
      </c>
      <c r="C840" s="8" t="s">
        <v>103</v>
      </c>
      <c r="D840" s="9">
        <v>16.768008515297861</v>
      </c>
      <c r="E840" s="9">
        <v>27.961138913948041</v>
      </c>
      <c r="F840" s="9">
        <f t="shared" si="140"/>
        <v>11.19313039865018</v>
      </c>
      <c r="G840" s="9"/>
      <c r="H840" s="9">
        <f t="shared" si="147"/>
        <v>-0.95504367663617984</v>
      </c>
      <c r="I840" s="9">
        <f t="shared" si="142"/>
        <v>1.9386383239720995</v>
      </c>
      <c r="J840" s="9" t="s">
        <v>104</v>
      </c>
      <c r="K840" s="9">
        <f t="shared" si="143"/>
        <v>1.090191781266745</v>
      </c>
      <c r="L840" s="9">
        <f t="shared" si="144"/>
        <v>0.28633558686132632</v>
      </c>
      <c r="M840" s="1">
        <v>0.77729999999999999</v>
      </c>
      <c r="AA840" s="2"/>
    </row>
    <row r="841" spans="1:27" x14ac:dyDescent="0.15">
      <c r="A841" s="8">
        <v>42</v>
      </c>
      <c r="B841" s="8" t="s">
        <v>105</v>
      </c>
      <c r="C841" s="8" t="s">
        <v>106</v>
      </c>
      <c r="D841" s="9">
        <v>17.032935123146995</v>
      </c>
      <c r="E841" s="9">
        <v>29.694762224694653</v>
      </c>
      <c r="F841" s="9">
        <f t="shared" si="140"/>
        <v>12.661827101547658</v>
      </c>
      <c r="G841" s="9"/>
      <c r="H841" s="9">
        <f t="shared" si="147"/>
        <v>0.51365302626129861</v>
      </c>
      <c r="I841" s="9">
        <f t="shared" si="142"/>
        <v>0.7004466003047688</v>
      </c>
      <c r="J841" s="9"/>
      <c r="K841" s="9"/>
      <c r="L841" s="9"/>
      <c r="M841" s="9"/>
      <c r="AA841" s="2"/>
    </row>
    <row r="842" spans="1:27" x14ac:dyDescent="0.15">
      <c r="A842" s="8">
        <v>43</v>
      </c>
      <c r="B842" s="8" t="s">
        <v>107</v>
      </c>
      <c r="C842" s="8" t="s">
        <v>108</v>
      </c>
      <c r="D842" s="9">
        <v>17.307608638537427</v>
      </c>
      <c r="E842" s="9">
        <v>29.717442152723297</v>
      </c>
      <c r="F842" s="9">
        <f t="shared" si="140"/>
        <v>12.40983351418587</v>
      </c>
      <c r="G842" s="9"/>
      <c r="H842" s="9">
        <f t="shared" si="147"/>
        <v>0.26165943889951038</v>
      </c>
      <c r="I842" s="9">
        <f t="shared" si="142"/>
        <v>0.83412792396214219</v>
      </c>
      <c r="J842" s="9"/>
      <c r="K842" s="9"/>
      <c r="L842" s="9"/>
      <c r="M842" s="9"/>
      <c r="AA842" s="2"/>
    </row>
    <row r="843" spans="1:27" x14ac:dyDescent="0.15">
      <c r="A843" s="8">
        <v>44</v>
      </c>
      <c r="B843" s="8" t="s">
        <v>109</v>
      </c>
      <c r="C843" s="8" t="s">
        <v>110</v>
      </c>
      <c r="D843" s="9">
        <v>17.347237561069278</v>
      </c>
      <c r="E843" s="9">
        <v>28.574813502554392</v>
      </c>
      <c r="F843" s="9">
        <f t="shared" si="140"/>
        <v>11.227575941485114</v>
      </c>
      <c r="G843" s="9"/>
      <c r="H843" s="9">
        <f t="shared" si="147"/>
        <v>-0.92059813380124567</v>
      </c>
      <c r="I843" s="9">
        <f t="shared" si="142"/>
        <v>1.8928999171724596</v>
      </c>
      <c r="J843" s="9"/>
      <c r="K843" s="9"/>
      <c r="L843" s="9"/>
      <c r="M843" s="9"/>
      <c r="AA843" s="2"/>
    </row>
    <row r="844" spans="1:27" x14ac:dyDescent="0.15">
      <c r="A844" s="8">
        <v>45</v>
      </c>
      <c r="B844" s="8" t="s">
        <v>111</v>
      </c>
      <c r="C844" s="8" t="s">
        <v>112</v>
      </c>
      <c r="D844" s="9">
        <v>17.218763868337181</v>
      </c>
      <c r="E844" s="9">
        <v>29.844357542582856</v>
      </c>
      <c r="F844" s="9">
        <f t="shared" si="140"/>
        <v>12.625593674245675</v>
      </c>
      <c r="G844" s="9"/>
      <c r="H844" s="9">
        <f t="shared" si="147"/>
        <v>0.47741959895931529</v>
      </c>
      <c r="I844" s="9">
        <f t="shared" si="142"/>
        <v>0.7182611560605795</v>
      </c>
      <c r="J844" s="9"/>
      <c r="K844" s="9"/>
      <c r="L844" s="9"/>
      <c r="M844" s="9"/>
      <c r="AA844" s="2"/>
    </row>
    <row r="845" spans="1:27" x14ac:dyDescent="0.15">
      <c r="A845" s="8"/>
      <c r="B845" s="8"/>
      <c r="C845" s="8"/>
      <c r="D845" s="9"/>
      <c r="E845" s="9"/>
      <c r="F845" s="9"/>
      <c r="G845" s="9"/>
      <c r="H845" s="9"/>
      <c r="I845" s="9"/>
      <c r="J845" s="9"/>
      <c r="K845" s="9"/>
      <c r="L845" s="9"/>
      <c r="M845" s="9"/>
      <c r="AA845" s="2"/>
    </row>
    <row r="846" spans="1:27" x14ac:dyDescent="0.15">
      <c r="A846" s="8">
        <v>46</v>
      </c>
      <c r="B846" s="8" t="s">
        <v>113</v>
      </c>
      <c r="C846" s="8" t="s">
        <v>114</v>
      </c>
      <c r="D846" s="9">
        <v>17.162059890046951</v>
      </c>
      <c r="E846" s="9">
        <v>31.354674592474325</v>
      </c>
      <c r="F846" s="9">
        <f t="shared" si="140"/>
        <v>14.192614702427374</v>
      </c>
      <c r="G846" s="9">
        <f t="shared" si="145"/>
        <v>13.0690352990111</v>
      </c>
      <c r="H846" s="9"/>
      <c r="I846" s="9"/>
      <c r="J846" s="9"/>
      <c r="K846" s="9"/>
      <c r="L846" s="9"/>
      <c r="M846" s="9"/>
      <c r="AA846" s="2"/>
    </row>
    <row r="847" spans="1:27" x14ac:dyDescent="0.15">
      <c r="A847" s="8">
        <v>47</v>
      </c>
      <c r="B847" s="8" t="s">
        <v>115</v>
      </c>
      <c r="C847" s="8" t="s">
        <v>116</v>
      </c>
      <c r="D847" s="9">
        <v>17.483373476118835</v>
      </c>
      <c r="E847" s="9">
        <v>30.983298965454082</v>
      </c>
      <c r="F847" s="9">
        <f t="shared" si="140"/>
        <v>13.499925489335247</v>
      </c>
      <c r="G847" s="9"/>
      <c r="H847" s="9"/>
      <c r="I847" s="9"/>
      <c r="J847" s="9"/>
      <c r="K847" s="9"/>
      <c r="L847" s="9"/>
      <c r="M847" s="9"/>
      <c r="AA847" s="2"/>
    </row>
    <row r="848" spans="1:27" x14ac:dyDescent="0.15">
      <c r="A848" s="8">
        <v>48</v>
      </c>
      <c r="B848" s="8" t="s">
        <v>117</v>
      </c>
      <c r="C848" s="8" t="s">
        <v>118</v>
      </c>
      <c r="D848" s="9">
        <v>17.095242123040535</v>
      </c>
      <c r="E848" s="9">
        <v>31.285598393746039</v>
      </c>
      <c r="F848" s="9">
        <f t="shared" si="140"/>
        <v>14.190356270705504</v>
      </c>
      <c r="G848" s="9"/>
      <c r="H848" s="9"/>
      <c r="I848" s="9"/>
      <c r="J848" s="9"/>
      <c r="K848" s="9"/>
      <c r="L848" s="9"/>
      <c r="M848" s="9"/>
      <c r="AA848" s="2"/>
    </row>
    <row r="849" spans="1:27" x14ac:dyDescent="0.15">
      <c r="A849" s="8">
        <v>49</v>
      </c>
      <c r="B849" s="8" t="s">
        <v>119</v>
      </c>
      <c r="C849" s="8" t="s">
        <v>120</v>
      </c>
      <c r="D849" s="9">
        <v>16.609514343240136</v>
      </c>
      <c r="E849" s="9">
        <v>29.530675800022799</v>
      </c>
      <c r="F849" s="9">
        <f t="shared" si="140"/>
        <v>12.921161456782663</v>
      </c>
      <c r="G849" s="9"/>
      <c r="H849" s="9"/>
      <c r="I849" s="9"/>
      <c r="J849" s="9"/>
      <c r="K849" s="9"/>
      <c r="L849" s="9"/>
      <c r="M849" s="9"/>
      <c r="AA849" s="2"/>
    </row>
    <row r="850" spans="1:27" x14ac:dyDescent="0.15">
      <c r="A850" s="8">
        <v>50</v>
      </c>
      <c r="B850" s="8" t="s">
        <v>121</v>
      </c>
      <c r="C850" s="8" t="s">
        <v>122</v>
      </c>
      <c r="D850" s="9">
        <v>17.681978075536492</v>
      </c>
      <c r="E850" s="9">
        <v>28.534458674524387</v>
      </c>
      <c r="F850" s="9">
        <f t="shared" si="140"/>
        <v>10.852480598987896</v>
      </c>
      <c r="G850" s="9"/>
      <c r="H850" s="9"/>
      <c r="I850" s="9"/>
      <c r="J850" s="9"/>
      <c r="K850" s="9"/>
      <c r="L850" s="9"/>
      <c r="M850" s="9"/>
      <c r="AA850" s="2"/>
    </row>
    <row r="851" spans="1:27" x14ac:dyDescent="0.15">
      <c r="A851" s="8">
        <v>51</v>
      </c>
      <c r="B851" s="8" t="s">
        <v>123</v>
      </c>
      <c r="C851" s="8" t="s">
        <v>124</v>
      </c>
      <c r="D851" s="9">
        <v>16.869941916726148</v>
      </c>
      <c r="E851" s="9">
        <v>25.890438098002988</v>
      </c>
      <c r="F851" s="9">
        <f t="shared" si="140"/>
        <v>9.0204961812768403</v>
      </c>
      <c r="G851" s="9"/>
      <c r="H851" s="9">
        <f>F851-$G$846</f>
        <v>-4.0485391177342596</v>
      </c>
      <c r="I851" s="9">
        <f t="shared" si="142"/>
        <v>16.547474216255125</v>
      </c>
      <c r="J851" s="9" t="s">
        <v>125</v>
      </c>
      <c r="K851" s="9">
        <f>GEOMEAN(I851:I854)</f>
        <v>40.908984430791612</v>
      </c>
      <c r="L851" s="9">
        <f>STDEV(I851:I854)/SQRT(4)</f>
        <v>15.044380757432721</v>
      </c>
      <c r="M851" s="10">
        <v>2.9999999999999997E-4</v>
      </c>
      <c r="N851" s="3" t="s">
        <v>157</v>
      </c>
      <c r="AA851" s="2"/>
    </row>
    <row r="852" spans="1:27" x14ac:dyDescent="0.15">
      <c r="A852" s="8">
        <v>52</v>
      </c>
      <c r="B852" s="8" t="s">
        <v>126</v>
      </c>
      <c r="C852" s="8" t="s">
        <v>127</v>
      </c>
      <c r="D852" s="9">
        <v>16.765967252227028</v>
      </c>
      <c r="E852" s="9">
        <v>24.232085498776659</v>
      </c>
      <c r="F852" s="9">
        <f t="shared" si="140"/>
        <v>7.4661182465496303</v>
      </c>
      <c r="G852" s="9"/>
      <c r="H852" s="9">
        <f t="shared" ref="H852:H858" si="148">F852-$G$846</f>
        <v>-5.6029170524614695</v>
      </c>
      <c r="I852" s="9">
        <f t="shared" si="142"/>
        <v>48.601099680678232</v>
      </c>
      <c r="J852" s="9"/>
      <c r="K852" s="9"/>
      <c r="L852" s="9"/>
      <c r="M852" s="9"/>
      <c r="AA852" s="2"/>
    </row>
    <row r="853" spans="1:27" x14ac:dyDescent="0.15">
      <c r="A853" s="8">
        <v>53</v>
      </c>
      <c r="B853" s="8" t="s">
        <v>128</v>
      </c>
      <c r="C853" s="8" t="s">
        <v>129</v>
      </c>
      <c r="D853" s="9">
        <v>16.419717755115176</v>
      </c>
      <c r="E853" s="9">
        <v>23.01901919503867</v>
      </c>
      <c r="F853" s="9">
        <f t="shared" si="140"/>
        <v>6.5993014399234937</v>
      </c>
      <c r="G853" s="9"/>
      <c r="H853" s="9">
        <f t="shared" si="148"/>
        <v>-6.4697338590876061</v>
      </c>
      <c r="I853" s="9">
        <f t="shared" si="142"/>
        <v>88.630654326638918</v>
      </c>
      <c r="J853" s="9"/>
      <c r="K853" s="9"/>
      <c r="L853" s="9"/>
      <c r="M853" s="9"/>
      <c r="AA853" s="2"/>
    </row>
    <row r="854" spans="1:27" x14ac:dyDescent="0.15">
      <c r="A854" s="8">
        <v>54</v>
      </c>
      <c r="B854" s="8" t="s">
        <v>130</v>
      </c>
      <c r="C854" s="8" t="s">
        <v>131</v>
      </c>
      <c r="D854" s="9">
        <v>17.673493064670801</v>
      </c>
      <c r="E854" s="9">
        <v>25.446335122869005</v>
      </c>
      <c r="F854" s="9">
        <f t="shared" si="140"/>
        <v>7.7728420581982043</v>
      </c>
      <c r="G854" s="9"/>
      <c r="H854" s="9">
        <f t="shared" si="148"/>
        <v>-5.2961932408128956</v>
      </c>
      <c r="I854" s="9">
        <f t="shared" si="142"/>
        <v>39.292804580992275</v>
      </c>
      <c r="J854" s="9"/>
      <c r="K854" s="9"/>
      <c r="L854" s="9"/>
      <c r="M854" s="9"/>
      <c r="AA854" s="2"/>
    </row>
    <row r="855" spans="1:27" x14ac:dyDescent="0.15">
      <c r="A855" s="8">
        <v>55</v>
      </c>
      <c r="B855" s="8" t="s">
        <v>132</v>
      </c>
      <c r="C855" s="8" t="s">
        <v>133</v>
      </c>
      <c r="D855" s="9">
        <v>16.724282322024198</v>
      </c>
      <c r="E855" s="9">
        <v>29.603910206479146</v>
      </c>
      <c r="F855" s="9">
        <f t="shared" si="140"/>
        <v>12.879627884454948</v>
      </c>
      <c r="G855" s="9"/>
      <c r="H855" s="9">
        <f t="shared" si="148"/>
        <v>-0.18940741455615218</v>
      </c>
      <c r="I855" s="9">
        <f t="shared" si="142"/>
        <v>1.140295244611774</v>
      </c>
      <c r="J855" s="9" t="s">
        <v>134</v>
      </c>
      <c r="K855" s="9">
        <f t="shared" ref="K855" si="149">GEOMEAN(I855:I858)</f>
        <v>2.0499828053895452</v>
      </c>
      <c r="L855" s="9">
        <f t="shared" ref="L855" si="150">STDEV(I855:I858)/SQRT(4)</f>
        <v>0.80275671546544614</v>
      </c>
      <c r="M855" s="1">
        <v>0.2097</v>
      </c>
      <c r="AA855" s="2"/>
    </row>
    <row r="856" spans="1:27" x14ac:dyDescent="0.15">
      <c r="A856" s="8">
        <v>56</v>
      </c>
      <c r="B856" s="8" t="s">
        <v>135</v>
      </c>
      <c r="C856" s="8" t="s">
        <v>136</v>
      </c>
      <c r="D856" s="9">
        <v>17.065027489516027</v>
      </c>
      <c r="E856" s="9">
        <v>27.986211291322764</v>
      </c>
      <c r="F856" s="9">
        <f t="shared" si="140"/>
        <v>10.921183801806738</v>
      </c>
      <c r="G856" s="9"/>
      <c r="H856" s="9">
        <f t="shared" si="148"/>
        <v>-2.1478514972043623</v>
      </c>
      <c r="I856" s="9">
        <f t="shared" si="142"/>
        <v>4.4316731968288661</v>
      </c>
      <c r="J856" s="9"/>
      <c r="K856" s="9"/>
      <c r="L856" s="9"/>
      <c r="M856" s="9"/>
      <c r="AA856" s="2"/>
    </row>
    <row r="857" spans="1:27" x14ac:dyDescent="0.15">
      <c r="A857" s="8">
        <v>57</v>
      </c>
      <c r="B857" s="8" t="s">
        <v>137</v>
      </c>
      <c r="C857" s="8" t="s">
        <v>138</v>
      </c>
      <c r="D857" s="9">
        <v>17.520034144274597</v>
      </c>
      <c r="E857" s="9">
        <v>28.973816203531321</v>
      </c>
      <c r="F857" s="9">
        <f t="shared" si="140"/>
        <v>11.453782059256724</v>
      </c>
      <c r="G857" s="9"/>
      <c r="H857" s="9">
        <f t="shared" si="148"/>
        <v>-1.6152532397543755</v>
      </c>
      <c r="I857" s="9">
        <f t="shared" si="142"/>
        <v>3.063653717549891</v>
      </c>
      <c r="J857" s="9"/>
      <c r="K857" s="9"/>
      <c r="L857" s="9"/>
      <c r="M857" s="9"/>
      <c r="AA857" s="2"/>
    </row>
    <row r="858" spans="1:27" x14ac:dyDescent="0.15">
      <c r="A858" s="8">
        <v>58</v>
      </c>
      <c r="B858" s="8" t="s">
        <v>139</v>
      </c>
      <c r="C858" s="8" t="s">
        <v>140</v>
      </c>
      <c r="D858" s="9">
        <v>17.421708350142978</v>
      </c>
      <c r="E858" s="9">
        <v>30.300808565030508</v>
      </c>
      <c r="F858" s="9">
        <f t="shared" si="140"/>
        <v>12.879100214887529</v>
      </c>
      <c r="G858" s="9"/>
      <c r="H858" s="9">
        <f t="shared" si="148"/>
        <v>-0.18993508412357052</v>
      </c>
      <c r="I858" s="9">
        <f t="shared" si="142"/>
        <v>1.1407123869262206</v>
      </c>
      <c r="J858" s="9"/>
      <c r="K858" s="9"/>
      <c r="L858" s="9"/>
      <c r="M858" s="9"/>
      <c r="AA858" s="2"/>
    </row>
    <row r="862" spans="1:27" x14ac:dyDescent="0.15">
      <c r="A862" s="2" t="s">
        <v>187</v>
      </c>
      <c r="B862" s="2" t="s">
        <v>188</v>
      </c>
      <c r="C862" s="2" t="s">
        <v>189</v>
      </c>
    </row>
    <row r="863" spans="1:27" s="7" customFormat="1" ht="45" x14ac:dyDescent="0.15">
      <c r="A863" s="5" t="s">
        <v>4</v>
      </c>
      <c r="B863" s="5" t="s">
        <v>5</v>
      </c>
      <c r="C863" s="5" t="s">
        <v>6</v>
      </c>
      <c r="D863" s="6" t="s">
        <v>7</v>
      </c>
      <c r="E863" s="6" t="s">
        <v>190</v>
      </c>
      <c r="F863" s="6" t="s">
        <v>8</v>
      </c>
      <c r="G863" s="6" t="s">
        <v>9</v>
      </c>
      <c r="H863" s="6" t="s">
        <v>10</v>
      </c>
      <c r="I863" s="6" t="s">
        <v>11</v>
      </c>
      <c r="J863" s="6" t="s">
        <v>12</v>
      </c>
      <c r="K863" s="6" t="s">
        <v>13</v>
      </c>
      <c r="L863" s="6" t="s">
        <v>14</v>
      </c>
      <c r="M863" s="6" t="s">
        <v>15</v>
      </c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15">
      <c r="A864" s="8">
        <v>1</v>
      </c>
      <c r="B864" s="8" t="s">
        <v>16</v>
      </c>
      <c r="C864" s="8" t="s">
        <v>17</v>
      </c>
      <c r="D864" s="9">
        <v>17.169543226198087</v>
      </c>
      <c r="E864" s="9">
        <v>27.292844781960177</v>
      </c>
      <c r="F864" s="9">
        <f>E864-D864</f>
        <v>10.12330155576209</v>
      </c>
      <c r="G864" s="9">
        <f>GEOMEAN(F864:F868)</f>
        <v>10.512199143080727</v>
      </c>
      <c r="H864" s="9"/>
      <c r="I864" s="9"/>
      <c r="J864" s="9"/>
      <c r="K864" s="9"/>
      <c r="L864" s="9"/>
      <c r="M864" s="9"/>
    </row>
    <row r="865" spans="1:14" x14ac:dyDescent="0.15">
      <c r="A865" s="8">
        <v>2</v>
      </c>
      <c r="B865" s="8" t="s">
        <v>18</v>
      </c>
      <c r="C865" s="8" t="s">
        <v>19</v>
      </c>
      <c r="D865" s="9">
        <v>16.742754992975584</v>
      </c>
      <c r="E865" s="9">
        <v>27.159676368194308</v>
      </c>
      <c r="F865" s="9">
        <f t="shared" ref="F865:F924" si="151">E865-D865</f>
        <v>10.416921375218724</v>
      </c>
      <c r="G865" s="9"/>
      <c r="H865" s="9"/>
      <c r="I865" s="9"/>
      <c r="J865" s="9"/>
      <c r="K865" s="9"/>
      <c r="L865" s="9"/>
      <c r="M865" s="9"/>
    </row>
    <row r="866" spans="1:14" x14ac:dyDescent="0.15">
      <c r="A866" s="8">
        <v>3</v>
      </c>
      <c r="B866" s="8" t="s">
        <v>20</v>
      </c>
      <c r="C866" s="8" t="s">
        <v>21</v>
      </c>
      <c r="D866" s="9">
        <v>16.598639022469161</v>
      </c>
      <c r="E866" s="9">
        <v>27.238461609468928</v>
      </c>
      <c r="F866" s="9">
        <f t="shared" si="151"/>
        <v>10.639822586999767</v>
      </c>
      <c r="G866" s="9"/>
      <c r="H866" s="9"/>
      <c r="I866" s="9"/>
      <c r="J866" s="9"/>
      <c r="K866" s="9"/>
      <c r="L866" s="9"/>
      <c r="M866" s="9"/>
    </row>
    <row r="867" spans="1:14" x14ac:dyDescent="0.15">
      <c r="A867" s="8">
        <v>4</v>
      </c>
      <c r="B867" s="8" t="s">
        <v>22</v>
      </c>
      <c r="C867" s="8" t="s">
        <v>23</v>
      </c>
      <c r="D867" s="9">
        <v>16.340617728356992</v>
      </c>
      <c r="E867" s="9">
        <v>27.245117167927521</v>
      </c>
      <c r="F867" s="9">
        <f t="shared" si="151"/>
        <v>10.904499439570529</v>
      </c>
      <c r="G867" s="9"/>
      <c r="H867" s="9"/>
      <c r="I867" s="9"/>
      <c r="J867" s="9"/>
      <c r="K867" s="9"/>
      <c r="L867" s="9"/>
      <c r="M867" s="9"/>
    </row>
    <row r="868" spans="1:14" x14ac:dyDescent="0.15">
      <c r="A868" s="8">
        <v>5</v>
      </c>
      <c r="B868" s="8" t="s">
        <v>24</v>
      </c>
      <c r="C868" s="8" t="s">
        <v>25</v>
      </c>
      <c r="D868" s="9">
        <v>17.098266332303158</v>
      </c>
      <c r="E868" s="9">
        <v>27.590458030391613</v>
      </c>
      <c r="F868" s="9">
        <f t="shared" si="151"/>
        <v>10.492191698088455</v>
      </c>
      <c r="G868" s="9"/>
      <c r="H868" s="9"/>
      <c r="I868" s="9"/>
      <c r="J868" s="9"/>
      <c r="K868" s="9"/>
      <c r="L868" s="9"/>
      <c r="M868" s="9"/>
    </row>
    <row r="869" spans="1:14" x14ac:dyDescent="0.15">
      <c r="A869" s="8">
        <v>6</v>
      </c>
      <c r="B869" s="8" t="s">
        <v>26</v>
      </c>
      <c r="C869" s="8" t="s">
        <v>27</v>
      </c>
      <c r="D869" s="9">
        <v>16.365384230101363</v>
      </c>
      <c r="E869" s="9">
        <v>24.332177944384107</v>
      </c>
      <c r="F869" s="9">
        <f t="shared" si="151"/>
        <v>7.9667937142827441</v>
      </c>
      <c r="G869" s="9"/>
      <c r="H869" s="9">
        <f>F869-$G$864</f>
        <v>-2.5454054287979826</v>
      </c>
      <c r="I869" s="9">
        <f>POWER(2,-H869)</f>
        <v>5.8377216736878061</v>
      </c>
      <c r="J869" s="9" t="s">
        <v>28</v>
      </c>
      <c r="K869" s="9">
        <f>GEOMEAN(I869:I873)</f>
        <v>6.9158859516470237</v>
      </c>
      <c r="L869" s="9">
        <f>STDEV(I869:I873)/SQRT(5)</f>
        <v>1.7324739625734964</v>
      </c>
      <c r="M869" s="10">
        <v>1E-4</v>
      </c>
      <c r="N869" s="3" t="s">
        <v>157</v>
      </c>
    </row>
    <row r="870" spans="1:14" x14ac:dyDescent="0.15">
      <c r="A870" s="8">
        <v>7</v>
      </c>
      <c r="B870" s="8" t="s">
        <v>29</v>
      </c>
      <c r="C870" s="8" t="s">
        <v>30</v>
      </c>
      <c r="D870" s="9">
        <v>16.323458872111132</v>
      </c>
      <c r="E870" s="9">
        <v>24.353661249551632</v>
      </c>
      <c r="F870" s="9">
        <f t="shared" si="151"/>
        <v>8.0302023774404994</v>
      </c>
      <c r="G870" s="9"/>
      <c r="H870" s="9">
        <f t="shared" ref="H870:H878" si="152">F870-$G$864</f>
        <v>-2.4819967656402273</v>
      </c>
      <c r="I870" s="9">
        <f t="shared" ref="I870:I924" si="153">POWER(2,-H870)</f>
        <v>5.5867016050998526</v>
      </c>
      <c r="J870" s="9"/>
      <c r="K870" s="9"/>
      <c r="L870" s="9"/>
      <c r="M870" s="9"/>
    </row>
    <row r="871" spans="1:14" x14ac:dyDescent="0.15">
      <c r="A871" s="8">
        <v>8</v>
      </c>
      <c r="B871" s="8" t="s">
        <v>31</v>
      </c>
      <c r="C871" s="8" t="s">
        <v>32</v>
      </c>
      <c r="D871" s="9">
        <v>16.931760318581066</v>
      </c>
      <c r="E871" s="9">
        <v>24.810796059900085</v>
      </c>
      <c r="F871" s="9">
        <f t="shared" si="151"/>
        <v>7.8790357413190186</v>
      </c>
      <c r="G871" s="9"/>
      <c r="H871" s="9">
        <f t="shared" si="152"/>
        <v>-2.633163401761708</v>
      </c>
      <c r="I871" s="9">
        <f t="shared" si="153"/>
        <v>6.203848267962691</v>
      </c>
      <c r="J871" s="9"/>
      <c r="K871" s="9"/>
      <c r="L871" s="9"/>
      <c r="M871" s="9"/>
    </row>
    <row r="872" spans="1:14" x14ac:dyDescent="0.15">
      <c r="A872" s="8">
        <v>9</v>
      </c>
      <c r="B872" s="8" t="s">
        <v>33</v>
      </c>
      <c r="C872" s="8" t="s">
        <v>34</v>
      </c>
      <c r="D872" s="9">
        <v>16.131258276640384</v>
      </c>
      <c r="E872" s="9">
        <v>22.795253655505896</v>
      </c>
      <c r="F872" s="9">
        <f t="shared" si="151"/>
        <v>6.6639953788655113</v>
      </c>
      <c r="G872" s="9"/>
      <c r="H872" s="9">
        <f t="shared" si="152"/>
        <v>-3.8482037642152154</v>
      </c>
      <c r="I872" s="9">
        <f t="shared" si="153"/>
        <v>14.402064860406659</v>
      </c>
      <c r="J872" s="9"/>
      <c r="K872" s="9"/>
      <c r="L872" s="9"/>
      <c r="M872" s="9"/>
    </row>
    <row r="873" spans="1:14" x14ac:dyDescent="0.15">
      <c r="A873" s="8">
        <v>10</v>
      </c>
      <c r="B873" s="8" t="s">
        <v>35</v>
      </c>
      <c r="C873" s="8" t="s">
        <v>36</v>
      </c>
      <c r="D873" s="9">
        <v>16.181124270339733</v>
      </c>
      <c r="E873" s="9">
        <v>24.252522383785635</v>
      </c>
      <c r="F873" s="9">
        <f t="shared" si="151"/>
        <v>8.0713981134459019</v>
      </c>
      <c r="G873" s="9"/>
      <c r="H873" s="9">
        <f t="shared" si="152"/>
        <v>-2.4408010296348248</v>
      </c>
      <c r="I873" s="9">
        <f t="shared" si="153"/>
        <v>5.4294310638373098</v>
      </c>
      <c r="J873" s="9"/>
      <c r="K873" s="9"/>
      <c r="L873" s="9"/>
      <c r="M873" s="9"/>
    </row>
    <row r="874" spans="1:14" x14ac:dyDescent="0.15">
      <c r="A874" s="8">
        <v>11</v>
      </c>
      <c r="B874" s="8" t="s">
        <v>37</v>
      </c>
      <c r="C874" s="8" t="s">
        <v>38</v>
      </c>
      <c r="D874" s="9">
        <v>16.36156152168078</v>
      </c>
      <c r="E874" s="9">
        <v>26.421094300859707</v>
      </c>
      <c r="F874" s="9">
        <f t="shared" si="151"/>
        <v>10.059532779178927</v>
      </c>
      <c r="G874" s="9"/>
      <c r="H874" s="9">
        <f t="shared" si="152"/>
        <v>-0.45266636390180004</v>
      </c>
      <c r="I874" s="9">
        <f t="shared" si="153"/>
        <v>1.3685672831001245</v>
      </c>
      <c r="J874" s="9" t="s">
        <v>39</v>
      </c>
      <c r="K874" s="9">
        <f t="shared" ref="K874:K906" si="154">GEOMEAN(I874:I878)</f>
        <v>1.0297580408376503</v>
      </c>
      <c r="L874" s="9">
        <f t="shared" ref="L874:L906" si="155">STDEV(I874:I878)/SQRT(5)</f>
        <v>0.10103521039838369</v>
      </c>
      <c r="M874" s="1">
        <v>0.81989999999999996</v>
      </c>
    </row>
    <row r="875" spans="1:14" x14ac:dyDescent="0.15">
      <c r="A875" s="8">
        <v>12</v>
      </c>
      <c r="B875" s="8" t="s">
        <v>40</v>
      </c>
      <c r="C875" s="8" t="s">
        <v>41</v>
      </c>
      <c r="D875" s="9">
        <v>15.955541426686864</v>
      </c>
      <c r="E875" s="9">
        <v>26.915235434847688</v>
      </c>
      <c r="F875" s="9">
        <f t="shared" si="151"/>
        <v>10.959694008160824</v>
      </c>
      <c r="G875" s="9"/>
      <c r="H875" s="9">
        <f t="shared" si="152"/>
        <v>0.44749486508009717</v>
      </c>
      <c r="I875" s="9">
        <f t="shared" si="153"/>
        <v>0.73331509134980488</v>
      </c>
      <c r="J875" s="9"/>
      <c r="K875" s="9"/>
      <c r="L875" s="9"/>
      <c r="M875" s="9"/>
    </row>
    <row r="876" spans="1:14" x14ac:dyDescent="0.15">
      <c r="A876" s="8">
        <v>13</v>
      </c>
      <c r="B876" s="8" t="s">
        <v>42</v>
      </c>
      <c r="C876" s="8" t="s">
        <v>43</v>
      </c>
      <c r="D876" s="9">
        <v>16.651820998945343</v>
      </c>
      <c r="E876" s="9">
        <v>27.043118806631146</v>
      </c>
      <c r="F876" s="9">
        <f t="shared" si="151"/>
        <v>10.391297807685802</v>
      </c>
      <c r="G876" s="9"/>
      <c r="H876" s="9">
        <f t="shared" si="152"/>
        <v>-0.1209013353949242</v>
      </c>
      <c r="I876" s="9">
        <f t="shared" si="153"/>
        <v>1.0874140210534406</v>
      </c>
      <c r="J876" s="9"/>
      <c r="K876" s="9"/>
      <c r="L876" s="9"/>
      <c r="M876" s="9"/>
    </row>
    <row r="877" spans="1:14" x14ac:dyDescent="0.15">
      <c r="A877" s="8">
        <v>14</v>
      </c>
      <c r="B877" s="8" t="s">
        <v>44</v>
      </c>
      <c r="C877" s="8" t="s">
        <v>45</v>
      </c>
      <c r="D877" s="9">
        <v>16.240870292570207</v>
      </c>
      <c r="E877" s="9">
        <v>26.724228109992666</v>
      </c>
      <c r="F877" s="9">
        <f t="shared" si="151"/>
        <v>10.483357817422458</v>
      </c>
      <c r="G877" s="9"/>
      <c r="H877" s="9">
        <f t="shared" si="152"/>
        <v>-2.8841325658268246E-2</v>
      </c>
      <c r="I877" s="9">
        <f t="shared" si="153"/>
        <v>1.0201924475454562</v>
      </c>
      <c r="J877" s="9"/>
      <c r="K877" s="9"/>
      <c r="L877" s="9"/>
      <c r="M877" s="9"/>
    </row>
    <row r="878" spans="1:14" x14ac:dyDescent="0.15">
      <c r="A878" s="8">
        <v>15</v>
      </c>
      <c r="B878" s="8" t="s">
        <v>46</v>
      </c>
      <c r="C878" s="8" t="s">
        <v>47</v>
      </c>
      <c r="D878" s="9">
        <v>15.821417453240054</v>
      </c>
      <c r="E878" s="9">
        <v>26.277003798720003</v>
      </c>
      <c r="F878" s="9">
        <f t="shared" si="151"/>
        <v>10.455586345479949</v>
      </c>
      <c r="G878" s="9"/>
      <c r="H878" s="9">
        <f t="shared" si="152"/>
        <v>-5.6612797600777753E-2</v>
      </c>
      <c r="I878" s="9">
        <f t="shared" si="153"/>
        <v>1.0400210996168335</v>
      </c>
      <c r="J878" s="9"/>
      <c r="K878" s="9"/>
      <c r="L878" s="9"/>
      <c r="M878" s="9"/>
    </row>
    <row r="879" spans="1:14" x14ac:dyDescent="0.15">
      <c r="A879" s="8"/>
      <c r="B879" s="8"/>
      <c r="C879" s="8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4" x14ac:dyDescent="0.15">
      <c r="A880" s="8">
        <v>16</v>
      </c>
      <c r="B880" s="8" t="s">
        <v>48</v>
      </c>
      <c r="C880" s="8" t="s">
        <v>49</v>
      </c>
      <c r="D880" s="9">
        <v>17.017756966465001</v>
      </c>
      <c r="E880" s="9">
        <v>27.2131830481413</v>
      </c>
      <c r="F880" s="9">
        <f t="shared" si="151"/>
        <v>10.195426081676299</v>
      </c>
      <c r="G880" s="9">
        <f t="shared" ref="G880:G912" si="156">GEOMEAN(F880:F884)</f>
        <v>10.511063443808711</v>
      </c>
      <c r="H880" s="9"/>
      <c r="I880" s="9"/>
      <c r="J880" s="9"/>
      <c r="K880" s="9"/>
      <c r="L880" s="9"/>
      <c r="M880" s="9"/>
    </row>
    <row r="881" spans="1:14" x14ac:dyDescent="0.15">
      <c r="A881" s="8">
        <v>17</v>
      </c>
      <c r="B881" s="8" t="s">
        <v>50</v>
      </c>
      <c r="C881" s="8" t="s">
        <v>51</v>
      </c>
      <c r="D881" s="9">
        <v>16.630268839869018</v>
      </c>
      <c r="E881" s="9">
        <v>27.104379808891004</v>
      </c>
      <c r="F881" s="9">
        <f t="shared" si="151"/>
        <v>10.474110969021986</v>
      </c>
      <c r="G881" s="9"/>
      <c r="H881" s="9"/>
      <c r="I881" s="9"/>
      <c r="J881" s="9"/>
      <c r="K881" s="9"/>
      <c r="L881" s="9"/>
      <c r="M881" s="9"/>
    </row>
    <row r="882" spans="1:14" x14ac:dyDescent="0.15">
      <c r="A882" s="8">
        <v>18</v>
      </c>
      <c r="B882" s="8" t="s">
        <v>52</v>
      </c>
      <c r="C882" s="8" t="s">
        <v>53</v>
      </c>
      <c r="D882" s="9">
        <v>16.639770147598458</v>
      </c>
      <c r="E882" s="9">
        <v>27.207906889545821</v>
      </c>
      <c r="F882" s="9">
        <f t="shared" si="151"/>
        <v>10.568136741947363</v>
      </c>
      <c r="G882" s="9"/>
      <c r="H882" s="9"/>
      <c r="I882" s="9"/>
      <c r="J882" s="9"/>
      <c r="K882" s="9"/>
      <c r="L882" s="9"/>
      <c r="M882" s="9"/>
    </row>
    <row r="883" spans="1:14" x14ac:dyDescent="0.15">
      <c r="A883" s="8">
        <v>19</v>
      </c>
      <c r="B883" s="8" t="s">
        <v>54</v>
      </c>
      <c r="C883" s="8" t="s">
        <v>55</v>
      </c>
      <c r="D883" s="9">
        <v>16.141312986532434</v>
      </c>
      <c r="E883" s="9">
        <v>27.031318149459256</v>
      </c>
      <c r="F883" s="9">
        <f t="shared" si="151"/>
        <v>10.890005162926823</v>
      </c>
      <c r="G883" s="9"/>
      <c r="H883" s="9"/>
      <c r="I883" s="9"/>
      <c r="J883" s="9"/>
      <c r="K883" s="9"/>
      <c r="L883" s="9"/>
      <c r="M883" s="9"/>
    </row>
    <row r="884" spans="1:14" x14ac:dyDescent="0.15">
      <c r="A884" s="8">
        <v>20</v>
      </c>
      <c r="B884" s="8" t="s">
        <v>56</v>
      </c>
      <c r="C884" s="8" t="s">
        <v>57</v>
      </c>
      <c r="D884" s="9">
        <v>16.879826471630846</v>
      </c>
      <c r="E884" s="9">
        <v>27.31943531397015</v>
      </c>
      <c r="F884" s="9">
        <f t="shared" si="151"/>
        <v>10.439608842339304</v>
      </c>
      <c r="G884" s="9"/>
      <c r="H884" s="9"/>
      <c r="I884" s="9"/>
      <c r="J884" s="9"/>
      <c r="K884" s="9"/>
      <c r="L884" s="9"/>
      <c r="M884" s="9"/>
    </row>
    <row r="885" spans="1:14" x14ac:dyDescent="0.15">
      <c r="A885" s="8">
        <v>21</v>
      </c>
      <c r="B885" s="8" t="s">
        <v>58</v>
      </c>
      <c r="C885" s="8" t="s">
        <v>59</v>
      </c>
      <c r="D885" s="9">
        <v>16.156001878830427</v>
      </c>
      <c r="E885" s="9">
        <v>24.948927237054285</v>
      </c>
      <c r="F885" s="9">
        <f t="shared" si="151"/>
        <v>8.792925358223858</v>
      </c>
      <c r="G885" s="9"/>
      <c r="H885" s="9">
        <f>F885-$G$880</f>
        <v>-1.7181380855848527</v>
      </c>
      <c r="I885" s="9">
        <f t="shared" si="153"/>
        <v>3.2901151686582688</v>
      </c>
      <c r="J885" s="9" t="s">
        <v>60</v>
      </c>
      <c r="K885" s="9">
        <f t="shared" si="154"/>
        <v>4.8554149625734215</v>
      </c>
      <c r="L885" s="9">
        <f t="shared" si="155"/>
        <v>1.4559933263555733</v>
      </c>
      <c r="M885" s="10">
        <v>8.9999999999999998E-4</v>
      </c>
      <c r="N885" s="3" t="s">
        <v>157</v>
      </c>
    </row>
    <row r="886" spans="1:14" x14ac:dyDescent="0.15">
      <c r="A886" s="8">
        <v>22</v>
      </c>
      <c r="B886" s="8" t="s">
        <v>62</v>
      </c>
      <c r="C886" s="8" t="s">
        <v>63</v>
      </c>
      <c r="D886" s="9">
        <v>15.364157438854015</v>
      </c>
      <c r="E886" s="9">
        <v>22.392447224854312</v>
      </c>
      <c r="F886" s="9">
        <f t="shared" si="151"/>
        <v>7.0282897860002969</v>
      </c>
      <c r="G886" s="9"/>
      <c r="H886" s="9">
        <f t="shared" ref="H886:H894" si="157">F886-$G$880</f>
        <v>-3.4827736578084139</v>
      </c>
      <c r="I886" s="9">
        <f t="shared" si="153"/>
        <v>11.179421715049809</v>
      </c>
      <c r="J886" s="9"/>
      <c r="K886" s="9"/>
      <c r="L886" s="9"/>
      <c r="M886" s="9"/>
    </row>
    <row r="887" spans="1:14" x14ac:dyDescent="0.15">
      <c r="A887" s="8">
        <v>23</v>
      </c>
      <c r="B887" s="8" t="s">
        <v>64</v>
      </c>
      <c r="C887" s="8" t="s">
        <v>65</v>
      </c>
      <c r="D887" s="9">
        <v>15.457006985451063</v>
      </c>
      <c r="E887" s="9">
        <v>24.010991423502475</v>
      </c>
      <c r="F887" s="9">
        <f t="shared" si="151"/>
        <v>8.5539844380514118</v>
      </c>
      <c r="G887" s="9"/>
      <c r="H887" s="9">
        <f t="shared" si="157"/>
        <v>-1.9570790057572989</v>
      </c>
      <c r="I887" s="9">
        <f t="shared" si="153"/>
        <v>3.8827505028384808</v>
      </c>
      <c r="J887" s="9"/>
      <c r="K887" s="9"/>
      <c r="L887" s="9"/>
      <c r="M887" s="9"/>
    </row>
    <row r="888" spans="1:14" x14ac:dyDescent="0.15">
      <c r="A888" s="8">
        <v>24</v>
      </c>
      <c r="B888" s="8" t="s">
        <v>66</v>
      </c>
      <c r="C888" s="8" t="s">
        <v>67</v>
      </c>
      <c r="D888" s="9">
        <v>16.701582453797215</v>
      </c>
      <c r="E888" s="9">
        <v>25.049642953625458</v>
      </c>
      <c r="F888" s="9">
        <f t="shared" si="151"/>
        <v>8.3480604998282431</v>
      </c>
      <c r="G888" s="9"/>
      <c r="H888" s="9">
        <f t="shared" si="157"/>
        <v>-2.1630029439804677</v>
      </c>
      <c r="I888" s="9">
        <f t="shared" si="153"/>
        <v>4.478460693407194</v>
      </c>
      <c r="J888" s="9"/>
      <c r="K888" s="9"/>
      <c r="L888" s="9"/>
      <c r="M888" s="9"/>
    </row>
    <row r="889" spans="1:14" x14ac:dyDescent="0.15">
      <c r="A889" s="8">
        <v>25</v>
      </c>
      <c r="B889" s="8" t="s">
        <v>68</v>
      </c>
      <c r="C889" s="8" t="s">
        <v>69</v>
      </c>
      <c r="D889" s="9">
        <v>15.903675344139446</v>
      </c>
      <c r="E889" s="9">
        <v>24.337759484974246</v>
      </c>
      <c r="F889" s="9">
        <f t="shared" si="151"/>
        <v>8.4340841408348002</v>
      </c>
      <c r="G889" s="9"/>
      <c r="H889" s="9">
        <f t="shared" si="157"/>
        <v>-2.0769793029739105</v>
      </c>
      <c r="I889" s="9">
        <f t="shared" si="153"/>
        <v>4.2192287384227667</v>
      </c>
      <c r="J889" s="9"/>
      <c r="K889" s="9"/>
      <c r="L889" s="9"/>
      <c r="M889" s="9"/>
    </row>
    <row r="890" spans="1:14" x14ac:dyDescent="0.15">
      <c r="A890" s="8">
        <v>26</v>
      </c>
      <c r="B890" s="8" t="s">
        <v>70</v>
      </c>
      <c r="C890" s="8" t="s">
        <v>71</v>
      </c>
      <c r="D890" s="9">
        <v>15.798615751124734</v>
      </c>
      <c r="E890" s="9">
        <v>26.463764741305432</v>
      </c>
      <c r="F890" s="9">
        <f t="shared" si="151"/>
        <v>10.665148990180699</v>
      </c>
      <c r="G890" s="9"/>
      <c r="H890" s="9">
        <f t="shared" si="157"/>
        <v>0.1540855463719879</v>
      </c>
      <c r="I890" s="9">
        <f t="shared" si="153"/>
        <v>0.89870183540342807</v>
      </c>
      <c r="J890" s="9" t="s">
        <v>72</v>
      </c>
      <c r="K890" s="9">
        <f t="shared" si="154"/>
        <v>0.86247959554322517</v>
      </c>
      <c r="L890" s="9">
        <f t="shared" si="155"/>
        <v>8.9017669580626985E-2</v>
      </c>
      <c r="M890" s="1">
        <v>0.29149999999999998</v>
      </c>
    </row>
    <row r="891" spans="1:14" x14ac:dyDescent="0.15">
      <c r="A891" s="8">
        <v>27</v>
      </c>
      <c r="B891" s="8" t="s">
        <v>73</v>
      </c>
      <c r="C891" s="8" t="s">
        <v>74</v>
      </c>
      <c r="D891" s="9">
        <v>16.859255734231638</v>
      </c>
      <c r="E891" s="9">
        <v>27.196724114360105</v>
      </c>
      <c r="F891" s="9">
        <f t="shared" si="151"/>
        <v>10.337468380128467</v>
      </c>
      <c r="G891" s="9"/>
      <c r="H891" s="9">
        <f t="shared" si="157"/>
        <v>-0.17359506368024391</v>
      </c>
      <c r="I891" s="9">
        <f t="shared" si="153"/>
        <v>1.1278655232015886</v>
      </c>
      <c r="J891" s="9"/>
      <c r="K891" s="9"/>
      <c r="L891" s="9"/>
      <c r="M891" s="9"/>
    </row>
    <row r="892" spans="1:14" x14ac:dyDescent="0.15">
      <c r="A892" s="8">
        <v>28</v>
      </c>
      <c r="B892" s="8" t="s">
        <v>75</v>
      </c>
      <c r="C892" s="8" t="s">
        <v>76</v>
      </c>
      <c r="D892" s="9">
        <v>16.209924747942569</v>
      </c>
      <c r="E892" s="9">
        <v>27.266377514202716</v>
      </c>
      <c r="F892" s="9">
        <f t="shared" si="151"/>
        <v>11.056452766260147</v>
      </c>
      <c r="G892" s="9"/>
      <c r="H892" s="9">
        <f t="shared" si="157"/>
        <v>0.54538932245143634</v>
      </c>
      <c r="I892" s="9">
        <f t="shared" si="153"/>
        <v>0.68520646925552309</v>
      </c>
      <c r="J892" s="9"/>
      <c r="K892" s="9"/>
      <c r="L892" s="9"/>
      <c r="M892" s="9"/>
    </row>
    <row r="893" spans="1:14" x14ac:dyDescent="0.15">
      <c r="A893" s="8">
        <v>29</v>
      </c>
      <c r="B893" s="8" t="s">
        <v>77</v>
      </c>
      <c r="C893" s="8" t="s">
        <v>78</v>
      </c>
      <c r="D893" s="9">
        <v>16.206272016322668</v>
      </c>
      <c r="E893" s="9">
        <v>26.697658486118705</v>
      </c>
      <c r="F893" s="9">
        <f t="shared" si="151"/>
        <v>10.491386469796037</v>
      </c>
      <c r="G893" s="9"/>
      <c r="H893" s="9">
        <f t="shared" si="157"/>
        <v>-1.9676974012673654E-2</v>
      </c>
      <c r="I893" s="9">
        <f t="shared" si="153"/>
        <v>1.0137324750612371</v>
      </c>
      <c r="J893" s="9"/>
      <c r="K893" s="9"/>
      <c r="L893" s="9"/>
      <c r="M893" s="9"/>
    </row>
    <row r="894" spans="1:14" x14ac:dyDescent="0.15">
      <c r="A894" s="8">
        <v>30</v>
      </c>
      <c r="B894" s="8" t="s">
        <v>79</v>
      </c>
      <c r="C894" s="8" t="s">
        <v>80</v>
      </c>
      <c r="D894" s="9">
        <v>16.225398948252778</v>
      </c>
      <c r="E894" s="9">
        <v>27.297448405139626</v>
      </c>
      <c r="F894" s="9">
        <f t="shared" si="151"/>
        <v>11.072049456886848</v>
      </c>
      <c r="G894" s="9"/>
      <c r="H894" s="9">
        <f t="shared" si="157"/>
        <v>0.56098601307813745</v>
      </c>
      <c r="I894" s="9">
        <f t="shared" si="153"/>
        <v>0.67783873501159886</v>
      </c>
      <c r="J894" s="9"/>
      <c r="K894" s="9"/>
      <c r="L894" s="9"/>
      <c r="M894" s="9"/>
    </row>
    <row r="895" spans="1:14" x14ac:dyDescent="0.15">
      <c r="A895" s="8"/>
      <c r="B895" s="8"/>
      <c r="C895" s="8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4" x14ac:dyDescent="0.15">
      <c r="A896" s="8">
        <v>31</v>
      </c>
      <c r="B896" s="8" t="s">
        <v>81</v>
      </c>
      <c r="C896" s="8" t="s">
        <v>82</v>
      </c>
      <c r="D896" s="9">
        <v>16.226818519194129</v>
      </c>
      <c r="E896" s="9">
        <v>27.133445689223564</v>
      </c>
      <c r="F896" s="9">
        <f t="shared" si="151"/>
        <v>10.906627170029434</v>
      </c>
      <c r="G896" s="9">
        <f t="shared" si="156"/>
        <v>10.976408237168739</v>
      </c>
      <c r="H896" s="9"/>
      <c r="I896" s="9"/>
      <c r="J896" s="9"/>
      <c r="K896" s="9"/>
      <c r="L896" s="9"/>
      <c r="M896" s="9"/>
    </row>
    <row r="897" spans="1:14" x14ac:dyDescent="0.15">
      <c r="A897" s="8">
        <v>32</v>
      </c>
      <c r="B897" s="8" t="s">
        <v>83</v>
      </c>
      <c r="C897" s="8" t="s">
        <v>84</v>
      </c>
      <c r="D897" s="9">
        <v>16.36143862294702</v>
      </c>
      <c r="E897" s="9">
        <v>27.302448583756863</v>
      </c>
      <c r="F897" s="9">
        <f t="shared" si="151"/>
        <v>10.941009960809843</v>
      </c>
      <c r="G897" s="9"/>
      <c r="H897" s="9"/>
      <c r="I897" s="9"/>
      <c r="J897" s="9"/>
      <c r="K897" s="9"/>
      <c r="L897" s="9"/>
      <c r="M897" s="9"/>
    </row>
    <row r="898" spans="1:14" x14ac:dyDescent="0.15">
      <c r="A898" s="8">
        <v>33</v>
      </c>
      <c r="B898" s="8" t="s">
        <v>85</v>
      </c>
      <c r="C898" s="8" t="s">
        <v>86</v>
      </c>
      <c r="D898" s="9">
        <v>16.166222821480645</v>
      </c>
      <c r="E898" s="9">
        <v>27.533748894000002</v>
      </c>
      <c r="F898" s="9">
        <f t="shared" si="151"/>
        <v>11.367526072519357</v>
      </c>
      <c r="G898" s="9"/>
      <c r="H898" s="9"/>
      <c r="I898" s="9"/>
      <c r="J898" s="9"/>
      <c r="K898" s="9"/>
      <c r="L898" s="9"/>
      <c r="M898" s="9"/>
    </row>
    <row r="899" spans="1:14" x14ac:dyDescent="0.15">
      <c r="A899" s="8">
        <v>34</v>
      </c>
      <c r="B899" s="8" t="s">
        <v>87</v>
      </c>
      <c r="C899" s="8" t="s">
        <v>88</v>
      </c>
      <c r="D899" s="9">
        <v>17.088303292156393</v>
      </c>
      <c r="E899" s="9">
        <v>28.04929414514045</v>
      </c>
      <c r="F899" s="9">
        <f t="shared" si="151"/>
        <v>10.960990852984057</v>
      </c>
      <c r="G899" s="9"/>
      <c r="H899" s="9"/>
      <c r="I899" s="9"/>
      <c r="J899" s="9"/>
      <c r="K899" s="9"/>
      <c r="L899" s="9"/>
      <c r="M899" s="9"/>
    </row>
    <row r="900" spans="1:14" x14ac:dyDescent="0.15">
      <c r="A900" s="8">
        <v>35</v>
      </c>
      <c r="B900" s="8" t="s">
        <v>89</v>
      </c>
      <c r="C900" s="8" t="s">
        <v>90</v>
      </c>
      <c r="D900" s="9">
        <v>16.640558988392605</v>
      </c>
      <c r="E900" s="9">
        <v>27.356679771203947</v>
      </c>
      <c r="F900" s="9">
        <f t="shared" si="151"/>
        <v>10.716120782811341</v>
      </c>
      <c r="G900" s="9"/>
      <c r="H900" s="9"/>
      <c r="I900" s="9"/>
      <c r="J900" s="9"/>
      <c r="K900" s="9"/>
      <c r="L900" s="9"/>
      <c r="M900" s="9"/>
    </row>
    <row r="901" spans="1:14" x14ac:dyDescent="0.15">
      <c r="A901" s="8">
        <v>36</v>
      </c>
      <c r="B901" s="8" t="s">
        <v>91</v>
      </c>
      <c r="C901" s="8" t="s">
        <v>92</v>
      </c>
      <c r="D901" s="9">
        <v>15.713125727301028</v>
      </c>
      <c r="E901" s="9">
        <v>23.189271600092567</v>
      </c>
      <c r="F901" s="9">
        <f t="shared" si="151"/>
        <v>7.4761458727915393</v>
      </c>
      <c r="G901" s="9"/>
      <c r="H901" s="9">
        <f>F901-$G$896</f>
        <v>-3.5002623643771997</v>
      </c>
      <c r="I901" s="9">
        <f t="shared" si="153"/>
        <v>11.315766164618118</v>
      </c>
      <c r="J901" s="9" t="s">
        <v>93</v>
      </c>
      <c r="K901" s="9">
        <f t="shared" si="154"/>
        <v>4.6306053254479194</v>
      </c>
      <c r="L901" s="9">
        <f t="shared" si="155"/>
        <v>2.0050748270067169</v>
      </c>
      <c r="M901" s="10">
        <v>1.72E-2</v>
      </c>
      <c r="N901" s="3" t="s">
        <v>61</v>
      </c>
    </row>
    <row r="902" spans="1:14" x14ac:dyDescent="0.15">
      <c r="A902" s="8">
        <v>37</v>
      </c>
      <c r="B902" s="8" t="s">
        <v>94</v>
      </c>
      <c r="C902" s="8" t="s">
        <v>95</v>
      </c>
      <c r="D902" s="9">
        <v>16.484576667958951</v>
      </c>
      <c r="E902" s="9">
        <v>25.507025677518921</v>
      </c>
      <c r="F902" s="9">
        <f t="shared" si="151"/>
        <v>9.0224490095599705</v>
      </c>
      <c r="G902" s="9"/>
      <c r="H902" s="9">
        <f t="shared" ref="H902:H910" si="158">F902-$G$896</f>
        <v>-1.9539592276087685</v>
      </c>
      <c r="I902" s="9">
        <f t="shared" si="153"/>
        <v>3.8743632609407195</v>
      </c>
      <c r="J902" s="9"/>
      <c r="K902" s="9"/>
      <c r="L902" s="9"/>
      <c r="M902" s="9"/>
    </row>
    <row r="903" spans="1:14" x14ac:dyDescent="0.15">
      <c r="A903" s="8">
        <v>38</v>
      </c>
      <c r="B903" s="8" t="s">
        <v>96</v>
      </c>
      <c r="C903" s="8" t="s">
        <v>97</v>
      </c>
      <c r="D903" s="9">
        <v>15.687489857369645</v>
      </c>
      <c r="E903" s="9">
        <v>23.279450773945502</v>
      </c>
      <c r="F903" s="9">
        <f t="shared" si="151"/>
        <v>7.5919609165758573</v>
      </c>
      <c r="G903" s="9"/>
      <c r="H903" s="9">
        <f t="shared" si="158"/>
        <v>-3.3844473205928818</v>
      </c>
      <c r="I903" s="9">
        <f t="shared" si="153"/>
        <v>10.442876987669237</v>
      </c>
      <c r="J903" s="9"/>
      <c r="K903" s="9"/>
      <c r="L903" s="9"/>
      <c r="M903" s="9"/>
    </row>
    <row r="904" spans="1:14" x14ac:dyDescent="0.15">
      <c r="A904" s="8">
        <v>39</v>
      </c>
      <c r="B904" s="8" t="s">
        <v>98</v>
      </c>
      <c r="C904" s="8" t="s">
        <v>99</v>
      </c>
      <c r="D904" s="9">
        <v>16.110473364000814</v>
      </c>
      <c r="E904" s="9">
        <v>26.712593270907011</v>
      </c>
      <c r="F904" s="9">
        <f t="shared" si="151"/>
        <v>10.602119906906196</v>
      </c>
      <c r="G904" s="9"/>
      <c r="H904" s="9">
        <f t="shared" si="158"/>
        <v>-0.3742883302625426</v>
      </c>
      <c r="I904" s="9">
        <f t="shared" si="153"/>
        <v>1.2961999919978995</v>
      </c>
      <c r="J904" s="9"/>
      <c r="K904" s="9"/>
      <c r="L904" s="9"/>
      <c r="M904" s="9"/>
    </row>
    <row r="905" spans="1:14" x14ac:dyDescent="0.15">
      <c r="A905" s="8">
        <v>40</v>
      </c>
      <c r="B905" s="8" t="s">
        <v>100</v>
      </c>
      <c r="C905" s="8" t="s">
        <v>101</v>
      </c>
      <c r="D905" s="9">
        <v>16.447121424629447</v>
      </c>
      <c r="E905" s="9">
        <v>25.580482910279773</v>
      </c>
      <c r="F905" s="9">
        <f t="shared" si="151"/>
        <v>9.133361485650326</v>
      </c>
      <c r="G905" s="9"/>
      <c r="H905" s="9">
        <f t="shared" si="158"/>
        <v>-1.843046751518413</v>
      </c>
      <c r="I905" s="9">
        <f t="shared" si="153"/>
        <v>3.5876688976259556</v>
      </c>
      <c r="J905" s="9"/>
      <c r="K905" s="9"/>
      <c r="L905" s="9"/>
      <c r="M905" s="9"/>
    </row>
    <row r="906" spans="1:14" x14ac:dyDescent="0.15">
      <c r="A906" s="8">
        <v>41</v>
      </c>
      <c r="B906" s="8" t="s">
        <v>102</v>
      </c>
      <c r="C906" s="8" t="s">
        <v>103</v>
      </c>
      <c r="D906" s="9">
        <v>16.768008515297861</v>
      </c>
      <c r="E906" s="9">
        <v>27.484291437556585</v>
      </c>
      <c r="F906" s="9">
        <f t="shared" si="151"/>
        <v>10.716282922258724</v>
      </c>
      <c r="G906" s="9"/>
      <c r="H906" s="9">
        <f t="shared" si="158"/>
        <v>-0.26012531491001489</v>
      </c>
      <c r="I906" s="9">
        <f t="shared" si="153"/>
        <v>1.1975827241444452</v>
      </c>
      <c r="J906" s="9" t="s">
        <v>104</v>
      </c>
      <c r="K906" s="9">
        <f t="shared" si="154"/>
        <v>1.2202511576210864</v>
      </c>
      <c r="L906" s="9">
        <f t="shared" si="155"/>
        <v>0.15387641949687436</v>
      </c>
      <c r="M906" s="1">
        <v>0.2059</v>
      </c>
    </row>
    <row r="907" spans="1:14" x14ac:dyDescent="0.15">
      <c r="A907" s="8">
        <v>42</v>
      </c>
      <c r="B907" s="8" t="s">
        <v>105</v>
      </c>
      <c r="C907" s="8" t="s">
        <v>106</v>
      </c>
      <c r="D907" s="9">
        <v>17.032935123146995</v>
      </c>
      <c r="E907" s="9">
        <v>28.113584037015023</v>
      </c>
      <c r="F907" s="9">
        <f t="shared" si="151"/>
        <v>11.080648913868028</v>
      </c>
      <c r="G907" s="9"/>
      <c r="H907" s="9">
        <f t="shared" si="158"/>
        <v>0.10424067669928938</v>
      </c>
      <c r="I907" s="9">
        <f t="shared" si="153"/>
        <v>0.93029444896655888</v>
      </c>
      <c r="J907" s="9"/>
      <c r="K907" s="9"/>
      <c r="L907" s="9"/>
      <c r="M907" s="9"/>
    </row>
    <row r="908" spans="1:14" x14ac:dyDescent="0.15">
      <c r="A908" s="8">
        <v>43</v>
      </c>
      <c r="B908" s="8" t="s">
        <v>107</v>
      </c>
      <c r="C908" s="8" t="s">
        <v>108</v>
      </c>
      <c r="D908" s="9">
        <v>17.307608638537427</v>
      </c>
      <c r="E908" s="9">
        <v>27.521343591151744</v>
      </c>
      <c r="F908" s="9">
        <f t="shared" si="151"/>
        <v>10.213734952614317</v>
      </c>
      <c r="G908" s="9"/>
      <c r="H908" s="9">
        <f t="shared" si="158"/>
        <v>-0.76267328455442218</v>
      </c>
      <c r="I908" s="9">
        <f t="shared" si="153"/>
        <v>1.6966315375181134</v>
      </c>
      <c r="J908" s="9"/>
      <c r="K908" s="9"/>
      <c r="L908" s="9"/>
      <c r="M908" s="9"/>
    </row>
    <row r="909" spans="1:14" x14ac:dyDescent="0.15">
      <c r="A909" s="8">
        <v>44</v>
      </c>
      <c r="B909" s="8" t="s">
        <v>109</v>
      </c>
      <c r="C909" s="8" t="s">
        <v>110</v>
      </c>
      <c r="D909" s="9">
        <v>17.347237561069278</v>
      </c>
      <c r="E909" s="9">
        <v>27.718126746443744</v>
      </c>
      <c r="F909" s="9">
        <f t="shared" si="151"/>
        <v>10.370889185374466</v>
      </c>
      <c r="G909" s="9"/>
      <c r="H909" s="9">
        <f t="shared" si="158"/>
        <v>-0.60551905179427301</v>
      </c>
      <c r="I909" s="9">
        <f t="shared" si="153"/>
        <v>1.5215260683439711</v>
      </c>
      <c r="J909" s="9"/>
      <c r="K909" s="9"/>
      <c r="L909" s="9"/>
      <c r="M909" s="9"/>
    </row>
    <row r="910" spans="1:14" x14ac:dyDescent="0.15">
      <c r="A910" s="8">
        <v>45</v>
      </c>
      <c r="B910" s="8" t="s">
        <v>111</v>
      </c>
      <c r="C910" s="8" t="s">
        <v>112</v>
      </c>
      <c r="D910" s="9">
        <v>17.218763868337181</v>
      </c>
      <c r="E910" s="9">
        <v>28.283358478164544</v>
      </c>
      <c r="F910" s="9">
        <f t="shared" si="151"/>
        <v>11.064594609827363</v>
      </c>
      <c r="G910" s="9"/>
      <c r="H910" s="9">
        <f t="shared" si="158"/>
        <v>8.8186372658624279E-2</v>
      </c>
      <c r="I910" s="9">
        <f t="shared" si="153"/>
        <v>0.94070457598240376</v>
      </c>
      <c r="J910" s="9"/>
      <c r="K910" s="9"/>
      <c r="L910" s="9"/>
      <c r="M910" s="9"/>
    </row>
    <row r="911" spans="1:14" x14ac:dyDescent="0.15">
      <c r="A911" s="8"/>
      <c r="B911" s="8"/>
      <c r="C911" s="8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4" x14ac:dyDescent="0.15">
      <c r="A912" s="8">
        <v>46</v>
      </c>
      <c r="B912" s="8" t="s">
        <v>113</v>
      </c>
      <c r="C912" s="8" t="s">
        <v>114</v>
      </c>
      <c r="D912" s="9">
        <v>17.162059890046951</v>
      </c>
      <c r="E912" s="9">
        <v>27.903386067592663</v>
      </c>
      <c r="F912" s="9">
        <f t="shared" si="151"/>
        <v>10.741326177545712</v>
      </c>
      <c r="G912" s="9">
        <f t="shared" si="156"/>
        <v>10.705052588918996</v>
      </c>
      <c r="H912" s="9"/>
      <c r="I912" s="9"/>
      <c r="J912" s="9"/>
      <c r="K912" s="9"/>
      <c r="L912" s="9"/>
      <c r="M912" s="9"/>
    </row>
    <row r="913" spans="1:14" x14ac:dyDescent="0.15">
      <c r="A913" s="8">
        <v>47</v>
      </c>
      <c r="B913" s="8" t="s">
        <v>115</v>
      </c>
      <c r="C913" s="8" t="s">
        <v>116</v>
      </c>
      <c r="D913" s="9">
        <v>17.483373476118835</v>
      </c>
      <c r="E913" s="9">
        <v>28.036959765727861</v>
      </c>
      <c r="F913" s="9">
        <f t="shared" si="151"/>
        <v>10.553586289609026</v>
      </c>
      <c r="G913" s="9"/>
      <c r="H913" s="9"/>
      <c r="I913" s="9"/>
      <c r="J913" s="9"/>
      <c r="K913" s="9"/>
      <c r="L913" s="9"/>
      <c r="M913" s="9"/>
    </row>
    <row r="914" spans="1:14" x14ac:dyDescent="0.15">
      <c r="A914" s="8">
        <v>48</v>
      </c>
      <c r="B914" s="8" t="s">
        <v>117</v>
      </c>
      <c r="C914" s="8" t="s">
        <v>118</v>
      </c>
      <c r="D914" s="9">
        <v>17.095242123040535</v>
      </c>
      <c r="E914" s="9">
        <v>28.068878585046384</v>
      </c>
      <c r="F914" s="9">
        <f t="shared" si="151"/>
        <v>10.97363646200585</v>
      </c>
      <c r="G914" s="9"/>
      <c r="H914" s="9"/>
      <c r="I914" s="9"/>
      <c r="J914" s="9"/>
      <c r="K914" s="9"/>
      <c r="L914" s="9"/>
      <c r="M914" s="9"/>
    </row>
    <row r="915" spans="1:14" x14ac:dyDescent="0.15">
      <c r="A915" s="8">
        <v>49</v>
      </c>
      <c r="B915" s="8" t="s">
        <v>119</v>
      </c>
      <c r="C915" s="8" t="s">
        <v>120</v>
      </c>
      <c r="D915" s="9">
        <v>16.609514343240136</v>
      </c>
      <c r="E915" s="9">
        <v>27.711578675470601</v>
      </c>
      <c r="F915" s="9">
        <f t="shared" si="151"/>
        <v>11.102064332230466</v>
      </c>
      <c r="G915" s="9"/>
      <c r="H915" s="9"/>
      <c r="I915" s="9"/>
      <c r="J915" s="9"/>
      <c r="K915" s="9"/>
      <c r="L915" s="9"/>
      <c r="M915" s="9"/>
    </row>
    <row r="916" spans="1:14" x14ac:dyDescent="0.15">
      <c r="A916" s="8">
        <v>50</v>
      </c>
      <c r="B916" s="8" t="s">
        <v>121</v>
      </c>
      <c r="C916" s="8" t="s">
        <v>122</v>
      </c>
      <c r="D916" s="9">
        <v>17.681978075536492</v>
      </c>
      <c r="E916" s="9">
        <v>27.861602313506086</v>
      </c>
      <c r="F916" s="9">
        <f t="shared" si="151"/>
        <v>10.179624237969595</v>
      </c>
      <c r="G916" s="9"/>
      <c r="H916" s="9"/>
      <c r="I916" s="9"/>
      <c r="J916" s="9"/>
      <c r="K916" s="9"/>
      <c r="L916" s="9"/>
      <c r="M916" s="9"/>
    </row>
    <row r="917" spans="1:14" x14ac:dyDescent="0.15">
      <c r="A917" s="8">
        <v>51</v>
      </c>
      <c r="B917" s="8" t="s">
        <v>123</v>
      </c>
      <c r="C917" s="8" t="s">
        <v>124</v>
      </c>
      <c r="D917" s="9">
        <v>16.869941916726148</v>
      </c>
      <c r="E917" s="9">
        <v>25.453936839926946</v>
      </c>
      <c r="F917" s="9">
        <f t="shared" si="151"/>
        <v>8.5839949232007982</v>
      </c>
      <c r="G917" s="9"/>
      <c r="H917" s="9">
        <f>F917-$G$912</f>
        <v>-2.1210576657181974</v>
      </c>
      <c r="I917" s="9">
        <f t="shared" si="153"/>
        <v>4.3501274381487871</v>
      </c>
      <c r="J917" s="9" t="s">
        <v>125</v>
      </c>
      <c r="K917" s="9">
        <f>GEOMEAN(I917:I920)</f>
        <v>3.9864313876284037</v>
      </c>
      <c r="L917" s="9">
        <f>STDEV(I917:I920)/SQRT(4)</f>
        <v>0.46848735904605815</v>
      </c>
      <c r="M917" s="10" t="s">
        <v>161</v>
      </c>
      <c r="N917" s="3" t="s">
        <v>157</v>
      </c>
    </row>
    <row r="918" spans="1:14" x14ac:dyDescent="0.15">
      <c r="A918" s="8">
        <v>52</v>
      </c>
      <c r="B918" s="8" t="s">
        <v>126</v>
      </c>
      <c r="C918" s="8" t="s">
        <v>127</v>
      </c>
      <c r="D918" s="9">
        <v>16.765967252227028</v>
      </c>
      <c r="E918" s="9">
        <v>25.803988063437838</v>
      </c>
      <c r="F918" s="9">
        <f t="shared" si="151"/>
        <v>9.03802081121081</v>
      </c>
      <c r="G918" s="9"/>
      <c r="H918" s="9">
        <f t="shared" ref="H918:H924" si="159">F918-$G$912</f>
        <v>-1.6670317777081856</v>
      </c>
      <c r="I918" s="9">
        <f t="shared" si="153"/>
        <v>3.1756056708436904</v>
      </c>
      <c r="J918" s="9"/>
      <c r="K918" s="9"/>
      <c r="L918" s="9"/>
      <c r="M918" s="9"/>
    </row>
    <row r="919" spans="1:14" x14ac:dyDescent="0.15">
      <c r="A919" s="8">
        <v>53</v>
      </c>
      <c r="B919" s="8" t="s">
        <v>128</v>
      </c>
      <c r="C919" s="8" t="s">
        <v>129</v>
      </c>
      <c r="D919" s="9">
        <v>16.419717755115176</v>
      </c>
      <c r="E919" s="9">
        <v>24.730925219064048</v>
      </c>
      <c r="F919" s="9">
        <f t="shared" si="151"/>
        <v>8.3112074639488718</v>
      </c>
      <c r="G919" s="9"/>
      <c r="H919" s="9">
        <f t="shared" si="159"/>
        <v>-2.3938451249701238</v>
      </c>
      <c r="I919" s="9">
        <f t="shared" si="153"/>
        <v>5.2555622874458781</v>
      </c>
      <c r="J919" s="9"/>
      <c r="K919" s="9"/>
      <c r="L919" s="9"/>
      <c r="M919" s="9"/>
    </row>
    <row r="920" spans="1:14" x14ac:dyDescent="0.15">
      <c r="A920" s="8">
        <v>54</v>
      </c>
      <c r="B920" s="8" t="s">
        <v>130</v>
      </c>
      <c r="C920" s="8" t="s">
        <v>131</v>
      </c>
      <c r="D920" s="9">
        <v>17.673493064670801</v>
      </c>
      <c r="E920" s="9">
        <v>26.580088868366314</v>
      </c>
      <c r="F920" s="9">
        <f t="shared" si="151"/>
        <v>8.9065958036955131</v>
      </c>
      <c r="G920" s="9"/>
      <c r="H920" s="9">
        <f t="shared" si="159"/>
        <v>-1.7984567852234825</v>
      </c>
      <c r="I920" s="9">
        <f t="shared" si="153"/>
        <v>3.4784794200548004</v>
      </c>
      <c r="J920" s="9"/>
      <c r="K920" s="9"/>
      <c r="L920" s="9"/>
      <c r="M920" s="9"/>
    </row>
    <row r="921" spans="1:14" x14ac:dyDescent="0.15">
      <c r="A921" s="8">
        <v>55</v>
      </c>
      <c r="B921" s="8" t="s">
        <v>132</v>
      </c>
      <c r="C921" s="8" t="s">
        <v>133</v>
      </c>
      <c r="D921" s="9">
        <v>16.724282322024198</v>
      </c>
      <c r="E921" s="9">
        <v>27.408849539047871</v>
      </c>
      <c r="F921" s="9">
        <f t="shared" si="151"/>
        <v>10.684567217023673</v>
      </c>
      <c r="G921" s="9"/>
      <c r="H921" s="9">
        <f t="shared" si="159"/>
        <v>-2.0485371895322402E-2</v>
      </c>
      <c r="I921" s="9">
        <f t="shared" si="153"/>
        <v>1.0143006677870934</v>
      </c>
      <c r="J921" s="9" t="s">
        <v>134</v>
      </c>
      <c r="K921" s="9">
        <f t="shared" ref="K921" si="160">GEOMEAN(I921:I924)</f>
        <v>0.99820971496716882</v>
      </c>
      <c r="L921" s="9">
        <f t="shared" ref="L921" si="161">STDEV(I921:I924)/SQRT(4)</f>
        <v>0.12168095060134412</v>
      </c>
      <c r="M921" s="1">
        <v>0.99260000000000004</v>
      </c>
    </row>
    <row r="922" spans="1:14" x14ac:dyDescent="0.15">
      <c r="A922" s="8">
        <v>56</v>
      </c>
      <c r="B922" s="8" t="s">
        <v>135</v>
      </c>
      <c r="C922" s="8" t="s">
        <v>136</v>
      </c>
      <c r="D922" s="9">
        <v>17.065027489516027</v>
      </c>
      <c r="E922" s="9">
        <v>27.574627946151367</v>
      </c>
      <c r="F922" s="9">
        <f t="shared" si="151"/>
        <v>10.50960045663534</v>
      </c>
      <c r="G922" s="9"/>
      <c r="H922" s="9">
        <f t="shared" si="159"/>
        <v>-0.19545213228365554</v>
      </c>
      <c r="I922" s="9">
        <f t="shared" si="153"/>
        <v>1.1450829667523776</v>
      </c>
      <c r="J922" s="9"/>
      <c r="K922" s="9"/>
      <c r="L922" s="9"/>
      <c r="M922" s="9"/>
    </row>
    <row r="923" spans="1:14" x14ac:dyDescent="0.15">
      <c r="A923" s="8">
        <v>57</v>
      </c>
      <c r="B923" s="8" t="s">
        <v>137</v>
      </c>
      <c r="C923" s="8" t="s">
        <v>138</v>
      </c>
      <c r="D923" s="9">
        <v>17.520034144274597</v>
      </c>
      <c r="E923" s="9">
        <v>27.908575283411409</v>
      </c>
      <c r="F923" s="9">
        <f t="shared" si="151"/>
        <v>10.388541139136812</v>
      </c>
      <c r="G923" s="9"/>
      <c r="H923" s="9">
        <f t="shared" si="159"/>
        <v>-0.31651144978218326</v>
      </c>
      <c r="I923" s="9">
        <f t="shared" si="153"/>
        <v>1.2453156339511089</v>
      </c>
      <c r="J923" s="9"/>
      <c r="K923" s="9"/>
      <c r="L923" s="9"/>
      <c r="M923" s="9"/>
    </row>
    <row r="924" spans="1:14" x14ac:dyDescent="0.15">
      <c r="A924" s="8">
        <v>58</v>
      </c>
      <c r="B924" s="8" t="s">
        <v>139</v>
      </c>
      <c r="C924" s="8" t="s">
        <v>140</v>
      </c>
      <c r="D924" s="9">
        <v>17.421708350142978</v>
      </c>
      <c r="E924" s="9">
        <v>28.66955049345318</v>
      </c>
      <c r="F924" s="9">
        <f t="shared" si="151"/>
        <v>11.247842143310201</v>
      </c>
      <c r="G924" s="9"/>
      <c r="H924" s="9">
        <f t="shared" si="159"/>
        <v>0.5427895543912058</v>
      </c>
      <c r="I924" s="9">
        <f t="shared" si="153"/>
        <v>0.68644233951807354</v>
      </c>
      <c r="J924" s="9"/>
      <c r="K924" s="9"/>
      <c r="L924" s="9"/>
      <c r="M924" s="9"/>
    </row>
    <row r="928" spans="1:14" x14ac:dyDescent="0.15">
      <c r="A928" s="2" t="s">
        <v>191</v>
      </c>
      <c r="B928" s="2" t="s">
        <v>192</v>
      </c>
      <c r="C928" s="2" t="s">
        <v>193</v>
      </c>
    </row>
    <row r="929" spans="1:27" s="7" customFormat="1" ht="45" x14ac:dyDescent="0.15">
      <c r="A929" s="5" t="s">
        <v>4</v>
      </c>
      <c r="B929" s="5" t="s">
        <v>5</v>
      </c>
      <c r="C929" s="5" t="s">
        <v>6</v>
      </c>
      <c r="D929" s="6" t="s">
        <v>7</v>
      </c>
      <c r="E929" s="6" t="s">
        <v>193</v>
      </c>
      <c r="F929" s="6" t="s">
        <v>8</v>
      </c>
      <c r="G929" s="6" t="s">
        <v>9</v>
      </c>
      <c r="H929" s="6" t="s">
        <v>10</v>
      </c>
      <c r="I929" s="6" t="s">
        <v>11</v>
      </c>
      <c r="J929" s="6" t="s">
        <v>12</v>
      </c>
      <c r="K929" s="6" t="s">
        <v>13</v>
      </c>
      <c r="L929" s="6" t="s">
        <v>14</v>
      </c>
      <c r="M929" s="6" t="s">
        <v>15</v>
      </c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15">
      <c r="A930" s="8">
        <v>1</v>
      </c>
      <c r="B930" s="8" t="s">
        <v>16</v>
      </c>
      <c r="C930" s="8" t="s">
        <v>17</v>
      </c>
      <c r="D930" s="9">
        <v>17.169543226198087</v>
      </c>
      <c r="E930" s="9">
        <v>22.754214842409802</v>
      </c>
      <c r="F930" s="9">
        <f>E930-D930</f>
        <v>5.5846716162117147</v>
      </c>
      <c r="G930" s="9">
        <f>GEOMEAN(F930:F934)</f>
        <v>5.5127077391958732</v>
      </c>
      <c r="H930" s="9"/>
      <c r="I930" s="9"/>
      <c r="J930" s="9"/>
      <c r="K930" s="9"/>
      <c r="L930" s="9"/>
      <c r="M930" s="9"/>
    </row>
    <row r="931" spans="1:27" x14ac:dyDescent="0.15">
      <c r="A931" s="8">
        <v>2</v>
      </c>
      <c r="B931" s="8" t="s">
        <v>18</v>
      </c>
      <c r="C931" s="8" t="s">
        <v>19</v>
      </c>
      <c r="D931" s="9">
        <v>16.742754992975584</v>
      </c>
      <c r="E931" s="9">
        <v>22.347645019854561</v>
      </c>
      <c r="F931" s="9">
        <f t="shared" ref="F931:F990" si="162">E931-D931</f>
        <v>5.6048900268789765</v>
      </c>
      <c r="G931" s="9"/>
      <c r="H931" s="9"/>
      <c r="I931" s="9"/>
      <c r="J931" s="9"/>
      <c r="K931" s="9"/>
      <c r="L931" s="9"/>
      <c r="M931" s="9"/>
    </row>
    <row r="932" spans="1:27" x14ac:dyDescent="0.15">
      <c r="A932" s="8">
        <v>3</v>
      </c>
      <c r="B932" s="8" t="s">
        <v>20</v>
      </c>
      <c r="C932" s="8" t="s">
        <v>21</v>
      </c>
      <c r="D932" s="9">
        <v>16.598639022469161</v>
      </c>
      <c r="E932" s="9">
        <v>22.357932354998589</v>
      </c>
      <c r="F932" s="9">
        <f t="shared" si="162"/>
        <v>5.7592933325294275</v>
      </c>
      <c r="G932" s="9"/>
      <c r="H932" s="9"/>
      <c r="I932" s="9"/>
      <c r="J932" s="9"/>
      <c r="K932" s="9"/>
      <c r="L932" s="9"/>
      <c r="M932" s="9"/>
    </row>
    <row r="933" spans="1:27" x14ac:dyDescent="0.15">
      <c r="A933" s="8">
        <v>4</v>
      </c>
      <c r="B933" s="8" t="s">
        <v>22</v>
      </c>
      <c r="C933" s="8" t="s">
        <v>23</v>
      </c>
      <c r="D933" s="9">
        <v>16.340617728356992</v>
      </c>
      <c r="E933" s="9">
        <v>21.721663359796683</v>
      </c>
      <c r="F933" s="9">
        <f t="shared" si="162"/>
        <v>5.3810456314396902</v>
      </c>
      <c r="G933" s="9"/>
      <c r="H933" s="9"/>
      <c r="I933" s="9"/>
      <c r="J933" s="9"/>
      <c r="K933" s="9"/>
      <c r="L933" s="9"/>
      <c r="M933" s="9"/>
    </row>
    <row r="934" spans="1:27" x14ac:dyDescent="0.15">
      <c r="A934" s="8">
        <v>5</v>
      </c>
      <c r="B934" s="8" t="s">
        <v>24</v>
      </c>
      <c r="C934" s="8" t="s">
        <v>25</v>
      </c>
      <c r="D934" s="9">
        <v>17.098266332303158</v>
      </c>
      <c r="E934" s="9">
        <v>22.346633771739047</v>
      </c>
      <c r="F934" s="9">
        <f t="shared" si="162"/>
        <v>5.2483674394358886</v>
      </c>
      <c r="G934" s="9"/>
      <c r="H934" s="9"/>
      <c r="I934" s="9"/>
      <c r="J934" s="9"/>
      <c r="K934" s="9"/>
      <c r="L934" s="9"/>
      <c r="M934" s="9"/>
    </row>
    <row r="935" spans="1:27" x14ac:dyDescent="0.15">
      <c r="A935" s="8">
        <v>6</v>
      </c>
      <c r="B935" s="8" t="s">
        <v>26</v>
      </c>
      <c r="C935" s="8" t="s">
        <v>27</v>
      </c>
      <c r="D935" s="9">
        <v>16.365384230101363</v>
      </c>
      <c r="E935" s="9">
        <v>20.804981718558572</v>
      </c>
      <c r="F935" s="9">
        <f t="shared" si="162"/>
        <v>4.4395974884572098</v>
      </c>
      <c r="G935" s="9"/>
      <c r="H935" s="9">
        <f>F935-$G$930</f>
        <v>-1.0731102507386634</v>
      </c>
      <c r="I935" s="9">
        <f>POWER(2,-H935)</f>
        <v>2.1039643371950976</v>
      </c>
      <c r="J935" s="9" t="s">
        <v>28</v>
      </c>
      <c r="K935" s="9">
        <f>GEOMEAN(I935:I939)</f>
        <v>1.862544821021819</v>
      </c>
      <c r="L935" s="9">
        <f>STDEV(I935:I939)/SQRT(5)</f>
        <v>0.14213201624033958</v>
      </c>
      <c r="M935" s="10">
        <v>2.0000000000000001E-4</v>
      </c>
      <c r="N935" s="3" t="s">
        <v>157</v>
      </c>
    </row>
    <row r="936" spans="1:27" x14ac:dyDescent="0.15">
      <c r="A936" s="8">
        <v>7</v>
      </c>
      <c r="B936" s="8" t="s">
        <v>29</v>
      </c>
      <c r="C936" s="8" t="s">
        <v>30</v>
      </c>
      <c r="D936" s="9">
        <v>16.323458872111132</v>
      </c>
      <c r="E936" s="9">
        <v>21.055205300950671</v>
      </c>
      <c r="F936" s="9">
        <f t="shared" si="162"/>
        <v>4.7317464288395392</v>
      </c>
      <c r="G936" s="9"/>
      <c r="H936" s="9">
        <f t="shared" ref="H936:H944" si="163">F936-$G$930</f>
        <v>-0.78096131035633398</v>
      </c>
      <c r="I936" s="9">
        <f t="shared" ref="I936:I990" si="164">POWER(2,-H936)</f>
        <v>1.7182754292233955</v>
      </c>
      <c r="J936" s="9"/>
      <c r="K936" s="9"/>
      <c r="L936" s="9"/>
      <c r="M936" s="9"/>
    </row>
    <row r="937" spans="1:27" x14ac:dyDescent="0.15">
      <c r="A937" s="8">
        <v>8</v>
      </c>
      <c r="B937" s="8" t="s">
        <v>31</v>
      </c>
      <c r="C937" s="8" t="s">
        <v>32</v>
      </c>
      <c r="D937" s="9">
        <v>16.931760318581066</v>
      </c>
      <c r="E937" s="9">
        <v>21.628483197465059</v>
      </c>
      <c r="F937" s="9">
        <f t="shared" si="162"/>
        <v>4.6967228788839925</v>
      </c>
      <c r="G937" s="9"/>
      <c r="H937" s="9">
        <f t="shared" si="163"/>
        <v>-0.81598486031188067</v>
      </c>
      <c r="I937" s="9">
        <f t="shared" si="164"/>
        <v>1.7604995522904896</v>
      </c>
      <c r="J937" s="9"/>
      <c r="K937" s="9"/>
      <c r="L937" s="9"/>
      <c r="M937" s="9"/>
    </row>
    <row r="938" spans="1:27" x14ac:dyDescent="0.15">
      <c r="A938" s="8">
        <v>9</v>
      </c>
      <c r="B938" s="8" t="s">
        <v>33</v>
      </c>
      <c r="C938" s="8" t="s">
        <v>34</v>
      </c>
      <c r="D938" s="9">
        <v>16.131258276640384</v>
      </c>
      <c r="E938" s="9">
        <v>20.435000737162909</v>
      </c>
      <c r="F938" s="9">
        <f t="shared" si="162"/>
        <v>4.3037424605225247</v>
      </c>
      <c r="G938" s="9"/>
      <c r="H938" s="9">
        <f t="shared" si="163"/>
        <v>-1.2089652786733485</v>
      </c>
      <c r="I938" s="9">
        <f t="shared" si="164"/>
        <v>2.3117177763522432</v>
      </c>
      <c r="J938" s="9"/>
      <c r="K938" s="9"/>
      <c r="L938" s="9"/>
      <c r="M938" s="9"/>
    </row>
    <row r="939" spans="1:27" x14ac:dyDescent="0.15">
      <c r="A939" s="8">
        <v>10</v>
      </c>
      <c r="B939" s="8" t="s">
        <v>35</v>
      </c>
      <c r="C939" s="8" t="s">
        <v>36</v>
      </c>
      <c r="D939" s="9">
        <v>16.181124270339733</v>
      </c>
      <c r="E939" s="9">
        <v>21.086477991707312</v>
      </c>
      <c r="F939" s="9">
        <f t="shared" si="162"/>
        <v>4.9053537213675789</v>
      </c>
      <c r="G939" s="9"/>
      <c r="H939" s="9">
        <f t="shared" si="163"/>
        <v>-0.60735401782829435</v>
      </c>
      <c r="I939" s="9">
        <f t="shared" si="164"/>
        <v>1.5234625309164533</v>
      </c>
      <c r="J939" s="9"/>
      <c r="K939" s="9"/>
      <c r="L939" s="9"/>
      <c r="M939" s="9"/>
    </row>
    <row r="940" spans="1:27" x14ac:dyDescent="0.15">
      <c r="A940" s="8">
        <v>11</v>
      </c>
      <c r="B940" s="8" t="s">
        <v>37</v>
      </c>
      <c r="C940" s="8" t="s">
        <v>38</v>
      </c>
      <c r="D940" s="9">
        <v>16.36156152168078</v>
      </c>
      <c r="E940" s="9">
        <v>21.758784747911836</v>
      </c>
      <c r="F940" s="9">
        <f t="shared" si="162"/>
        <v>5.3972232262310555</v>
      </c>
      <c r="G940" s="9"/>
      <c r="H940" s="9">
        <f t="shared" si="163"/>
        <v>-0.11548451296481765</v>
      </c>
      <c r="I940" s="9">
        <f t="shared" si="164"/>
        <v>1.0833388116407474</v>
      </c>
      <c r="J940" s="9" t="s">
        <v>39</v>
      </c>
      <c r="K940" s="9">
        <f t="shared" ref="K940:K972" si="165">GEOMEAN(I940:I944)</f>
        <v>0.95429278191055922</v>
      </c>
      <c r="L940" s="9">
        <f t="shared" ref="L940:L972" si="166">STDEV(I940:I944)/SQRT(5)</f>
        <v>3.5623195363648524E-2</v>
      </c>
      <c r="M940" s="1">
        <v>0.55649999999999999</v>
      </c>
    </row>
    <row r="941" spans="1:27" x14ac:dyDescent="0.15">
      <c r="A941" s="8">
        <v>12</v>
      </c>
      <c r="B941" s="8" t="s">
        <v>40</v>
      </c>
      <c r="C941" s="8" t="s">
        <v>41</v>
      </c>
      <c r="D941" s="9">
        <v>15.955541426686864</v>
      </c>
      <c r="E941" s="9">
        <v>21.519042176621522</v>
      </c>
      <c r="F941" s="9">
        <f t="shared" si="162"/>
        <v>5.5635007499346578</v>
      </c>
      <c r="G941" s="9"/>
      <c r="H941" s="9">
        <f t="shared" si="163"/>
        <v>5.0793010738784616E-2</v>
      </c>
      <c r="I941" s="9">
        <f t="shared" si="164"/>
        <v>0.9654055255502958</v>
      </c>
      <c r="J941" s="9"/>
      <c r="K941" s="9"/>
      <c r="L941" s="9"/>
      <c r="M941" s="9"/>
    </row>
    <row r="942" spans="1:27" x14ac:dyDescent="0.15">
      <c r="A942" s="8">
        <v>13</v>
      </c>
      <c r="B942" s="8" t="s">
        <v>42</v>
      </c>
      <c r="C942" s="8" t="s">
        <v>43</v>
      </c>
      <c r="D942" s="9">
        <v>16.651820998945343</v>
      </c>
      <c r="E942" s="9">
        <v>22.36188271677748</v>
      </c>
      <c r="F942" s="9">
        <f t="shared" si="162"/>
        <v>5.7100617178321365</v>
      </c>
      <c r="G942" s="9"/>
      <c r="H942" s="9">
        <f t="shared" si="163"/>
        <v>0.19735397863626325</v>
      </c>
      <c r="I942" s="9">
        <f t="shared" si="164"/>
        <v>0.87214868972990256</v>
      </c>
      <c r="J942" s="9"/>
      <c r="K942" s="9"/>
      <c r="L942" s="9"/>
      <c r="M942" s="9"/>
    </row>
    <row r="943" spans="1:27" x14ac:dyDescent="0.15">
      <c r="A943" s="8">
        <v>14</v>
      </c>
      <c r="B943" s="8" t="s">
        <v>44</v>
      </c>
      <c r="C943" s="8" t="s">
        <v>45</v>
      </c>
      <c r="D943" s="9">
        <v>16.240870292570207</v>
      </c>
      <c r="E943" s="9">
        <v>21.888273396711451</v>
      </c>
      <c r="F943" s="9">
        <f t="shared" si="162"/>
        <v>5.6474031041412438</v>
      </c>
      <c r="G943" s="9"/>
      <c r="H943" s="9">
        <f t="shared" si="163"/>
        <v>0.1346953649453706</v>
      </c>
      <c r="I943" s="9">
        <f t="shared" si="164"/>
        <v>0.91086214814112976</v>
      </c>
      <c r="J943" s="9"/>
      <c r="K943" s="9"/>
      <c r="L943" s="9"/>
      <c r="M943" s="9"/>
    </row>
    <row r="944" spans="1:27" x14ac:dyDescent="0.15">
      <c r="A944" s="8">
        <v>15</v>
      </c>
      <c r="B944" s="8" t="s">
        <v>46</v>
      </c>
      <c r="C944" s="8" t="s">
        <v>47</v>
      </c>
      <c r="D944" s="9">
        <v>15.821417453240054</v>
      </c>
      <c r="E944" s="9">
        <v>21.404248023674931</v>
      </c>
      <c r="F944" s="9">
        <f t="shared" si="162"/>
        <v>5.5828305704348775</v>
      </c>
      <c r="G944" s="9"/>
      <c r="H944" s="9">
        <f t="shared" si="163"/>
        <v>7.0122831239004313E-2</v>
      </c>
      <c r="I944" s="9">
        <f t="shared" si="164"/>
        <v>0.95255689377646124</v>
      </c>
      <c r="J944" s="9"/>
      <c r="K944" s="9"/>
      <c r="L944" s="9"/>
      <c r="M944" s="9"/>
    </row>
    <row r="945" spans="1:14" x14ac:dyDescent="0.15">
      <c r="A945" s="8"/>
      <c r="B945" s="8"/>
      <c r="C945" s="8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4" x14ac:dyDescent="0.15">
      <c r="A946" s="8">
        <v>16</v>
      </c>
      <c r="B946" s="8" t="s">
        <v>48</v>
      </c>
      <c r="C946" s="8" t="s">
        <v>49</v>
      </c>
      <c r="D946" s="9">
        <v>17.017756966465001</v>
      </c>
      <c r="E946" s="9">
        <v>22.519517113076059</v>
      </c>
      <c r="F946" s="9">
        <f t="shared" si="162"/>
        <v>5.5017601466110584</v>
      </c>
      <c r="G946" s="9">
        <f t="shared" ref="G946:G978" si="167">GEOMEAN(F946:F950)</f>
        <v>5.6227320386979684</v>
      </c>
      <c r="H946" s="9"/>
      <c r="I946" s="9"/>
      <c r="J946" s="9"/>
      <c r="K946" s="9"/>
      <c r="L946" s="9"/>
      <c r="M946" s="9"/>
    </row>
    <row r="947" spans="1:14" x14ac:dyDescent="0.15">
      <c r="A947" s="8">
        <v>17</v>
      </c>
      <c r="B947" s="8" t="s">
        <v>50</v>
      </c>
      <c r="C947" s="8" t="s">
        <v>51</v>
      </c>
      <c r="D947" s="9">
        <v>16.630268839869018</v>
      </c>
      <c r="E947" s="9">
        <v>22.566442501322829</v>
      </c>
      <c r="F947" s="9">
        <f t="shared" si="162"/>
        <v>5.936173661453811</v>
      </c>
      <c r="G947" s="9"/>
      <c r="H947" s="9"/>
      <c r="I947" s="9"/>
      <c r="J947" s="9"/>
      <c r="K947" s="9"/>
      <c r="L947" s="9"/>
      <c r="M947" s="9"/>
    </row>
    <row r="948" spans="1:14" x14ac:dyDescent="0.15">
      <c r="A948" s="8">
        <v>18</v>
      </c>
      <c r="B948" s="8" t="s">
        <v>52</v>
      </c>
      <c r="C948" s="8" t="s">
        <v>53</v>
      </c>
      <c r="D948" s="9">
        <v>16.639770147598458</v>
      </c>
      <c r="E948" s="9">
        <v>22.165247182035618</v>
      </c>
      <c r="F948" s="9">
        <f t="shared" si="162"/>
        <v>5.5254770344371593</v>
      </c>
      <c r="G948" s="9"/>
      <c r="H948" s="9"/>
      <c r="I948" s="9"/>
      <c r="J948" s="9"/>
      <c r="K948" s="9"/>
      <c r="L948" s="9"/>
      <c r="M948" s="9"/>
    </row>
    <row r="949" spans="1:14" x14ac:dyDescent="0.15">
      <c r="A949" s="8">
        <v>19</v>
      </c>
      <c r="B949" s="8" t="s">
        <v>54</v>
      </c>
      <c r="C949" s="8" t="s">
        <v>55</v>
      </c>
      <c r="D949" s="9">
        <v>16.141312986532434</v>
      </c>
      <c r="E949" s="9">
        <v>22.092194904891556</v>
      </c>
      <c r="F949" s="9">
        <f t="shared" si="162"/>
        <v>5.9508819183591228</v>
      </c>
      <c r="G949" s="9"/>
      <c r="H949" s="9"/>
      <c r="I949" s="9"/>
      <c r="J949" s="9"/>
      <c r="K949" s="9"/>
      <c r="L949" s="9"/>
      <c r="M949" s="9"/>
    </row>
    <row r="950" spans="1:14" x14ac:dyDescent="0.15">
      <c r="A950" s="8">
        <v>20</v>
      </c>
      <c r="B950" s="8" t="s">
        <v>56</v>
      </c>
      <c r="C950" s="8" t="s">
        <v>57</v>
      </c>
      <c r="D950" s="9">
        <v>16.879826471630846</v>
      </c>
      <c r="E950" s="9">
        <v>22.113149866743736</v>
      </c>
      <c r="F950" s="9">
        <f t="shared" si="162"/>
        <v>5.2333233951128904</v>
      </c>
      <c r="G950" s="9"/>
      <c r="H950" s="9"/>
      <c r="I950" s="9"/>
      <c r="J950" s="9"/>
      <c r="K950" s="9"/>
      <c r="L950" s="9"/>
      <c r="M950" s="9"/>
    </row>
    <row r="951" spans="1:14" x14ac:dyDescent="0.15">
      <c r="A951" s="8">
        <v>21</v>
      </c>
      <c r="B951" s="8" t="s">
        <v>58</v>
      </c>
      <c r="C951" s="8" t="s">
        <v>59</v>
      </c>
      <c r="D951" s="9">
        <v>16.156001878830427</v>
      </c>
      <c r="E951" s="9">
        <v>20.845591267985984</v>
      </c>
      <c r="F951" s="9">
        <f t="shared" si="162"/>
        <v>4.6895893891555573</v>
      </c>
      <c r="G951" s="9"/>
      <c r="H951" s="9">
        <f>F951-$G$946</f>
        <v>-0.93314264954241111</v>
      </c>
      <c r="I951" s="9">
        <f t="shared" si="164"/>
        <v>1.9094308179814339</v>
      </c>
      <c r="J951" s="9" t="s">
        <v>60</v>
      </c>
      <c r="K951" s="9">
        <f t="shared" si="165"/>
        <v>2.0443516370242074</v>
      </c>
      <c r="L951" s="9">
        <f t="shared" si="166"/>
        <v>0.31182934569031617</v>
      </c>
      <c r="M951" s="10">
        <v>3.3999999999999998E-3</v>
      </c>
      <c r="N951" s="3" t="s">
        <v>144</v>
      </c>
    </row>
    <row r="952" spans="1:14" x14ac:dyDescent="0.15">
      <c r="A952" s="8">
        <v>22</v>
      </c>
      <c r="B952" s="8" t="s">
        <v>62</v>
      </c>
      <c r="C952" s="8" t="s">
        <v>63</v>
      </c>
      <c r="D952" s="9">
        <v>15.364157438854015</v>
      </c>
      <c r="E952" s="9">
        <v>19.27271009858341</v>
      </c>
      <c r="F952" s="9">
        <f t="shared" si="162"/>
        <v>3.9085526597293949</v>
      </c>
      <c r="G952" s="9"/>
      <c r="H952" s="9">
        <f t="shared" ref="H952:H960" si="168">F952-$G$946</f>
        <v>-1.7141793789685735</v>
      </c>
      <c r="I952" s="9">
        <f t="shared" si="164"/>
        <v>3.281099578309485</v>
      </c>
      <c r="J952" s="9"/>
      <c r="K952" s="9"/>
      <c r="L952" s="9"/>
      <c r="M952" s="9"/>
    </row>
    <row r="953" spans="1:14" x14ac:dyDescent="0.15">
      <c r="A953" s="8">
        <v>23</v>
      </c>
      <c r="B953" s="8" t="s">
        <v>64</v>
      </c>
      <c r="C953" s="8" t="s">
        <v>65</v>
      </c>
      <c r="D953" s="9">
        <v>15.457006985451063</v>
      </c>
      <c r="E953" s="9">
        <v>20.090802109355906</v>
      </c>
      <c r="F953" s="9">
        <f t="shared" si="162"/>
        <v>4.6337951239048429</v>
      </c>
      <c r="G953" s="9"/>
      <c r="H953" s="9">
        <f t="shared" si="168"/>
        <v>-0.98893691479312551</v>
      </c>
      <c r="I953" s="9">
        <f t="shared" si="164"/>
        <v>1.9847219608754847</v>
      </c>
      <c r="J953" s="9"/>
      <c r="K953" s="9"/>
      <c r="L953" s="9"/>
      <c r="M953" s="9"/>
    </row>
    <row r="954" spans="1:14" x14ac:dyDescent="0.15">
      <c r="A954" s="8">
        <v>24</v>
      </c>
      <c r="B954" s="8" t="s">
        <v>66</v>
      </c>
      <c r="C954" s="8" t="s">
        <v>67</v>
      </c>
      <c r="D954" s="9">
        <v>16.701582453797215</v>
      </c>
      <c r="E954" s="9">
        <v>21.278773593321066</v>
      </c>
      <c r="F954" s="9">
        <f t="shared" si="162"/>
        <v>4.5771911395238511</v>
      </c>
      <c r="G954" s="9"/>
      <c r="H954" s="9">
        <f t="shared" si="168"/>
        <v>-1.0455408991741173</v>
      </c>
      <c r="I954" s="9">
        <f t="shared" si="164"/>
        <v>2.0641401066051599</v>
      </c>
      <c r="J954" s="9"/>
      <c r="K954" s="9"/>
      <c r="L954" s="9"/>
      <c r="M954" s="9"/>
    </row>
    <row r="955" spans="1:14" x14ac:dyDescent="0.15">
      <c r="A955" s="8">
        <v>25</v>
      </c>
      <c r="B955" s="8" t="s">
        <v>68</v>
      </c>
      <c r="C955" s="8" t="s">
        <v>69</v>
      </c>
      <c r="D955" s="9">
        <v>15.903675344139446</v>
      </c>
      <c r="E955" s="9">
        <v>21.049990389341037</v>
      </c>
      <c r="F955" s="9">
        <f t="shared" si="162"/>
        <v>5.1463150452015913</v>
      </c>
      <c r="G955" s="9"/>
      <c r="H955" s="9">
        <f t="shared" si="168"/>
        <v>-0.47641699349637712</v>
      </c>
      <c r="I955" s="9">
        <f t="shared" si="164"/>
        <v>1.3912840473721484</v>
      </c>
      <c r="J955" s="9"/>
      <c r="K955" s="9"/>
      <c r="L955" s="9"/>
      <c r="M955" s="9"/>
    </row>
    <row r="956" spans="1:14" x14ac:dyDescent="0.15">
      <c r="A956" s="8">
        <v>26</v>
      </c>
      <c r="B956" s="8" t="s">
        <v>70</v>
      </c>
      <c r="C956" s="8" t="s">
        <v>71</v>
      </c>
      <c r="D956" s="9">
        <v>15.798615751124734</v>
      </c>
      <c r="E956" s="9">
        <v>21.580902782774427</v>
      </c>
      <c r="F956" s="9">
        <f t="shared" si="162"/>
        <v>5.7822870316496928</v>
      </c>
      <c r="G956" s="9"/>
      <c r="H956" s="9">
        <f t="shared" si="168"/>
        <v>0.15955499295172437</v>
      </c>
      <c r="I956" s="9">
        <f t="shared" si="164"/>
        <v>0.89530118880992215</v>
      </c>
      <c r="J956" s="9" t="s">
        <v>72</v>
      </c>
      <c r="K956" s="9">
        <f t="shared" si="165"/>
        <v>0.95488491310789336</v>
      </c>
      <c r="L956" s="9">
        <f t="shared" si="166"/>
        <v>2.2781303517712969E-2</v>
      </c>
      <c r="M956" s="1">
        <v>0.69359999999999999</v>
      </c>
    </row>
    <row r="957" spans="1:14" x14ac:dyDescent="0.15">
      <c r="A957" s="8">
        <v>27</v>
      </c>
      <c r="B957" s="8" t="s">
        <v>73</v>
      </c>
      <c r="C957" s="8" t="s">
        <v>74</v>
      </c>
      <c r="D957" s="9">
        <v>16.859255734231638</v>
      </c>
      <c r="E957" s="9">
        <v>22.451937073362167</v>
      </c>
      <c r="F957" s="9">
        <f t="shared" si="162"/>
        <v>5.5926813391305288</v>
      </c>
      <c r="G957" s="9"/>
      <c r="H957" s="9">
        <f t="shared" si="168"/>
        <v>-3.0050699567439665E-2</v>
      </c>
      <c r="I957" s="9">
        <f t="shared" si="164"/>
        <v>1.0210480070135226</v>
      </c>
      <c r="J957" s="9"/>
      <c r="K957" s="9"/>
      <c r="L957" s="9"/>
      <c r="M957" s="9"/>
    </row>
    <row r="958" spans="1:14" x14ac:dyDescent="0.15">
      <c r="A958" s="8">
        <v>28</v>
      </c>
      <c r="B958" s="8" t="s">
        <v>75</v>
      </c>
      <c r="C958" s="8" t="s">
        <v>76</v>
      </c>
      <c r="D958" s="9">
        <v>16.209924747942569</v>
      </c>
      <c r="E958" s="9">
        <v>21.904260573761281</v>
      </c>
      <c r="F958" s="9">
        <f t="shared" si="162"/>
        <v>5.6943358258187118</v>
      </c>
      <c r="G958" s="9"/>
      <c r="H958" s="9">
        <f t="shared" si="168"/>
        <v>7.1603787120743334E-2</v>
      </c>
      <c r="I958" s="9">
        <f t="shared" si="164"/>
        <v>0.95157957640251956</v>
      </c>
      <c r="J958" s="9"/>
      <c r="K958" s="9"/>
      <c r="L958" s="9"/>
      <c r="M958" s="9"/>
    </row>
    <row r="959" spans="1:14" x14ac:dyDescent="0.15">
      <c r="A959" s="8">
        <v>29</v>
      </c>
      <c r="B959" s="8" t="s">
        <v>77</v>
      </c>
      <c r="C959" s="8" t="s">
        <v>78</v>
      </c>
      <c r="D959" s="9">
        <v>16.206272016322668</v>
      </c>
      <c r="E959" s="9">
        <v>21.842166738030315</v>
      </c>
      <c r="F959" s="9">
        <f t="shared" si="162"/>
        <v>5.6358947217076469</v>
      </c>
      <c r="G959" s="9"/>
      <c r="H959" s="9">
        <f t="shared" si="168"/>
        <v>1.3162683009678489E-2</v>
      </c>
      <c r="I959" s="9">
        <f t="shared" si="164"/>
        <v>0.99091781783087907</v>
      </c>
      <c r="J959" s="9"/>
      <c r="K959" s="9"/>
      <c r="L959" s="9"/>
      <c r="M959" s="9"/>
    </row>
    <row r="960" spans="1:14" x14ac:dyDescent="0.15">
      <c r="A960" s="8">
        <v>30</v>
      </c>
      <c r="B960" s="8" t="s">
        <v>79</v>
      </c>
      <c r="C960" s="8" t="s">
        <v>80</v>
      </c>
      <c r="D960" s="9">
        <v>16.225398948252778</v>
      </c>
      <c r="E960" s="9">
        <v>21.966866379218668</v>
      </c>
      <c r="F960" s="9">
        <f t="shared" si="162"/>
        <v>5.7414674309658906</v>
      </c>
      <c r="G960" s="9"/>
      <c r="H960" s="9">
        <f t="shared" si="168"/>
        <v>0.11873539226792218</v>
      </c>
      <c r="I960" s="9">
        <f t="shared" si="164"/>
        <v>0.92099460327230465</v>
      </c>
      <c r="J960" s="9"/>
      <c r="K960" s="9"/>
      <c r="L960" s="9"/>
      <c r="M960" s="9"/>
    </row>
    <row r="961" spans="1:13" x14ac:dyDescent="0.15">
      <c r="A961" s="8"/>
      <c r="B961" s="8"/>
      <c r="C961" s="8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x14ac:dyDescent="0.15">
      <c r="A962" s="8">
        <v>31</v>
      </c>
      <c r="B962" s="8" t="s">
        <v>81</v>
      </c>
      <c r="C962" s="8" t="s">
        <v>82</v>
      </c>
      <c r="D962" s="9">
        <v>16.226818519194129</v>
      </c>
      <c r="E962" s="9">
        <v>21.446032971240705</v>
      </c>
      <c r="F962" s="9">
        <f t="shared" si="162"/>
        <v>5.2192144520465753</v>
      </c>
      <c r="G962" s="9">
        <f t="shared" si="167"/>
        <v>5.3990059851291887</v>
      </c>
      <c r="H962" s="9"/>
      <c r="I962" s="9"/>
      <c r="J962" s="9"/>
      <c r="K962" s="9"/>
      <c r="L962" s="9"/>
      <c r="M962" s="9"/>
    </row>
    <row r="963" spans="1:13" x14ac:dyDescent="0.15">
      <c r="A963" s="8">
        <v>32</v>
      </c>
      <c r="B963" s="8" t="s">
        <v>83</v>
      </c>
      <c r="C963" s="8" t="s">
        <v>84</v>
      </c>
      <c r="D963" s="9">
        <v>16.36143862294702</v>
      </c>
      <c r="E963" s="9">
        <v>22.061013245166265</v>
      </c>
      <c r="F963" s="9">
        <f t="shared" si="162"/>
        <v>5.6995746222192452</v>
      </c>
      <c r="G963" s="9"/>
      <c r="H963" s="9"/>
      <c r="I963" s="9"/>
      <c r="J963" s="9"/>
      <c r="K963" s="9"/>
      <c r="L963" s="9"/>
      <c r="M963" s="9"/>
    </row>
    <row r="964" spans="1:13" x14ac:dyDescent="0.15">
      <c r="A964" s="8">
        <v>33</v>
      </c>
      <c r="B964" s="8" t="s">
        <v>85</v>
      </c>
      <c r="C964" s="8" t="s">
        <v>86</v>
      </c>
      <c r="D964" s="9">
        <v>16.166222821480645</v>
      </c>
      <c r="E964" s="9">
        <v>21.560710473055988</v>
      </c>
      <c r="F964" s="9">
        <f t="shared" si="162"/>
        <v>5.3944876515753428</v>
      </c>
      <c r="G964" s="9"/>
      <c r="H964" s="9"/>
      <c r="I964" s="9"/>
      <c r="J964" s="9"/>
      <c r="K964" s="9"/>
      <c r="L964" s="9"/>
      <c r="M964" s="9"/>
    </row>
    <row r="965" spans="1:13" x14ac:dyDescent="0.15">
      <c r="A965" s="8">
        <v>34</v>
      </c>
      <c r="B965" s="8" t="s">
        <v>87</v>
      </c>
      <c r="C965" s="8" t="s">
        <v>88</v>
      </c>
      <c r="D965" s="9">
        <v>17.088303292156393</v>
      </c>
      <c r="E965" s="9">
        <v>22.540508617064511</v>
      </c>
      <c r="F965" s="9">
        <f t="shared" si="162"/>
        <v>5.4522053249081175</v>
      </c>
      <c r="G965" s="9"/>
      <c r="H965" s="9"/>
      <c r="I965" s="9"/>
      <c r="J965" s="9"/>
      <c r="K965" s="9"/>
      <c r="L965" s="9"/>
      <c r="M965" s="9"/>
    </row>
    <row r="966" spans="1:13" x14ac:dyDescent="0.15">
      <c r="A966" s="8">
        <v>35</v>
      </c>
      <c r="B966" s="8" t="s">
        <v>89</v>
      </c>
      <c r="C966" s="8" t="s">
        <v>90</v>
      </c>
      <c r="D966" s="9">
        <v>16.640558988392605</v>
      </c>
      <c r="E966" s="9">
        <v>21.883790723832242</v>
      </c>
      <c r="F966" s="9">
        <f t="shared" si="162"/>
        <v>5.2432317354396361</v>
      </c>
      <c r="G966" s="9"/>
      <c r="H966" s="9"/>
      <c r="I966" s="9"/>
      <c r="J966" s="9"/>
      <c r="K966" s="9"/>
      <c r="L966" s="9"/>
      <c r="M966" s="9"/>
    </row>
    <row r="967" spans="1:13" x14ac:dyDescent="0.15">
      <c r="A967" s="8">
        <v>36</v>
      </c>
      <c r="B967" s="8" t="s">
        <v>91</v>
      </c>
      <c r="C967" s="8" t="s">
        <v>92</v>
      </c>
      <c r="D967" s="9">
        <v>15.713125727301028</v>
      </c>
      <c r="E967" s="9">
        <v>19.741838465839699</v>
      </c>
      <c r="F967" s="9">
        <f t="shared" si="162"/>
        <v>4.0287127385386707</v>
      </c>
      <c r="G967" s="9"/>
      <c r="H967" s="9">
        <f>F967-$G$962</f>
        <v>-1.370293246590518</v>
      </c>
      <c r="I967" s="9">
        <f t="shared" si="164"/>
        <v>2.58523108982269</v>
      </c>
      <c r="J967" s="9" t="s">
        <v>93</v>
      </c>
      <c r="K967" s="9">
        <f t="shared" si="165"/>
        <v>1.317932285893098</v>
      </c>
      <c r="L967" s="9">
        <f t="shared" si="166"/>
        <v>0.3084233817946101</v>
      </c>
      <c r="M967" s="1">
        <v>0.22239999999999999</v>
      </c>
    </row>
    <row r="968" spans="1:13" x14ac:dyDescent="0.15">
      <c r="A968" s="8">
        <v>37</v>
      </c>
      <c r="B968" s="8" t="s">
        <v>94</v>
      </c>
      <c r="C968" s="8" t="s">
        <v>95</v>
      </c>
      <c r="D968" s="9">
        <v>16.484576667958951</v>
      </c>
      <c r="E968" s="9">
        <v>21.790004998806928</v>
      </c>
      <c r="F968" s="9">
        <f t="shared" si="162"/>
        <v>5.3054283308479775</v>
      </c>
      <c r="G968" s="9"/>
      <c r="H968" s="9">
        <f t="shared" ref="H968:H976" si="169">F968-$G$962</f>
        <v>-9.3577654281211231E-2</v>
      </c>
      <c r="I968" s="9">
        <f t="shared" si="164"/>
        <v>1.067012926686012</v>
      </c>
      <c r="J968" s="9"/>
      <c r="K968" s="9"/>
      <c r="L968" s="9"/>
      <c r="M968" s="9"/>
    </row>
    <row r="969" spans="1:13" x14ac:dyDescent="0.15">
      <c r="A969" s="8">
        <v>38</v>
      </c>
      <c r="B969" s="8" t="s">
        <v>96</v>
      </c>
      <c r="C969" s="8" t="s">
        <v>97</v>
      </c>
      <c r="D969" s="9">
        <v>15.687489857369645</v>
      </c>
      <c r="E969" s="9">
        <v>20.47147526517713</v>
      </c>
      <c r="F969" s="9">
        <f t="shared" si="162"/>
        <v>4.783985407807485</v>
      </c>
      <c r="G969" s="9"/>
      <c r="H969" s="9">
        <f t="shared" si="169"/>
        <v>-0.61502057732170368</v>
      </c>
      <c r="I969" s="9">
        <f t="shared" si="164"/>
        <v>1.5315798420342179</v>
      </c>
      <c r="J969" s="9"/>
      <c r="K969" s="9"/>
      <c r="L969" s="9"/>
      <c r="M969" s="9"/>
    </row>
    <row r="970" spans="1:13" x14ac:dyDescent="0.15">
      <c r="A970" s="8">
        <v>39</v>
      </c>
      <c r="B970" s="8" t="s">
        <v>98</v>
      </c>
      <c r="C970" s="8" t="s">
        <v>99</v>
      </c>
      <c r="D970" s="9">
        <v>16.110473364000814</v>
      </c>
      <c r="E970" s="9">
        <v>21.632544165017272</v>
      </c>
      <c r="F970" s="9">
        <f t="shared" si="162"/>
        <v>5.5220708010164579</v>
      </c>
      <c r="G970" s="9"/>
      <c r="H970" s="9">
        <f t="shared" si="169"/>
        <v>0.12306481588726914</v>
      </c>
      <c r="I970" s="9">
        <f t="shared" si="164"/>
        <v>0.91823490788086282</v>
      </c>
      <c r="J970" s="9"/>
      <c r="K970" s="9"/>
      <c r="L970" s="9"/>
      <c r="M970" s="9"/>
    </row>
    <row r="971" spans="1:13" x14ac:dyDescent="0.15">
      <c r="A971" s="8">
        <v>40</v>
      </c>
      <c r="B971" s="8" t="s">
        <v>100</v>
      </c>
      <c r="C971" s="8" t="s">
        <v>101</v>
      </c>
      <c r="D971" s="9">
        <v>16.447121424629447</v>
      </c>
      <c r="E971" s="9">
        <v>21.810572832306953</v>
      </c>
      <c r="F971" s="9">
        <f t="shared" si="162"/>
        <v>5.3634514076775055</v>
      </c>
      <c r="G971" s="9"/>
      <c r="H971" s="9">
        <f t="shared" si="169"/>
        <v>-3.5554577451683222E-2</v>
      </c>
      <c r="I971" s="9">
        <f t="shared" si="164"/>
        <v>1.02495074227303</v>
      </c>
      <c r="J971" s="9"/>
      <c r="K971" s="9"/>
      <c r="L971" s="9"/>
      <c r="M971" s="9"/>
    </row>
    <row r="972" spans="1:13" x14ac:dyDescent="0.15">
      <c r="A972" s="8">
        <v>41</v>
      </c>
      <c r="B972" s="8" t="s">
        <v>102</v>
      </c>
      <c r="C972" s="8" t="s">
        <v>103</v>
      </c>
      <c r="D972" s="9">
        <v>16.768008515297861</v>
      </c>
      <c r="E972" s="9">
        <v>21.87321830506534</v>
      </c>
      <c r="F972" s="9">
        <f t="shared" si="162"/>
        <v>5.1052097897674784</v>
      </c>
      <c r="G972" s="9"/>
      <c r="H972" s="9">
        <f t="shared" si="169"/>
        <v>-0.29379619536171031</v>
      </c>
      <c r="I972" s="9">
        <f t="shared" si="164"/>
        <v>1.2258616744971815</v>
      </c>
      <c r="J972" s="9" t="s">
        <v>104</v>
      </c>
      <c r="K972" s="9">
        <f t="shared" si="165"/>
        <v>1.1225063463003406</v>
      </c>
      <c r="L972" s="9">
        <f t="shared" si="166"/>
        <v>3.4831468961132858E-2</v>
      </c>
      <c r="M972" s="1">
        <v>0.13239999999999999</v>
      </c>
    </row>
    <row r="973" spans="1:13" x14ac:dyDescent="0.15">
      <c r="A973" s="8">
        <v>42</v>
      </c>
      <c r="B973" s="8" t="s">
        <v>105</v>
      </c>
      <c r="C973" s="8" t="s">
        <v>106</v>
      </c>
      <c r="D973" s="9">
        <v>17.032935123146995</v>
      </c>
      <c r="E973" s="9">
        <v>22.326508681907775</v>
      </c>
      <c r="F973" s="9">
        <f t="shared" si="162"/>
        <v>5.2935735587607802</v>
      </c>
      <c r="G973" s="9"/>
      <c r="H973" s="9">
        <f t="shared" si="169"/>
        <v>-0.10543242636840855</v>
      </c>
      <c r="I973" s="9">
        <f t="shared" si="164"/>
        <v>1.0758168022121259</v>
      </c>
      <c r="J973" s="9"/>
      <c r="K973" s="9"/>
      <c r="L973" s="9"/>
      <c r="M973" s="9"/>
    </row>
    <row r="974" spans="1:13" x14ac:dyDescent="0.15">
      <c r="A974" s="8">
        <v>43</v>
      </c>
      <c r="B974" s="8" t="s">
        <v>107</v>
      </c>
      <c r="C974" s="8" t="s">
        <v>108</v>
      </c>
      <c r="D974" s="9">
        <v>17.307608638537427</v>
      </c>
      <c r="E974" s="9">
        <v>22.555477169293514</v>
      </c>
      <c r="F974" s="9">
        <f t="shared" si="162"/>
        <v>5.2478685307560866</v>
      </c>
      <c r="G974" s="9"/>
      <c r="H974" s="9">
        <f t="shared" si="169"/>
        <v>-0.15113745437310211</v>
      </c>
      <c r="I974" s="9">
        <f t="shared" si="164"/>
        <v>1.110444627434521</v>
      </c>
      <c r="J974" s="9"/>
      <c r="K974" s="9"/>
      <c r="L974" s="9"/>
      <c r="M974" s="9"/>
    </row>
    <row r="975" spans="1:13" x14ac:dyDescent="0.15">
      <c r="A975" s="8">
        <v>44</v>
      </c>
      <c r="B975" s="8" t="s">
        <v>109</v>
      </c>
      <c r="C975" s="8" t="s">
        <v>110</v>
      </c>
      <c r="D975" s="9">
        <v>17.347237561069278</v>
      </c>
      <c r="E975" s="9">
        <v>22.509001952951465</v>
      </c>
      <c r="F975" s="9">
        <f t="shared" si="162"/>
        <v>5.1617643918821869</v>
      </c>
      <c r="G975" s="9"/>
      <c r="H975" s="9">
        <f t="shared" si="169"/>
        <v>-0.23724159324700178</v>
      </c>
      <c r="I975" s="9">
        <f t="shared" si="164"/>
        <v>1.1787367821670882</v>
      </c>
      <c r="J975" s="9"/>
      <c r="K975" s="9"/>
      <c r="L975" s="9"/>
      <c r="M975" s="9"/>
    </row>
    <row r="976" spans="1:13" x14ac:dyDescent="0.15">
      <c r="A976" s="8">
        <v>45</v>
      </c>
      <c r="B976" s="8" t="s">
        <v>111</v>
      </c>
      <c r="C976" s="8" t="s">
        <v>112</v>
      </c>
      <c r="D976" s="9">
        <v>17.218763868337181</v>
      </c>
      <c r="E976" s="9">
        <v>22.571759515133046</v>
      </c>
      <c r="F976" s="9">
        <f t="shared" si="162"/>
        <v>5.3529956467958648</v>
      </c>
      <c r="G976" s="9"/>
      <c r="H976" s="9">
        <f t="shared" si="169"/>
        <v>-4.6010338333323908E-2</v>
      </c>
      <c r="I976" s="9">
        <f t="shared" si="164"/>
        <v>1.0324059336638156</v>
      </c>
      <c r="J976" s="9"/>
      <c r="K976" s="9"/>
      <c r="L976" s="9"/>
      <c r="M976" s="9"/>
    </row>
    <row r="977" spans="1:13" x14ac:dyDescent="0.15">
      <c r="A977" s="8"/>
      <c r="B977" s="8"/>
      <c r="C977" s="8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x14ac:dyDescent="0.15">
      <c r="A978" s="8">
        <v>46</v>
      </c>
      <c r="B978" s="8" t="s">
        <v>113</v>
      </c>
      <c r="C978" s="8" t="s">
        <v>114</v>
      </c>
      <c r="D978" s="9">
        <v>17.162059890046951</v>
      </c>
      <c r="E978" s="9">
        <v>22.904923862274401</v>
      </c>
      <c r="F978" s="9">
        <f t="shared" si="162"/>
        <v>5.7428639722274504</v>
      </c>
      <c r="G978" s="9">
        <f t="shared" si="167"/>
        <v>5.5430093510612091</v>
      </c>
      <c r="H978" s="9"/>
      <c r="I978" s="9"/>
      <c r="J978" s="9"/>
      <c r="K978" s="9"/>
      <c r="L978" s="9"/>
      <c r="M978" s="9"/>
    </row>
    <row r="979" spans="1:13" x14ac:dyDescent="0.15">
      <c r="A979" s="8">
        <v>47</v>
      </c>
      <c r="B979" s="8" t="s">
        <v>115</v>
      </c>
      <c r="C979" s="8" t="s">
        <v>116</v>
      </c>
      <c r="D979" s="9">
        <v>17.483373476118835</v>
      </c>
      <c r="E979" s="9">
        <v>23.045732162649418</v>
      </c>
      <c r="F979" s="9">
        <f t="shared" si="162"/>
        <v>5.5623586865305832</v>
      </c>
      <c r="G979" s="9"/>
      <c r="H979" s="9"/>
      <c r="I979" s="9"/>
      <c r="J979" s="9"/>
      <c r="K979" s="9"/>
      <c r="L979" s="9"/>
      <c r="M979" s="9"/>
    </row>
    <row r="980" spans="1:13" x14ac:dyDescent="0.15">
      <c r="A980" s="8">
        <v>48</v>
      </c>
      <c r="B980" s="8" t="s">
        <v>117</v>
      </c>
      <c r="C980" s="8" t="s">
        <v>118</v>
      </c>
      <c r="D980" s="9">
        <v>17.095242123040535</v>
      </c>
      <c r="E980" s="9">
        <v>22.665617983599766</v>
      </c>
      <c r="F980" s="9">
        <f t="shared" si="162"/>
        <v>5.5703758605592313</v>
      </c>
      <c r="G980" s="9"/>
      <c r="H980" s="9"/>
      <c r="I980" s="9"/>
      <c r="J980" s="9"/>
      <c r="K980" s="9"/>
      <c r="L980" s="9"/>
      <c r="M980" s="9"/>
    </row>
    <row r="981" spans="1:13" x14ac:dyDescent="0.15">
      <c r="A981" s="8">
        <v>49</v>
      </c>
      <c r="B981" s="8" t="s">
        <v>119</v>
      </c>
      <c r="C981" s="8" t="s">
        <v>120</v>
      </c>
      <c r="D981" s="9">
        <v>16.609514343240136</v>
      </c>
      <c r="E981" s="9">
        <v>22.217364149645213</v>
      </c>
      <c r="F981" s="9">
        <f t="shared" si="162"/>
        <v>5.6078498064050777</v>
      </c>
      <c r="G981" s="9"/>
      <c r="H981" s="9"/>
      <c r="I981" s="9"/>
      <c r="J981" s="9"/>
      <c r="K981" s="9"/>
      <c r="L981" s="9"/>
      <c r="M981" s="9"/>
    </row>
    <row r="982" spans="1:13" x14ac:dyDescent="0.15">
      <c r="A982" s="8">
        <v>50</v>
      </c>
      <c r="B982" s="8" t="s">
        <v>121</v>
      </c>
      <c r="C982" s="8" t="s">
        <v>122</v>
      </c>
      <c r="D982" s="9">
        <v>17.681978075536492</v>
      </c>
      <c r="E982" s="9">
        <v>22.925941601381624</v>
      </c>
      <c r="F982" s="9">
        <f t="shared" si="162"/>
        <v>5.2439635258451318</v>
      </c>
      <c r="G982" s="9"/>
      <c r="H982" s="9"/>
      <c r="I982" s="9"/>
      <c r="J982" s="9"/>
      <c r="K982" s="9"/>
      <c r="L982" s="9"/>
      <c r="M982" s="9"/>
    </row>
    <row r="983" spans="1:13" x14ac:dyDescent="0.15">
      <c r="A983" s="8">
        <v>51</v>
      </c>
      <c r="B983" s="8" t="s">
        <v>123</v>
      </c>
      <c r="C983" s="8" t="s">
        <v>124</v>
      </c>
      <c r="D983" s="9">
        <v>16.869941916726148</v>
      </c>
      <c r="E983" s="9">
        <v>21.62327590638262</v>
      </c>
      <c r="F983" s="9">
        <f t="shared" si="162"/>
        <v>4.7533339896564719</v>
      </c>
      <c r="G983" s="9"/>
      <c r="H983" s="9">
        <f>F983-$G$978</f>
        <v>-0.78967536140473715</v>
      </c>
      <c r="I983" s="9">
        <f t="shared" si="164"/>
        <v>1.7286854260291842</v>
      </c>
      <c r="J983" s="9" t="s">
        <v>125</v>
      </c>
      <c r="K983" s="9">
        <f>GEOMEAN(I983:I986)</f>
        <v>1.3533233798247832</v>
      </c>
      <c r="L983" s="9">
        <f>STDEV(I983:I986)/SQRT(4)</f>
        <v>0.16887787290865772</v>
      </c>
      <c r="M983" s="1">
        <v>9.1700000000000004E-2</v>
      </c>
    </row>
    <row r="984" spans="1:13" x14ac:dyDescent="0.15">
      <c r="A984" s="8">
        <v>52</v>
      </c>
      <c r="B984" s="8" t="s">
        <v>126</v>
      </c>
      <c r="C984" s="8" t="s">
        <v>127</v>
      </c>
      <c r="D984" s="9">
        <v>16.765967252227028</v>
      </c>
      <c r="E984" s="9">
        <v>21.638906572542592</v>
      </c>
      <c r="F984" s="9">
        <f t="shared" si="162"/>
        <v>4.8729393203155631</v>
      </c>
      <c r="G984" s="9"/>
      <c r="H984" s="9">
        <f t="shared" ref="H984:H990" si="170">F984-$G$978</f>
        <v>-0.67007003074564597</v>
      </c>
      <c r="I984" s="9">
        <f t="shared" si="164"/>
        <v>1.5911502026340518</v>
      </c>
      <c r="J984" s="9"/>
      <c r="K984" s="9"/>
      <c r="L984" s="9"/>
      <c r="M984" s="9"/>
    </row>
    <row r="985" spans="1:13" x14ac:dyDescent="0.15">
      <c r="A985" s="8">
        <v>53</v>
      </c>
      <c r="B985" s="8" t="s">
        <v>128</v>
      </c>
      <c r="C985" s="8" t="s">
        <v>129</v>
      </c>
      <c r="D985" s="9">
        <v>16.419717755115176</v>
      </c>
      <c r="E985" s="9">
        <v>21.65453599072249</v>
      </c>
      <c r="F985" s="9">
        <f t="shared" si="162"/>
        <v>5.2348182356073139</v>
      </c>
      <c r="G985" s="9"/>
      <c r="H985" s="9">
        <f t="shared" si="170"/>
        <v>-0.30819111545389521</v>
      </c>
      <c r="I985" s="9">
        <f t="shared" si="164"/>
        <v>1.238154299683121</v>
      </c>
      <c r="J985" s="9"/>
      <c r="K985" s="9"/>
      <c r="L985" s="9"/>
      <c r="M985" s="9"/>
    </row>
    <row r="986" spans="1:13" x14ac:dyDescent="0.15">
      <c r="A986" s="8">
        <v>54</v>
      </c>
      <c r="B986" s="8" t="s">
        <v>130</v>
      </c>
      <c r="C986" s="8" t="s">
        <v>131</v>
      </c>
      <c r="D986" s="9">
        <v>17.673493064670801</v>
      </c>
      <c r="E986" s="9">
        <v>23.23841245972265</v>
      </c>
      <c r="F986" s="9">
        <f t="shared" si="162"/>
        <v>5.5649193950518487</v>
      </c>
      <c r="G986" s="9"/>
      <c r="H986" s="9">
        <f t="shared" si="170"/>
        <v>2.1910043990639672E-2</v>
      </c>
      <c r="I986" s="9">
        <f t="shared" si="164"/>
        <v>0.98492785394540006</v>
      </c>
      <c r="J986" s="9"/>
      <c r="K986" s="9"/>
      <c r="L986" s="9"/>
      <c r="M986" s="9"/>
    </row>
    <row r="987" spans="1:13" x14ac:dyDescent="0.15">
      <c r="A987" s="8">
        <v>55</v>
      </c>
      <c r="B987" s="8" t="s">
        <v>132</v>
      </c>
      <c r="C987" s="8" t="s">
        <v>133</v>
      </c>
      <c r="D987" s="9">
        <v>16.724282322024198</v>
      </c>
      <c r="E987" s="9">
        <v>22.097535071434166</v>
      </c>
      <c r="F987" s="9">
        <f t="shared" si="162"/>
        <v>5.3732527494099678</v>
      </c>
      <c r="G987" s="9"/>
      <c r="H987" s="9">
        <f t="shared" si="170"/>
        <v>-0.16975660165124129</v>
      </c>
      <c r="I987" s="9">
        <f t="shared" si="164"/>
        <v>1.1248686910932841</v>
      </c>
      <c r="J987" s="9" t="s">
        <v>134</v>
      </c>
      <c r="K987" s="9">
        <f t="shared" ref="K987" si="171">GEOMEAN(I987:I990)</f>
        <v>1.194923691961326</v>
      </c>
      <c r="L987" s="9">
        <f t="shared" ref="L987" si="172">STDEV(I987:I990)/SQRT(4)</f>
        <v>8.4826869280645825E-2</v>
      </c>
      <c r="M987" s="9">
        <v>8.3599999999999994E-2</v>
      </c>
    </row>
    <row r="988" spans="1:13" x14ac:dyDescent="0.15">
      <c r="A988" s="8">
        <v>56</v>
      </c>
      <c r="B988" s="8" t="s">
        <v>135</v>
      </c>
      <c r="C988" s="8" t="s">
        <v>136</v>
      </c>
      <c r="D988" s="9">
        <v>17.065027489516027</v>
      </c>
      <c r="E988" s="9">
        <v>22.504053930156122</v>
      </c>
      <c r="F988" s="9">
        <f t="shared" si="162"/>
        <v>5.4390264406400952</v>
      </c>
      <c r="G988" s="9"/>
      <c r="H988" s="9">
        <f t="shared" si="170"/>
        <v>-0.10398291042111385</v>
      </c>
      <c r="I988" s="9">
        <f t="shared" si="164"/>
        <v>1.0747364418891723</v>
      </c>
      <c r="J988" s="9"/>
      <c r="K988" s="9"/>
      <c r="L988" s="9"/>
      <c r="M988" s="9"/>
    </row>
    <row r="989" spans="1:13" x14ac:dyDescent="0.15">
      <c r="A989" s="8">
        <v>57</v>
      </c>
      <c r="B989" s="8" t="s">
        <v>137</v>
      </c>
      <c r="C989" s="8" t="s">
        <v>138</v>
      </c>
      <c r="D989" s="9">
        <v>17.520034144274597</v>
      </c>
      <c r="E989" s="9">
        <v>22.524893437762536</v>
      </c>
      <c r="F989" s="9">
        <f t="shared" si="162"/>
        <v>5.0048592934879395</v>
      </c>
      <c r="G989" s="9"/>
      <c r="H989" s="9">
        <f t="shared" si="170"/>
        <v>-0.53815005757326961</v>
      </c>
      <c r="I989" s="9">
        <f t="shared" si="164"/>
        <v>1.4521093088193031</v>
      </c>
      <c r="J989" s="9"/>
      <c r="K989" s="9"/>
      <c r="L989" s="9"/>
      <c r="M989" s="9"/>
    </row>
    <row r="990" spans="1:13" x14ac:dyDescent="0.15">
      <c r="A990" s="8">
        <v>58</v>
      </c>
      <c r="B990" s="8" t="s">
        <v>139</v>
      </c>
      <c r="C990" s="8" t="s">
        <v>140</v>
      </c>
      <c r="D990" s="9">
        <v>17.421708350142978</v>
      </c>
      <c r="E990" s="9">
        <v>22.748933309302902</v>
      </c>
      <c r="F990" s="9">
        <f t="shared" si="162"/>
        <v>5.3272249591599241</v>
      </c>
      <c r="G990" s="9"/>
      <c r="H990" s="9">
        <f t="shared" si="170"/>
        <v>-0.21578439190128496</v>
      </c>
      <c r="I990" s="9">
        <f t="shared" si="164"/>
        <v>1.1613351595698427</v>
      </c>
      <c r="J990" s="9"/>
      <c r="K990" s="9"/>
      <c r="L990" s="9"/>
      <c r="M990" s="9"/>
    </row>
    <row r="994" spans="1:27" x14ac:dyDescent="0.15">
      <c r="A994" s="2" t="s">
        <v>194</v>
      </c>
      <c r="B994" s="2" t="s">
        <v>195</v>
      </c>
      <c r="C994" s="2" t="s">
        <v>196</v>
      </c>
    </row>
    <row r="995" spans="1:27" s="7" customFormat="1" ht="45" x14ac:dyDescent="0.15">
      <c r="A995" s="5" t="s">
        <v>4</v>
      </c>
      <c r="B995" s="5" t="s">
        <v>5</v>
      </c>
      <c r="C995" s="5" t="s">
        <v>6</v>
      </c>
      <c r="D995" s="6" t="s">
        <v>7</v>
      </c>
      <c r="E995" s="6" t="s">
        <v>196</v>
      </c>
      <c r="F995" s="6" t="s">
        <v>8</v>
      </c>
      <c r="G995" s="6" t="s">
        <v>9</v>
      </c>
      <c r="H995" s="6" t="s">
        <v>10</v>
      </c>
      <c r="I995" s="6" t="s">
        <v>11</v>
      </c>
      <c r="J995" s="6" t="s">
        <v>12</v>
      </c>
      <c r="K995" s="6" t="s">
        <v>13</v>
      </c>
      <c r="L995" s="6" t="s">
        <v>14</v>
      </c>
      <c r="M995" s="6" t="s">
        <v>15</v>
      </c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15">
      <c r="A996" s="8">
        <v>1</v>
      </c>
      <c r="B996" s="8" t="s">
        <v>16</v>
      </c>
      <c r="C996" s="8" t="s">
        <v>17</v>
      </c>
      <c r="D996" s="9">
        <v>17.169543226198087</v>
      </c>
      <c r="E996" s="9">
        <v>25.937952263421597</v>
      </c>
      <c r="F996" s="9">
        <f>E996-D996</f>
        <v>8.7684090372235097</v>
      </c>
      <c r="G996" s="9">
        <f>GEOMEAN(F996:F1000)</f>
        <v>9.0125708513101017</v>
      </c>
      <c r="H996" s="9"/>
      <c r="I996" s="9"/>
      <c r="J996" s="9"/>
      <c r="K996" s="9"/>
      <c r="L996" s="9"/>
      <c r="M996" s="9"/>
    </row>
    <row r="997" spans="1:27" x14ac:dyDescent="0.15">
      <c r="A997" s="8">
        <v>2</v>
      </c>
      <c r="B997" s="8" t="s">
        <v>18</v>
      </c>
      <c r="C997" s="8" t="s">
        <v>19</v>
      </c>
      <c r="D997" s="9">
        <v>16.742754992975584</v>
      </c>
      <c r="E997" s="9">
        <v>26.865443875767586</v>
      </c>
      <c r="F997" s="9">
        <f t="shared" ref="F997:F1056" si="173">E997-D997</f>
        <v>10.122688882792001</v>
      </c>
      <c r="G997" s="9"/>
      <c r="H997" s="9"/>
      <c r="I997" s="9"/>
      <c r="J997" s="9"/>
      <c r="K997" s="9"/>
      <c r="L997" s="9"/>
      <c r="M997" s="9"/>
    </row>
    <row r="998" spans="1:27" x14ac:dyDescent="0.15">
      <c r="A998" s="8">
        <v>3</v>
      </c>
      <c r="B998" s="8" t="s">
        <v>20</v>
      </c>
      <c r="C998" s="8" t="s">
        <v>21</v>
      </c>
      <c r="D998" s="9">
        <v>16.598639022469161</v>
      </c>
      <c r="E998" s="9">
        <v>25.291816852150561</v>
      </c>
      <c r="F998" s="9">
        <f t="shared" si="173"/>
        <v>8.6931778296813995</v>
      </c>
      <c r="G998" s="9"/>
      <c r="H998" s="9"/>
      <c r="I998" s="9"/>
      <c r="J998" s="9"/>
      <c r="K998" s="9"/>
      <c r="L998" s="9"/>
      <c r="M998" s="9"/>
    </row>
    <row r="999" spans="1:27" x14ac:dyDescent="0.15">
      <c r="A999" s="8">
        <v>4</v>
      </c>
      <c r="B999" s="8" t="s">
        <v>22</v>
      </c>
      <c r="C999" s="8" t="s">
        <v>23</v>
      </c>
      <c r="D999" s="9">
        <v>16.340617728356992</v>
      </c>
      <c r="E999" s="9">
        <v>25.217749833174501</v>
      </c>
      <c r="F999" s="9">
        <f t="shared" si="173"/>
        <v>8.8771321048175089</v>
      </c>
      <c r="G999" s="9"/>
      <c r="H999" s="9"/>
      <c r="I999" s="9"/>
      <c r="J999" s="9"/>
      <c r="K999" s="9"/>
      <c r="L999" s="9"/>
      <c r="M999" s="9"/>
    </row>
    <row r="1000" spans="1:27" x14ac:dyDescent="0.15">
      <c r="A1000" s="8">
        <v>5</v>
      </c>
      <c r="B1000" s="8" t="s">
        <v>24</v>
      </c>
      <c r="C1000" s="8" t="s">
        <v>25</v>
      </c>
      <c r="D1000" s="9">
        <v>17.098266332303158</v>
      </c>
      <c r="E1000" s="9">
        <v>25.779381597788888</v>
      </c>
      <c r="F1000" s="9">
        <f t="shared" si="173"/>
        <v>8.6811152654857295</v>
      </c>
      <c r="G1000" s="9"/>
      <c r="H1000" s="9"/>
      <c r="I1000" s="9"/>
      <c r="J1000" s="9"/>
      <c r="K1000" s="9"/>
      <c r="L1000" s="9"/>
      <c r="M1000" s="9"/>
    </row>
    <row r="1001" spans="1:27" x14ac:dyDescent="0.15">
      <c r="A1001" s="8">
        <v>6</v>
      </c>
      <c r="B1001" s="8" t="s">
        <v>26</v>
      </c>
      <c r="C1001" s="8" t="s">
        <v>27</v>
      </c>
      <c r="D1001" s="9">
        <v>16.365384230101363</v>
      </c>
      <c r="E1001" s="9">
        <v>21.078745658846028</v>
      </c>
      <c r="F1001" s="9">
        <f t="shared" si="173"/>
        <v>4.7133614287446655</v>
      </c>
      <c r="G1001" s="9"/>
      <c r="H1001" s="9">
        <f>F1001-$G$996</f>
        <v>-4.2992094225654363</v>
      </c>
      <c r="I1001" s="9">
        <f>POWER(2,-H1001)</f>
        <v>19.687519161895022</v>
      </c>
      <c r="J1001" s="9" t="s">
        <v>28</v>
      </c>
      <c r="K1001" s="9">
        <f>GEOMEAN(I1001:I1005)</f>
        <v>11.793101889006685</v>
      </c>
      <c r="L1001" s="9">
        <f>STDEV(I1001:I1005)/SQRT(5)</f>
        <v>2.2212089871306824</v>
      </c>
      <c r="M1001" s="10" t="s">
        <v>161</v>
      </c>
      <c r="N1001" s="3" t="s">
        <v>157</v>
      </c>
    </row>
    <row r="1002" spans="1:27" x14ac:dyDescent="0.15">
      <c r="A1002" s="8">
        <v>7</v>
      </c>
      <c r="B1002" s="8" t="s">
        <v>29</v>
      </c>
      <c r="C1002" s="8" t="s">
        <v>30</v>
      </c>
      <c r="D1002" s="9">
        <v>16.323458872111132</v>
      </c>
      <c r="E1002" s="9">
        <v>21.833650421777357</v>
      </c>
      <c r="F1002" s="9">
        <f t="shared" si="173"/>
        <v>5.5101915496662244</v>
      </c>
      <c r="G1002" s="9"/>
      <c r="H1002" s="9">
        <f t="shared" ref="H1002:H1010" si="174">F1002-$G$996</f>
        <v>-3.5023793016438773</v>
      </c>
      <c r="I1002" s="9">
        <f t="shared" ref="I1002:I1056" si="175">POWER(2,-H1002)</f>
        <v>11.332382531915282</v>
      </c>
      <c r="J1002" s="9"/>
      <c r="K1002" s="9"/>
      <c r="L1002" s="9"/>
      <c r="M1002" s="9"/>
    </row>
    <row r="1003" spans="1:27" x14ac:dyDescent="0.15">
      <c r="A1003" s="8">
        <v>8</v>
      </c>
      <c r="B1003" s="8" t="s">
        <v>31</v>
      </c>
      <c r="C1003" s="8" t="s">
        <v>32</v>
      </c>
      <c r="D1003" s="9">
        <v>16.931760318581066</v>
      </c>
      <c r="E1003" s="9">
        <v>23.392007889224221</v>
      </c>
      <c r="F1003" s="9">
        <f t="shared" si="173"/>
        <v>6.4602475706431548</v>
      </c>
      <c r="G1003" s="9"/>
      <c r="H1003" s="9">
        <f t="shared" si="174"/>
        <v>-2.5523232806669469</v>
      </c>
      <c r="I1003" s="9">
        <f t="shared" si="175"/>
        <v>5.8657812921241046</v>
      </c>
      <c r="J1003" s="9"/>
      <c r="K1003" s="9"/>
      <c r="L1003" s="9"/>
      <c r="M1003" s="9"/>
    </row>
    <row r="1004" spans="1:27" x14ac:dyDescent="0.15">
      <c r="A1004" s="8">
        <v>9</v>
      </c>
      <c r="B1004" s="8" t="s">
        <v>33</v>
      </c>
      <c r="C1004" s="8" t="s">
        <v>34</v>
      </c>
      <c r="D1004" s="9">
        <v>16.131258276640384</v>
      </c>
      <c r="E1004" s="9">
        <v>21.354385400895588</v>
      </c>
      <c r="F1004" s="9">
        <f t="shared" si="173"/>
        <v>5.2231271242552033</v>
      </c>
      <c r="G1004" s="9"/>
      <c r="H1004" s="9">
        <f t="shared" si="174"/>
        <v>-3.7894437270548984</v>
      </c>
      <c r="I1004" s="9">
        <f t="shared" si="175"/>
        <v>13.827263170304789</v>
      </c>
      <c r="J1004" s="9"/>
      <c r="K1004" s="9"/>
      <c r="L1004" s="9"/>
      <c r="M1004" s="9"/>
    </row>
    <row r="1005" spans="1:27" x14ac:dyDescent="0.15">
      <c r="A1005" s="8">
        <v>10</v>
      </c>
      <c r="B1005" s="8" t="s">
        <v>35</v>
      </c>
      <c r="C1005" s="8" t="s">
        <v>36</v>
      </c>
      <c r="D1005" s="9">
        <v>16.181124270339733</v>
      </c>
      <c r="E1005" s="9">
        <v>21.537694208545968</v>
      </c>
      <c r="F1005" s="9">
        <f t="shared" si="173"/>
        <v>5.3565699382062348</v>
      </c>
      <c r="G1005" s="9"/>
      <c r="H1005" s="9">
        <f t="shared" si="174"/>
        <v>-3.6560009131038669</v>
      </c>
      <c r="I1005" s="9">
        <f t="shared" si="175"/>
        <v>12.605670155109413</v>
      </c>
      <c r="J1005" s="9"/>
      <c r="K1005" s="9"/>
      <c r="L1005" s="9"/>
      <c r="M1005" s="9"/>
    </row>
    <row r="1006" spans="1:27" x14ac:dyDescent="0.15">
      <c r="A1006" s="8">
        <v>11</v>
      </c>
      <c r="B1006" s="8" t="s">
        <v>37</v>
      </c>
      <c r="C1006" s="8" t="s">
        <v>38</v>
      </c>
      <c r="D1006" s="9">
        <v>16.36156152168078</v>
      </c>
      <c r="E1006" s="9">
        <v>24.974954344638668</v>
      </c>
      <c r="F1006" s="9">
        <f t="shared" si="173"/>
        <v>8.6133928229578878</v>
      </c>
      <c r="G1006" s="9"/>
      <c r="H1006" s="9">
        <f t="shared" si="174"/>
        <v>-0.39917802835221394</v>
      </c>
      <c r="I1006" s="9">
        <f t="shared" si="175"/>
        <v>1.3187563387869992</v>
      </c>
      <c r="J1006" s="9" t="s">
        <v>39</v>
      </c>
      <c r="K1006" s="9">
        <f t="shared" ref="K1006:K1038" si="176">GEOMEAN(I1006:I1010)</f>
        <v>1.2159044441582794</v>
      </c>
      <c r="L1006" s="9">
        <f t="shared" ref="L1006:L1038" si="177">STDEV(I1006:I1010)/SQRT(5)</f>
        <v>5.3176318500741282E-2</v>
      </c>
      <c r="M1006" s="1">
        <v>0.34670000000000001</v>
      </c>
    </row>
    <row r="1007" spans="1:27" x14ac:dyDescent="0.15">
      <c r="A1007" s="8">
        <v>12</v>
      </c>
      <c r="B1007" s="8" t="s">
        <v>40</v>
      </c>
      <c r="C1007" s="8" t="s">
        <v>41</v>
      </c>
      <c r="D1007" s="9">
        <v>15.955541426686864</v>
      </c>
      <c r="E1007" s="9">
        <v>24.591320502789582</v>
      </c>
      <c r="F1007" s="9">
        <f t="shared" si="173"/>
        <v>8.6357790761027182</v>
      </c>
      <c r="G1007" s="9"/>
      <c r="H1007" s="9">
        <f t="shared" si="174"/>
        <v>-0.37679177520738349</v>
      </c>
      <c r="I1007" s="9">
        <f t="shared" si="175"/>
        <v>1.2984511831901286</v>
      </c>
      <c r="J1007" s="9"/>
      <c r="K1007" s="9"/>
      <c r="L1007" s="9"/>
      <c r="M1007" s="9"/>
    </row>
    <row r="1008" spans="1:27" x14ac:dyDescent="0.15">
      <c r="A1008" s="8">
        <v>13</v>
      </c>
      <c r="B1008" s="8" t="s">
        <v>42</v>
      </c>
      <c r="C1008" s="8" t="s">
        <v>43</v>
      </c>
      <c r="D1008" s="9">
        <v>16.651820998945343</v>
      </c>
      <c r="E1008" s="9">
        <v>25.597678767503091</v>
      </c>
      <c r="F1008" s="9">
        <f t="shared" si="173"/>
        <v>8.9458577685577474</v>
      </c>
      <c r="G1008" s="9"/>
      <c r="H1008" s="9">
        <f t="shared" si="174"/>
        <v>-6.6713082752354325E-2</v>
      </c>
      <c r="I1008" s="9">
        <f t="shared" si="175"/>
        <v>1.0473278181438694</v>
      </c>
      <c r="J1008" s="9"/>
      <c r="K1008" s="9"/>
      <c r="L1008" s="9"/>
      <c r="M1008" s="9"/>
    </row>
    <row r="1009" spans="1:14" x14ac:dyDescent="0.15">
      <c r="A1009" s="8">
        <v>14</v>
      </c>
      <c r="B1009" s="8" t="s">
        <v>44</v>
      </c>
      <c r="C1009" s="8" t="s">
        <v>45</v>
      </c>
      <c r="D1009" s="9">
        <v>16.240870292570207</v>
      </c>
      <c r="E1009" s="9">
        <v>25.056878585005222</v>
      </c>
      <c r="F1009" s="9">
        <f t="shared" si="173"/>
        <v>8.8160082924350149</v>
      </c>
      <c r="G1009" s="9"/>
      <c r="H1009" s="9">
        <f t="shared" si="174"/>
        <v>-0.19656255887508678</v>
      </c>
      <c r="I1009" s="9">
        <f t="shared" si="175"/>
        <v>1.1459646638586847</v>
      </c>
      <c r="J1009" s="9"/>
      <c r="K1009" s="9"/>
      <c r="L1009" s="9"/>
      <c r="M1009" s="9"/>
    </row>
    <row r="1010" spans="1:14" x14ac:dyDescent="0.15">
      <c r="A1010" s="8">
        <v>15</v>
      </c>
      <c r="B1010" s="8" t="s">
        <v>46</v>
      </c>
      <c r="C1010" s="8" t="s">
        <v>47</v>
      </c>
      <c r="D1010" s="9">
        <v>15.821417453240054</v>
      </c>
      <c r="E1010" s="9">
        <v>24.463084478181042</v>
      </c>
      <c r="F1010" s="9">
        <f t="shared" si="173"/>
        <v>8.6416670249409879</v>
      </c>
      <c r="G1010" s="9"/>
      <c r="H1010" s="9">
        <f t="shared" si="174"/>
        <v>-0.37090382636911379</v>
      </c>
      <c r="I1010" s="9">
        <f t="shared" si="175"/>
        <v>1.2931627235784782</v>
      </c>
      <c r="J1010" s="9"/>
      <c r="K1010" s="9"/>
      <c r="L1010" s="9"/>
      <c r="M1010" s="9"/>
    </row>
    <row r="1011" spans="1:14" x14ac:dyDescent="0.15">
      <c r="A1011" s="8"/>
      <c r="B1011" s="8"/>
      <c r="C1011" s="8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4" x14ac:dyDescent="0.15">
      <c r="A1012" s="8">
        <v>16</v>
      </c>
      <c r="B1012" s="8" t="s">
        <v>48</v>
      </c>
      <c r="C1012" s="8" t="s">
        <v>49</v>
      </c>
      <c r="D1012" s="9">
        <v>17.017756966465001</v>
      </c>
      <c r="E1012" s="9">
        <v>26.993227860172706</v>
      </c>
      <c r="F1012" s="9">
        <f t="shared" si="173"/>
        <v>9.9754708937077048</v>
      </c>
      <c r="G1012" s="9">
        <f t="shared" ref="G1012:G1044" si="178">GEOMEAN(F1012:F1016)</f>
        <v>10.631931751317115</v>
      </c>
      <c r="H1012" s="9"/>
      <c r="I1012" s="9"/>
      <c r="J1012" s="9"/>
      <c r="K1012" s="9"/>
      <c r="L1012" s="9"/>
      <c r="M1012" s="9"/>
    </row>
    <row r="1013" spans="1:14" x14ac:dyDescent="0.15">
      <c r="A1013" s="8">
        <v>17</v>
      </c>
      <c r="B1013" s="8" t="s">
        <v>50</v>
      </c>
      <c r="C1013" s="8" t="s">
        <v>51</v>
      </c>
      <c r="D1013" s="9">
        <v>16.630268839869018</v>
      </c>
      <c r="E1013" s="9">
        <v>27.086215413120708</v>
      </c>
      <c r="F1013" s="9">
        <f t="shared" si="173"/>
        <v>10.455946573251691</v>
      </c>
      <c r="G1013" s="9"/>
      <c r="H1013" s="9"/>
      <c r="I1013" s="9"/>
      <c r="J1013" s="9"/>
      <c r="K1013" s="9"/>
      <c r="L1013" s="9"/>
      <c r="M1013" s="9"/>
    </row>
    <row r="1014" spans="1:14" x14ac:dyDescent="0.15">
      <c r="A1014" s="8">
        <v>18</v>
      </c>
      <c r="B1014" s="8" t="s">
        <v>52</v>
      </c>
      <c r="C1014" s="8" t="s">
        <v>53</v>
      </c>
      <c r="D1014" s="9">
        <v>16.639770147598458</v>
      </c>
      <c r="E1014" s="9">
        <v>27.564499940315486</v>
      </c>
      <c r="F1014" s="9">
        <f t="shared" si="173"/>
        <v>10.924729792717027</v>
      </c>
      <c r="G1014" s="9"/>
      <c r="H1014" s="9"/>
      <c r="I1014" s="9"/>
      <c r="J1014" s="9"/>
      <c r="K1014" s="9"/>
      <c r="L1014" s="9"/>
      <c r="M1014" s="9"/>
    </row>
    <row r="1015" spans="1:14" x14ac:dyDescent="0.15">
      <c r="A1015" s="8">
        <v>19</v>
      </c>
      <c r="B1015" s="8" t="s">
        <v>54</v>
      </c>
      <c r="C1015" s="8" t="s">
        <v>55</v>
      </c>
      <c r="D1015" s="9">
        <v>16.141312986532434</v>
      </c>
      <c r="E1015" s="9">
        <v>27.556118708109302</v>
      </c>
      <c r="F1015" s="9">
        <f t="shared" si="173"/>
        <v>11.414805721576869</v>
      </c>
      <c r="G1015" s="9"/>
      <c r="H1015" s="9"/>
      <c r="I1015" s="9"/>
      <c r="J1015" s="9"/>
      <c r="K1015" s="9"/>
      <c r="L1015" s="9"/>
      <c r="M1015" s="9"/>
    </row>
    <row r="1016" spans="1:14" x14ac:dyDescent="0.15">
      <c r="A1016" s="8">
        <v>20</v>
      </c>
      <c r="B1016" s="8" t="s">
        <v>56</v>
      </c>
      <c r="C1016" s="8" t="s">
        <v>57</v>
      </c>
      <c r="D1016" s="9">
        <v>16.879826471630846</v>
      </c>
      <c r="E1016" s="9">
        <v>27.324260497143904</v>
      </c>
      <c r="F1016" s="9">
        <f t="shared" si="173"/>
        <v>10.444434025513058</v>
      </c>
      <c r="G1016" s="9"/>
      <c r="H1016" s="9"/>
      <c r="I1016" s="9"/>
      <c r="J1016" s="9"/>
      <c r="K1016" s="9"/>
      <c r="L1016" s="9"/>
      <c r="M1016" s="9"/>
    </row>
    <row r="1017" spans="1:14" x14ac:dyDescent="0.15">
      <c r="A1017" s="8">
        <v>21</v>
      </c>
      <c r="B1017" s="8" t="s">
        <v>58</v>
      </c>
      <c r="C1017" s="8" t="s">
        <v>59</v>
      </c>
      <c r="D1017" s="9">
        <v>16.156001878830427</v>
      </c>
      <c r="E1017" s="9">
        <v>23.885327123289933</v>
      </c>
      <c r="F1017" s="9">
        <f t="shared" si="173"/>
        <v>7.7293252444595062</v>
      </c>
      <c r="G1017" s="9"/>
      <c r="H1017" s="9">
        <f>F1017-$G$1012</f>
        <v>-2.9026065068576088</v>
      </c>
      <c r="I1017" s="9">
        <f t="shared" si="175"/>
        <v>7.4777617543292747</v>
      </c>
      <c r="J1017" s="9" t="s">
        <v>60</v>
      </c>
      <c r="K1017" s="9">
        <f t="shared" si="176"/>
        <v>16.138736492032709</v>
      </c>
      <c r="L1017" s="9">
        <f t="shared" si="177"/>
        <v>12.892455785830141</v>
      </c>
      <c r="M1017" s="10">
        <v>2.2000000000000001E-3</v>
      </c>
      <c r="N1017" s="3" t="s">
        <v>144</v>
      </c>
    </row>
    <row r="1018" spans="1:14" x14ac:dyDescent="0.15">
      <c r="A1018" s="8">
        <v>22</v>
      </c>
      <c r="B1018" s="8" t="s">
        <v>62</v>
      </c>
      <c r="C1018" s="8" t="s">
        <v>63</v>
      </c>
      <c r="D1018" s="9">
        <v>15.364157438854015</v>
      </c>
      <c r="E1018" s="9">
        <v>19.761388302327497</v>
      </c>
      <c r="F1018" s="9">
        <f t="shared" si="173"/>
        <v>4.3972308634734816</v>
      </c>
      <c r="G1018" s="9"/>
      <c r="H1018" s="9">
        <f t="shared" ref="H1018:H1026" si="179">F1018-$G$1012</f>
        <v>-6.2347008878436334</v>
      </c>
      <c r="I1018" s="9">
        <f t="shared" si="175"/>
        <v>75.306416378344892</v>
      </c>
      <c r="J1018" s="9"/>
      <c r="K1018" s="9"/>
      <c r="L1018" s="9"/>
      <c r="M1018" s="9"/>
    </row>
    <row r="1019" spans="1:14" x14ac:dyDescent="0.15">
      <c r="A1019" s="8">
        <v>23</v>
      </c>
      <c r="B1019" s="8" t="s">
        <v>64</v>
      </c>
      <c r="C1019" s="8" t="s">
        <v>65</v>
      </c>
      <c r="D1019" s="9">
        <v>15.457006985451063</v>
      </c>
      <c r="E1019" s="9">
        <v>22.238006417892286</v>
      </c>
      <c r="F1019" s="9">
        <f t="shared" si="173"/>
        <v>6.7809994324412237</v>
      </c>
      <c r="G1019" s="9"/>
      <c r="H1019" s="9">
        <f t="shared" si="179"/>
        <v>-3.8509323188758913</v>
      </c>
      <c r="I1019" s="9">
        <f t="shared" si="175"/>
        <v>14.429329115404212</v>
      </c>
      <c r="J1019" s="9"/>
      <c r="K1019" s="9"/>
      <c r="L1019" s="9"/>
      <c r="M1019" s="9"/>
    </row>
    <row r="1020" spans="1:14" x14ac:dyDescent="0.15">
      <c r="A1020" s="8">
        <v>24</v>
      </c>
      <c r="B1020" s="8" t="s">
        <v>66</v>
      </c>
      <c r="C1020" s="8" t="s">
        <v>67</v>
      </c>
      <c r="D1020" s="9">
        <v>16.701582453797215</v>
      </c>
      <c r="E1020" s="9">
        <v>22.761174324140281</v>
      </c>
      <c r="F1020" s="9">
        <f t="shared" si="173"/>
        <v>6.0595918703430662</v>
      </c>
      <c r="G1020" s="9"/>
      <c r="H1020" s="9">
        <f t="shared" si="179"/>
        <v>-4.5723398809740488</v>
      </c>
      <c r="I1020" s="9">
        <f t="shared" si="175"/>
        <v>23.790931937835101</v>
      </c>
      <c r="J1020" s="9"/>
      <c r="K1020" s="9"/>
      <c r="L1020" s="9"/>
      <c r="M1020" s="9"/>
    </row>
    <row r="1021" spans="1:14" x14ac:dyDescent="0.15">
      <c r="A1021" s="8">
        <v>25</v>
      </c>
      <c r="B1021" s="8" t="s">
        <v>68</v>
      </c>
      <c r="C1021" s="8" t="s">
        <v>69</v>
      </c>
      <c r="D1021" s="9">
        <v>15.903675344139446</v>
      </c>
      <c r="E1021" s="9">
        <v>24.033908046170517</v>
      </c>
      <c r="F1021" s="9">
        <f t="shared" si="173"/>
        <v>8.130232702031071</v>
      </c>
      <c r="G1021" s="9"/>
      <c r="H1021" s="9">
        <f t="shared" si="179"/>
        <v>-2.501699049286044</v>
      </c>
      <c r="I1021" s="9">
        <f t="shared" si="175"/>
        <v>5.6635202015337311</v>
      </c>
      <c r="J1021" s="9"/>
      <c r="K1021" s="9"/>
      <c r="L1021" s="9"/>
      <c r="M1021" s="9"/>
    </row>
    <row r="1022" spans="1:14" x14ac:dyDescent="0.15">
      <c r="A1022" s="8">
        <v>26</v>
      </c>
      <c r="B1022" s="8" t="s">
        <v>70</v>
      </c>
      <c r="C1022" s="8" t="s">
        <v>71</v>
      </c>
      <c r="D1022" s="9">
        <v>15.798615751124734</v>
      </c>
      <c r="E1022" s="9">
        <v>25.237559319357267</v>
      </c>
      <c r="F1022" s="9">
        <f t="shared" si="173"/>
        <v>9.4389435682325331</v>
      </c>
      <c r="G1022" s="9"/>
      <c r="H1022" s="9">
        <f t="shared" si="179"/>
        <v>-1.1929881830845819</v>
      </c>
      <c r="I1022" s="9">
        <f t="shared" si="175"/>
        <v>2.2862579443289639</v>
      </c>
      <c r="J1022" s="9" t="s">
        <v>72</v>
      </c>
      <c r="K1022" s="9">
        <f t="shared" si="176"/>
        <v>2.1865152830453338</v>
      </c>
      <c r="L1022" s="9">
        <f t="shared" si="177"/>
        <v>0.42542007286147182</v>
      </c>
      <c r="M1022" s="10">
        <v>1.4200000000000001E-2</v>
      </c>
      <c r="N1022" s="3" t="s">
        <v>61</v>
      </c>
    </row>
    <row r="1023" spans="1:14" x14ac:dyDescent="0.15">
      <c r="A1023" s="8">
        <v>27</v>
      </c>
      <c r="B1023" s="8" t="s">
        <v>73</v>
      </c>
      <c r="C1023" s="8" t="s">
        <v>74</v>
      </c>
      <c r="D1023" s="9">
        <v>16.859255734231638</v>
      </c>
      <c r="E1023" s="9">
        <v>27.150890094295548</v>
      </c>
      <c r="F1023" s="9">
        <f t="shared" si="173"/>
        <v>10.29163436006391</v>
      </c>
      <c r="G1023" s="9"/>
      <c r="H1023" s="9">
        <f t="shared" si="179"/>
        <v>-0.34029739125320546</v>
      </c>
      <c r="I1023" s="9">
        <f t="shared" si="175"/>
        <v>1.2660175387500696</v>
      </c>
      <c r="J1023" s="9"/>
      <c r="K1023" s="9"/>
      <c r="L1023" s="9"/>
      <c r="M1023" s="9"/>
    </row>
    <row r="1024" spans="1:14" x14ac:dyDescent="0.15">
      <c r="A1024" s="8">
        <v>28</v>
      </c>
      <c r="B1024" s="8" t="s">
        <v>75</v>
      </c>
      <c r="C1024" s="8" t="s">
        <v>76</v>
      </c>
      <c r="D1024" s="9">
        <v>16.209924747942569</v>
      </c>
      <c r="E1024" s="9">
        <v>26.090489604447633</v>
      </c>
      <c r="F1024" s="9">
        <f t="shared" si="173"/>
        <v>9.8805648565050639</v>
      </c>
      <c r="G1024" s="9"/>
      <c r="H1024" s="9">
        <f t="shared" si="179"/>
        <v>-0.7513668948120511</v>
      </c>
      <c r="I1024" s="9">
        <f t="shared" si="175"/>
        <v>1.6833870158338891</v>
      </c>
      <c r="J1024" s="9"/>
      <c r="K1024" s="9"/>
      <c r="L1024" s="9"/>
      <c r="M1024" s="9"/>
    </row>
    <row r="1025" spans="1:14" x14ac:dyDescent="0.15">
      <c r="A1025" s="8">
        <v>29</v>
      </c>
      <c r="B1025" s="8" t="s">
        <v>77</v>
      </c>
      <c r="C1025" s="8" t="s">
        <v>78</v>
      </c>
      <c r="D1025" s="9">
        <v>16.206272016322668</v>
      </c>
      <c r="E1025" s="9">
        <v>24.951458722810031</v>
      </c>
      <c r="F1025" s="9">
        <f t="shared" si="173"/>
        <v>8.7451867064873632</v>
      </c>
      <c r="G1025" s="9"/>
      <c r="H1025" s="9">
        <f t="shared" si="179"/>
        <v>-1.8867450448297518</v>
      </c>
      <c r="I1025" s="9">
        <f t="shared" si="175"/>
        <v>3.6979995388381912</v>
      </c>
      <c r="J1025" s="9"/>
      <c r="K1025" s="9"/>
      <c r="L1025" s="9"/>
      <c r="M1025" s="9"/>
    </row>
    <row r="1026" spans="1:14" x14ac:dyDescent="0.15">
      <c r="A1026" s="8">
        <v>30</v>
      </c>
      <c r="B1026" s="8" t="s">
        <v>79</v>
      </c>
      <c r="C1026" s="8" t="s">
        <v>80</v>
      </c>
      <c r="D1026" s="9">
        <v>16.225398948252778</v>
      </c>
      <c r="E1026" s="9">
        <v>25.385561051383778</v>
      </c>
      <c r="F1026" s="9">
        <f t="shared" si="173"/>
        <v>9.1601621031310003</v>
      </c>
      <c r="G1026" s="9"/>
      <c r="H1026" s="9">
        <f t="shared" si="179"/>
        <v>-1.4717696481861147</v>
      </c>
      <c r="I1026" s="9">
        <f t="shared" si="175"/>
        <v>2.7736190455035472</v>
      </c>
      <c r="J1026" s="9"/>
      <c r="K1026" s="9"/>
      <c r="L1026" s="9"/>
      <c r="M1026" s="9"/>
    </row>
    <row r="1027" spans="1:14" x14ac:dyDescent="0.15">
      <c r="A1027" s="8"/>
      <c r="B1027" s="8"/>
      <c r="C1027" s="8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4" x14ac:dyDescent="0.15">
      <c r="A1028" s="8">
        <v>31</v>
      </c>
      <c r="B1028" s="8" t="s">
        <v>81</v>
      </c>
      <c r="C1028" s="8" t="s">
        <v>82</v>
      </c>
      <c r="D1028" s="9">
        <v>16.226818519194129</v>
      </c>
      <c r="E1028" s="9">
        <v>29.727590459652873</v>
      </c>
      <c r="F1028" s="9">
        <f t="shared" si="173"/>
        <v>13.500771940458744</v>
      </c>
      <c r="G1028" s="9">
        <f t="shared" si="178"/>
        <v>10.939159346673041</v>
      </c>
      <c r="H1028" s="9"/>
      <c r="I1028" s="9"/>
      <c r="J1028" s="9"/>
      <c r="K1028" s="9"/>
      <c r="L1028" s="9"/>
      <c r="M1028" s="9"/>
    </row>
    <row r="1029" spans="1:14" x14ac:dyDescent="0.15">
      <c r="A1029" s="8">
        <v>32</v>
      </c>
      <c r="B1029" s="8" t="s">
        <v>83</v>
      </c>
      <c r="C1029" s="8" t="s">
        <v>84</v>
      </c>
      <c r="D1029" s="9">
        <v>16.36143862294702</v>
      </c>
      <c r="E1029" s="9">
        <v>26.444885953482721</v>
      </c>
      <c r="F1029" s="9">
        <f t="shared" si="173"/>
        <v>10.083447330535702</v>
      </c>
      <c r="G1029" s="9"/>
      <c r="H1029" s="9"/>
      <c r="I1029" s="9"/>
      <c r="J1029" s="9"/>
      <c r="K1029" s="9"/>
      <c r="L1029" s="9"/>
      <c r="M1029" s="9"/>
    </row>
    <row r="1030" spans="1:14" x14ac:dyDescent="0.15">
      <c r="A1030" s="8">
        <v>33</v>
      </c>
      <c r="B1030" s="8" t="s">
        <v>85</v>
      </c>
      <c r="C1030" s="8" t="s">
        <v>86</v>
      </c>
      <c r="D1030" s="9">
        <v>16.166222821480645</v>
      </c>
      <c r="E1030" s="9">
        <v>26.174852187274446</v>
      </c>
      <c r="F1030" s="9">
        <f t="shared" si="173"/>
        <v>10.008629365793801</v>
      </c>
      <c r="G1030" s="9"/>
      <c r="H1030" s="9"/>
      <c r="I1030" s="9"/>
      <c r="J1030" s="9"/>
      <c r="K1030" s="9"/>
      <c r="L1030" s="9"/>
      <c r="M1030" s="9"/>
    </row>
    <row r="1031" spans="1:14" x14ac:dyDescent="0.15">
      <c r="A1031" s="8">
        <v>34</v>
      </c>
      <c r="B1031" s="8" t="s">
        <v>87</v>
      </c>
      <c r="C1031" s="8" t="s">
        <v>88</v>
      </c>
      <c r="D1031" s="9">
        <v>17.088303292156393</v>
      </c>
      <c r="E1031" s="9">
        <v>27.975063715847195</v>
      </c>
      <c r="F1031" s="9">
        <f t="shared" si="173"/>
        <v>10.886760423690802</v>
      </c>
      <c r="G1031" s="9"/>
      <c r="H1031" s="9"/>
      <c r="I1031" s="9"/>
      <c r="J1031" s="9"/>
      <c r="K1031" s="9"/>
      <c r="L1031" s="9"/>
      <c r="M1031" s="9"/>
    </row>
    <row r="1032" spans="1:14" x14ac:dyDescent="0.15">
      <c r="A1032" s="8">
        <v>35</v>
      </c>
      <c r="B1032" s="8" t="s">
        <v>89</v>
      </c>
      <c r="C1032" s="8" t="s">
        <v>90</v>
      </c>
      <c r="D1032" s="9">
        <v>16.640558988392605</v>
      </c>
      <c r="E1032" s="9">
        <v>27.200921697422558</v>
      </c>
      <c r="F1032" s="9">
        <f t="shared" si="173"/>
        <v>10.560362709029953</v>
      </c>
      <c r="G1032" s="9"/>
      <c r="H1032" s="9"/>
      <c r="I1032" s="9"/>
      <c r="J1032" s="9"/>
      <c r="K1032" s="9"/>
      <c r="L1032" s="9"/>
      <c r="M1032" s="9"/>
    </row>
    <row r="1033" spans="1:14" x14ac:dyDescent="0.15">
      <c r="A1033" s="8">
        <v>36</v>
      </c>
      <c r="B1033" s="8" t="s">
        <v>91</v>
      </c>
      <c r="C1033" s="8" t="s">
        <v>92</v>
      </c>
      <c r="D1033" s="9">
        <v>15.713125727301028</v>
      </c>
      <c r="E1033" s="9">
        <v>19.781563931274228</v>
      </c>
      <c r="F1033" s="9">
        <f t="shared" si="173"/>
        <v>4.0684382039731997</v>
      </c>
      <c r="G1033" s="9"/>
      <c r="H1033" s="9">
        <f>F1033-$G$1028</f>
        <v>-6.8707211426998409</v>
      </c>
      <c r="I1033" s="9">
        <f t="shared" si="175"/>
        <v>117.02890885122655</v>
      </c>
      <c r="J1033" s="9" t="s">
        <v>93</v>
      </c>
      <c r="K1033" s="9">
        <f t="shared" si="176"/>
        <v>24.822745106335692</v>
      </c>
      <c r="L1033" s="9">
        <f t="shared" si="177"/>
        <v>20.221978385614598</v>
      </c>
      <c r="M1033" s="10">
        <v>1.04E-2</v>
      </c>
      <c r="N1033" s="3" t="s">
        <v>61</v>
      </c>
    </row>
    <row r="1034" spans="1:14" x14ac:dyDescent="0.15">
      <c r="A1034" s="8">
        <v>37</v>
      </c>
      <c r="B1034" s="8" t="s">
        <v>94</v>
      </c>
      <c r="C1034" s="8" t="s">
        <v>95</v>
      </c>
      <c r="D1034" s="9">
        <v>16.484576667958951</v>
      </c>
      <c r="E1034" s="9">
        <v>22.909149386636837</v>
      </c>
      <c r="F1034" s="9">
        <f t="shared" si="173"/>
        <v>6.4245727186778865</v>
      </c>
      <c r="G1034" s="9"/>
      <c r="H1034" s="9">
        <f t="shared" ref="H1034:H1042" si="180">F1034-$G$1028</f>
        <v>-4.5145866279951541</v>
      </c>
      <c r="I1034" s="9">
        <f t="shared" si="175"/>
        <v>22.857356033221695</v>
      </c>
      <c r="J1034" s="9"/>
      <c r="K1034" s="9"/>
      <c r="L1034" s="9"/>
      <c r="M1034" s="9"/>
    </row>
    <row r="1035" spans="1:14" x14ac:dyDescent="0.15">
      <c r="A1035" s="8">
        <v>38</v>
      </c>
      <c r="B1035" s="8" t="s">
        <v>96</v>
      </c>
      <c r="C1035" s="8" t="s">
        <v>97</v>
      </c>
      <c r="D1035" s="9">
        <v>15.687489857369645</v>
      </c>
      <c r="E1035" s="9">
        <v>20.639957156235109</v>
      </c>
      <c r="F1035" s="9">
        <f t="shared" si="173"/>
        <v>4.9524672988654643</v>
      </c>
      <c r="G1035" s="9"/>
      <c r="H1035" s="9">
        <f t="shared" si="180"/>
        <v>-5.9866920478075762</v>
      </c>
      <c r="I1035" s="9">
        <f t="shared" si="175"/>
        <v>63.412354844239466</v>
      </c>
      <c r="J1035" s="9"/>
      <c r="K1035" s="9"/>
      <c r="L1035" s="9"/>
      <c r="M1035" s="9"/>
    </row>
    <row r="1036" spans="1:14" x14ac:dyDescent="0.15">
      <c r="A1036" s="8">
        <v>39</v>
      </c>
      <c r="B1036" s="8" t="s">
        <v>98</v>
      </c>
      <c r="C1036" s="8" t="s">
        <v>99</v>
      </c>
      <c r="D1036" s="9">
        <v>16.110473364000814</v>
      </c>
      <c r="E1036" s="9">
        <v>26.002123156910464</v>
      </c>
      <c r="F1036" s="9">
        <f t="shared" si="173"/>
        <v>9.8916497929096501</v>
      </c>
      <c r="G1036" s="9"/>
      <c r="H1036" s="9">
        <f t="shared" si="180"/>
        <v>-1.0475095537633905</v>
      </c>
      <c r="I1036" s="9">
        <f t="shared" si="175"/>
        <v>2.0669586874927663</v>
      </c>
      <c r="J1036" s="9"/>
      <c r="K1036" s="9"/>
      <c r="L1036" s="9"/>
      <c r="M1036" s="9"/>
    </row>
    <row r="1037" spans="1:14" x14ac:dyDescent="0.15">
      <c r="A1037" s="8">
        <v>40</v>
      </c>
      <c r="B1037" s="8" t="s">
        <v>100</v>
      </c>
      <c r="C1037" s="8" t="s">
        <v>101</v>
      </c>
      <c r="D1037" s="9">
        <v>16.447121424629447</v>
      </c>
      <c r="E1037" s="9">
        <v>22.637836321382395</v>
      </c>
      <c r="F1037" s="9">
        <f t="shared" si="173"/>
        <v>6.1907148967529473</v>
      </c>
      <c r="G1037" s="9"/>
      <c r="H1037" s="9">
        <f t="shared" si="180"/>
        <v>-4.7484444499200933</v>
      </c>
      <c r="I1037" s="9">
        <f t="shared" si="175"/>
        <v>26.879687302818979</v>
      </c>
      <c r="J1037" s="9"/>
      <c r="K1037" s="9"/>
      <c r="L1037" s="9"/>
      <c r="M1037" s="9"/>
    </row>
    <row r="1038" spans="1:14" x14ac:dyDescent="0.15">
      <c r="A1038" s="8">
        <v>41</v>
      </c>
      <c r="B1038" s="8" t="s">
        <v>102</v>
      </c>
      <c r="C1038" s="8" t="s">
        <v>103</v>
      </c>
      <c r="D1038" s="9">
        <v>16.768008515297861</v>
      </c>
      <c r="E1038" s="9">
        <v>27.990221750327819</v>
      </c>
      <c r="F1038" s="9">
        <f t="shared" si="173"/>
        <v>11.222213235029958</v>
      </c>
      <c r="G1038" s="9"/>
      <c r="H1038" s="9">
        <f t="shared" si="180"/>
        <v>0.28305388835691758</v>
      </c>
      <c r="I1038" s="9">
        <f t="shared" si="175"/>
        <v>0.82184948853699591</v>
      </c>
      <c r="J1038" s="9" t="s">
        <v>104</v>
      </c>
      <c r="K1038" s="9">
        <f t="shared" si="176"/>
        <v>1.2102689710164047</v>
      </c>
      <c r="L1038" s="9">
        <f t="shared" si="177"/>
        <v>0.19909768031359004</v>
      </c>
      <c r="M1038" s="1">
        <v>0.63549999999999995</v>
      </c>
    </row>
    <row r="1039" spans="1:14" x14ac:dyDescent="0.15">
      <c r="A1039" s="8">
        <v>42</v>
      </c>
      <c r="B1039" s="8" t="s">
        <v>105</v>
      </c>
      <c r="C1039" s="8" t="s">
        <v>106</v>
      </c>
      <c r="D1039" s="9">
        <v>17.032935123146995</v>
      </c>
      <c r="E1039" s="9">
        <v>27.467307533914504</v>
      </c>
      <c r="F1039" s="9">
        <f t="shared" si="173"/>
        <v>10.434372410767509</v>
      </c>
      <c r="G1039" s="9"/>
      <c r="H1039" s="9">
        <f t="shared" si="180"/>
        <v>-0.50478693590553192</v>
      </c>
      <c r="I1039" s="9">
        <f t="shared" si="175"/>
        <v>1.4189137887602372</v>
      </c>
      <c r="J1039" s="9"/>
      <c r="K1039" s="9"/>
      <c r="L1039" s="9"/>
      <c r="M1039" s="9"/>
    </row>
    <row r="1040" spans="1:14" x14ac:dyDescent="0.15">
      <c r="A1040" s="8">
        <v>43</v>
      </c>
      <c r="B1040" s="8" t="s">
        <v>107</v>
      </c>
      <c r="C1040" s="8" t="s">
        <v>108</v>
      </c>
      <c r="D1040" s="9">
        <v>17.307608638537427</v>
      </c>
      <c r="E1040" s="9">
        <v>28.429117264817588</v>
      </c>
      <c r="F1040" s="9">
        <f t="shared" si="173"/>
        <v>11.121508626280161</v>
      </c>
      <c r="G1040" s="9"/>
      <c r="H1040" s="9">
        <f t="shared" si="180"/>
        <v>0.18234927960712</v>
      </c>
      <c r="I1040" s="9">
        <f t="shared" si="175"/>
        <v>0.88126677547502519</v>
      </c>
      <c r="J1040" s="9"/>
      <c r="K1040" s="9"/>
      <c r="L1040" s="9"/>
      <c r="M1040" s="9"/>
    </row>
    <row r="1041" spans="1:14" x14ac:dyDescent="0.15">
      <c r="A1041" s="8">
        <v>44</v>
      </c>
      <c r="B1041" s="8" t="s">
        <v>109</v>
      </c>
      <c r="C1041" s="8" t="s">
        <v>110</v>
      </c>
      <c r="D1041" s="9">
        <v>17.347237561069278</v>
      </c>
      <c r="E1041" s="9">
        <v>27.348922727216923</v>
      </c>
      <c r="F1041" s="9">
        <f t="shared" si="173"/>
        <v>10.001685166147645</v>
      </c>
      <c r="G1041" s="9"/>
      <c r="H1041" s="9">
        <f t="shared" si="180"/>
        <v>-0.93747418052539544</v>
      </c>
      <c r="I1041" s="9">
        <f t="shared" si="175"/>
        <v>1.9151722858342022</v>
      </c>
      <c r="J1041" s="9"/>
      <c r="K1041" s="9"/>
      <c r="L1041" s="9"/>
      <c r="M1041" s="9"/>
    </row>
    <row r="1042" spans="1:14" x14ac:dyDescent="0.15">
      <c r="A1042" s="8">
        <v>45</v>
      </c>
      <c r="B1042" s="8" t="s">
        <v>111</v>
      </c>
      <c r="C1042" s="8" t="s">
        <v>112</v>
      </c>
      <c r="D1042" s="9">
        <v>17.218763868337181</v>
      </c>
      <c r="E1042" s="9">
        <v>27.758142620073524</v>
      </c>
      <c r="F1042" s="9">
        <f t="shared" si="173"/>
        <v>10.539378751736344</v>
      </c>
      <c r="G1042" s="9"/>
      <c r="H1042" s="9">
        <f t="shared" si="180"/>
        <v>-0.39978059493669704</v>
      </c>
      <c r="I1042" s="9">
        <f t="shared" si="175"/>
        <v>1.3193072552666976</v>
      </c>
      <c r="J1042" s="9"/>
      <c r="K1042" s="9"/>
      <c r="L1042" s="9"/>
      <c r="M1042" s="9"/>
    </row>
    <row r="1043" spans="1:14" x14ac:dyDescent="0.15">
      <c r="A1043" s="8"/>
      <c r="B1043" s="8"/>
      <c r="C1043" s="8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4" x14ac:dyDescent="0.15">
      <c r="A1044" s="8">
        <v>46</v>
      </c>
      <c r="B1044" s="8" t="s">
        <v>113</v>
      </c>
      <c r="C1044" s="8" t="s">
        <v>114</v>
      </c>
      <c r="D1044" s="9">
        <v>17.162059890046951</v>
      </c>
      <c r="E1044" s="9">
        <v>27.471933670355661</v>
      </c>
      <c r="F1044" s="9">
        <f t="shared" si="173"/>
        <v>10.30987378030871</v>
      </c>
      <c r="G1044" s="9">
        <f t="shared" si="178"/>
        <v>10.715415826397571</v>
      </c>
      <c r="H1044" s="9"/>
      <c r="I1044" s="9"/>
      <c r="J1044" s="9"/>
      <c r="K1044" s="9"/>
      <c r="L1044" s="9"/>
      <c r="M1044" s="9"/>
    </row>
    <row r="1045" spans="1:14" x14ac:dyDescent="0.15">
      <c r="A1045" s="8">
        <v>47</v>
      </c>
      <c r="B1045" s="8" t="s">
        <v>115</v>
      </c>
      <c r="C1045" s="8" t="s">
        <v>116</v>
      </c>
      <c r="D1045" s="9">
        <v>17.483373476118835</v>
      </c>
      <c r="E1045" s="9">
        <v>28.103532976680032</v>
      </c>
      <c r="F1045" s="9">
        <f t="shared" si="173"/>
        <v>10.620159500561197</v>
      </c>
      <c r="G1045" s="9"/>
      <c r="H1045" s="9"/>
      <c r="I1045" s="9"/>
      <c r="J1045" s="9"/>
      <c r="K1045" s="9"/>
      <c r="L1045" s="9"/>
      <c r="M1045" s="9"/>
    </row>
    <row r="1046" spans="1:14" x14ac:dyDescent="0.15">
      <c r="A1046" s="8">
        <v>48</v>
      </c>
      <c r="B1046" s="8" t="s">
        <v>117</v>
      </c>
      <c r="C1046" s="8" t="s">
        <v>118</v>
      </c>
      <c r="D1046" s="9">
        <v>17.095242123040535</v>
      </c>
      <c r="E1046" s="9">
        <v>27.319244141403999</v>
      </c>
      <c r="F1046" s="9">
        <f t="shared" si="173"/>
        <v>10.224002018363464</v>
      </c>
      <c r="G1046" s="9"/>
      <c r="H1046" s="9"/>
      <c r="I1046" s="9"/>
      <c r="J1046" s="9"/>
      <c r="K1046" s="9"/>
      <c r="L1046" s="9"/>
      <c r="M1046" s="9"/>
    </row>
    <row r="1047" spans="1:14" x14ac:dyDescent="0.15">
      <c r="A1047" s="8">
        <v>49</v>
      </c>
      <c r="B1047" s="8" t="s">
        <v>119</v>
      </c>
      <c r="C1047" s="8" t="s">
        <v>120</v>
      </c>
      <c r="D1047" s="9">
        <v>16.609514343240136</v>
      </c>
      <c r="E1047" s="9">
        <v>27.151461923411741</v>
      </c>
      <c r="F1047" s="9">
        <f t="shared" si="173"/>
        <v>10.541947580171605</v>
      </c>
      <c r="G1047" s="9"/>
      <c r="H1047" s="9"/>
      <c r="I1047" s="9"/>
      <c r="J1047" s="9"/>
      <c r="K1047" s="9"/>
      <c r="L1047" s="9"/>
      <c r="M1047" s="9"/>
    </row>
    <row r="1048" spans="1:14" x14ac:dyDescent="0.15">
      <c r="A1048" s="8">
        <v>50</v>
      </c>
      <c r="B1048" s="8" t="s">
        <v>121</v>
      </c>
      <c r="C1048" s="8" t="s">
        <v>122</v>
      </c>
      <c r="D1048" s="9">
        <v>17.681978075536492</v>
      </c>
      <c r="E1048" s="9">
        <v>29.652662415129058</v>
      </c>
      <c r="F1048" s="9">
        <f t="shared" si="173"/>
        <v>11.970684339592566</v>
      </c>
      <c r="G1048" s="9"/>
      <c r="H1048" s="9"/>
      <c r="I1048" s="9"/>
      <c r="J1048" s="9"/>
      <c r="K1048" s="9"/>
      <c r="L1048" s="9"/>
      <c r="M1048" s="9"/>
    </row>
    <row r="1049" spans="1:14" x14ac:dyDescent="0.15">
      <c r="A1049" s="8">
        <v>51</v>
      </c>
      <c r="B1049" s="8" t="s">
        <v>123</v>
      </c>
      <c r="C1049" s="8" t="s">
        <v>124</v>
      </c>
      <c r="D1049" s="9">
        <v>16.869941916726148</v>
      </c>
      <c r="E1049" s="9">
        <v>23.826686500827925</v>
      </c>
      <c r="F1049" s="9">
        <f t="shared" si="173"/>
        <v>6.9567445841017772</v>
      </c>
      <c r="G1049" s="9"/>
      <c r="H1049" s="9">
        <f>F1049-$G$1044</f>
        <v>-3.7586712422957937</v>
      </c>
      <c r="I1049" s="9">
        <f t="shared" si="175"/>
        <v>13.535452769332149</v>
      </c>
      <c r="J1049" s="9" t="s">
        <v>125</v>
      </c>
      <c r="K1049" s="9">
        <f>GEOMEAN(I1049:I1052)</f>
        <v>17.940544591402325</v>
      </c>
      <c r="L1049" s="9">
        <f>STDEV(I1049:I1052)/SQRT(4)</f>
        <v>4.2325611204299181</v>
      </c>
      <c r="M1049" s="10" t="s">
        <v>161</v>
      </c>
      <c r="N1049" s="3" t="s">
        <v>157</v>
      </c>
    </row>
    <row r="1050" spans="1:14" x14ac:dyDescent="0.15">
      <c r="A1050" s="8">
        <v>52</v>
      </c>
      <c r="B1050" s="8" t="s">
        <v>126</v>
      </c>
      <c r="C1050" s="8" t="s">
        <v>127</v>
      </c>
      <c r="D1050" s="9">
        <v>16.765967252227028</v>
      </c>
      <c r="E1050" s="9">
        <v>23.560281858983885</v>
      </c>
      <c r="F1050" s="9">
        <f t="shared" si="173"/>
        <v>6.7943146067568563</v>
      </c>
      <c r="G1050" s="9"/>
      <c r="H1050" s="9">
        <f t="shared" ref="H1050:H1056" si="181">F1050-$G$1044</f>
        <v>-3.9211012196407147</v>
      </c>
      <c r="I1050" s="9">
        <f t="shared" si="175"/>
        <v>15.148480881567998</v>
      </c>
      <c r="J1050" s="9"/>
      <c r="K1050" s="9"/>
      <c r="L1050" s="9"/>
      <c r="M1050" s="9"/>
    </row>
    <row r="1051" spans="1:14" x14ac:dyDescent="0.15">
      <c r="A1051" s="8">
        <v>53</v>
      </c>
      <c r="B1051" s="8" t="s">
        <v>128</v>
      </c>
      <c r="C1051" s="8" t="s">
        <v>129</v>
      </c>
      <c r="D1051" s="9">
        <v>16.419717755115176</v>
      </c>
      <c r="E1051" s="9">
        <v>22.149298024658666</v>
      </c>
      <c r="F1051" s="9">
        <f t="shared" si="173"/>
        <v>5.7295802695434901</v>
      </c>
      <c r="G1051" s="9"/>
      <c r="H1051" s="9">
        <f t="shared" si="181"/>
        <v>-4.9858355568540809</v>
      </c>
      <c r="I1051" s="9">
        <f t="shared" si="175"/>
        <v>31.687359866065314</v>
      </c>
      <c r="J1051" s="9"/>
      <c r="K1051" s="9"/>
      <c r="L1051" s="9"/>
      <c r="M1051" s="9"/>
    </row>
    <row r="1052" spans="1:14" x14ac:dyDescent="0.15">
      <c r="A1052" s="8">
        <v>54</v>
      </c>
      <c r="B1052" s="8" t="s">
        <v>130</v>
      </c>
      <c r="C1052" s="8" t="s">
        <v>131</v>
      </c>
      <c r="D1052" s="9">
        <v>17.673493064670801</v>
      </c>
      <c r="E1052" s="9">
        <v>24.393909792605108</v>
      </c>
      <c r="F1052" s="9">
        <f t="shared" si="173"/>
        <v>6.7204167279343068</v>
      </c>
      <c r="G1052" s="9"/>
      <c r="H1052" s="9">
        <f t="shared" si="181"/>
        <v>-3.9949990984632642</v>
      </c>
      <c r="I1052" s="9">
        <f t="shared" si="175"/>
        <v>15.944634241478356</v>
      </c>
      <c r="J1052" s="9"/>
      <c r="K1052" s="9"/>
      <c r="L1052" s="9"/>
      <c r="M1052" s="9"/>
    </row>
    <row r="1053" spans="1:14" x14ac:dyDescent="0.15">
      <c r="A1053" s="8">
        <v>55</v>
      </c>
      <c r="B1053" s="8" t="s">
        <v>132</v>
      </c>
      <c r="C1053" s="8" t="s">
        <v>133</v>
      </c>
      <c r="D1053" s="9">
        <v>16.724282322024198</v>
      </c>
      <c r="E1053" s="9">
        <v>27.412576363047393</v>
      </c>
      <c r="F1053" s="9">
        <f t="shared" si="173"/>
        <v>10.688294041023195</v>
      </c>
      <c r="G1053" s="9"/>
      <c r="H1053" s="9">
        <f t="shared" si="181"/>
        <v>-2.7121785374376373E-2</v>
      </c>
      <c r="I1053" s="9">
        <f t="shared" si="175"/>
        <v>1.0189772101399086</v>
      </c>
      <c r="J1053" s="9" t="s">
        <v>134</v>
      </c>
      <c r="K1053" s="9">
        <f t="shared" ref="K1053" si="182">GEOMEAN(I1053:I1056)</f>
        <v>1.0023315583352037</v>
      </c>
      <c r="L1053" s="9">
        <f t="shared" ref="L1053" si="183">STDEV(I1053:I1056)/SQRT(4)</f>
        <v>7.1622505552061733E-2</v>
      </c>
      <c r="M1053" s="1">
        <v>0.95199999999999996</v>
      </c>
    </row>
    <row r="1054" spans="1:14" x14ac:dyDescent="0.15">
      <c r="A1054" s="8">
        <v>56</v>
      </c>
      <c r="B1054" s="8" t="s">
        <v>135</v>
      </c>
      <c r="C1054" s="8" t="s">
        <v>136</v>
      </c>
      <c r="D1054" s="9">
        <v>17.065027489516027</v>
      </c>
      <c r="E1054" s="9">
        <v>27.61528732691065</v>
      </c>
      <c r="F1054" s="9">
        <f t="shared" si="173"/>
        <v>10.550259837394623</v>
      </c>
      <c r="G1054" s="9"/>
      <c r="H1054" s="9">
        <f t="shared" si="181"/>
        <v>-0.16515598900294748</v>
      </c>
      <c r="I1054" s="9">
        <f t="shared" si="175"/>
        <v>1.1212873088006792</v>
      </c>
      <c r="J1054" s="9"/>
      <c r="K1054" s="9"/>
      <c r="L1054" s="9"/>
      <c r="M1054" s="9"/>
    </row>
    <row r="1055" spans="1:14" x14ac:dyDescent="0.15">
      <c r="A1055" s="8">
        <v>57</v>
      </c>
      <c r="B1055" s="8" t="s">
        <v>137</v>
      </c>
      <c r="C1055" s="8" t="s">
        <v>138</v>
      </c>
      <c r="D1055" s="9">
        <v>17.520034144274597</v>
      </c>
      <c r="E1055" s="9">
        <v>28.546802298882849</v>
      </c>
      <c r="F1055" s="9">
        <f t="shared" si="173"/>
        <v>11.026768154608252</v>
      </c>
      <c r="G1055" s="9"/>
      <c r="H1055" s="9">
        <f t="shared" si="181"/>
        <v>0.31135232821068115</v>
      </c>
      <c r="I1055" s="9">
        <f t="shared" si="175"/>
        <v>0.8058859977636047</v>
      </c>
      <c r="J1055" s="9"/>
      <c r="K1055" s="9"/>
      <c r="L1055" s="9"/>
      <c r="M1055" s="9"/>
    </row>
    <row r="1056" spans="1:14" x14ac:dyDescent="0.15">
      <c r="A1056" s="8">
        <v>58</v>
      </c>
      <c r="B1056" s="8" t="s">
        <v>139</v>
      </c>
      <c r="C1056" s="8" t="s">
        <v>140</v>
      </c>
      <c r="D1056" s="9">
        <v>17.421708350142978</v>
      </c>
      <c r="E1056" s="9">
        <v>28.004610373232214</v>
      </c>
      <c r="F1056" s="9">
        <f t="shared" si="173"/>
        <v>10.582902023089236</v>
      </c>
      <c r="G1056" s="9"/>
      <c r="H1056" s="9">
        <f t="shared" si="181"/>
        <v>-0.13251380330833484</v>
      </c>
      <c r="I1056" s="9">
        <f t="shared" si="175"/>
        <v>1.0962020997934658</v>
      </c>
      <c r="J1056" s="9"/>
      <c r="K1056" s="9"/>
      <c r="L1056" s="9"/>
      <c r="M1056" s="9"/>
    </row>
    <row r="1060" spans="1:27" x14ac:dyDescent="0.15">
      <c r="A1060" s="2" t="s">
        <v>197</v>
      </c>
      <c r="B1060" s="2" t="s">
        <v>198</v>
      </c>
      <c r="C1060" s="2" t="s">
        <v>143</v>
      </c>
    </row>
    <row r="1061" spans="1:27" s="7" customFormat="1" ht="45" x14ac:dyDescent="0.15">
      <c r="A1061" s="5" t="s">
        <v>4</v>
      </c>
      <c r="B1061" s="5" t="s">
        <v>5</v>
      </c>
      <c r="C1061" s="5" t="s">
        <v>6</v>
      </c>
      <c r="D1061" s="6" t="s">
        <v>7</v>
      </c>
      <c r="E1061" s="6" t="s">
        <v>199</v>
      </c>
      <c r="F1061" s="6" t="s">
        <v>8</v>
      </c>
      <c r="G1061" s="6" t="s">
        <v>9</v>
      </c>
      <c r="H1061" s="6" t="s">
        <v>10</v>
      </c>
      <c r="I1061" s="6" t="s">
        <v>11</v>
      </c>
      <c r="J1061" s="6" t="s">
        <v>12</v>
      </c>
      <c r="K1061" s="6" t="s">
        <v>13</v>
      </c>
      <c r="L1061" s="6" t="s">
        <v>14</v>
      </c>
      <c r="M1061" s="6" t="s">
        <v>15</v>
      </c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</row>
    <row r="1062" spans="1:27" x14ac:dyDescent="0.15">
      <c r="A1062" s="8">
        <v>1</v>
      </c>
      <c r="B1062" s="8" t="s">
        <v>16</v>
      </c>
      <c r="C1062" s="8" t="s">
        <v>17</v>
      </c>
      <c r="D1062" s="9">
        <v>17.169543226198087</v>
      </c>
      <c r="E1062" s="9">
        <v>26.547444778584975</v>
      </c>
      <c r="F1062" s="9">
        <f>E1062-D1062</f>
        <v>9.3779015523868878</v>
      </c>
      <c r="G1062" s="9">
        <f>GEOMEAN(F1062:F1066)</f>
        <v>9.9577035919500769</v>
      </c>
      <c r="H1062" s="9"/>
      <c r="I1062" s="9"/>
      <c r="J1062" s="9"/>
      <c r="K1062" s="9"/>
      <c r="L1062" s="9"/>
      <c r="M1062" s="9"/>
    </row>
    <row r="1063" spans="1:27" x14ac:dyDescent="0.15">
      <c r="A1063" s="8">
        <v>2</v>
      </c>
      <c r="B1063" s="8" t="s">
        <v>18</v>
      </c>
      <c r="C1063" s="8" t="s">
        <v>19</v>
      </c>
      <c r="D1063" s="9">
        <v>16.742754992975584</v>
      </c>
      <c r="E1063" s="9">
        <v>27.104818467553589</v>
      </c>
      <c r="F1063" s="9">
        <f t="shared" ref="F1063:F1122" si="184">E1063-D1063</f>
        <v>10.362063474578004</v>
      </c>
      <c r="G1063" s="9"/>
      <c r="H1063" s="9"/>
      <c r="I1063" s="9"/>
      <c r="J1063" s="9"/>
      <c r="K1063" s="9"/>
      <c r="L1063" s="9"/>
      <c r="M1063" s="9"/>
    </row>
    <row r="1064" spans="1:27" x14ac:dyDescent="0.15">
      <c r="A1064" s="8">
        <v>3</v>
      </c>
      <c r="B1064" s="8" t="s">
        <v>20</v>
      </c>
      <c r="C1064" s="8" t="s">
        <v>21</v>
      </c>
      <c r="D1064" s="9">
        <v>16.598639022469161</v>
      </c>
      <c r="E1064" s="9">
        <v>27.132087316929901</v>
      </c>
      <c r="F1064" s="9">
        <f t="shared" si="184"/>
        <v>10.53344829446074</v>
      </c>
      <c r="G1064" s="9"/>
      <c r="H1064" s="9"/>
      <c r="I1064" s="9"/>
      <c r="J1064" s="9"/>
      <c r="K1064" s="9"/>
      <c r="L1064" s="9"/>
      <c r="M1064" s="9"/>
    </row>
    <row r="1065" spans="1:27" x14ac:dyDescent="0.15">
      <c r="A1065" s="8">
        <v>4</v>
      </c>
      <c r="B1065" s="8" t="s">
        <v>22</v>
      </c>
      <c r="C1065" s="8" t="s">
        <v>23</v>
      </c>
      <c r="D1065" s="9">
        <v>16.340617728356992</v>
      </c>
      <c r="E1065" s="9">
        <v>26.196972121969569</v>
      </c>
      <c r="F1065" s="9">
        <f t="shared" si="184"/>
        <v>9.8563543936125768</v>
      </c>
      <c r="G1065" s="9"/>
      <c r="H1065" s="9"/>
      <c r="I1065" s="9"/>
      <c r="J1065" s="9"/>
      <c r="K1065" s="9"/>
      <c r="L1065" s="9"/>
      <c r="M1065" s="9"/>
    </row>
    <row r="1066" spans="1:27" x14ac:dyDescent="0.15">
      <c r="A1066" s="8">
        <v>5</v>
      </c>
      <c r="B1066" s="8" t="s">
        <v>24</v>
      </c>
      <c r="C1066" s="8" t="s">
        <v>25</v>
      </c>
      <c r="D1066" s="9">
        <v>17.098266332303158</v>
      </c>
      <c r="E1066" s="9">
        <v>26.802409098377542</v>
      </c>
      <c r="F1066" s="9">
        <f t="shared" si="184"/>
        <v>9.7041427660743835</v>
      </c>
      <c r="G1066" s="9"/>
      <c r="H1066" s="9"/>
      <c r="I1066" s="9"/>
      <c r="J1066" s="9"/>
      <c r="K1066" s="9"/>
      <c r="L1066" s="9"/>
      <c r="M1066" s="9"/>
    </row>
    <row r="1067" spans="1:27" x14ac:dyDescent="0.15">
      <c r="A1067" s="8">
        <v>6</v>
      </c>
      <c r="B1067" s="8" t="s">
        <v>26</v>
      </c>
      <c r="C1067" s="8" t="s">
        <v>27</v>
      </c>
      <c r="D1067" s="9">
        <v>16.365384230101363</v>
      </c>
      <c r="E1067" s="9">
        <v>21.305058530752188</v>
      </c>
      <c r="F1067" s="9">
        <f t="shared" si="184"/>
        <v>4.9396743006508252</v>
      </c>
      <c r="G1067" s="9"/>
      <c r="H1067" s="9">
        <f>F1067-$G$1062</f>
        <v>-5.0180292912992517</v>
      </c>
      <c r="I1067" s="9">
        <f>POWER(2,-H1067)</f>
        <v>32.402411700582874</v>
      </c>
      <c r="J1067" s="9" t="s">
        <v>28</v>
      </c>
      <c r="K1067" s="9">
        <f>GEOMEAN(I1067:I1071)</f>
        <v>23.039905644617114</v>
      </c>
      <c r="L1067" s="9">
        <f>STDEV(I1067:I1071)/SQRT(5)</f>
        <v>2.8912536273721883</v>
      </c>
      <c r="M1067" s="10" t="s">
        <v>161</v>
      </c>
      <c r="N1067" s="3" t="s">
        <v>157</v>
      </c>
    </row>
    <row r="1068" spans="1:27" x14ac:dyDescent="0.15">
      <c r="A1068" s="8">
        <v>7</v>
      </c>
      <c r="B1068" s="8" t="s">
        <v>29</v>
      </c>
      <c r="C1068" s="8" t="s">
        <v>30</v>
      </c>
      <c r="D1068" s="9">
        <v>16.323458872111132</v>
      </c>
      <c r="E1068" s="9">
        <v>22.287829713413448</v>
      </c>
      <c r="F1068" s="9">
        <f t="shared" si="184"/>
        <v>5.9643708413023155</v>
      </c>
      <c r="G1068" s="9"/>
      <c r="H1068" s="9">
        <f t="shared" ref="H1068:H1076" si="185">F1068-$G$1062</f>
        <v>-3.9933327506477614</v>
      </c>
      <c r="I1068" s="9">
        <f t="shared" ref="I1068:I1122" si="186">POWER(2,-H1068)</f>
        <v>15.92622843325595</v>
      </c>
      <c r="J1068" s="9"/>
      <c r="K1068" s="9"/>
      <c r="L1068" s="9"/>
      <c r="M1068" s="9"/>
    </row>
    <row r="1069" spans="1:27" x14ac:dyDescent="0.15">
      <c r="A1069" s="8">
        <v>8</v>
      </c>
      <c r="B1069" s="8" t="s">
        <v>31</v>
      </c>
      <c r="C1069" s="8" t="s">
        <v>32</v>
      </c>
      <c r="D1069" s="9">
        <v>16.931760318581066</v>
      </c>
      <c r="E1069" s="9">
        <v>22.627770140479946</v>
      </c>
      <c r="F1069" s="9">
        <f t="shared" si="184"/>
        <v>5.6960098218988797</v>
      </c>
      <c r="G1069" s="9"/>
      <c r="H1069" s="9">
        <f t="shared" si="185"/>
        <v>-4.2616937700511972</v>
      </c>
      <c r="I1069" s="9">
        <f t="shared" si="186"/>
        <v>19.182166535300386</v>
      </c>
      <c r="J1069" s="9"/>
      <c r="K1069" s="9"/>
      <c r="L1069" s="9"/>
      <c r="M1069" s="9"/>
    </row>
    <row r="1070" spans="1:27" x14ac:dyDescent="0.15">
      <c r="A1070" s="8">
        <v>9</v>
      </c>
      <c r="B1070" s="8" t="s">
        <v>33</v>
      </c>
      <c r="C1070" s="8" t="s">
        <v>34</v>
      </c>
      <c r="D1070" s="9">
        <v>16.131258276640384</v>
      </c>
      <c r="E1070" s="9">
        <v>21.480453426338581</v>
      </c>
      <c r="F1070" s="9">
        <f t="shared" si="184"/>
        <v>5.3491951496981969</v>
      </c>
      <c r="G1070" s="9"/>
      <c r="H1070" s="9">
        <f t="shared" si="185"/>
        <v>-4.6085084422518801</v>
      </c>
      <c r="I1070" s="9">
        <f t="shared" si="186"/>
        <v>24.394913155559664</v>
      </c>
      <c r="J1070" s="9"/>
      <c r="K1070" s="9"/>
      <c r="L1070" s="9"/>
      <c r="M1070" s="9"/>
    </row>
    <row r="1071" spans="1:27" x14ac:dyDescent="0.15">
      <c r="A1071" s="8">
        <v>10</v>
      </c>
      <c r="B1071" s="8" t="s">
        <v>35</v>
      </c>
      <c r="C1071" s="8" t="s">
        <v>36</v>
      </c>
      <c r="D1071" s="9">
        <v>16.181124270339733</v>
      </c>
      <c r="E1071" s="9">
        <v>21.390077599504416</v>
      </c>
      <c r="F1071" s="9">
        <f t="shared" si="184"/>
        <v>5.2089533291646823</v>
      </c>
      <c r="G1071" s="9"/>
      <c r="H1071" s="9">
        <f t="shared" si="185"/>
        <v>-4.7487502627853946</v>
      </c>
      <c r="I1071" s="9">
        <f t="shared" si="186"/>
        <v>26.885385683452274</v>
      </c>
      <c r="J1071" s="9"/>
      <c r="K1071" s="9"/>
      <c r="L1071" s="9"/>
      <c r="M1071" s="9"/>
    </row>
    <row r="1072" spans="1:27" x14ac:dyDescent="0.15">
      <c r="A1072" s="8">
        <v>11</v>
      </c>
      <c r="B1072" s="8" t="s">
        <v>37</v>
      </c>
      <c r="C1072" s="8" t="s">
        <v>38</v>
      </c>
      <c r="D1072" s="9">
        <v>16.36156152168078</v>
      </c>
      <c r="E1072" s="9">
        <v>26.085621922237582</v>
      </c>
      <c r="F1072" s="9">
        <f t="shared" si="184"/>
        <v>9.7240604005568017</v>
      </c>
      <c r="G1072" s="9"/>
      <c r="H1072" s="9">
        <f t="shared" si="185"/>
        <v>-0.23364319139327527</v>
      </c>
      <c r="I1072" s="9">
        <f t="shared" si="186"/>
        <v>1.1758004143346605</v>
      </c>
      <c r="J1072" s="9" t="s">
        <v>39</v>
      </c>
      <c r="K1072" s="9">
        <f t="shared" ref="K1072:K1104" si="187">GEOMEAN(I1072:I1076)</f>
        <v>0.8243640043806808</v>
      </c>
      <c r="L1072" s="9">
        <f t="shared" ref="L1072:L1104" si="188">STDEV(I1072:I1076)/SQRT(5)</f>
        <v>0.12142616561020239</v>
      </c>
      <c r="M1072" s="1">
        <v>0.41089999999999999</v>
      </c>
    </row>
    <row r="1073" spans="1:14" x14ac:dyDescent="0.15">
      <c r="A1073" s="8">
        <v>12</v>
      </c>
      <c r="B1073" s="8" t="s">
        <v>40</v>
      </c>
      <c r="C1073" s="8" t="s">
        <v>41</v>
      </c>
      <c r="D1073" s="9">
        <v>15.955541426686864</v>
      </c>
      <c r="E1073" s="9">
        <v>26.372475046042251</v>
      </c>
      <c r="F1073" s="9">
        <f t="shared" si="184"/>
        <v>10.416933619355387</v>
      </c>
      <c r="G1073" s="9"/>
      <c r="H1073" s="9">
        <f t="shared" si="185"/>
        <v>0.45923002740530983</v>
      </c>
      <c r="I1073" s="9">
        <f t="shared" si="186"/>
        <v>0.72737435793243876</v>
      </c>
      <c r="J1073" s="9"/>
      <c r="K1073" s="9"/>
      <c r="L1073" s="9"/>
      <c r="M1073" s="9"/>
    </row>
    <row r="1074" spans="1:14" x14ac:dyDescent="0.15">
      <c r="A1074" s="8">
        <v>13</v>
      </c>
      <c r="B1074" s="8" t="s">
        <v>42</v>
      </c>
      <c r="C1074" s="8" t="s">
        <v>43</v>
      </c>
      <c r="D1074" s="9">
        <v>16.651820998945343</v>
      </c>
      <c r="E1074" s="9">
        <v>26.781516048480139</v>
      </c>
      <c r="F1074" s="9">
        <f t="shared" si="184"/>
        <v>10.129695049534796</v>
      </c>
      <c r="G1074" s="9"/>
      <c r="H1074" s="9">
        <f t="shared" si="185"/>
        <v>0.17199145758471879</v>
      </c>
      <c r="I1074" s="9">
        <f t="shared" si="186"/>
        <v>0.88761659296587481</v>
      </c>
      <c r="J1074" s="9"/>
      <c r="K1074" s="9"/>
      <c r="L1074" s="9"/>
      <c r="M1074" s="9"/>
    </row>
    <row r="1075" spans="1:14" x14ac:dyDescent="0.15">
      <c r="A1075" s="8">
        <v>14</v>
      </c>
      <c r="B1075" s="8" t="s">
        <v>44</v>
      </c>
      <c r="C1075" s="8" t="s">
        <v>45</v>
      </c>
      <c r="D1075" s="9">
        <v>16.240870292570207</v>
      </c>
      <c r="E1075" s="9">
        <v>27.254170686799675</v>
      </c>
      <c r="F1075" s="9">
        <f t="shared" si="184"/>
        <v>11.013300394229468</v>
      </c>
      <c r="G1075" s="9"/>
      <c r="H1075" s="9">
        <f t="shared" si="185"/>
        <v>1.0555968022793909</v>
      </c>
      <c r="I1075" s="9">
        <f t="shared" si="186"/>
        <v>0.4810981636297344</v>
      </c>
      <c r="J1075" s="9"/>
      <c r="K1075" s="9"/>
      <c r="L1075" s="9"/>
      <c r="M1075" s="9"/>
    </row>
    <row r="1076" spans="1:14" x14ac:dyDescent="0.15">
      <c r="A1076" s="8">
        <v>15</v>
      </c>
      <c r="B1076" s="8" t="s">
        <v>46</v>
      </c>
      <c r="C1076" s="8" t="s">
        <v>47</v>
      </c>
      <c r="D1076" s="9">
        <v>15.821417453240054</v>
      </c>
      <c r="E1076" s="9">
        <v>25.719178866827583</v>
      </c>
      <c r="F1076" s="9">
        <f t="shared" si="184"/>
        <v>9.8977614135875296</v>
      </c>
      <c r="G1076" s="9"/>
      <c r="H1076" s="9">
        <f t="shared" si="185"/>
        <v>-5.9942178362547338E-2</v>
      </c>
      <c r="I1076" s="9">
        <f t="shared" si="186"/>
        <v>1.0424239807922071</v>
      </c>
      <c r="J1076" s="9"/>
      <c r="K1076" s="9"/>
      <c r="L1076" s="9"/>
      <c r="M1076" s="9"/>
    </row>
    <row r="1077" spans="1:14" x14ac:dyDescent="0.15">
      <c r="A1077" s="8"/>
      <c r="B1077" s="8"/>
      <c r="C1077" s="8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4" x14ac:dyDescent="0.15">
      <c r="A1078" s="8">
        <v>16</v>
      </c>
      <c r="B1078" s="8" t="s">
        <v>48</v>
      </c>
      <c r="C1078" s="8" t="s">
        <v>49</v>
      </c>
      <c r="D1078" s="9">
        <v>17.017756966465001</v>
      </c>
      <c r="E1078" s="9">
        <v>27.270160111456612</v>
      </c>
      <c r="F1078" s="9">
        <f t="shared" si="184"/>
        <v>10.252403144991611</v>
      </c>
      <c r="G1078" s="9">
        <f t="shared" ref="G1078:G1110" si="189">GEOMEAN(F1078:F1082)</f>
        <v>10.133241745860701</v>
      </c>
      <c r="H1078" s="9"/>
      <c r="I1078" s="9"/>
      <c r="J1078" s="9"/>
      <c r="K1078" s="9"/>
      <c r="L1078" s="9"/>
      <c r="M1078" s="9"/>
    </row>
    <row r="1079" spans="1:14" x14ac:dyDescent="0.15">
      <c r="A1079" s="8">
        <v>17</v>
      </c>
      <c r="B1079" s="8" t="s">
        <v>50</v>
      </c>
      <c r="C1079" s="8" t="s">
        <v>51</v>
      </c>
      <c r="D1079" s="9">
        <v>16.630268839869018</v>
      </c>
      <c r="E1079" s="9">
        <v>27.541076372695176</v>
      </c>
      <c r="F1079" s="9">
        <f t="shared" si="184"/>
        <v>10.910807532826158</v>
      </c>
      <c r="G1079" s="9"/>
      <c r="H1079" s="9"/>
      <c r="I1079" s="9"/>
      <c r="J1079" s="9"/>
      <c r="K1079" s="9"/>
      <c r="L1079" s="9"/>
      <c r="M1079" s="9"/>
    </row>
    <row r="1080" spans="1:14" x14ac:dyDescent="0.15">
      <c r="A1080" s="8">
        <v>18</v>
      </c>
      <c r="B1080" s="8" t="s">
        <v>52</v>
      </c>
      <c r="C1080" s="8" t="s">
        <v>53</v>
      </c>
      <c r="D1080" s="9">
        <v>16.639770147598458</v>
      </c>
      <c r="E1080" s="9">
        <v>26.62209128601447</v>
      </c>
      <c r="F1080" s="9">
        <f t="shared" si="184"/>
        <v>9.9823211384160118</v>
      </c>
      <c r="G1080" s="9"/>
      <c r="H1080" s="9"/>
      <c r="I1080" s="9"/>
      <c r="J1080" s="9"/>
      <c r="K1080" s="9"/>
      <c r="L1080" s="9"/>
      <c r="M1080" s="9"/>
    </row>
    <row r="1081" spans="1:14" x14ac:dyDescent="0.15">
      <c r="A1081" s="8">
        <v>19</v>
      </c>
      <c r="B1081" s="8" t="s">
        <v>54</v>
      </c>
      <c r="C1081" s="8" t="s">
        <v>55</v>
      </c>
      <c r="D1081" s="9">
        <v>16.141312986532434</v>
      </c>
      <c r="E1081" s="9">
        <v>25.82523778633853</v>
      </c>
      <c r="F1081" s="9">
        <f t="shared" si="184"/>
        <v>9.6839247998060962</v>
      </c>
      <c r="G1081" s="9"/>
      <c r="H1081" s="9"/>
      <c r="I1081" s="9"/>
      <c r="J1081" s="9"/>
      <c r="K1081" s="9"/>
      <c r="L1081" s="9"/>
      <c r="M1081" s="9"/>
    </row>
    <row r="1082" spans="1:14" x14ac:dyDescent="0.15">
      <c r="A1082" s="8">
        <v>20</v>
      </c>
      <c r="B1082" s="8" t="s">
        <v>56</v>
      </c>
      <c r="C1082" s="8" t="s">
        <v>57</v>
      </c>
      <c r="D1082" s="9">
        <v>16.879826471630846</v>
      </c>
      <c r="E1082" s="9">
        <v>26.760271413563348</v>
      </c>
      <c r="F1082" s="9">
        <f t="shared" si="184"/>
        <v>9.8804449419325024</v>
      </c>
      <c r="G1082" s="9"/>
      <c r="H1082" s="9"/>
      <c r="I1082" s="9"/>
      <c r="J1082" s="9"/>
      <c r="K1082" s="9"/>
      <c r="L1082" s="9"/>
      <c r="M1082" s="9"/>
    </row>
    <row r="1083" spans="1:14" x14ac:dyDescent="0.15">
      <c r="A1083" s="8">
        <v>21</v>
      </c>
      <c r="B1083" s="8" t="s">
        <v>58</v>
      </c>
      <c r="C1083" s="8" t="s">
        <v>59</v>
      </c>
      <c r="D1083" s="9">
        <v>16.156001878830427</v>
      </c>
      <c r="E1083" s="9">
        <v>21.921248080448891</v>
      </c>
      <c r="F1083" s="9">
        <f t="shared" si="184"/>
        <v>5.7652462016184636</v>
      </c>
      <c r="G1083" s="9"/>
      <c r="H1083" s="9">
        <f>F1083-$G$1078</f>
        <v>-4.3679955442422376</v>
      </c>
      <c r="I1083" s="9">
        <f t="shared" si="186"/>
        <v>20.648936072974955</v>
      </c>
      <c r="J1083" s="9" t="s">
        <v>60</v>
      </c>
      <c r="K1083" s="9">
        <f t="shared" si="187"/>
        <v>25.369592821714004</v>
      </c>
      <c r="L1083" s="9">
        <f t="shared" si="188"/>
        <v>8.6632139779600514</v>
      </c>
      <c r="M1083" s="10" t="s">
        <v>161</v>
      </c>
      <c r="N1083" s="3" t="s">
        <v>157</v>
      </c>
    </row>
    <row r="1084" spans="1:14" x14ac:dyDescent="0.15">
      <c r="A1084" s="8">
        <v>22</v>
      </c>
      <c r="B1084" s="8" t="s">
        <v>62</v>
      </c>
      <c r="C1084" s="8" t="s">
        <v>63</v>
      </c>
      <c r="D1084" s="9">
        <v>15.364157438854015</v>
      </c>
      <c r="E1084" s="9">
        <v>19.536376281768696</v>
      </c>
      <c r="F1084" s="9">
        <f t="shared" si="184"/>
        <v>4.1722188429146811</v>
      </c>
      <c r="G1084" s="9"/>
      <c r="H1084" s="9">
        <f t="shared" ref="H1084:H1092" si="190">F1084-$G$1078</f>
        <v>-5.96102290294602</v>
      </c>
      <c r="I1084" s="9">
        <f t="shared" si="186"/>
        <v>62.294068863626435</v>
      </c>
      <c r="J1084" s="9"/>
      <c r="K1084" s="9"/>
      <c r="L1084" s="9"/>
      <c r="M1084" s="9"/>
    </row>
    <row r="1085" spans="1:14" x14ac:dyDescent="0.15">
      <c r="A1085" s="8">
        <v>23</v>
      </c>
      <c r="B1085" s="8" t="s">
        <v>64</v>
      </c>
      <c r="C1085" s="8" t="s">
        <v>65</v>
      </c>
      <c r="D1085" s="9">
        <v>15.457006985451063</v>
      </c>
      <c r="E1085" s="9">
        <v>20.657029392589809</v>
      </c>
      <c r="F1085" s="9">
        <f t="shared" si="184"/>
        <v>5.2000224071387464</v>
      </c>
      <c r="G1085" s="9"/>
      <c r="H1085" s="9">
        <f t="shared" si="190"/>
        <v>-4.9332193387219547</v>
      </c>
      <c r="I1085" s="9">
        <f t="shared" si="186"/>
        <v>30.552517121286733</v>
      </c>
      <c r="J1085" s="9"/>
      <c r="K1085" s="9"/>
      <c r="L1085" s="9"/>
      <c r="M1085" s="9"/>
    </row>
    <row r="1086" spans="1:14" x14ac:dyDescent="0.15">
      <c r="A1086" s="8">
        <v>24</v>
      </c>
      <c r="B1086" s="8" t="s">
        <v>66</v>
      </c>
      <c r="C1086" s="8" t="s">
        <v>67</v>
      </c>
      <c r="D1086" s="9">
        <v>16.701582453797215</v>
      </c>
      <c r="E1086" s="9">
        <v>22.686203059197588</v>
      </c>
      <c r="F1086" s="9">
        <f t="shared" si="184"/>
        <v>5.984620605400373</v>
      </c>
      <c r="G1086" s="9"/>
      <c r="H1086" s="9">
        <f t="shared" si="190"/>
        <v>-4.1486211404603281</v>
      </c>
      <c r="I1086" s="9">
        <f t="shared" si="186"/>
        <v>17.736152076342528</v>
      </c>
      <c r="J1086" s="9"/>
      <c r="K1086" s="9"/>
      <c r="L1086" s="9"/>
      <c r="M1086" s="9"/>
    </row>
    <row r="1087" spans="1:14" x14ac:dyDescent="0.15">
      <c r="A1087" s="8">
        <v>25</v>
      </c>
      <c r="B1087" s="8" t="s">
        <v>68</v>
      </c>
      <c r="C1087" s="8" t="s">
        <v>69</v>
      </c>
      <c r="D1087" s="9">
        <v>15.903675344139446</v>
      </c>
      <c r="E1087" s="9">
        <v>22.122633719226556</v>
      </c>
      <c r="F1087" s="9">
        <f t="shared" si="184"/>
        <v>6.2189583750871105</v>
      </c>
      <c r="G1087" s="9"/>
      <c r="H1087" s="9">
        <f t="shared" si="190"/>
        <v>-3.9142833707735907</v>
      </c>
      <c r="I1087" s="9">
        <f t="shared" si="186"/>
        <v>15.077061492689285</v>
      </c>
      <c r="J1087" s="9"/>
      <c r="K1087" s="9"/>
      <c r="L1087" s="9"/>
      <c r="M1087" s="9"/>
    </row>
    <row r="1088" spans="1:14" x14ac:dyDescent="0.15">
      <c r="A1088" s="8">
        <v>26</v>
      </c>
      <c r="B1088" s="8" t="s">
        <v>70</v>
      </c>
      <c r="C1088" s="8" t="s">
        <v>71</v>
      </c>
      <c r="D1088" s="9">
        <v>15.798615751124734</v>
      </c>
      <c r="E1088" s="9">
        <v>25.427037805007821</v>
      </c>
      <c r="F1088" s="9">
        <f t="shared" si="184"/>
        <v>9.6284220538830869</v>
      </c>
      <c r="G1088" s="9"/>
      <c r="H1088" s="9">
        <f t="shared" si="190"/>
        <v>-0.50481969197761423</v>
      </c>
      <c r="I1088" s="9">
        <f t="shared" si="186"/>
        <v>1.418946005249978</v>
      </c>
      <c r="J1088" s="9" t="s">
        <v>72</v>
      </c>
      <c r="K1088" s="9">
        <f t="shared" si="187"/>
        <v>1.1238521512486439</v>
      </c>
      <c r="L1088" s="9">
        <f t="shared" si="188"/>
        <v>0.18289174684837786</v>
      </c>
      <c r="M1088" s="1">
        <v>0.57520000000000004</v>
      </c>
    </row>
    <row r="1089" spans="1:14" x14ac:dyDescent="0.15">
      <c r="A1089" s="8">
        <v>27</v>
      </c>
      <c r="B1089" s="8" t="s">
        <v>73</v>
      </c>
      <c r="C1089" s="8" t="s">
        <v>74</v>
      </c>
      <c r="D1089" s="9">
        <v>16.859255734231638</v>
      </c>
      <c r="E1089" s="9">
        <v>27.068215753143821</v>
      </c>
      <c r="F1089" s="9">
        <f t="shared" si="184"/>
        <v>10.208960018912183</v>
      </c>
      <c r="G1089" s="9"/>
      <c r="H1089" s="9">
        <f t="shared" si="190"/>
        <v>7.5718273051482043E-2</v>
      </c>
      <c r="I1089" s="9">
        <f t="shared" si="186"/>
        <v>0.9488695906334278</v>
      </c>
      <c r="J1089" s="9"/>
      <c r="K1089" s="9"/>
      <c r="L1089" s="9"/>
      <c r="M1089" s="9"/>
    </row>
    <row r="1090" spans="1:14" x14ac:dyDescent="0.15">
      <c r="A1090" s="8">
        <v>28</v>
      </c>
      <c r="B1090" s="8" t="s">
        <v>75</v>
      </c>
      <c r="C1090" s="8" t="s">
        <v>76</v>
      </c>
      <c r="D1090" s="9">
        <v>16.209924747942569</v>
      </c>
      <c r="E1090" s="9">
        <v>25.517157892107345</v>
      </c>
      <c r="F1090" s="9">
        <f t="shared" si="184"/>
        <v>9.3072331441647762</v>
      </c>
      <c r="G1090" s="9"/>
      <c r="H1090" s="9">
        <f t="shared" si="190"/>
        <v>-0.82600860169592494</v>
      </c>
      <c r="I1090" s="9">
        <f t="shared" si="186"/>
        <v>1.7727739680643548</v>
      </c>
      <c r="J1090" s="9"/>
      <c r="K1090" s="9"/>
      <c r="L1090" s="9"/>
      <c r="M1090" s="9"/>
    </row>
    <row r="1091" spans="1:14" x14ac:dyDescent="0.15">
      <c r="A1091" s="8">
        <v>29</v>
      </c>
      <c r="B1091" s="8" t="s">
        <v>77</v>
      </c>
      <c r="C1091" s="8" t="s">
        <v>78</v>
      </c>
      <c r="D1091" s="9">
        <v>16.206272016322668</v>
      </c>
      <c r="E1091" s="9">
        <v>26.393529408154816</v>
      </c>
      <c r="F1091" s="9">
        <f t="shared" si="184"/>
        <v>10.187257391832148</v>
      </c>
      <c r="G1091" s="9"/>
      <c r="H1091" s="9">
        <f t="shared" si="190"/>
        <v>5.4015645971446702E-2</v>
      </c>
      <c r="I1091" s="9">
        <f t="shared" si="186"/>
        <v>0.96325144753912484</v>
      </c>
      <c r="J1091" s="9"/>
      <c r="K1091" s="9"/>
      <c r="L1091" s="9"/>
      <c r="M1091" s="9"/>
    </row>
    <row r="1092" spans="1:14" x14ac:dyDescent="0.15">
      <c r="A1092" s="8">
        <v>30</v>
      </c>
      <c r="B1092" s="8" t="s">
        <v>79</v>
      </c>
      <c r="C1092" s="8" t="s">
        <v>80</v>
      </c>
      <c r="D1092" s="9">
        <v>16.225398948252778</v>
      </c>
      <c r="E1092" s="9">
        <v>26.717473799734076</v>
      </c>
      <c r="F1092" s="9">
        <f t="shared" si="184"/>
        <v>10.492074851481298</v>
      </c>
      <c r="G1092" s="9"/>
      <c r="H1092" s="9">
        <f t="shared" si="190"/>
        <v>0.35883310562059734</v>
      </c>
      <c r="I1092" s="9">
        <f t="shared" si="186"/>
        <v>0.77979504593164051</v>
      </c>
      <c r="J1092" s="9"/>
      <c r="K1092" s="9"/>
      <c r="L1092" s="9"/>
      <c r="M1092" s="9"/>
    </row>
    <row r="1093" spans="1:14" x14ac:dyDescent="0.15">
      <c r="A1093" s="8"/>
      <c r="B1093" s="8"/>
      <c r="C1093" s="8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4" x14ac:dyDescent="0.15">
      <c r="A1094" s="8">
        <v>31</v>
      </c>
      <c r="B1094" s="8" t="s">
        <v>81</v>
      </c>
      <c r="C1094" s="8" t="s">
        <v>82</v>
      </c>
      <c r="D1094" s="9">
        <v>16.226818519194129</v>
      </c>
      <c r="E1094" s="9">
        <v>25.554319525577281</v>
      </c>
      <c r="F1094" s="9">
        <f t="shared" si="184"/>
        <v>9.3275010063831516</v>
      </c>
      <c r="G1094" s="9">
        <f t="shared" si="189"/>
        <v>9.6008671793866167</v>
      </c>
      <c r="H1094" s="9"/>
      <c r="I1094" s="9"/>
      <c r="J1094" s="9"/>
      <c r="K1094" s="9"/>
      <c r="L1094" s="9"/>
      <c r="M1094" s="9"/>
    </row>
    <row r="1095" spans="1:14" x14ac:dyDescent="0.15">
      <c r="A1095" s="8">
        <v>32</v>
      </c>
      <c r="B1095" s="8" t="s">
        <v>83</v>
      </c>
      <c r="C1095" s="8" t="s">
        <v>84</v>
      </c>
      <c r="D1095" s="9">
        <v>16.36143862294702</v>
      </c>
      <c r="E1095" s="9">
        <v>26.090893069554532</v>
      </c>
      <c r="F1095" s="9">
        <f t="shared" si="184"/>
        <v>9.7294544466075124</v>
      </c>
      <c r="G1095" s="9"/>
      <c r="H1095" s="9"/>
      <c r="I1095" s="9"/>
      <c r="J1095" s="9"/>
      <c r="K1095" s="9"/>
      <c r="L1095" s="9"/>
      <c r="M1095" s="9"/>
    </row>
    <row r="1096" spans="1:14" x14ac:dyDescent="0.15">
      <c r="A1096" s="8">
        <v>33</v>
      </c>
      <c r="B1096" s="8" t="s">
        <v>85</v>
      </c>
      <c r="C1096" s="8" t="s">
        <v>86</v>
      </c>
      <c r="D1096" s="9">
        <v>16.166222821480645</v>
      </c>
      <c r="E1096" s="9">
        <v>25.638831767938978</v>
      </c>
      <c r="F1096" s="9">
        <f t="shared" si="184"/>
        <v>9.4726089464583332</v>
      </c>
      <c r="G1096" s="9"/>
      <c r="H1096" s="9"/>
      <c r="I1096" s="9"/>
      <c r="J1096" s="9"/>
      <c r="K1096" s="9"/>
      <c r="L1096" s="9"/>
      <c r="M1096" s="9"/>
    </row>
    <row r="1097" spans="1:14" x14ac:dyDescent="0.15">
      <c r="A1097" s="8">
        <v>34</v>
      </c>
      <c r="B1097" s="8" t="s">
        <v>87</v>
      </c>
      <c r="C1097" s="8" t="s">
        <v>88</v>
      </c>
      <c r="D1097" s="9">
        <v>17.088303292156393</v>
      </c>
      <c r="E1097" s="9">
        <v>26.914079143344271</v>
      </c>
      <c r="F1097" s="9">
        <f t="shared" si="184"/>
        <v>9.8257758511878777</v>
      </c>
      <c r="G1097" s="9"/>
      <c r="H1097" s="9"/>
      <c r="I1097" s="9"/>
      <c r="J1097" s="9"/>
      <c r="K1097" s="9"/>
      <c r="L1097" s="9"/>
      <c r="M1097" s="9"/>
    </row>
    <row r="1098" spans="1:14" x14ac:dyDescent="0.15">
      <c r="A1098" s="8">
        <v>35</v>
      </c>
      <c r="B1098" s="8" t="s">
        <v>89</v>
      </c>
      <c r="C1098" s="8" t="s">
        <v>90</v>
      </c>
      <c r="D1098" s="9">
        <v>16.640558988392605</v>
      </c>
      <c r="E1098" s="9">
        <v>26.297999749970707</v>
      </c>
      <c r="F1098" s="9">
        <f t="shared" si="184"/>
        <v>9.6574407615781013</v>
      </c>
      <c r="G1098" s="9"/>
      <c r="H1098" s="9"/>
      <c r="I1098" s="9"/>
      <c r="J1098" s="9"/>
      <c r="K1098" s="9"/>
      <c r="L1098" s="9"/>
      <c r="M1098" s="9"/>
    </row>
    <row r="1099" spans="1:14" x14ac:dyDescent="0.15">
      <c r="A1099" s="8">
        <v>36</v>
      </c>
      <c r="B1099" s="8" t="s">
        <v>91</v>
      </c>
      <c r="C1099" s="8" t="s">
        <v>92</v>
      </c>
      <c r="D1099" s="9">
        <v>15.713125727301028</v>
      </c>
      <c r="E1099" s="9">
        <v>19.790929503514537</v>
      </c>
      <c r="F1099" s="9">
        <f t="shared" si="184"/>
        <v>4.0778037762135089</v>
      </c>
      <c r="G1099" s="9"/>
      <c r="H1099" s="9">
        <f>F1099-$G$1094</f>
        <v>-5.5230634031731078</v>
      </c>
      <c r="I1099" s="9">
        <f t="shared" si="186"/>
        <v>45.984106502131787</v>
      </c>
      <c r="J1099" s="9" t="s">
        <v>93</v>
      </c>
      <c r="K1099" s="9">
        <f t="shared" si="187"/>
        <v>9.2776599787354606</v>
      </c>
      <c r="L1099" s="9">
        <f t="shared" si="188"/>
        <v>9.0069951838723714</v>
      </c>
      <c r="M1099" s="10">
        <v>3.2099999999999997E-2</v>
      </c>
      <c r="N1099" s="3" t="s">
        <v>61</v>
      </c>
    </row>
    <row r="1100" spans="1:14" x14ac:dyDescent="0.15">
      <c r="A1100" s="8">
        <v>37</v>
      </c>
      <c r="B1100" s="8" t="s">
        <v>94</v>
      </c>
      <c r="C1100" s="8" t="s">
        <v>95</v>
      </c>
      <c r="D1100" s="9">
        <v>16.484576667958951</v>
      </c>
      <c r="E1100" s="9">
        <v>23.610441330515041</v>
      </c>
      <c r="F1100" s="9">
        <f t="shared" si="184"/>
        <v>7.12586466255609</v>
      </c>
      <c r="G1100" s="9"/>
      <c r="H1100" s="9">
        <f t="shared" ref="H1100:H1108" si="191">F1100-$G$1094</f>
        <v>-2.4750025168305267</v>
      </c>
      <c r="I1100" s="9">
        <f t="shared" si="186"/>
        <v>5.5596825784160835</v>
      </c>
      <c r="J1100" s="9"/>
      <c r="K1100" s="9"/>
      <c r="L1100" s="9"/>
      <c r="M1100" s="9"/>
    </row>
    <row r="1101" spans="1:14" x14ac:dyDescent="0.15">
      <c r="A1101" s="8">
        <v>38</v>
      </c>
      <c r="B1101" s="8" t="s">
        <v>96</v>
      </c>
      <c r="C1101" s="8" t="s">
        <v>97</v>
      </c>
      <c r="D1101" s="9">
        <v>15.687489857369645</v>
      </c>
      <c r="E1101" s="9">
        <v>20.152534685005822</v>
      </c>
      <c r="F1101" s="9">
        <f t="shared" si="184"/>
        <v>4.4650448276361772</v>
      </c>
      <c r="G1101" s="9"/>
      <c r="H1101" s="9">
        <f t="shared" si="191"/>
        <v>-5.1358223517504396</v>
      </c>
      <c r="I1101" s="9">
        <f t="shared" si="186"/>
        <v>35.159005343139903</v>
      </c>
      <c r="J1101" s="9"/>
      <c r="K1101" s="9"/>
      <c r="L1101" s="9"/>
      <c r="M1101" s="9"/>
    </row>
    <row r="1102" spans="1:14" x14ac:dyDescent="0.15">
      <c r="A1102" s="8">
        <v>39</v>
      </c>
      <c r="B1102" s="8" t="s">
        <v>98</v>
      </c>
      <c r="C1102" s="8" t="s">
        <v>99</v>
      </c>
      <c r="D1102" s="9">
        <v>16.110473364000814</v>
      </c>
      <c r="E1102" s="9">
        <v>25.713855659993445</v>
      </c>
      <c r="F1102" s="9">
        <f t="shared" si="184"/>
        <v>9.6033822959926312</v>
      </c>
      <c r="G1102" s="9"/>
      <c r="H1102" s="9">
        <f t="shared" si="191"/>
        <v>2.5151166060144448E-3</v>
      </c>
      <c r="I1102" s="9">
        <f t="shared" si="186"/>
        <v>0.99825817276067774</v>
      </c>
      <c r="J1102" s="9"/>
      <c r="K1102" s="9"/>
      <c r="L1102" s="9"/>
      <c r="M1102" s="9"/>
    </row>
    <row r="1103" spans="1:14" x14ac:dyDescent="0.15">
      <c r="A1103" s="8">
        <v>40</v>
      </c>
      <c r="B1103" s="8" t="s">
        <v>100</v>
      </c>
      <c r="C1103" s="8" t="s">
        <v>101</v>
      </c>
      <c r="D1103" s="9">
        <v>16.447121424629447</v>
      </c>
      <c r="E1103" s="9">
        <v>23.110556893380142</v>
      </c>
      <c r="F1103" s="9">
        <f t="shared" si="184"/>
        <v>6.6634354687506949</v>
      </c>
      <c r="G1103" s="9"/>
      <c r="H1103" s="9">
        <f t="shared" si="191"/>
        <v>-2.9374317106359218</v>
      </c>
      <c r="I1103" s="9">
        <f t="shared" si="186"/>
        <v>7.6604636321766195</v>
      </c>
      <c r="J1103" s="9"/>
      <c r="K1103" s="9"/>
      <c r="L1103" s="9"/>
      <c r="M1103" s="9"/>
    </row>
    <row r="1104" spans="1:14" x14ac:dyDescent="0.15">
      <c r="A1104" s="8">
        <v>41</v>
      </c>
      <c r="B1104" s="8" t="s">
        <v>102</v>
      </c>
      <c r="C1104" s="8" t="s">
        <v>103</v>
      </c>
      <c r="D1104" s="9">
        <v>16.768008515297861</v>
      </c>
      <c r="E1104" s="9">
        <v>25.607630707882663</v>
      </c>
      <c r="F1104" s="9">
        <f t="shared" si="184"/>
        <v>8.8396221925848018</v>
      </c>
      <c r="G1104" s="9"/>
      <c r="H1104" s="9">
        <f t="shared" si="191"/>
        <v>-0.76124498680181496</v>
      </c>
      <c r="I1104" s="9">
        <f t="shared" si="186"/>
        <v>1.6949526686073502</v>
      </c>
      <c r="J1104" s="9" t="s">
        <v>104</v>
      </c>
      <c r="K1104" s="9">
        <f t="shared" si="187"/>
        <v>1.0344629100684559</v>
      </c>
      <c r="L1104" s="9">
        <f t="shared" si="188"/>
        <v>0.16929287341742791</v>
      </c>
      <c r="M1104" s="1">
        <v>0.82989999999999997</v>
      </c>
    </row>
    <row r="1105" spans="1:14" x14ac:dyDescent="0.15">
      <c r="A1105" s="8">
        <v>42</v>
      </c>
      <c r="B1105" s="8" t="s">
        <v>105</v>
      </c>
      <c r="C1105" s="8" t="s">
        <v>106</v>
      </c>
      <c r="D1105" s="9">
        <v>17.032935123146995</v>
      </c>
      <c r="E1105" s="9">
        <v>26.961981517997788</v>
      </c>
      <c r="F1105" s="9">
        <f t="shared" si="184"/>
        <v>9.9290463948507934</v>
      </c>
      <c r="G1105" s="9"/>
      <c r="H1105" s="9">
        <f t="shared" si="191"/>
        <v>0.32817921546417672</v>
      </c>
      <c r="I1105" s="9">
        <f t="shared" si="186"/>
        <v>0.79654114165323997</v>
      </c>
      <c r="J1105" s="9"/>
      <c r="K1105" s="9"/>
      <c r="L1105" s="9"/>
      <c r="M1105" s="9"/>
    </row>
    <row r="1106" spans="1:14" x14ac:dyDescent="0.15">
      <c r="A1106" s="8">
        <v>43</v>
      </c>
      <c r="B1106" s="8" t="s">
        <v>107</v>
      </c>
      <c r="C1106" s="8" t="s">
        <v>108</v>
      </c>
      <c r="D1106" s="9">
        <v>17.307608638537427</v>
      </c>
      <c r="E1106" s="9">
        <v>26.648725489259188</v>
      </c>
      <c r="F1106" s="9">
        <f t="shared" si="184"/>
        <v>9.341116850721761</v>
      </c>
      <c r="G1106" s="9"/>
      <c r="H1106" s="9">
        <f t="shared" si="191"/>
        <v>-0.2597503286648557</v>
      </c>
      <c r="I1106" s="9">
        <f t="shared" si="186"/>
        <v>1.1972714881041711</v>
      </c>
      <c r="J1106" s="9"/>
      <c r="K1106" s="9"/>
      <c r="L1106" s="9"/>
      <c r="M1106" s="9"/>
    </row>
    <row r="1107" spans="1:14" x14ac:dyDescent="0.15">
      <c r="A1107" s="8">
        <v>44</v>
      </c>
      <c r="B1107" s="8" t="s">
        <v>109</v>
      </c>
      <c r="C1107" s="8" t="s">
        <v>110</v>
      </c>
      <c r="D1107" s="9">
        <v>17.347237561069278</v>
      </c>
      <c r="E1107" s="9">
        <v>27.137171833457465</v>
      </c>
      <c r="F1107" s="9">
        <f t="shared" si="184"/>
        <v>9.7899342723881873</v>
      </c>
      <c r="G1107" s="9"/>
      <c r="H1107" s="9">
        <f t="shared" si="191"/>
        <v>0.18906709300157054</v>
      </c>
      <c r="I1107" s="9">
        <f t="shared" si="186"/>
        <v>0.8771727545803345</v>
      </c>
      <c r="J1107" s="9"/>
      <c r="K1107" s="9"/>
      <c r="L1107" s="9"/>
      <c r="M1107" s="9"/>
    </row>
    <row r="1108" spans="1:14" x14ac:dyDescent="0.15">
      <c r="A1108" s="8">
        <v>45</v>
      </c>
      <c r="B1108" s="8" t="s">
        <v>111</v>
      </c>
      <c r="C1108" s="8" t="s">
        <v>112</v>
      </c>
      <c r="D1108" s="9">
        <v>17.218763868337181</v>
      </c>
      <c r="E1108" s="9">
        <v>27.078970458119187</v>
      </c>
      <c r="F1108" s="9">
        <f t="shared" si="184"/>
        <v>9.8602065897820061</v>
      </c>
      <c r="G1108" s="9"/>
      <c r="H1108" s="9">
        <f t="shared" si="191"/>
        <v>0.25933941039538944</v>
      </c>
      <c r="I1108" s="9">
        <f t="shared" si="186"/>
        <v>0.83547038190214129</v>
      </c>
      <c r="J1108" s="9"/>
      <c r="K1108" s="9"/>
      <c r="L1108" s="9"/>
      <c r="M1108" s="9"/>
    </row>
    <row r="1109" spans="1:14" x14ac:dyDescent="0.15">
      <c r="A1109" s="8"/>
      <c r="B1109" s="8"/>
      <c r="C1109" s="8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4" x14ac:dyDescent="0.15">
      <c r="A1110" s="8">
        <v>46</v>
      </c>
      <c r="B1110" s="8" t="s">
        <v>113</v>
      </c>
      <c r="C1110" s="8" t="s">
        <v>114</v>
      </c>
      <c r="D1110" s="9">
        <v>17.162059890046951</v>
      </c>
      <c r="E1110" s="9">
        <v>27.673750816409026</v>
      </c>
      <c r="F1110" s="9">
        <f t="shared" si="184"/>
        <v>10.511690926362075</v>
      </c>
      <c r="G1110" s="9">
        <f t="shared" si="189"/>
        <v>10.020700695653389</v>
      </c>
      <c r="H1110" s="9"/>
      <c r="I1110" s="9"/>
      <c r="J1110" s="9"/>
      <c r="K1110" s="9"/>
      <c r="L1110" s="9"/>
      <c r="M1110" s="9"/>
    </row>
    <row r="1111" spans="1:14" x14ac:dyDescent="0.15">
      <c r="A1111" s="8">
        <v>47</v>
      </c>
      <c r="B1111" s="8" t="s">
        <v>115</v>
      </c>
      <c r="C1111" s="8" t="s">
        <v>116</v>
      </c>
      <c r="D1111" s="9">
        <v>17.483373476118835</v>
      </c>
      <c r="E1111" s="9">
        <v>27.514282597525661</v>
      </c>
      <c r="F1111" s="9">
        <f t="shared" si="184"/>
        <v>10.030909121406825</v>
      </c>
      <c r="G1111" s="9"/>
      <c r="H1111" s="9"/>
      <c r="I1111" s="9"/>
      <c r="J1111" s="9"/>
      <c r="K1111" s="9"/>
      <c r="L1111" s="9"/>
      <c r="M1111" s="9"/>
    </row>
    <row r="1112" spans="1:14" x14ac:dyDescent="0.15">
      <c r="A1112" s="8">
        <v>48</v>
      </c>
      <c r="B1112" s="8" t="s">
        <v>117</v>
      </c>
      <c r="C1112" s="8" t="s">
        <v>118</v>
      </c>
      <c r="D1112" s="9">
        <v>17.095242123040535</v>
      </c>
      <c r="E1112" s="9">
        <v>27.052388562580944</v>
      </c>
      <c r="F1112" s="9">
        <f t="shared" si="184"/>
        <v>9.9571464395404092</v>
      </c>
      <c r="G1112" s="9"/>
      <c r="H1112" s="9"/>
      <c r="I1112" s="9"/>
      <c r="J1112" s="9"/>
      <c r="K1112" s="9"/>
      <c r="L1112" s="9"/>
      <c r="M1112" s="9"/>
    </row>
    <row r="1113" spans="1:14" x14ac:dyDescent="0.15">
      <c r="A1113" s="8">
        <v>49</v>
      </c>
      <c r="B1113" s="8" t="s">
        <v>119</v>
      </c>
      <c r="C1113" s="8" t="s">
        <v>120</v>
      </c>
      <c r="D1113" s="9">
        <v>16.609514343240136</v>
      </c>
      <c r="E1113" s="9">
        <v>26.647238980477681</v>
      </c>
      <c r="F1113" s="9">
        <f t="shared" si="184"/>
        <v>10.037724637237545</v>
      </c>
      <c r="G1113" s="9"/>
      <c r="H1113" s="9"/>
      <c r="I1113" s="9"/>
      <c r="J1113" s="9"/>
      <c r="K1113" s="9"/>
      <c r="L1113" s="9"/>
      <c r="M1113" s="9"/>
    </row>
    <row r="1114" spans="1:14" x14ac:dyDescent="0.15">
      <c r="A1114" s="8">
        <v>50</v>
      </c>
      <c r="B1114" s="8" t="s">
        <v>121</v>
      </c>
      <c r="C1114" s="8" t="s">
        <v>122</v>
      </c>
      <c r="D1114" s="9">
        <v>17.681978075536492</v>
      </c>
      <c r="E1114" s="9">
        <v>27.269522783747405</v>
      </c>
      <c r="F1114" s="9">
        <f t="shared" si="184"/>
        <v>9.5875447082109133</v>
      </c>
      <c r="G1114" s="9"/>
      <c r="H1114" s="9"/>
      <c r="I1114" s="9"/>
      <c r="J1114" s="9"/>
      <c r="K1114" s="9"/>
      <c r="L1114" s="9"/>
      <c r="M1114" s="9"/>
    </row>
    <row r="1115" spans="1:14" x14ac:dyDescent="0.15">
      <c r="A1115" s="8">
        <v>51</v>
      </c>
      <c r="B1115" s="8" t="s">
        <v>123</v>
      </c>
      <c r="C1115" s="8" t="s">
        <v>124</v>
      </c>
      <c r="D1115" s="9">
        <v>16.869941916726148</v>
      </c>
      <c r="E1115" s="9">
        <v>22.175675520910289</v>
      </c>
      <c r="F1115" s="9">
        <f t="shared" si="184"/>
        <v>5.305733604184141</v>
      </c>
      <c r="G1115" s="9"/>
      <c r="H1115" s="9">
        <f>F1115-$G$1110</f>
        <v>-4.7149670914692479</v>
      </c>
      <c r="I1115" s="9">
        <f t="shared" si="186"/>
        <v>26.263132401095454</v>
      </c>
      <c r="J1115" s="9" t="s">
        <v>125</v>
      </c>
      <c r="K1115" s="9">
        <f>GEOMEAN(I1115:I1118)</f>
        <v>18.590623415566952</v>
      </c>
      <c r="L1115" s="9">
        <f>STDEV(I1115:I1118)/SQRT(4)</f>
        <v>3.2494110331039598</v>
      </c>
      <c r="M1115" s="10" t="s">
        <v>161</v>
      </c>
      <c r="N1115" s="3" t="s">
        <v>157</v>
      </c>
    </row>
    <row r="1116" spans="1:14" x14ac:dyDescent="0.15">
      <c r="A1116" s="8">
        <v>52</v>
      </c>
      <c r="B1116" s="8" t="s">
        <v>126</v>
      </c>
      <c r="C1116" s="8" t="s">
        <v>127</v>
      </c>
      <c r="D1116" s="9">
        <v>16.765967252227028</v>
      </c>
      <c r="E1116" s="9">
        <v>23.366074813068952</v>
      </c>
      <c r="F1116" s="9">
        <f t="shared" si="184"/>
        <v>6.6001075608419235</v>
      </c>
      <c r="G1116" s="9"/>
      <c r="H1116" s="9">
        <f t="shared" ref="H1116:H1122" si="192">F1116-$G$1110</f>
        <v>-3.4205931348114653</v>
      </c>
      <c r="I1116" s="9">
        <f t="shared" si="186"/>
        <v>10.707821837271888</v>
      </c>
      <c r="J1116" s="9"/>
      <c r="K1116" s="9"/>
      <c r="L1116" s="9"/>
      <c r="M1116" s="9"/>
    </row>
    <row r="1117" spans="1:14" x14ac:dyDescent="0.15">
      <c r="A1117" s="8">
        <v>53</v>
      </c>
      <c r="B1117" s="8" t="s">
        <v>128</v>
      </c>
      <c r="C1117" s="8" t="s">
        <v>129</v>
      </c>
      <c r="D1117" s="9">
        <v>16.419717755115176</v>
      </c>
      <c r="E1117" s="9">
        <v>22.022122417596968</v>
      </c>
      <c r="F1117" s="9">
        <f t="shared" si="184"/>
        <v>5.602404662481792</v>
      </c>
      <c r="G1117" s="9"/>
      <c r="H1117" s="9">
        <f t="shared" si="192"/>
        <v>-4.4182960331715968</v>
      </c>
      <c r="I1117" s="9">
        <f t="shared" si="186"/>
        <v>21.381572186398252</v>
      </c>
      <c r="J1117" s="9"/>
      <c r="K1117" s="9"/>
      <c r="L1117" s="9"/>
      <c r="M1117" s="9"/>
    </row>
    <row r="1118" spans="1:14" x14ac:dyDescent="0.15">
      <c r="A1118" s="8">
        <v>54</v>
      </c>
      <c r="B1118" s="8" t="s">
        <v>130</v>
      </c>
      <c r="C1118" s="8" t="s">
        <v>131</v>
      </c>
      <c r="D1118" s="9">
        <v>17.673493064670801</v>
      </c>
      <c r="E1118" s="9">
        <v>23.382037039355293</v>
      </c>
      <c r="F1118" s="9">
        <f t="shared" si="184"/>
        <v>5.7085439746844919</v>
      </c>
      <c r="G1118" s="9"/>
      <c r="H1118" s="9">
        <f t="shared" si="192"/>
        <v>-4.3121567209688969</v>
      </c>
      <c r="I1118" s="9">
        <f t="shared" si="186"/>
        <v>19.86499769577232</v>
      </c>
      <c r="J1118" s="9"/>
      <c r="K1118" s="9"/>
      <c r="L1118" s="9"/>
      <c r="M1118" s="9"/>
    </row>
    <row r="1119" spans="1:14" x14ac:dyDescent="0.15">
      <c r="A1119" s="8">
        <v>55</v>
      </c>
      <c r="B1119" s="8" t="s">
        <v>132</v>
      </c>
      <c r="C1119" s="8" t="s">
        <v>133</v>
      </c>
      <c r="D1119" s="9">
        <v>16.724282322024198</v>
      </c>
      <c r="E1119" s="9">
        <v>26.06424522982703</v>
      </c>
      <c r="F1119" s="9">
        <f t="shared" si="184"/>
        <v>9.3399629078028319</v>
      </c>
      <c r="G1119" s="9"/>
      <c r="H1119" s="9">
        <f t="shared" si="192"/>
        <v>-0.68073778785055694</v>
      </c>
      <c r="I1119" s="9">
        <f t="shared" si="186"/>
        <v>1.6029592918859634</v>
      </c>
      <c r="J1119" s="9" t="s">
        <v>134</v>
      </c>
      <c r="K1119" s="9">
        <f t="shared" ref="K1119" si="193">GEOMEAN(I1119:I1122)</f>
        <v>1.6911537215056716</v>
      </c>
      <c r="L1119" s="9">
        <f t="shared" ref="L1119" si="194">STDEV(I1119:I1122)/SQRT(4)</f>
        <v>0.31042181397389312</v>
      </c>
      <c r="M1119" s="10">
        <v>3.5799999999999998E-2</v>
      </c>
      <c r="N1119" s="3" t="s">
        <v>61</v>
      </c>
    </row>
    <row r="1120" spans="1:14" x14ac:dyDescent="0.15">
      <c r="A1120" s="8">
        <v>56</v>
      </c>
      <c r="B1120" s="8" t="s">
        <v>135</v>
      </c>
      <c r="C1120" s="8" t="s">
        <v>136</v>
      </c>
      <c r="D1120" s="9">
        <v>17.065027489516027</v>
      </c>
      <c r="E1120" s="9">
        <v>26.515797684386765</v>
      </c>
      <c r="F1120" s="9">
        <f t="shared" si="184"/>
        <v>9.4507701948707385</v>
      </c>
      <c r="G1120" s="9"/>
      <c r="H1120" s="9">
        <f t="shared" si="192"/>
        <v>-0.56993050078265028</v>
      </c>
      <c r="I1120" s="9">
        <f t="shared" si="186"/>
        <v>1.4844520581206393</v>
      </c>
      <c r="J1120" s="9"/>
      <c r="K1120" s="9"/>
      <c r="L1120" s="9"/>
      <c r="M1120" s="9"/>
    </row>
    <row r="1121" spans="1:27" x14ac:dyDescent="0.15">
      <c r="A1121" s="8">
        <v>57</v>
      </c>
      <c r="B1121" s="8" t="s">
        <v>137</v>
      </c>
      <c r="C1121" s="8" t="s">
        <v>138</v>
      </c>
      <c r="D1121" s="9">
        <v>17.520034144274597</v>
      </c>
      <c r="E1121" s="9">
        <v>26.122860516388577</v>
      </c>
      <c r="F1121" s="9">
        <f t="shared" si="184"/>
        <v>8.6028263721139808</v>
      </c>
      <c r="G1121" s="9"/>
      <c r="H1121" s="9">
        <f t="shared" si="192"/>
        <v>-1.417874323539408</v>
      </c>
      <c r="I1121" s="9">
        <f t="shared" si="186"/>
        <v>2.6719153899887851</v>
      </c>
      <c r="J1121" s="9"/>
      <c r="K1121" s="9"/>
      <c r="L1121" s="9"/>
      <c r="M1121" s="9"/>
    </row>
    <row r="1122" spans="1:27" x14ac:dyDescent="0.15">
      <c r="A1122" s="8">
        <v>58</v>
      </c>
      <c r="B1122" s="8" t="s">
        <v>139</v>
      </c>
      <c r="C1122" s="8" t="s">
        <v>140</v>
      </c>
      <c r="D1122" s="9">
        <v>17.421708350142978</v>
      </c>
      <c r="E1122" s="9">
        <v>27.078920446122762</v>
      </c>
      <c r="F1122" s="9">
        <f t="shared" si="184"/>
        <v>9.6572120959797836</v>
      </c>
      <c r="G1122" s="9"/>
      <c r="H1122" s="9">
        <f t="shared" si="192"/>
        <v>-0.36348859967360525</v>
      </c>
      <c r="I1122" s="9">
        <f t="shared" si="186"/>
        <v>1.2865331217416649</v>
      </c>
      <c r="J1122" s="9"/>
      <c r="K1122" s="9"/>
      <c r="L1122" s="9"/>
      <c r="M1122" s="9"/>
    </row>
    <row r="1126" spans="1:27" x14ac:dyDescent="0.15">
      <c r="A1126" s="2" t="s">
        <v>200</v>
      </c>
      <c r="B1126" s="2" t="s">
        <v>201</v>
      </c>
      <c r="C1126" s="2" t="s">
        <v>202</v>
      </c>
    </row>
    <row r="1127" spans="1:27" s="7" customFormat="1" ht="45" x14ac:dyDescent="0.15">
      <c r="A1127" s="5" t="s">
        <v>4</v>
      </c>
      <c r="B1127" s="5" t="s">
        <v>5</v>
      </c>
      <c r="C1127" s="5" t="s">
        <v>6</v>
      </c>
      <c r="D1127" s="6" t="s">
        <v>7</v>
      </c>
      <c r="E1127" s="6" t="s">
        <v>203</v>
      </c>
      <c r="F1127" s="6" t="s">
        <v>8</v>
      </c>
      <c r="G1127" s="6" t="s">
        <v>9</v>
      </c>
      <c r="H1127" s="6" t="s">
        <v>10</v>
      </c>
      <c r="I1127" s="6" t="s">
        <v>11</v>
      </c>
      <c r="J1127" s="6" t="s">
        <v>12</v>
      </c>
      <c r="K1127" s="6" t="s">
        <v>13</v>
      </c>
      <c r="L1127" s="6" t="s">
        <v>14</v>
      </c>
      <c r="M1127" s="6" t="s">
        <v>15</v>
      </c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</row>
    <row r="1128" spans="1:27" x14ac:dyDescent="0.15">
      <c r="A1128" s="8">
        <v>1</v>
      </c>
      <c r="B1128" s="8" t="s">
        <v>16</v>
      </c>
      <c r="C1128" s="8" t="s">
        <v>17</v>
      </c>
      <c r="D1128" s="9">
        <v>17.169543226198087</v>
      </c>
      <c r="E1128" s="9">
        <v>27.687840528610511</v>
      </c>
      <c r="F1128" s="9">
        <f>E1128-D1128</f>
        <v>10.518297302412424</v>
      </c>
      <c r="G1128" s="9">
        <f>GEOMEAN(F1128:F1132)</f>
        <v>10.528203943630265</v>
      </c>
      <c r="H1128" s="9"/>
      <c r="I1128" s="9"/>
      <c r="J1128" s="9"/>
      <c r="K1128" s="9"/>
      <c r="L1128" s="9"/>
      <c r="M1128" s="9"/>
    </row>
    <row r="1129" spans="1:27" x14ac:dyDescent="0.15">
      <c r="A1129" s="8">
        <v>2</v>
      </c>
      <c r="B1129" s="8" t="s">
        <v>18</v>
      </c>
      <c r="C1129" s="8" t="s">
        <v>19</v>
      </c>
      <c r="D1129" s="9">
        <v>16.742754992975584</v>
      </c>
      <c r="E1129" s="9">
        <v>27.67129428628013</v>
      </c>
      <c r="F1129" s="9">
        <f t="shared" ref="F1129:F1188" si="195">E1129-D1129</f>
        <v>10.928539293304546</v>
      </c>
      <c r="G1129" s="9"/>
      <c r="H1129" s="9"/>
      <c r="I1129" s="9"/>
      <c r="J1129" s="9"/>
      <c r="K1129" s="9"/>
      <c r="L1129" s="9"/>
      <c r="M1129" s="9"/>
    </row>
    <row r="1130" spans="1:27" x14ac:dyDescent="0.15">
      <c r="A1130" s="8">
        <v>3</v>
      </c>
      <c r="B1130" s="8" t="s">
        <v>20</v>
      </c>
      <c r="C1130" s="8" t="s">
        <v>21</v>
      </c>
      <c r="D1130" s="9">
        <v>16.598639022469161</v>
      </c>
      <c r="E1130" s="9">
        <v>27.056895328492537</v>
      </c>
      <c r="F1130" s="9">
        <f t="shared" si="195"/>
        <v>10.458256306023376</v>
      </c>
      <c r="G1130" s="9"/>
      <c r="H1130" s="9"/>
      <c r="I1130" s="9"/>
      <c r="J1130" s="9"/>
      <c r="K1130" s="9"/>
      <c r="L1130" s="9"/>
      <c r="M1130" s="9"/>
    </row>
    <row r="1131" spans="1:27" x14ac:dyDescent="0.15">
      <c r="A1131" s="8">
        <v>4</v>
      </c>
      <c r="B1131" s="8" t="s">
        <v>22</v>
      </c>
      <c r="C1131" s="8" t="s">
        <v>23</v>
      </c>
      <c r="D1131" s="9">
        <v>16.340617728356992</v>
      </c>
      <c r="E1131" s="9">
        <v>26.184923321540744</v>
      </c>
      <c r="F1131" s="9">
        <f t="shared" si="195"/>
        <v>9.8443055931837513</v>
      </c>
      <c r="G1131" s="9"/>
      <c r="H1131" s="9"/>
      <c r="I1131" s="9"/>
      <c r="J1131" s="9"/>
      <c r="K1131" s="9"/>
      <c r="L1131" s="9"/>
      <c r="M1131" s="9"/>
    </row>
    <row r="1132" spans="1:27" x14ac:dyDescent="0.15">
      <c r="A1132" s="8">
        <v>5</v>
      </c>
      <c r="B1132" s="8" t="s">
        <v>24</v>
      </c>
      <c r="C1132" s="8" t="s">
        <v>25</v>
      </c>
      <c r="D1132" s="9">
        <v>17.098266332303158</v>
      </c>
      <c r="E1132" s="9">
        <v>28.028250113903855</v>
      </c>
      <c r="F1132" s="9">
        <f t="shared" si="195"/>
        <v>10.929983781600697</v>
      </c>
      <c r="G1132" s="9"/>
      <c r="H1132" s="9"/>
      <c r="I1132" s="9"/>
      <c r="J1132" s="9"/>
      <c r="K1132" s="9"/>
      <c r="L1132" s="9"/>
      <c r="M1132" s="9"/>
    </row>
    <row r="1133" spans="1:27" x14ac:dyDescent="0.15">
      <c r="A1133" s="8">
        <v>6</v>
      </c>
      <c r="B1133" s="8" t="s">
        <v>26</v>
      </c>
      <c r="C1133" s="8" t="s">
        <v>27</v>
      </c>
      <c r="D1133" s="9">
        <v>16.365384230101363</v>
      </c>
      <c r="E1133" s="9">
        <v>26.964829959763836</v>
      </c>
      <c r="F1133" s="9">
        <f t="shared" si="195"/>
        <v>10.599445729662474</v>
      </c>
      <c r="G1133" s="9"/>
      <c r="H1133" s="9">
        <f>F1133-$G$1128</f>
        <v>7.1241786032208765E-2</v>
      </c>
      <c r="I1133" s="9">
        <f>POWER(2,-H1133)</f>
        <v>0.95181837674070902</v>
      </c>
      <c r="J1133" s="9" t="s">
        <v>28</v>
      </c>
      <c r="K1133" s="9">
        <f>GEOMEAN(I1133:I1137)</f>
        <v>0.98346330985982411</v>
      </c>
      <c r="L1133" s="9">
        <f>STDEV(I1133:I1137)/SQRT(5)</f>
        <v>5.4651328708985272E-2</v>
      </c>
      <c r="M1133" s="1">
        <v>0.94199999999999995</v>
      </c>
    </row>
    <row r="1134" spans="1:27" x14ac:dyDescent="0.15">
      <c r="A1134" s="8">
        <v>7</v>
      </c>
      <c r="B1134" s="8" t="s">
        <v>29</v>
      </c>
      <c r="C1134" s="8" t="s">
        <v>30</v>
      </c>
      <c r="D1134" s="9">
        <v>16.323458872111132</v>
      </c>
      <c r="E1134" s="9">
        <v>26.799512053855356</v>
      </c>
      <c r="F1134" s="9">
        <f t="shared" si="195"/>
        <v>10.476053181744224</v>
      </c>
      <c r="G1134" s="9"/>
      <c r="H1134" s="9">
        <f t="shared" ref="H1134:H1142" si="196">F1134-$G$1128</f>
        <v>-5.2150761886041508E-2</v>
      </c>
      <c r="I1134" s="9">
        <f t="shared" ref="I1134:I1188" si="197">POWER(2,-H1134)</f>
        <v>1.0368094421282252</v>
      </c>
      <c r="J1134" s="9"/>
      <c r="K1134" s="9"/>
      <c r="L1134" s="9"/>
      <c r="M1134" s="9"/>
    </row>
    <row r="1135" spans="1:27" x14ac:dyDescent="0.15">
      <c r="A1135" s="8">
        <v>8</v>
      </c>
      <c r="B1135" s="8" t="s">
        <v>31</v>
      </c>
      <c r="C1135" s="8" t="s">
        <v>32</v>
      </c>
      <c r="D1135" s="9">
        <v>16.931760318581066</v>
      </c>
      <c r="E1135" s="9">
        <v>27.248741648417848</v>
      </c>
      <c r="F1135" s="9">
        <f t="shared" si="195"/>
        <v>10.316981329836782</v>
      </c>
      <c r="G1135" s="9"/>
      <c r="H1135" s="9">
        <f t="shared" si="196"/>
        <v>-0.21122261379348295</v>
      </c>
      <c r="I1135" s="9">
        <f t="shared" si="197"/>
        <v>1.1576688362837833</v>
      </c>
      <c r="J1135" s="9"/>
      <c r="K1135" s="9"/>
      <c r="L1135" s="9"/>
      <c r="M1135" s="9"/>
    </row>
    <row r="1136" spans="1:27" x14ac:dyDescent="0.15">
      <c r="A1136" s="8">
        <v>9</v>
      </c>
      <c r="B1136" s="8" t="s">
        <v>33</v>
      </c>
      <c r="C1136" s="8" t="s">
        <v>34</v>
      </c>
      <c r="D1136" s="9">
        <v>16.131258276640384</v>
      </c>
      <c r="E1136" s="9">
        <v>26.691111798510565</v>
      </c>
      <c r="F1136" s="9">
        <f t="shared" si="195"/>
        <v>10.559853521870181</v>
      </c>
      <c r="G1136" s="9"/>
      <c r="H1136" s="9">
        <f t="shared" si="196"/>
        <v>3.164957823991621E-2</v>
      </c>
      <c r="I1136" s="9">
        <f t="shared" si="197"/>
        <v>0.97830106790879778</v>
      </c>
      <c r="J1136" s="9"/>
      <c r="K1136" s="9"/>
      <c r="L1136" s="9"/>
      <c r="M1136" s="9"/>
    </row>
    <row r="1137" spans="1:13" x14ac:dyDescent="0.15">
      <c r="A1137" s="8">
        <v>10</v>
      </c>
      <c r="B1137" s="8" t="s">
        <v>35</v>
      </c>
      <c r="C1137" s="8" t="s">
        <v>36</v>
      </c>
      <c r="D1137" s="9">
        <v>16.181124270339733</v>
      </c>
      <c r="E1137" s="9">
        <v>26.990094545941094</v>
      </c>
      <c r="F1137" s="9">
        <f t="shared" si="195"/>
        <v>10.808970275601361</v>
      </c>
      <c r="G1137" s="9"/>
      <c r="H1137" s="9">
        <f t="shared" si="196"/>
        <v>0.28076633197109579</v>
      </c>
      <c r="I1137" s="9">
        <f t="shared" si="197"/>
        <v>0.82315365766377846</v>
      </c>
      <c r="J1137" s="9"/>
      <c r="K1137" s="9"/>
      <c r="L1137" s="9"/>
      <c r="M1137" s="9"/>
    </row>
    <row r="1138" spans="1:13" x14ac:dyDescent="0.15">
      <c r="A1138" s="8">
        <v>11</v>
      </c>
      <c r="B1138" s="8" t="s">
        <v>37</v>
      </c>
      <c r="C1138" s="8" t="s">
        <v>38</v>
      </c>
      <c r="D1138" s="9">
        <v>16.36156152168078</v>
      </c>
      <c r="E1138" s="9">
        <v>26.928529032150902</v>
      </c>
      <c r="F1138" s="9">
        <f t="shared" si="195"/>
        <v>10.566967510470121</v>
      </c>
      <c r="G1138" s="9"/>
      <c r="H1138" s="9">
        <f t="shared" si="196"/>
        <v>3.8763566839856267E-2</v>
      </c>
      <c r="I1138" s="9">
        <f t="shared" si="197"/>
        <v>0.97348889934635985</v>
      </c>
      <c r="J1138" s="9" t="s">
        <v>39</v>
      </c>
      <c r="K1138" s="9">
        <f t="shared" ref="K1138:K1170" si="198">GEOMEAN(I1138:I1142)</f>
        <v>0.78967555608963269</v>
      </c>
      <c r="L1138" s="9">
        <f t="shared" ref="L1138:L1170" si="199">STDEV(I1138:I1142)/SQRT(5)</f>
        <v>0.23064909777140946</v>
      </c>
      <c r="M1138" s="1">
        <v>0.45200000000000001</v>
      </c>
    </row>
    <row r="1139" spans="1:13" x14ac:dyDescent="0.15">
      <c r="A1139" s="8">
        <v>12</v>
      </c>
      <c r="B1139" s="8" t="s">
        <v>40</v>
      </c>
      <c r="C1139" s="8" t="s">
        <v>41</v>
      </c>
      <c r="D1139" s="9">
        <v>15.955541426686864</v>
      </c>
      <c r="E1139" s="9">
        <v>25.689155785293927</v>
      </c>
      <c r="F1139" s="9">
        <f t="shared" si="195"/>
        <v>9.7336143586070634</v>
      </c>
      <c r="G1139" s="9"/>
      <c r="H1139" s="9">
        <f t="shared" si="196"/>
        <v>-0.79458958502320165</v>
      </c>
      <c r="I1139" s="9">
        <f t="shared" si="197"/>
        <v>1.7345838531918363</v>
      </c>
      <c r="J1139" s="9"/>
      <c r="K1139" s="9"/>
      <c r="L1139" s="9"/>
      <c r="M1139" s="9"/>
    </row>
    <row r="1140" spans="1:13" x14ac:dyDescent="0.15">
      <c r="A1140" s="8">
        <v>13</v>
      </c>
      <c r="B1140" s="8" t="s">
        <v>42</v>
      </c>
      <c r="C1140" s="8" t="s">
        <v>43</v>
      </c>
      <c r="D1140" s="9">
        <v>16.651820998945343</v>
      </c>
      <c r="E1140" s="9">
        <v>28.617374627629147</v>
      </c>
      <c r="F1140" s="9">
        <f t="shared" si="195"/>
        <v>11.965553628683804</v>
      </c>
      <c r="G1140" s="9"/>
      <c r="H1140" s="9">
        <f t="shared" si="196"/>
        <v>1.4373496850535386</v>
      </c>
      <c r="I1140" s="9">
        <f t="shared" si="197"/>
        <v>0.36924500625875822</v>
      </c>
      <c r="J1140" s="9"/>
      <c r="K1140" s="9"/>
      <c r="L1140" s="9"/>
      <c r="M1140" s="9"/>
    </row>
    <row r="1141" spans="1:13" x14ac:dyDescent="0.15">
      <c r="A1141" s="8">
        <v>14</v>
      </c>
      <c r="B1141" s="8" t="s">
        <v>44</v>
      </c>
      <c r="C1141" s="8" t="s">
        <v>45</v>
      </c>
      <c r="D1141" s="9">
        <v>16.240870292570207</v>
      </c>
      <c r="E1141" s="9">
        <v>27.206718000623425</v>
      </c>
      <c r="F1141" s="9">
        <f t="shared" si="195"/>
        <v>10.965847708053218</v>
      </c>
      <c r="G1141" s="9"/>
      <c r="H1141" s="9">
        <f t="shared" si="196"/>
        <v>0.43764376442295294</v>
      </c>
      <c r="I1141" s="9">
        <f t="shared" si="197"/>
        <v>0.73833949384373232</v>
      </c>
      <c r="J1141" s="9"/>
      <c r="K1141" s="9"/>
      <c r="L1141" s="9"/>
      <c r="M1141" s="9"/>
    </row>
    <row r="1142" spans="1:13" x14ac:dyDescent="0.15">
      <c r="A1142" s="8">
        <v>15</v>
      </c>
      <c r="B1142" s="8" t="s">
        <v>46</v>
      </c>
      <c r="C1142" s="8" t="s">
        <v>47</v>
      </c>
      <c r="D1142" s="9">
        <v>15.821417453240054</v>
      </c>
      <c r="E1142" s="9">
        <v>26.933794273331628</v>
      </c>
      <c r="F1142" s="9">
        <f t="shared" si="195"/>
        <v>11.112376820091574</v>
      </c>
      <c r="G1142" s="9"/>
      <c r="H1142" s="9">
        <f t="shared" si="196"/>
        <v>0.58417287646130944</v>
      </c>
      <c r="I1142" s="9">
        <f t="shared" si="197"/>
        <v>0.66703165042635115</v>
      </c>
      <c r="J1142" s="9"/>
      <c r="K1142" s="9"/>
      <c r="L1142" s="9"/>
      <c r="M1142" s="9"/>
    </row>
    <row r="1143" spans="1:13" x14ac:dyDescent="0.15">
      <c r="A1143" s="8"/>
      <c r="B1143" s="8"/>
      <c r="C1143" s="8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x14ac:dyDescent="0.15">
      <c r="A1144" s="8">
        <v>16</v>
      </c>
      <c r="B1144" s="8" t="s">
        <v>48</v>
      </c>
      <c r="C1144" s="8" t="s">
        <v>49</v>
      </c>
      <c r="D1144" s="9">
        <v>17.017756966465001</v>
      </c>
      <c r="E1144" s="9">
        <v>27.858325897034465</v>
      </c>
      <c r="F1144" s="9">
        <f t="shared" si="195"/>
        <v>10.840568930569464</v>
      </c>
      <c r="G1144" s="9">
        <f t="shared" ref="G1144:G1176" si="200">GEOMEAN(F1144:F1148)</f>
        <v>10.570430323656225</v>
      </c>
      <c r="H1144" s="9"/>
      <c r="I1144" s="9"/>
      <c r="J1144" s="9"/>
      <c r="K1144" s="9"/>
      <c r="L1144" s="9"/>
      <c r="M1144" s="9"/>
    </row>
    <row r="1145" spans="1:13" x14ac:dyDescent="0.15">
      <c r="A1145" s="8">
        <v>17</v>
      </c>
      <c r="B1145" s="8" t="s">
        <v>50</v>
      </c>
      <c r="C1145" s="8" t="s">
        <v>51</v>
      </c>
      <c r="D1145" s="9">
        <v>16.630268839869018</v>
      </c>
      <c r="E1145" s="9">
        <v>26.716924763319859</v>
      </c>
      <c r="F1145" s="9">
        <f t="shared" si="195"/>
        <v>10.086655923450841</v>
      </c>
      <c r="G1145" s="9"/>
      <c r="H1145" s="9"/>
      <c r="I1145" s="9"/>
      <c r="J1145" s="9"/>
      <c r="K1145" s="9"/>
      <c r="L1145" s="9"/>
      <c r="M1145" s="9"/>
    </row>
    <row r="1146" spans="1:13" x14ac:dyDescent="0.15">
      <c r="A1146" s="8">
        <v>18</v>
      </c>
      <c r="B1146" s="8" t="s">
        <v>52</v>
      </c>
      <c r="C1146" s="8" t="s">
        <v>53</v>
      </c>
      <c r="D1146" s="9">
        <v>16.639770147598458</v>
      </c>
      <c r="E1146" s="9">
        <v>27.589767784804526</v>
      </c>
      <c r="F1146" s="9">
        <f t="shared" si="195"/>
        <v>10.949997637206067</v>
      </c>
      <c r="G1146" s="9"/>
      <c r="H1146" s="9"/>
      <c r="I1146" s="9"/>
      <c r="J1146" s="9"/>
      <c r="K1146" s="9"/>
      <c r="L1146" s="9"/>
      <c r="M1146" s="9"/>
    </row>
    <row r="1147" spans="1:13" x14ac:dyDescent="0.15">
      <c r="A1147" s="8">
        <v>19</v>
      </c>
      <c r="B1147" s="8" t="s">
        <v>54</v>
      </c>
      <c r="C1147" s="8" t="s">
        <v>55</v>
      </c>
      <c r="D1147" s="9">
        <v>16.141312986532434</v>
      </c>
      <c r="E1147" s="9">
        <v>26.432588708225218</v>
      </c>
      <c r="F1147" s="9">
        <f t="shared" si="195"/>
        <v>10.291275721692784</v>
      </c>
      <c r="G1147" s="9"/>
      <c r="H1147" s="9"/>
      <c r="I1147" s="9"/>
      <c r="J1147" s="9"/>
      <c r="K1147" s="9"/>
      <c r="L1147" s="9"/>
      <c r="M1147" s="9"/>
    </row>
    <row r="1148" spans="1:13" x14ac:dyDescent="0.15">
      <c r="A1148" s="8">
        <v>20</v>
      </c>
      <c r="B1148" s="8" t="s">
        <v>56</v>
      </c>
      <c r="C1148" s="8" t="s">
        <v>57</v>
      </c>
      <c r="D1148" s="9">
        <v>16.879826471630846</v>
      </c>
      <c r="E1148" s="9">
        <v>27.589613095054084</v>
      </c>
      <c r="F1148" s="9">
        <f t="shared" si="195"/>
        <v>10.709786623423238</v>
      </c>
      <c r="G1148" s="9"/>
      <c r="H1148" s="9"/>
      <c r="I1148" s="9"/>
      <c r="J1148" s="9"/>
      <c r="K1148" s="9"/>
      <c r="L1148" s="9"/>
      <c r="M1148" s="9"/>
    </row>
    <row r="1149" spans="1:13" x14ac:dyDescent="0.15">
      <c r="A1149" s="8">
        <v>21</v>
      </c>
      <c r="B1149" s="8" t="s">
        <v>58</v>
      </c>
      <c r="C1149" s="8" t="s">
        <v>59</v>
      </c>
      <c r="D1149" s="9">
        <v>16.156001878830427</v>
      </c>
      <c r="E1149" s="9">
        <v>25.69239727055432</v>
      </c>
      <c r="F1149" s="9">
        <f t="shared" si="195"/>
        <v>9.5363953917238931</v>
      </c>
      <c r="G1149" s="9"/>
      <c r="H1149" s="9">
        <f>F1149-$G$1144</f>
        <v>-1.0340349319323323</v>
      </c>
      <c r="I1149" s="9">
        <f t="shared" si="197"/>
        <v>2.0477433822065421</v>
      </c>
      <c r="J1149" s="9" t="s">
        <v>60</v>
      </c>
      <c r="K1149" s="9">
        <f t="shared" si="198"/>
        <v>1.4184481801566482</v>
      </c>
      <c r="L1149" s="9">
        <f t="shared" si="199"/>
        <v>0.48329113158079667</v>
      </c>
      <c r="M1149" s="1">
        <v>0.38569999999999999</v>
      </c>
    </row>
    <row r="1150" spans="1:13" x14ac:dyDescent="0.15">
      <c r="A1150" s="8">
        <v>22</v>
      </c>
      <c r="B1150" s="8" t="s">
        <v>62</v>
      </c>
      <c r="C1150" s="8" t="s">
        <v>63</v>
      </c>
      <c r="D1150" s="9">
        <v>15.364157438854015</v>
      </c>
      <c r="E1150" s="9">
        <v>24.589071732024241</v>
      </c>
      <c r="F1150" s="9">
        <f t="shared" si="195"/>
        <v>9.2249142931702259</v>
      </c>
      <c r="G1150" s="9"/>
      <c r="H1150" s="9">
        <f t="shared" ref="H1150:H1158" si="201">F1150-$G$1144</f>
        <v>-1.3455160304859994</v>
      </c>
      <c r="I1150" s="9">
        <f t="shared" si="197"/>
        <v>2.5412107557009058</v>
      </c>
      <c r="J1150" s="9"/>
      <c r="K1150" s="9"/>
      <c r="L1150" s="9"/>
      <c r="M1150" s="9"/>
    </row>
    <row r="1151" spans="1:13" x14ac:dyDescent="0.15">
      <c r="A1151" s="8">
        <v>23</v>
      </c>
      <c r="B1151" s="8" t="s">
        <v>64</v>
      </c>
      <c r="C1151" s="8" t="s">
        <v>65</v>
      </c>
      <c r="D1151" s="9">
        <v>15.457006985451063</v>
      </c>
      <c r="E1151" s="9">
        <v>27.014000553478596</v>
      </c>
      <c r="F1151" s="9">
        <f t="shared" si="195"/>
        <v>11.556993568027533</v>
      </c>
      <c r="G1151" s="9"/>
      <c r="H1151" s="9">
        <f t="shared" si="201"/>
        <v>0.98656324437130749</v>
      </c>
      <c r="I1151" s="9">
        <f t="shared" si="197"/>
        <v>0.5046785781380464</v>
      </c>
      <c r="J1151" s="9"/>
      <c r="K1151" s="9"/>
      <c r="L1151" s="9"/>
      <c r="M1151" s="9"/>
    </row>
    <row r="1152" spans="1:13" x14ac:dyDescent="0.15">
      <c r="A1152" s="8">
        <v>24</v>
      </c>
      <c r="B1152" s="8" t="s">
        <v>66</v>
      </c>
      <c r="C1152" s="8" t="s">
        <v>67</v>
      </c>
      <c r="D1152" s="9">
        <v>16.701582453797215</v>
      </c>
      <c r="E1152" s="9">
        <v>25.720077556892598</v>
      </c>
      <c r="F1152" s="9">
        <f t="shared" si="195"/>
        <v>9.0184951030953826</v>
      </c>
      <c r="G1152" s="9"/>
      <c r="H1152" s="9">
        <f t="shared" si="201"/>
        <v>-1.5519352205608428</v>
      </c>
      <c r="I1152" s="9">
        <f t="shared" si="197"/>
        <v>2.9321018551069042</v>
      </c>
      <c r="J1152" s="9"/>
      <c r="K1152" s="9"/>
      <c r="L1152" s="9"/>
      <c r="M1152" s="9"/>
    </row>
    <row r="1153" spans="1:13" x14ac:dyDescent="0.15">
      <c r="A1153" s="8">
        <v>25</v>
      </c>
      <c r="B1153" s="8" t="s">
        <v>68</v>
      </c>
      <c r="C1153" s="8" t="s">
        <v>69</v>
      </c>
      <c r="D1153" s="9">
        <v>15.903675344139446</v>
      </c>
      <c r="E1153" s="9">
        <v>26.897461376770469</v>
      </c>
      <c r="F1153" s="9">
        <f t="shared" si="195"/>
        <v>10.993786032631023</v>
      </c>
      <c r="G1153" s="9"/>
      <c r="H1153" s="9">
        <f t="shared" si="201"/>
        <v>0.42335570897479791</v>
      </c>
      <c r="I1153" s="9">
        <f t="shared" si="197"/>
        <v>0.74568813480126506</v>
      </c>
      <c r="J1153" s="9"/>
      <c r="K1153" s="9"/>
      <c r="L1153" s="9"/>
      <c r="M1153" s="9"/>
    </row>
    <row r="1154" spans="1:13" x14ac:dyDescent="0.15">
      <c r="A1154" s="8">
        <v>26</v>
      </c>
      <c r="B1154" s="8" t="s">
        <v>70</v>
      </c>
      <c r="C1154" s="8" t="s">
        <v>71</v>
      </c>
      <c r="D1154" s="9">
        <v>15.798615751124734</v>
      </c>
      <c r="E1154" s="9">
        <v>25.734688068030124</v>
      </c>
      <c r="F1154" s="9">
        <f t="shared" si="195"/>
        <v>9.9360723169053902</v>
      </c>
      <c r="G1154" s="9"/>
      <c r="H1154" s="9">
        <f t="shared" si="201"/>
        <v>-0.6343580067508352</v>
      </c>
      <c r="I1154" s="9">
        <f t="shared" si="197"/>
        <v>1.5522468529437596</v>
      </c>
      <c r="J1154" s="9" t="s">
        <v>72</v>
      </c>
      <c r="K1154" s="9">
        <f t="shared" si="198"/>
        <v>0.9553117954774798</v>
      </c>
      <c r="L1154" s="9">
        <f t="shared" si="199"/>
        <v>0.43363512060363857</v>
      </c>
      <c r="M1154" s="1">
        <v>0.91749999999999998</v>
      </c>
    </row>
    <row r="1155" spans="1:13" x14ac:dyDescent="0.15">
      <c r="A1155" s="8">
        <v>27</v>
      </c>
      <c r="B1155" s="8" t="s">
        <v>73</v>
      </c>
      <c r="C1155" s="8" t="s">
        <v>74</v>
      </c>
      <c r="D1155" s="9">
        <v>16.859255734231638</v>
      </c>
      <c r="E1155" s="9">
        <v>27.579161793574162</v>
      </c>
      <c r="F1155" s="9">
        <f t="shared" si="195"/>
        <v>10.719906059342524</v>
      </c>
      <c r="G1155" s="9"/>
      <c r="H1155" s="9">
        <f t="shared" si="201"/>
        <v>0.14947573568629835</v>
      </c>
      <c r="I1155" s="9">
        <f t="shared" si="197"/>
        <v>0.90157802963123934</v>
      </c>
      <c r="J1155" s="9"/>
      <c r="K1155" s="9"/>
      <c r="L1155" s="9"/>
      <c r="M1155" s="9"/>
    </row>
    <row r="1156" spans="1:13" x14ac:dyDescent="0.15">
      <c r="A1156" s="8">
        <v>28</v>
      </c>
      <c r="B1156" s="8" t="s">
        <v>75</v>
      </c>
      <c r="C1156" s="8" t="s">
        <v>76</v>
      </c>
      <c r="D1156" s="9">
        <v>16.209924747942569</v>
      </c>
      <c r="E1156" s="9">
        <v>27.43993492033195</v>
      </c>
      <c r="F1156" s="9">
        <f t="shared" si="195"/>
        <v>11.230010172389381</v>
      </c>
      <c r="G1156" s="9"/>
      <c r="H1156" s="9">
        <f t="shared" si="201"/>
        <v>0.65957984873315567</v>
      </c>
      <c r="I1156" s="9">
        <f t="shared" si="197"/>
        <v>0.6330626348623184</v>
      </c>
      <c r="J1156" s="9"/>
      <c r="K1156" s="9"/>
      <c r="L1156" s="9"/>
      <c r="M1156" s="9"/>
    </row>
    <row r="1157" spans="1:13" x14ac:dyDescent="0.15">
      <c r="A1157" s="8">
        <v>29</v>
      </c>
      <c r="B1157" s="8" t="s">
        <v>77</v>
      </c>
      <c r="C1157" s="8" t="s">
        <v>78</v>
      </c>
      <c r="D1157" s="9">
        <v>16.206272016322668</v>
      </c>
      <c r="E1157" s="9">
        <v>25.306673531962783</v>
      </c>
      <c r="F1157" s="9">
        <f t="shared" si="195"/>
        <v>9.1004015156401152</v>
      </c>
      <c r="G1157" s="9"/>
      <c r="H1157" s="9">
        <f t="shared" si="201"/>
        <v>-1.4700288080161101</v>
      </c>
      <c r="I1157" s="9">
        <f t="shared" si="197"/>
        <v>2.770274253046447</v>
      </c>
      <c r="J1157" s="9"/>
      <c r="K1157" s="9"/>
      <c r="L1157" s="9"/>
      <c r="M1157" s="9"/>
    </row>
    <row r="1158" spans="1:13" x14ac:dyDescent="0.15">
      <c r="A1158" s="8">
        <v>30</v>
      </c>
      <c r="B1158" s="8" t="s">
        <v>79</v>
      </c>
      <c r="C1158" s="8" t="s">
        <v>80</v>
      </c>
      <c r="D1158" s="9">
        <v>16.225398948252778</v>
      </c>
      <c r="E1158" s="9">
        <v>28.420942586480788</v>
      </c>
      <c r="F1158" s="9">
        <f t="shared" si="195"/>
        <v>12.19554363822801</v>
      </c>
      <c r="G1158" s="9"/>
      <c r="H1158" s="9">
        <f t="shared" si="201"/>
        <v>1.6251133145717844</v>
      </c>
      <c r="I1158" s="9">
        <f t="shared" si="197"/>
        <v>0.32418442502633488</v>
      </c>
      <c r="J1158" s="9"/>
      <c r="K1158" s="9"/>
      <c r="L1158" s="9"/>
      <c r="M1158" s="9"/>
    </row>
    <row r="1159" spans="1:13" x14ac:dyDescent="0.15">
      <c r="A1159" s="8"/>
      <c r="B1159" s="8"/>
      <c r="C1159" s="8"/>
      <c r="D1159" s="9"/>
      <c r="E1159" s="9"/>
      <c r="F1159" s="9"/>
      <c r="G1159" s="9"/>
      <c r="H1159" s="9"/>
      <c r="I1159" s="9"/>
      <c r="J1159" s="9"/>
      <c r="K1159" s="9"/>
      <c r="L1159" s="9"/>
      <c r="M1159" s="9"/>
    </row>
    <row r="1160" spans="1:13" x14ac:dyDescent="0.15">
      <c r="A1160" s="8">
        <v>31</v>
      </c>
      <c r="B1160" s="8" t="s">
        <v>81</v>
      </c>
      <c r="C1160" s="8" t="s">
        <v>82</v>
      </c>
      <c r="D1160" s="9">
        <v>16.226818519194129</v>
      </c>
      <c r="E1160" s="9">
        <v>29.400539347656082</v>
      </c>
      <c r="F1160" s="9">
        <f t="shared" si="195"/>
        <v>13.173720828461953</v>
      </c>
      <c r="G1160" s="9">
        <f t="shared" si="200"/>
        <v>11.302009971491634</v>
      </c>
      <c r="H1160" s="9"/>
      <c r="I1160" s="9"/>
      <c r="J1160" s="9"/>
      <c r="K1160" s="9"/>
      <c r="L1160" s="9"/>
      <c r="M1160" s="9"/>
    </row>
    <row r="1161" spans="1:13" x14ac:dyDescent="0.15">
      <c r="A1161" s="8">
        <v>32</v>
      </c>
      <c r="B1161" s="8" t="s">
        <v>83</v>
      </c>
      <c r="C1161" s="8" t="s">
        <v>84</v>
      </c>
      <c r="D1161" s="9">
        <v>16.36143862294702</v>
      </c>
      <c r="E1161" s="9">
        <v>27.376321664116908</v>
      </c>
      <c r="F1161" s="9">
        <f t="shared" si="195"/>
        <v>11.014883041169888</v>
      </c>
      <c r="G1161" s="9"/>
      <c r="H1161" s="9"/>
      <c r="I1161" s="9"/>
      <c r="J1161" s="9"/>
      <c r="K1161" s="9"/>
      <c r="L1161" s="9"/>
      <c r="M1161" s="9"/>
    </row>
    <row r="1162" spans="1:13" x14ac:dyDescent="0.15">
      <c r="A1162" s="8">
        <v>33</v>
      </c>
      <c r="B1162" s="8" t="s">
        <v>85</v>
      </c>
      <c r="C1162" s="8" t="s">
        <v>86</v>
      </c>
      <c r="D1162" s="9">
        <v>16.166222821480645</v>
      </c>
      <c r="E1162" s="9">
        <v>26.701443175633873</v>
      </c>
      <c r="F1162" s="9">
        <f t="shared" si="195"/>
        <v>10.535220354153228</v>
      </c>
      <c r="G1162" s="9"/>
      <c r="H1162" s="9"/>
      <c r="I1162" s="9"/>
      <c r="J1162" s="9"/>
      <c r="K1162" s="9"/>
      <c r="L1162" s="9"/>
      <c r="M1162" s="9"/>
    </row>
    <row r="1163" spans="1:13" x14ac:dyDescent="0.15">
      <c r="A1163" s="8">
        <v>34</v>
      </c>
      <c r="B1163" s="8" t="s">
        <v>87</v>
      </c>
      <c r="C1163" s="8" t="s">
        <v>88</v>
      </c>
      <c r="D1163" s="9">
        <v>17.088303292156393</v>
      </c>
      <c r="E1163" s="9">
        <v>28.173367763512854</v>
      </c>
      <c r="F1163" s="9">
        <f t="shared" si="195"/>
        <v>11.085064471356461</v>
      </c>
      <c r="G1163" s="9"/>
      <c r="H1163" s="9"/>
      <c r="I1163" s="9"/>
      <c r="J1163" s="9"/>
      <c r="K1163" s="9"/>
      <c r="L1163" s="9"/>
      <c r="M1163" s="9"/>
    </row>
    <row r="1164" spans="1:13" x14ac:dyDescent="0.15">
      <c r="A1164" s="8">
        <v>35</v>
      </c>
      <c r="B1164" s="8" t="s">
        <v>89</v>
      </c>
      <c r="C1164" s="8" t="s">
        <v>90</v>
      </c>
      <c r="D1164" s="9">
        <v>16.640558988392605</v>
      </c>
      <c r="E1164" s="9">
        <v>27.522546864085925</v>
      </c>
      <c r="F1164" s="9">
        <f t="shared" si="195"/>
        <v>10.881987875693319</v>
      </c>
      <c r="G1164" s="9"/>
      <c r="H1164" s="9"/>
      <c r="I1164" s="9"/>
      <c r="J1164" s="9"/>
      <c r="K1164" s="9"/>
      <c r="L1164" s="9"/>
      <c r="M1164" s="9"/>
    </row>
    <row r="1165" spans="1:13" x14ac:dyDescent="0.15">
      <c r="A1165" s="8">
        <v>36</v>
      </c>
      <c r="B1165" s="8" t="s">
        <v>91</v>
      </c>
      <c r="C1165" s="8" t="s">
        <v>92</v>
      </c>
      <c r="D1165" s="9">
        <v>15.713125727301028</v>
      </c>
      <c r="E1165" s="9">
        <v>26.029959797962455</v>
      </c>
      <c r="F1165" s="9">
        <f t="shared" si="195"/>
        <v>10.316834070661427</v>
      </c>
      <c r="G1165" s="9"/>
      <c r="H1165" s="9">
        <f>F1165-$G$1160</f>
        <v>-0.98517590083020679</v>
      </c>
      <c r="I1165" s="9">
        <f t="shared" si="197"/>
        <v>1.9795546556442913</v>
      </c>
      <c r="J1165" s="9" t="s">
        <v>93</v>
      </c>
      <c r="K1165" s="9">
        <f t="shared" si="198"/>
        <v>1.4421826286818218</v>
      </c>
      <c r="L1165" s="9">
        <f t="shared" si="199"/>
        <v>1.2389352263395981</v>
      </c>
      <c r="M1165" s="1">
        <v>0.50380000000000003</v>
      </c>
    </row>
    <row r="1166" spans="1:13" x14ac:dyDescent="0.15">
      <c r="A1166" s="8">
        <v>37</v>
      </c>
      <c r="B1166" s="8" t="s">
        <v>94</v>
      </c>
      <c r="C1166" s="8" t="s">
        <v>95</v>
      </c>
      <c r="D1166" s="9">
        <v>16.484576667958951</v>
      </c>
      <c r="E1166" s="9">
        <v>28.678402567056771</v>
      </c>
      <c r="F1166" s="9">
        <f t="shared" si="195"/>
        <v>12.193825899097821</v>
      </c>
      <c r="G1166" s="9"/>
      <c r="H1166" s="9">
        <f t="shared" ref="H1166:H1174" si="202">F1166-$G$1160</f>
        <v>0.89181592760618678</v>
      </c>
      <c r="I1166" s="9">
        <f t="shared" si="197"/>
        <v>0.53893533049578446</v>
      </c>
      <c r="J1166" s="9"/>
      <c r="K1166" s="9"/>
      <c r="L1166" s="9"/>
      <c r="M1166" s="9"/>
    </row>
    <row r="1167" spans="1:13" x14ac:dyDescent="0.15">
      <c r="A1167" s="8">
        <v>38</v>
      </c>
      <c r="B1167" s="8" t="s">
        <v>96</v>
      </c>
      <c r="C1167" s="8" t="s">
        <v>97</v>
      </c>
      <c r="D1167" s="9">
        <v>15.687489857369645</v>
      </c>
      <c r="E1167" s="9">
        <v>24.149945332016316</v>
      </c>
      <c r="F1167" s="9">
        <f t="shared" si="195"/>
        <v>8.4624554746466707</v>
      </c>
      <c r="G1167" s="9"/>
      <c r="H1167" s="9">
        <f t="shared" si="202"/>
        <v>-2.8395544968449631</v>
      </c>
      <c r="I1167" s="9">
        <f t="shared" si="197"/>
        <v>7.1579898441692773</v>
      </c>
      <c r="J1167" s="9"/>
      <c r="K1167" s="9"/>
      <c r="L1167" s="9"/>
      <c r="M1167" s="9"/>
    </row>
    <row r="1168" spans="1:13" x14ac:dyDescent="0.15">
      <c r="A1168" s="8">
        <v>39</v>
      </c>
      <c r="B1168" s="8" t="s">
        <v>98</v>
      </c>
      <c r="C1168" s="8" t="s">
        <v>99</v>
      </c>
      <c r="D1168" s="9">
        <v>16.110473364000814</v>
      </c>
      <c r="E1168" s="9">
        <v>27.470981381274779</v>
      </c>
      <c r="F1168" s="9">
        <f t="shared" si="195"/>
        <v>11.360508017273965</v>
      </c>
      <c r="G1168" s="9"/>
      <c r="H1168" s="9">
        <f t="shared" si="202"/>
        <v>5.8498045782330976E-2</v>
      </c>
      <c r="I1168" s="9">
        <f t="shared" si="197"/>
        <v>0.96026330555992612</v>
      </c>
      <c r="J1168" s="9"/>
      <c r="K1168" s="9"/>
      <c r="L1168" s="9"/>
      <c r="M1168" s="9"/>
    </row>
    <row r="1169" spans="1:13" x14ac:dyDescent="0.15">
      <c r="A1169" s="8">
        <v>40</v>
      </c>
      <c r="B1169" s="8" t="s">
        <v>100</v>
      </c>
      <c r="C1169" s="8" t="s">
        <v>101</v>
      </c>
      <c r="D1169" s="9">
        <v>16.447121424629447</v>
      </c>
      <c r="E1169" s="9">
        <v>27.982278471819392</v>
      </c>
      <c r="F1169" s="9">
        <f t="shared" si="195"/>
        <v>11.535157047189944</v>
      </c>
      <c r="G1169" s="9"/>
      <c r="H1169" s="9">
        <f t="shared" si="202"/>
        <v>0.2331470756983105</v>
      </c>
      <c r="I1169" s="9">
        <f t="shared" si="197"/>
        <v>0.85077699253505401</v>
      </c>
      <c r="J1169" s="9"/>
      <c r="K1169" s="9"/>
      <c r="L1169" s="9"/>
      <c r="M1169" s="9"/>
    </row>
    <row r="1170" spans="1:13" x14ac:dyDescent="0.15">
      <c r="A1170" s="8">
        <v>41</v>
      </c>
      <c r="B1170" s="8" t="s">
        <v>102</v>
      </c>
      <c r="C1170" s="8" t="s">
        <v>103</v>
      </c>
      <c r="D1170" s="9">
        <v>16.768008515297861</v>
      </c>
      <c r="E1170" s="9">
        <v>28.177930879297431</v>
      </c>
      <c r="F1170" s="9">
        <f t="shared" si="195"/>
        <v>11.40992236399957</v>
      </c>
      <c r="G1170" s="9"/>
      <c r="H1170" s="9">
        <f t="shared" si="202"/>
        <v>0.10791239250793616</v>
      </c>
      <c r="I1170" s="9">
        <f t="shared" si="197"/>
        <v>0.92792982319328188</v>
      </c>
      <c r="J1170" s="9" t="s">
        <v>104</v>
      </c>
      <c r="K1170" s="9">
        <f t="shared" si="198"/>
        <v>1.492502115244708</v>
      </c>
      <c r="L1170" s="9">
        <f t="shared" si="199"/>
        <v>0.56857596331148608</v>
      </c>
      <c r="M1170" s="1">
        <v>0.38440000000000002</v>
      </c>
    </row>
    <row r="1171" spans="1:13" x14ac:dyDescent="0.15">
      <c r="A1171" s="8">
        <v>42</v>
      </c>
      <c r="B1171" s="8" t="s">
        <v>105</v>
      </c>
      <c r="C1171" s="8" t="s">
        <v>106</v>
      </c>
      <c r="D1171" s="9">
        <v>17.032935123146995</v>
      </c>
      <c r="E1171" s="9">
        <v>28.064799468485667</v>
      </c>
      <c r="F1171" s="9">
        <f t="shared" si="195"/>
        <v>11.031864345338672</v>
      </c>
      <c r="G1171" s="9"/>
      <c r="H1171" s="9">
        <f t="shared" si="202"/>
        <v>-0.27014562615296178</v>
      </c>
      <c r="I1171" s="9">
        <f t="shared" si="197"/>
        <v>1.2059295485069403</v>
      </c>
      <c r="J1171" s="9"/>
      <c r="K1171" s="9"/>
      <c r="L1171" s="9"/>
      <c r="M1171" s="9"/>
    </row>
    <row r="1172" spans="1:13" x14ac:dyDescent="0.15">
      <c r="A1172" s="8">
        <v>43</v>
      </c>
      <c r="B1172" s="8" t="s">
        <v>107</v>
      </c>
      <c r="C1172" s="8" t="s">
        <v>108</v>
      </c>
      <c r="D1172" s="9">
        <v>17.307608638537427</v>
      </c>
      <c r="E1172" s="9">
        <v>26.907999022005669</v>
      </c>
      <c r="F1172" s="9">
        <f t="shared" si="195"/>
        <v>9.6003903834682411</v>
      </c>
      <c r="G1172" s="9"/>
      <c r="H1172" s="9">
        <f t="shared" si="202"/>
        <v>-1.7016195880233926</v>
      </c>
      <c r="I1172" s="9">
        <f t="shared" si="197"/>
        <v>3.2526590134712436</v>
      </c>
      <c r="J1172" s="9"/>
      <c r="K1172" s="9"/>
      <c r="L1172" s="9"/>
      <c r="M1172" s="9"/>
    </row>
    <row r="1173" spans="1:13" x14ac:dyDescent="0.15">
      <c r="A1173" s="8">
        <v>44</v>
      </c>
      <c r="B1173" s="8" t="s">
        <v>109</v>
      </c>
      <c r="C1173" s="8" t="s">
        <v>110</v>
      </c>
      <c r="D1173" s="9">
        <v>17.347237561069278</v>
      </c>
      <c r="E1173" s="9">
        <v>26.980209845509396</v>
      </c>
      <c r="F1173" s="9">
        <f t="shared" si="195"/>
        <v>9.6329722844401182</v>
      </c>
      <c r="G1173" s="9"/>
      <c r="H1173" s="9">
        <f t="shared" si="202"/>
        <v>-1.6690376870515156</v>
      </c>
      <c r="I1173" s="9">
        <f t="shared" si="197"/>
        <v>3.1800240734414889</v>
      </c>
      <c r="J1173" s="9"/>
      <c r="K1173" s="9"/>
      <c r="L1173" s="9"/>
      <c r="M1173" s="9"/>
    </row>
    <row r="1174" spans="1:13" x14ac:dyDescent="0.15">
      <c r="A1174" s="8">
        <v>45</v>
      </c>
      <c r="B1174" s="8" t="s">
        <v>111</v>
      </c>
      <c r="C1174" s="8" t="s">
        <v>112</v>
      </c>
      <c r="D1174" s="9">
        <v>17.218763868337181</v>
      </c>
      <c r="E1174" s="9">
        <v>29.16499946781229</v>
      </c>
      <c r="F1174" s="9">
        <f t="shared" si="195"/>
        <v>11.946235599475109</v>
      </c>
      <c r="G1174" s="9"/>
      <c r="H1174" s="9">
        <f t="shared" si="202"/>
        <v>0.64422562798347549</v>
      </c>
      <c r="I1174" s="9">
        <f t="shared" si="197"/>
        <v>0.63983613294824393</v>
      </c>
      <c r="J1174" s="9"/>
      <c r="K1174" s="9"/>
      <c r="L1174" s="9"/>
      <c r="M1174" s="9"/>
    </row>
    <row r="1175" spans="1:13" x14ac:dyDescent="0.15">
      <c r="A1175" s="8"/>
      <c r="B1175" s="8"/>
      <c r="C1175" s="8"/>
      <c r="D1175" s="9"/>
      <c r="E1175" s="9"/>
      <c r="F1175" s="9"/>
      <c r="G1175" s="9"/>
      <c r="H1175" s="9"/>
      <c r="I1175" s="9"/>
      <c r="J1175" s="9"/>
      <c r="K1175" s="9"/>
      <c r="L1175" s="9"/>
      <c r="M1175" s="9"/>
    </row>
    <row r="1176" spans="1:13" x14ac:dyDescent="0.15">
      <c r="A1176" s="8">
        <v>46</v>
      </c>
      <c r="B1176" s="8" t="s">
        <v>113</v>
      </c>
      <c r="C1176" s="8" t="s">
        <v>114</v>
      </c>
      <c r="D1176" s="9">
        <v>17.162059890046951</v>
      </c>
      <c r="E1176" s="9">
        <v>27.145588759729844</v>
      </c>
      <c r="F1176" s="9">
        <f t="shared" si="195"/>
        <v>9.9835288696828925</v>
      </c>
      <c r="G1176" s="9">
        <f t="shared" si="200"/>
        <v>10.62940635176694</v>
      </c>
      <c r="H1176" s="9"/>
      <c r="I1176" s="9"/>
      <c r="J1176" s="9"/>
      <c r="K1176" s="9"/>
      <c r="L1176" s="9"/>
      <c r="M1176" s="9"/>
    </row>
    <row r="1177" spans="1:13" x14ac:dyDescent="0.15">
      <c r="A1177" s="8">
        <v>47</v>
      </c>
      <c r="B1177" s="8" t="s">
        <v>115</v>
      </c>
      <c r="C1177" s="8" t="s">
        <v>116</v>
      </c>
      <c r="D1177" s="9">
        <v>17.483373476118835</v>
      </c>
      <c r="E1177" s="9">
        <v>27.429624968842585</v>
      </c>
      <c r="F1177" s="9">
        <f t="shared" si="195"/>
        <v>9.94625149272375</v>
      </c>
      <c r="G1177" s="9"/>
      <c r="H1177" s="9"/>
      <c r="I1177" s="9"/>
      <c r="J1177" s="9"/>
      <c r="K1177" s="9"/>
      <c r="L1177" s="9"/>
      <c r="M1177" s="9"/>
    </row>
    <row r="1178" spans="1:13" x14ac:dyDescent="0.15">
      <c r="A1178" s="8">
        <v>48</v>
      </c>
      <c r="B1178" s="8" t="s">
        <v>117</v>
      </c>
      <c r="C1178" s="8" t="s">
        <v>118</v>
      </c>
      <c r="D1178" s="9">
        <v>17.095242123040535</v>
      </c>
      <c r="E1178" s="9">
        <v>27.951250247375089</v>
      </c>
      <c r="F1178" s="9">
        <f t="shared" si="195"/>
        <v>10.856008124334554</v>
      </c>
      <c r="G1178" s="9"/>
      <c r="H1178" s="9"/>
      <c r="I1178" s="9"/>
      <c r="J1178" s="9"/>
      <c r="K1178" s="9"/>
      <c r="L1178" s="9"/>
      <c r="M1178" s="9"/>
    </row>
    <row r="1179" spans="1:13" x14ac:dyDescent="0.15">
      <c r="A1179" s="8">
        <v>49</v>
      </c>
      <c r="B1179" s="8" t="s">
        <v>119</v>
      </c>
      <c r="C1179" s="8" t="s">
        <v>120</v>
      </c>
      <c r="D1179" s="9">
        <v>16.609514343240136</v>
      </c>
      <c r="E1179" s="9">
        <v>27.140331190989983</v>
      </c>
      <c r="F1179" s="9">
        <f t="shared" si="195"/>
        <v>10.530816847749847</v>
      </c>
      <c r="G1179" s="9"/>
      <c r="H1179" s="9"/>
      <c r="I1179" s="9"/>
      <c r="J1179" s="9"/>
      <c r="K1179" s="9"/>
      <c r="L1179" s="9"/>
      <c r="M1179" s="9"/>
    </row>
    <row r="1180" spans="1:13" x14ac:dyDescent="0.15">
      <c r="A1180" s="8">
        <v>50</v>
      </c>
      <c r="B1180" s="8" t="s">
        <v>121</v>
      </c>
      <c r="C1180" s="8" t="s">
        <v>122</v>
      </c>
      <c r="D1180" s="9">
        <v>17.681978075536492</v>
      </c>
      <c r="E1180" s="9">
        <v>29.634768821079422</v>
      </c>
      <c r="F1180" s="9">
        <f t="shared" si="195"/>
        <v>11.952790745542931</v>
      </c>
      <c r="G1180" s="9"/>
      <c r="H1180" s="9"/>
      <c r="I1180" s="9"/>
      <c r="J1180" s="9"/>
      <c r="K1180" s="9"/>
      <c r="L1180" s="9"/>
      <c r="M1180" s="9"/>
    </row>
    <row r="1181" spans="1:13" x14ac:dyDescent="0.15">
      <c r="A1181" s="8">
        <v>51</v>
      </c>
      <c r="B1181" s="8" t="s">
        <v>123</v>
      </c>
      <c r="C1181" s="8" t="s">
        <v>124</v>
      </c>
      <c r="D1181" s="9">
        <v>16.869941916726148</v>
      </c>
      <c r="E1181" s="9">
        <v>27.119475635843457</v>
      </c>
      <c r="F1181" s="9">
        <f t="shared" si="195"/>
        <v>10.249533719117309</v>
      </c>
      <c r="G1181" s="9"/>
      <c r="H1181" s="9">
        <f>F1181-$G$1176</f>
        <v>-0.37987263264963111</v>
      </c>
      <c r="I1181" s="9">
        <f t="shared" si="197"/>
        <v>1.3012269724326528</v>
      </c>
      <c r="J1181" s="9" t="s">
        <v>125</v>
      </c>
      <c r="K1181" s="9">
        <f>GEOMEAN(I1181:I1184)</f>
        <v>1.077442978630665</v>
      </c>
      <c r="L1181" s="9">
        <f>STDEV(I1181:I1184)/SQRT(4)</f>
        <v>0.57404042689032764</v>
      </c>
      <c r="M1181" s="1">
        <v>0.876</v>
      </c>
    </row>
    <row r="1182" spans="1:13" x14ac:dyDescent="0.15">
      <c r="A1182" s="8">
        <v>52</v>
      </c>
      <c r="B1182" s="8" t="s">
        <v>126</v>
      </c>
      <c r="C1182" s="8" t="s">
        <v>127</v>
      </c>
      <c r="D1182" s="9">
        <v>16.765967252227028</v>
      </c>
      <c r="E1182" s="9">
        <v>29.221795075714866</v>
      </c>
      <c r="F1182" s="9">
        <f t="shared" si="195"/>
        <v>12.455827823487837</v>
      </c>
      <c r="G1182" s="9"/>
      <c r="H1182" s="9">
        <f t="shared" ref="H1182:H1188" si="203">F1182-$G$1176</f>
        <v>1.8264214717208969</v>
      </c>
      <c r="I1182" s="9">
        <f t="shared" si="197"/>
        <v>0.28196314907063896</v>
      </c>
      <c r="J1182" s="9"/>
      <c r="K1182" s="9"/>
      <c r="L1182" s="9"/>
      <c r="M1182" s="9"/>
    </row>
    <row r="1183" spans="1:13" x14ac:dyDescent="0.15">
      <c r="A1183" s="8">
        <v>53</v>
      </c>
      <c r="B1183" s="8" t="s">
        <v>128</v>
      </c>
      <c r="C1183" s="8" t="s">
        <v>129</v>
      </c>
      <c r="D1183" s="9">
        <v>16.419717755115176</v>
      </c>
      <c r="E1183" s="9">
        <v>26.773587427441342</v>
      </c>
      <c r="F1183" s="9">
        <f t="shared" si="195"/>
        <v>10.353869672326166</v>
      </c>
      <c r="G1183" s="9"/>
      <c r="H1183" s="9">
        <f t="shared" si="203"/>
        <v>-0.27553667944077453</v>
      </c>
      <c r="I1183" s="9">
        <f t="shared" si="197"/>
        <v>1.2104442881397137</v>
      </c>
      <c r="J1183" s="9"/>
      <c r="K1183" s="9"/>
      <c r="L1183" s="9"/>
      <c r="M1183" s="9"/>
    </row>
    <row r="1184" spans="1:13" x14ac:dyDescent="0.15">
      <c r="A1184" s="8">
        <v>54</v>
      </c>
      <c r="B1184" s="8" t="s">
        <v>130</v>
      </c>
      <c r="C1184" s="8" t="s">
        <v>131</v>
      </c>
      <c r="D1184" s="9">
        <v>17.673493064670801</v>
      </c>
      <c r="E1184" s="9">
        <v>26.701441177688267</v>
      </c>
      <c r="F1184" s="9">
        <f t="shared" si="195"/>
        <v>9.0279481130174659</v>
      </c>
      <c r="G1184" s="9"/>
      <c r="H1184" s="9">
        <f t="shared" si="203"/>
        <v>-1.6014582387494745</v>
      </c>
      <c r="I1184" s="9">
        <f t="shared" si="197"/>
        <v>3.0344987761254676</v>
      </c>
      <c r="J1184" s="9"/>
      <c r="K1184" s="9"/>
      <c r="L1184" s="9"/>
      <c r="M1184" s="9"/>
    </row>
    <row r="1185" spans="1:27" x14ac:dyDescent="0.15">
      <c r="A1185" s="8">
        <v>55</v>
      </c>
      <c r="B1185" s="8" t="s">
        <v>132</v>
      </c>
      <c r="C1185" s="8" t="s">
        <v>133</v>
      </c>
      <c r="D1185" s="9">
        <v>16.724282322024198</v>
      </c>
      <c r="E1185" s="9">
        <v>27.822157243578637</v>
      </c>
      <c r="F1185" s="9">
        <f t="shared" si="195"/>
        <v>11.097874921554439</v>
      </c>
      <c r="G1185" s="9"/>
      <c r="H1185" s="9">
        <f t="shared" si="203"/>
        <v>0.46846856978749862</v>
      </c>
      <c r="I1185" s="9">
        <f t="shared" si="197"/>
        <v>0.72273137479651894</v>
      </c>
      <c r="J1185" s="9" t="s">
        <v>134</v>
      </c>
      <c r="K1185" s="9">
        <f t="shared" ref="K1185" si="204">GEOMEAN(I1185:I1188)</f>
        <v>1.1554859806095965</v>
      </c>
      <c r="L1185" s="9">
        <f t="shared" ref="L1185" si="205">STDEV(I1185:I1188)/SQRT(4)</f>
        <v>0.63456006706049661</v>
      </c>
      <c r="M1185" s="1">
        <v>0.72629999999999995</v>
      </c>
    </row>
    <row r="1186" spans="1:27" x14ac:dyDescent="0.15">
      <c r="A1186" s="8">
        <v>56</v>
      </c>
      <c r="B1186" s="8" t="s">
        <v>135</v>
      </c>
      <c r="C1186" s="8" t="s">
        <v>136</v>
      </c>
      <c r="D1186" s="9">
        <v>17.065027489516027</v>
      </c>
      <c r="E1186" s="9">
        <v>27.821777582801694</v>
      </c>
      <c r="F1186" s="9">
        <f t="shared" si="195"/>
        <v>10.756750093285667</v>
      </c>
      <c r="G1186" s="9"/>
      <c r="H1186" s="9">
        <f t="shared" si="203"/>
        <v>0.12734374151872707</v>
      </c>
      <c r="I1186" s="9">
        <f t="shared" si="197"/>
        <v>0.91551552652819546</v>
      </c>
      <c r="J1186" s="9"/>
      <c r="K1186" s="9"/>
      <c r="L1186" s="9"/>
      <c r="M1186" s="9"/>
    </row>
    <row r="1187" spans="1:27" x14ac:dyDescent="0.15">
      <c r="A1187" s="8">
        <v>57</v>
      </c>
      <c r="B1187" s="8" t="s">
        <v>137</v>
      </c>
      <c r="C1187" s="8" t="s">
        <v>138</v>
      </c>
      <c r="D1187" s="9">
        <v>17.520034144274597</v>
      </c>
      <c r="E1187" s="9">
        <v>26.406287691756976</v>
      </c>
      <c r="F1187" s="9">
        <f t="shared" si="195"/>
        <v>8.8862535474823794</v>
      </c>
      <c r="G1187" s="9"/>
      <c r="H1187" s="9">
        <f t="shared" si="203"/>
        <v>-1.743152804284561</v>
      </c>
      <c r="I1187" s="9">
        <f t="shared" si="197"/>
        <v>3.3476595221909258</v>
      </c>
      <c r="J1187" s="9"/>
      <c r="K1187" s="9"/>
      <c r="L1187" s="9"/>
      <c r="M1187" s="9"/>
    </row>
    <row r="1188" spans="1:27" x14ac:dyDescent="0.15">
      <c r="A1188" s="8">
        <v>58</v>
      </c>
      <c r="B1188" s="8" t="s">
        <v>139</v>
      </c>
      <c r="C1188" s="8" t="s">
        <v>140</v>
      </c>
      <c r="D1188" s="9">
        <v>17.421708350142978</v>
      </c>
      <c r="E1188" s="9">
        <v>28.364456171512757</v>
      </c>
      <c r="F1188" s="9">
        <f t="shared" si="195"/>
        <v>10.942747821369778</v>
      </c>
      <c r="G1188" s="9"/>
      <c r="H1188" s="9">
        <f t="shared" si="203"/>
        <v>0.31334146960283782</v>
      </c>
      <c r="I1188" s="9">
        <f t="shared" si="197"/>
        <v>0.80477563378447992</v>
      </c>
      <c r="J1188" s="9"/>
      <c r="K1188" s="9"/>
      <c r="L1188" s="9"/>
      <c r="M1188" s="9"/>
    </row>
    <row r="1193" spans="1:27" x14ac:dyDescent="0.15">
      <c r="A1193" s="2" t="s">
        <v>204</v>
      </c>
      <c r="B1193" s="2" t="s">
        <v>205</v>
      </c>
      <c r="C1193" s="2" t="s">
        <v>206</v>
      </c>
    </row>
    <row r="1194" spans="1:27" s="7" customFormat="1" ht="60" x14ac:dyDescent="0.15">
      <c r="A1194" s="5" t="s">
        <v>4</v>
      </c>
      <c r="B1194" s="5" t="s">
        <v>5</v>
      </c>
      <c r="C1194" s="5" t="s">
        <v>6</v>
      </c>
      <c r="D1194" s="6" t="s">
        <v>7</v>
      </c>
      <c r="E1194" s="6" t="s">
        <v>206</v>
      </c>
      <c r="F1194" s="6" t="s">
        <v>8</v>
      </c>
      <c r="G1194" s="6" t="s">
        <v>9</v>
      </c>
      <c r="H1194" s="6" t="s">
        <v>10</v>
      </c>
      <c r="I1194" s="6" t="s">
        <v>11</v>
      </c>
      <c r="J1194" s="6" t="s">
        <v>12</v>
      </c>
      <c r="K1194" s="6" t="s">
        <v>13</v>
      </c>
      <c r="L1194" s="6" t="s">
        <v>14</v>
      </c>
      <c r="M1194" s="6" t="s">
        <v>15</v>
      </c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</row>
    <row r="1195" spans="1:27" x14ac:dyDescent="0.15">
      <c r="A1195" s="8">
        <v>1</v>
      </c>
      <c r="B1195" s="8" t="s">
        <v>16</v>
      </c>
      <c r="C1195" s="8" t="s">
        <v>17</v>
      </c>
      <c r="D1195" s="9">
        <v>17.169543226198087</v>
      </c>
      <c r="E1195" s="9">
        <v>20.702006368353661</v>
      </c>
      <c r="F1195" s="9">
        <f>E1195-D1195</f>
        <v>3.5324631421555743</v>
      </c>
      <c r="G1195" s="9">
        <f>GEOMEAN(F1195:F1199)</f>
        <v>3.8041332153069551</v>
      </c>
      <c r="H1195" s="9"/>
      <c r="I1195" s="9"/>
      <c r="J1195" s="9"/>
      <c r="K1195" s="9"/>
      <c r="L1195" s="9"/>
      <c r="M1195" s="9"/>
    </row>
    <row r="1196" spans="1:27" x14ac:dyDescent="0.15">
      <c r="A1196" s="8">
        <v>2</v>
      </c>
      <c r="B1196" s="8" t="s">
        <v>18</v>
      </c>
      <c r="C1196" s="8" t="s">
        <v>19</v>
      </c>
      <c r="D1196" s="9">
        <v>16.742754992975584</v>
      </c>
      <c r="E1196" s="9">
        <v>21.444787803237354</v>
      </c>
      <c r="F1196" s="9">
        <f t="shared" ref="F1196:F1255" si="206">E1196-D1196</f>
        <v>4.7020328102617697</v>
      </c>
      <c r="G1196" s="9"/>
      <c r="H1196" s="9"/>
      <c r="I1196" s="9"/>
      <c r="J1196" s="9"/>
      <c r="K1196" s="9"/>
      <c r="L1196" s="9"/>
      <c r="M1196" s="9"/>
    </row>
    <row r="1197" spans="1:27" x14ac:dyDescent="0.15">
      <c r="A1197" s="8">
        <v>3</v>
      </c>
      <c r="B1197" s="8" t="s">
        <v>20</v>
      </c>
      <c r="C1197" s="8" t="s">
        <v>21</v>
      </c>
      <c r="D1197" s="9">
        <v>16.598639022469161</v>
      </c>
      <c r="E1197" s="9">
        <v>20.281635740764258</v>
      </c>
      <c r="F1197" s="9">
        <f t="shared" si="206"/>
        <v>3.6829967182950973</v>
      </c>
      <c r="G1197" s="9"/>
      <c r="H1197" s="9"/>
      <c r="I1197" s="9"/>
      <c r="J1197" s="9"/>
      <c r="K1197" s="9"/>
      <c r="L1197" s="9"/>
      <c r="M1197" s="9"/>
    </row>
    <row r="1198" spans="1:27" x14ac:dyDescent="0.15">
      <c r="A1198" s="8">
        <v>4</v>
      </c>
      <c r="B1198" s="8" t="s">
        <v>22</v>
      </c>
      <c r="C1198" s="8" t="s">
        <v>23</v>
      </c>
      <c r="D1198" s="9">
        <v>16.340617728356992</v>
      </c>
      <c r="E1198" s="9">
        <v>20.222897809533247</v>
      </c>
      <c r="F1198" s="9">
        <f t="shared" si="206"/>
        <v>3.8822800811762548</v>
      </c>
      <c r="G1198" s="9"/>
      <c r="H1198" s="9"/>
      <c r="I1198" s="9"/>
      <c r="J1198" s="9"/>
      <c r="K1198" s="9"/>
      <c r="L1198" s="9"/>
      <c r="M1198" s="9"/>
    </row>
    <row r="1199" spans="1:27" x14ac:dyDescent="0.15">
      <c r="A1199" s="8">
        <v>5</v>
      </c>
      <c r="B1199" s="8" t="s">
        <v>24</v>
      </c>
      <c r="C1199" s="8" t="s">
        <v>25</v>
      </c>
      <c r="D1199" s="9">
        <v>17.098266332303158</v>
      </c>
      <c r="E1199" s="9">
        <v>20.452760912913025</v>
      </c>
      <c r="F1199" s="9">
        <f t="shared" si="206"/>
        <v>3.3544945806098667</v>
      </c>
      <c r="G1199" s="9"/>
      <c r="H1199" s="9"/>
      <c r="I1199" s="9"/>
      <c r="J1199" s="9"/>
      <c r="K1199" s="9"/>
      <c r="L1199" s="9"/>
      <c r="M1199" s="9"/>
    </row>
    <row r="1200" spans="1:27" x14ac:dyDescent="0.15">
      <c r="A1200" s="8">
        <v>6</v>
      </c>
      <c r="B1200" s="8" t="s">
        <v>26</v>
      </c>
      <c r="C1200" s="8" t="s">
        <v>27</v>
      </c>
      <c r="D1200" s="9">
        <v>16.365384230101363</v>
      </c>
      <c r="E1200" s="9">
        <v>18.922261514336459</v>
      </c>
      <c r="F1200" s="9">
        <f t="shared" si="206"/>
        <v>2.556877284235096</v>
      </c>
      <c r="G1200" s="9"/>
      <c r="H1200" s="9">
        <f>F1200-$G$1195</f>
        <v>-1.2472559310718592</v>
      </c>
      <c r="I1200" s="9">
        <f>POWER(2,-H1200)</f>
        <v>2.3738946818954929</v>
      </c>
      <c r="J1200" s="9" t="s">
        <v>28</v>
      </c>
      <c r="K1200" s="9">
        <f>GEOMEAN(I1200:I1204)</f>
        <v>2.2454806881807214</v>
      </c>
      <c r="L1200" s="9">
        <f>STDEV(I1200:I1204)/SQRT(5)</f>
        <v>0.1955521256988339</v>
      </c>
      <c r="M1200" s="10">
        <v>3.8999999999999998E-3</v>
      </c>
      <c r="N1200" s="3" t="s">
        <v>144</v>
      </c>
    </row>
    <row r="1201" spans="1:14" x14ac:dyDescent="0.15">
      <c r="A1201" s="8">
        <v>7</v>
      </c>
      <c r="B1201" s="8" t="s">
        <v>29</v>
      </c>
      <c r="C1201" s="8" t="s">
        <v>30</v>
      </c>
      <c r="D1201" s="9">
        <v>16.323458872111132</v>
      </c>
      <c r="E1201" s="9">
        <v>19.474888408776859</v>
      </c>
      <c r="F1201" s="9">
        <f t="shared" si="206"/>
        <v>3.1514295366657272</v>
      </c>
      <c r="G1201" s="9"/>
      <c r="H1201" s="9">
        <f t="shared" ref="H1201:H1209" si="207">F1201-$G$1195</f>
        <v>-0.65270367864122791</v>
      </c>
      <c r="I1201" s="9">
        <f t="shared" ref="I1201:I1255" si="208">POWER(2,-H1201)</f>
        <v>1.5721116483230695</v>
      </c>
      <c r="J1201" s="9"/>
      <c r="K1201" s="9"/>
      <c r="L1201" s="9"/>
      <c r="M1201" s="9"/>
    </row>
    <row r="1202" spans="1:14" x14ac:dyDescent="0.15">
      <c r="A1202" s="8">
        <v>8</v>
      </c>
      <c r="B1202" s="8" t="s">
        <v>31</v>
      </c>
      <c r="C1202" s="8" t="s">
        <v>32</v>
      </c>
      <c r="D1202" s="9">
        <v>16.931760318581066</v>
      </c>
      <c r="E1202" s="9">
        <v>19.513989729549699</v>
      </c>
      <c r="F1202" s="9">
        <f t="shared" si="206"/>
        <v>2.5822294109686332</v>
      </c>
      <c r="G1202" s="9"/>
      <c r="H1202" s="9">
        <f t="shared" si="207"/>
        <v>-1.2219038043383219</v>
      </c>
      <c r="I1202" s="9">
        <f t="shared" si="208"/>
        <v>2.3325432056550297</v>
      </c>
      <c r="J1202" s="9"/>
      <c r="K1202" s="9"/>
      <c r="L1202" s="9"/>
      <c r="M1202" s="9"/>
    </row>
    <row r="1203" spans="1:14" x14ac:dyDescent="0.15">
      <c r="A1203" s="8">
        <v>9</v>
      </c>
      <c r="B1203" s="8" t="s">
        <v>33</v>
      </c>
      <c r="C1203" s="8" t="s">
        <v>34</v>
      </c>
      <c r="D1203" s="9">
        <v>16.131258276640384</v>
      </c>
      <c r="E1203" s="9">
        <v>18.462761975705977</v>
      </c>
      <c r="F1203" s="9">
        <f t="shared" si="206"/>
        <v>2.3315036990655926</v>
      </c>
      <c r="G1203" s="9"/>
      <c r="H1203" s="9">
        <f t="shared" si="207"/>
        <v>-1.4726295162413625</v>
      </c>
      <c r="I1203" s="9">
        <f t="shared" si="208"/>
        <v>2.7752726571264636</v>
      </c>
      <c r="J1203" s="9"/>
      <c r="K1203" s="9"/>
      <c r="L1203" s="9"/>
      <c r="M1203" s="9"/>
    </row>
    <row r="1204" spans="1:14" x14ac:dyDescent="0.15">
      <c r="A1204" s="8">
        <v>10</v>
      </c>
      <c r="B1204" s="8" t="s">
        <v>35</v>
      </c>
      <c r="C1204" s="8" t="s">
        <v>36</v>
      </c>
      <c r="D1204" s="9">
        <v>16.181124270339733</v>
      </c>
      <c r="E1204" s="9">
        <v>18.744628843173697</v>
      </c>
      <c r="F1204" s="9">
        <f t="shared" si="206"/>
        <v>2.5635045728339634</v>
      </c>
      <c r="G1204" s="9"/>
      <c r="H1204" s="9">
        <f t="shared" si="207"/>
        <v>-1.2406286424729918</v>
      </c>
      <c r="I1204" s="9">
        <f t="shared" si="208"/>
        <v>2.3630147627640747</v>
      </c>
      <c r="J1204" s="9"/>
      <c r="K1204" s="9"/>
      <c r="L1204" s="9"/>
      <c r="M1204" s="9"/>
    </row>
    <row r="1205" spans="1:14" x14ac:dyDescent="0.15">
      <c r="A1205" s="8">
        <v>11</v>
      </c>
      <c r="B1205" s="8" t="s">
        <v>37</v>
      </c>
      <c r="C1205" s="8" t="s">
        <v>38</v>
      </c>
      <c r="D1205" s="9">
        <v>16.36156152168078</v>
      </c>
      <c r="E1205" s="9">
        <v>19.939353405666097</v>
      </c>
      <c r="F1205" s="9">
        <f t="shared" si="206"/>
        <v>3.5777918839853164</v>
      </c>
      <c r="G1205" s="9"/>
      <c r="H1205" s="9">
        <f t="shared" si="207"/>
        <v>-0.22634133132163869</v>
      </c>
      <c r="I1205" s="9">
        <f t="shared" si="208"/>
        <v>1.1698644128598956</v>
      </c>
      <c r="J1205" s="9" t="s">
        <v>39</v>
      </c>
      <c r="K1205" s="9">
        <f t="shared" ref="K1205:K1237" si="209">GEOMEAN(I1205:I1209)</f>
        <v>1.0542306010833147</v>
      </c>
      <c r="L1205" s="9">
        <f t="shared" ref="L1205:L1237" si="210">STDEV(I1205:I1209)/SQRT(5)</f>
        <v>4.3563999373623534E-2</v>
      </c>
      <c r="M1205" s="1">
        <v>0.69020000000000004</v>
      </c>
    </row>
    <row r="1206" spans="1:14" x14ac:dyDescent="0.15">
      <c r="A1206" s="8">
        <v>12</v>
      </c>
      <c r="B1206" s="8" t="s">
        <v>40</v>
      </c>
      <c r="C1206" s="8" t="s">
        <v>41</v>
      </c>
      <c r="D1206" s="9">
        <v>15.955541426686864</v>
      </c>
      <c r="E1206" s="9">
        <v>19.659230270725043</v>
      </c>
      <c r="F1206" s="9">
        <f t="shared" si="206"/>
        <v>3.7036888440381794</v>
      </c>
      <c r="G1206" s="9"/>
      <c r="H1206" s="9">
        <f t="shared" si="207"/>
        <v>-0.1004443712687757</v>
      </c>
      <c r="I1206" s="9">
        <f t="shared" si="208"/>
        <v>1.0721036353557583</v>
      </c>
      <c r="J1206" s="9"/>
      <c r="K1206" s="9"/>
      <c r="L1206" s="9"/>
      <c r="M1206" s="9"/>
    </row>
    <row r="1207" spans="1:14" x14ac:dyDescent="0.15">
      <c r="A1207" s="8">
        <v>13</v>
      </c>
      <c r="B1207" s="8" t="s">
        <v>42</v>
      </c>
      <c r="C1207" s="8" t="s">
        <v>43</v>
      </c>
      <c r="D1207" s="9">
        <v>16.651820998945343</v>
      </c>
      <c r="E1207" s="9">
        <v>20.467420680892459</v>
      </c>
      <c r="F1207" s="9">
        <f t="shared" si="206"/>
        <v>3.8155996819471163</v>
      </c>
      <c r="G1207" s="9"/>
      <c r="H1207" s="9">
        <f t="shared" si="207"/>
        <v>1.1466466640161155E-2</v>
      </c>
      <c r="I1207" s="9">
        <f t="shared" si="208"/>
        <v>0.99208355241170909</v>
      </c>
      <c r="J1207" s="9"/>
      <c r="K1207" s="9"/>
      <c r="L1207" s="9"/>
      <c r="M1207" s="9"/>
    </row>
    <row r="1208" spans="1:14" x14ac:dyDescent="0.15">
      <c r="A1208" s="8">
        <v>14</v>
      </c>
      <c r="B1208" s="8" t="s">
        <v>44</v>
      </c>
      <c r="C1208" s="8" t="s">
        <v>45</v>
      </c>
      <c r="D1208" s="9">
        <v>16.240870292570207</v>
      </c>
      <c r="E1208" s="9">
        <v>20.149639793909312</v>
      </c>
      <c r="F1208" s="9">
        <f t="shared" si="206"/>
        <v>3.9087695013391048</v>
      </c>
      <c r="G1208" s="9"/>
      <c r="H1208" s="9">
        <f t="shared" si="207"/>
        <v>0.10463628603214969</v>
      </c>
      <c r="I1208" s="9">
        <f t="shared" si="208"/>
        <v>0.93003938278811926</v>
      </c>
      <c r="J1208" s="9"/>
      <c r="K1208" s="9"/>
      <c r="L1208" s="9"/>
      <c r="M1208" s="9"/>
    </row>
    <row r="1209" spans="1:14" x14ac:dyDescent="0.15">
      <c r="A1209" s="8">
        <v>15</v>
      </c>
      <c r="B1209" s="8" t="s">
        <v>46</v>
      </c>
      <c r="C1209" s="8" t="s">
        <v>47</v>
      </c>
      <c r="D1209" s="9">
        <v>15.821417453240054</v>
      </c>
      <c r="E1209" s="9">
        <v>19.455281244448607</v>
      </c>
      <c r="F1209" s="9">
        <f t="shared" si="206"/>
        <v>3.6338637912085527</v>
      </c>
      <c r="G1209" s="9"/>
      <c r="H1209" s="9">
        <f t="shared" si="207"/>
        <v>-0.1702694240984024</v>
      </c>
      <c r="I1209" s="9">
        <f t="shared" si="208"/>
        <v>1.1252686096041742</v>
      </c>
      <c r="J1209" s="9"/>
      <c r="K1209" s="9"/>
      <c r="L1209" s="9"/>
      <c r="M1209" s="9"/>
    </row>
    <row r="1210" spans="1:14" x14ac:dyDescent="0.15">
      <c r="A1210" s="8"/>
      <c r="B1210" s="8"/>
      <c r="C1210" s="8"/>
      <c r="D1210" s="9"/>
      <c r="E1210" s="9"/>
      <c r="F1210" s="9"/>
      <c r="G1210" s="9"/>
      <c r="H1210" s="9"/>
      <c r="I1210" s="9"/>
      <c r="J1210" s="9"/>
      <c r="K1210" s="9"/>
      <c r="L1210" s="9"/>
      <c r="M1210" s="9"/>
    </row>
    <row r="1211" spans="1:14" x14ac:dyDescent="0.15">
      <c r="A1211" s="8">
        <v>16</v>
      </c>
      <c r="B1211" s="8" t="s">
        <v>48</v>
      </c>
      <c r="C1211" s="8" t="s">
        <v>49</v>
      </c>
      <c r="D1211" s="9">
        <v>17.017756966465001</v>
      </c>
      <c r="E1211" s="9">
        <v>21.596401261753272</v>
      </c>
      <c r="F1211" s="9">
        <f t="shared" si="206"/>
        <v>4.5786442952882709</v>
      </c>
      <c r="G1211" s="9">
        <f t="shared" ref="G1211:G1243" si="211">GEOMEAN(F1211:F1215)</f>
        <v>5.2028616228061892</v>
      </c>
      <c r="H1211" s="9"/>
      <c r="I1211" s="9"/>
      <c r="J1211" s="9"/>
      <c r="K1211" s="9"/>
      <c r="L1211" s="9"/>
      <c r="M1211" s="9"/>
    </row>
    <row r="1212" spans="1:14" x14ac:dyDescent="0.15">
      <c r="A1212" s="8">
        <v>17</v>
      </c>
      <c r="B1212" s="8" t="s">
        <v>50</v>
      </c>
      <c r="C1212" s="8" t="s">
        <v>51</v>
      </c>
      <c r="D1212" s="9">
        <v>16.630268839869018</v>
      </c>
      <c r="E1212" s="9">
        <v>21.526262917819476</v>
      </c>
      <c r="F1212" s="9">
        <f t="shared" si="206"/>
        <v>4.8959940779504585</v>
      </c>
      <c r="G1212" s="9"/>
      <c r="H1212" s="9"/>
      <c r="I1212" s="9"/>
      <c r="J1212" s="9"/>
      <c r="K1212" s="9"/>
      <c r="L1212" s="9"/>
      <c r="M1212" s="9"/>
    </row>
    <row r="1213" spans="1:14" x14ac:dyDescent="0.15">
      <c r="A1213" s="8">
        <v>18</v>
      </c>
      <c r="B1213" s="8" t="s">
        <v>52</v>
      </c>
      <c r="C1213" s="8" t="s">
        <v>53</v>
      </c>
      <c r="D1213" s="9">
        <v>16.639770147598458</v>
      </c>
      <c r="E1213" s="9">
        <v>22.208067173877765</v>
      </c>
      <c r="F1213" s="9">
        <f t="shared" si="206"/>
        <v>5.568297026279307</v>
      </c>
      <c r="G1213" s="9"/>
      <c r="H1213" s="9"/>
      <c r="I1213" s="9"/>
      <c r="J1213" s="9"/>
      <c r="K1213" s="9"/>
      <c r="L1213" s="9"/>
      <c r="M1213" s="9"/>
    </row>
    <row r="1214" spans="1:14" x14ac:dyDescent="0.15">
      <c r="A1214" s="8">
        <v>19</v>
      </c>
      <c r="B1214" s="8" t="s">
        <v>54</v>
      </c>
      <c r="C1214" s="8" t="s">
        <v>55</v>
      </c>
      <c r="D1214" s="9">
        <v>16.141312986532434</v>
      </c>
      <c r="E1214" s="9">
        <v>21.953553234648098</v>
      </c>
      <c r="F1214" s="9">
        <f t="shared" si="206"/>
        <v>5.8122402481156641</v>
      </c>
      <c r="G1214" s="9"/>
      <c r="H1214" s="9"/>
      <c r="I1214" s="9"/>
      <c r="J1214" s="9"/>
      <c r="K1214" s="9"/>
      <c r="L1214" s="9"/>
      <c r="M1214" s="9"/>
    </row>
    <row r="1215" spans="1:14" x14ac:dyDescent="0.15">
      <c r="A1215" s="8">
        <v>20</v>
      </c>
      <c r="B1215" s="8" t="s">
        <v>56</v>
      </c>
      <c r="C1215" s="8" t="s">
        <v>57</v>
      </c>
      <c r="D1215" s="9">
        <v>16.879826471630846</v>
      </c>
      <c r="E1215" s="9">
        <v>22.134764958801089</v>
      </c>
      <c r="F1215" s="9">
        <f t="shared" si="206"/>
        <v>5.2549384871702429</v>
      </c>
      <c r="G1215" s="9"/>
      <c r="H1215" s="9"/>
      <c r="I1215" s="9"/>
      <c r="J1215" s="9"/>
      <c r="K1215" s="9"/>
      <c r="L1215" s="9"/>
      <c r="M1215" s="9"/>
    </row>
    <row r="1216" spans="1:14" x14ac:dyDescent="0.15">
      <c r="A1216" s="8">
        <v>21</v>
      </c>
      <c r="B1216" s="8" t="s">
        <v>58</v>
      </c>
      <c r="C1216" s="8" t="s">
        <v>59</v>
      </c>
      <c r="D1216" s="9">
        <v>16.156001878830427</v>
      </c>
      <c r="E1216" s="9">
        <v>20.824363624729191</v>
      </c>
      <c r="F1216" s="9">
        <f t="shared" si="206"/>
        <v>4.6683617458987641</v>
      </c>
      <c r="G1216" s="9"/>
      <c r="H1216" s="9">
        <f>F1216-$G$1211</f>
        <v>-0.53449987690742518</v>
      </c>
      <c r="I1216" s="9">
        <f t="shared" si="208"/>
        <v>1.4484399528960497</v>
      </c>
      <c r="J1216" s="9" t="s">
        <v>60</v>
      </c>
      <c r="K1216" s="9">
        <f t="shared" si="209"/>
        <v>2.3082791728388754</v>
      </c>
      <c r="L1216" s="9">
        <f t="shared" si="210"/>
        <v>0.59238224282670993</v>
      </c>
      <c r="M1216" s="10">
        <v>1.0800000000000001E-2</v>
      </c>
      <c r="N1216" s="3" t="s">
        <v>61</v>
      </c>
    </row>
    <row r="1217" spans="1:13" x14ac:dyDescent="0.15">
      <c r="A1217" s="8">
        <v>22</v>
      </c>
      <c r="B1217" s="8" t="s">
        <v>62</v>
      </c>
      <c r="C1217" s="8" t="s">
        <v>63</v>
      </c>
      <c r="D1217" s="9">
        <v>15.364157438854015</v>
      </c>
      <c r="E1217" s="9">
        <v>18.296516272572365</v>
      </c>
      <c r="F1217" s="9">
        <f t="shared" si="206"/>
        <v>2.9323588337183502</v>
      </c>
      <c r="G1217" s="9"/>
      <c r="H1217" s="9">
        <f t="shared" ref="H1217:H1225" si="212">F1217-$G$1211</f>
        <v>-2.2705027890878391</v>
      </c>
      <c r="I1217" s="9">
        <f t="shared" si="208"/>
        <v>4.8249125328009157</v>
      </c>
      <c r="J1217" s="9"/>
      <c r="K1217" s="9"/>
      <c r="L1217" s="9"/>
      <c r="M1217" s="9"/>
    </row>
    <row r="1218" spans="1:13" x14ac:dyDescent="0.15">
      <c r="A1218" s="8">
        <v>23</v>
      </c>
      <c r="B1218" s="8" t="s">
        <v>64</v>
      </c>
      <c r="C1218" s="8" t="s">
        <v>65</v>
      </c>
      <c r="D1218" s="9">
        <v>15.457006985451063</v>
      </c>
      <c r="E1218" s="9">
        <v>19.518737768080726</v>
      </c>
      <c r="F1218" s="9">
        <f t="shared" si="206"/>
        <v>4.0617307826296631</v>
      </c>
      <c r="G1218" s="9"/>
      <c r="H1218" s="9">
        <f t="shared" si="212"/>
        <v>-1.1411308401765261</v>
      </c>
      <c r="I1218" s="9">
        <f t="shared" si="208"/>
        <v>2.2055383406471174</v>
      </c>
      <c r="J1218" s="9"/>
      <c r="K1218" s="9"/>
      <c r="L1218" s="9"/>
      <c r="M1218" s="9"/>
    </row>
    <row r="1219" spans="1:13" x14ac:dyDescent="0.15">
      <c r="A1219" s="8">
        <v>24</v>
      </c>
      <c r="B1219" s="8" t="s">
        <v>66</v>
      </c>
      <c r="C1219" s="8" t="s">
        <v>67</v>
      </c>
      <c r="D1219" s="9">
        <v>16.701582453797215</v>
      </c>
      <c r="E1219" s="9">
        <v>20.970912098902307</v>
      </c>
      <c r="F1219" s="9">
        <f t="shared" si="206"/>
        <v>4.2693296451050919</v>
      </c>
      <c r="G1219" s="9"/>
      <c r="H1219" s="9">
        <f t="shared" si="212"/>
        <v>-0.9335319777010973</v>
      </c>
      <c r="I1219" s="9">
        <f t="shared" si="208"/>
        <v>1.9099461697913482</v>
      </c>
      <c r="J1219" s="9"/>
      <c r="K1219" s="9"/>
      <c r="L1219" s="9"/>
      <c r="M1219" s="9"/>
    </row>
    <row r="1220" spans="1:13" x14ac:dyDescent="0.15">
      <c r="A1220" s="8">
        <v>25</v>
      </c>
      <c r="B1220" s="8" t="s">
        <v>68</v>
      </c>
      <c r="C1220" s="8" t="s">
        <v>69</v>
      </c>
      <c r="D1220" s="9">
        <v>15.903675344139446</v>
      </c>
      <c r="E1220" s="9">
        <v>19.952113850586539</v>
      </c>
      <c r="F1220" s="9">
        <f t="shared" si="206"/>
        <v>4.0484385064470931</v>
      </c>
      <c r="G1220" s="9"/>
      <c r="H1220" s="9">
        <f t="shared" si="212"/>
        <v>-1.1544231163590961</v>
      </c>
      <c r="I1220" s="9">
        <f t="shared" si="208"/>
        <v>2.2259529771908948</v>
      </c>
      <c r="J1220" s="9"/>
      <c r="K1220" s="9"/>
      <c r="L1220" s="9"/>
      <c r="M1220" s="9"/>
    </row>
    <row r="1221" spans="1:13" x14ac:dyDescent="0.15">
      <c r="A1221" s="8">
        <v>26</v>
      </c>
      <c r="B1221" s="8" t="s">
        <v>70</v>
      </c>
      <c r="C1221" s="8" t="s">
        <v>71</v>
      </c>
      <c r="D1221" s="9">
        <v>15.798615751124734</v>
      </c>
      <c r="E1221" s="9">
        <v>21.058469728257997</v>
      </c>
      <c r="F1221" s="9">
        <f t="shared" si="206"/>
        <v>5.2598539771332629</v>
      </c>
      <c r="G1221" s="9"/>
      <c r="H1221" s="9">
        <f t="shared" si="212"/>
        <v>5.6992354327073613E-2</v>
      </c>
      <c r="I1221" s="9">
        <f t="shared" si="208"/>
        <v>0.96126602267821393</v>
      </c>
      <c r="J1221" s="9" t="s">
        <v>72</v>
      </c>
      <c r="K1221" s="9">
        <f t="shared" si="209"/>
        <v>1.4651564227747467</v>
      </c>
      <c r="L1221" s="9">
        <f t="shared" si="210"/>
        <v>0.23620692132602533</v>
      </c>
      <c r="M1221" s="1">
        <v>0.1137</v>
      </c>
    </row>
    <row r="1222" spans="1:13" x14ac:dyDescent="0.15">
      <c r="A1222" s="8">
        <v>27</v>
      </c>
      <c r="B1222" s="8" t="s">
        <v>73</v>
      </c>
      <c r="C1222" s="8" t="s">
        <v>74</v>
      </c>
      <c r="D1222" s="9">
        <v>16.859255734231638</v>
      </c>
      <c r="E1222" s="9">
        <v>21.287600777811335</v>
      </c>
      <c r="F1222" s="9">
        <f t="shared" si="206"/>
        <v>4.4283450435796965</v>
      </c>
      <c r="G1222" s="9"/>
      <c r="H1222" s="9">
        <f t="shared" si="212"/>
        <v>-0.77451657922649275</v>
      </c>
      <c r="I1222" s="9">
        <f t="shared" si="208"/>
        <v>1.7106167588700354</v>
      </c>
      <c r="J1222" s="9"/>
      <c r="K1222" s="9"/>
      <c r="L1222" s="9"/>
      <c r="M1222" s="9"/>
    </row>
    <row r="1223" spans="1:13" x14ac:dyDescent="0.15">
      <c r="A1223" s="8">
        <v>28</v>
      </c>
      <c r="B1223" s="8" t="s">
        <v>75</v>
      </c>
      <c r="C1223" s="8" t="s">
        <v>76</v>
      </c>
      <c r="D1223" s="9">
        <v>16.209924747942569</v>
      </c>
      <c r="E1223" s="9">
        <v>21.33289946614719</v>
      </c>
      <c r="F1223" s="9">
        <f t="shared" si="206"/>
        <v>5.1229747182046204</v>
      </c>
      <c r="G1223" s="9"/>
      <c r="H1223" s="9">
        <f t="shared" si="212"/>
        <v>-7.9886904601568887E-2</v>
      </c>
      <c r="I1223" s="9">
        <f t="shared" si="208"/>
        <v>1.0569351823082129</v>
      </c>
      <c r="J1223" s="9"/>
      <c r="K1223" s="9"/>
      <c r="L1223" s="9"/>
      <c r="M1223" s="9"/>
    </row>
    <row r="1224" spans="1:13" x14ac:dyDescent="0.15">
      <c r="A1224" s="8">
        <v>29</v>
      </c>
      <c r="B1224" s="8" t="s">
        <v>77</v>
      </c>
      <c r="C1224" s="8" t="s">
        <v>78</v>
      </c>
      <c r="D1224" s="9">
        <v>16.206272016322668</v>
      </c>
      <c r="E1224" s="9">
        <v>20.60924841537723</v>
      </c>
      <c r="F1224" s="9">
        <f t="shared" si="206"/>
        <v>4.4029763990545625</v>
      </c>
      <c r="G1224" s="9"/>
      <c r="H1224" s="9">
        <f t="shared" si="212"/>
        <v>-0.79988522375162674</v>
      </c>
      <c r="I1224" s="9">
        <f t="shared" si="208"/>
        <v>1.7409626156105824</v>
      </c>
      <c r="J1224" s="9"/>
      <c r="K1224" s="9"/>
      <c r="L1224" s="9"/>
      <c r="M1224" s="9"/>
    </row>
    <row r="1225" spans="1:13" x14ac:dyDescent="0.15">
      <c r="A1225" s="8">
        <v>30</v>
      </c>
      <c r="B1225" s="8" t="s">
        <v>79</v>
      </c>
      <c r="C1225" s="8" t="s">
        <v>80</v>
      </c>
      <c r="D1225" s="9">
        <v>16.225398948252778</v>
      </c>
      <c r="E1225" s="9">
        <v>20.270283436178094</v>
      </c>
      <c r="F1225" s="9">
        <f t="shared" si="206"/>
        <v>4.0448844879253159</v>
      </c>
      <c r="G1225" s="9"/>
      <c r="H1225" s="9">
        <f t="shared" si="212"/>
        <v>-1.1579771348808734</v>
      </c>
      <c r="I1225" s="9">
        <f t="shared" si="208"/>
        <v>2.2314432784642375</v>
      </c>
      <c r="J1225" s="9"/>
      <c r="K1225" s="9"/>
      <c r="L1225" s="9"/>
      <c r="M1225" s="9"/>
    </row>
    <row r="1226" spans="1:13" x14ac:dyDescent="0.15">
      <c r="A1226" s="8"/>
      <c r="B1226" s="8"/>
      <c r="C1226" s="8"/>
      <c r="D1226" s="9"/>
      <c r="E1226" s="9"/>
      <c r="F1226" s="9"/>
      <c r="G1226" s="9"/>
      <c r="H1226" s="9"/>
      <c r="I1226" s="9"/>
      <c r="J1226" s="9"/>
      <c r="K1226" s="9"/>
      <c r="L1226" s="9"/>
      <c r="M1226" s="9"/>
    </row>
    <row r="1227" spans="1:13" x14ac:dyDescent="0.15">
      <c r="A1227" s="8">
        <v>31</v>
      </c>
      <c r="B1227" s="8" t="s">
        <v>81</v>
      </c>
      <c r="C1227" s="8" t="s">
        <v>82</v>
      </c>
      <c r="D1227" s="9">
        <v>16.226818519194129</v>
      </c>
      <c r="E1227" s="9">
        <v>21.318231518558811</v>
      </c>
      <c r="F1227" s="9">
        <f t="shared" si="206"/>
        <v>5.0914129993646817</v>
      </c>
      <c r="G1227" s="9">
        <f t="shared" si="211"/>
        <v>4.7882571498498061</v>
      </c>
      <c r="H1227" s="9"/>
      <c r="I1227" s="9"/>
      <c r="J1227" s="9"/>
      <c r="K1227" s="9"/>
      <c r="L1227" s="9"/>
      <c r="M1227" s="9"/>
    </row>
    <row r="1228" spans="1:13" x14ac:dyDescent="0.15">
      <c r="A1228" s="8">
        <v>32</v>
      </c>
      <c r="B1228" s="8" t="s">
        <v>83</v>
      </c>
      <c r="C1228" s="8" t="s">
        <v>84</v>
      </c>
      <c r="D1228" s="9">
        <v>16.36143862294702</v>
      </c>
      <c r="E1228" s="9">
        <v>20.951586714219118</v>
      </c>
      <c r="F1228" s="9">
        <f t="shared" si="206"/>
        <v>4.5901480912720984</v>
      </c>
      <c r="G1228" s="9"/>
      <c r="H1228" s="9"/>
      <c r="I1228" s="9"/>
      <c r="J1228" s="9"/>
      <c r="K1228" s="9"/>
      <c r="L1228" s="9"/>
      <c r="M1228" s="9"/>
    </row>
    <row r="1229" spans="1:13" x14ac:dyDescent="0.15">
      <c r="A1229" s="8">
        <v>33</v>
      </c>
      <c r="B1229" s="8" t="s">
        <v>85</v>
      </c>
      <c r="C1229" s="8" t="s">
        <v>86</v>
      </c>
      <c r="D1229" s="9">
        <v>16.166222821480645</v>
      </c>
      <c r="E1229" s="9">
        <v>20.87298383065874</v>
      </c>
      <c r="F1229" s="9">
        <f t="shared" si="206"/>
        <v>4.7067610091780949</v>
      </c>
      <c r="G1229" s="9"/>
      <c r="H1229" s="9"/>
      <c r="I1229" s="9"/>
      <c r="J1229" s="9"/>
      <c r="K1229" s="9"/>
      <c r="L1229" s="9"/>
      <c r="M1229" s="9"/>
    </row>
    <row r="1230" spans="1:13" x14ac:dyDescent="0.15">
      <c r="A1230" s="8">
        <v>34</v>
      </c>
      <c r="B1230" s="8" t="s">
        <v>87</v>
      </c>
      <c r="C1230" s="8" t="s">
        <v>88</v>
      </c>
      <c r="D1230" s="9">
        <v>17.088303292156393</v>
      </c>
      <c r="E1230" s="9">
        <v>21.831387830939654</v>
      </c>
      <c r="F1230" s="9">
        <f t="shared" si="206"/>
        <v>4.7430845387832612</v>
      </c>
      <c r="G1230" s="9"/>
      <c r="H1230" s="9"/>
      <c r="I1230" s="9"/>
      <c r="J1230" s="9"/>
      <c r="K1230" s="9"/>
      <c r="L1230" s="9"/>
      <c r="M1230" s="9"/>
    </row>
    <row r="1231" spans="1:13" x14ac:dyDescent="0.15">
      <c r="A1231" s="8">
        <v>35</v>
      </c>
      <c r="B1231" s="8" t="s">
        <v>89</v>
      </c>
      <c r="C1231" s="8" t="s">
        <v>90</v>
      </c>
      <c r="D1231" s="9">
        <v>16.640558988392605</v>
      </c>
      <c r="E1231" s="9">
        <v>21.464914370250987</v>
      </c>
      <c r="F1231" s="9">
        <f t="shared" si="206"/>
        <v>4.824355381858382</v>
      </c>
      <c r="G1231" s="9"/>
      <c r="H1231" s="9"/>
      <c r="I1231" s="9"/>
      <c r="J1231" s="9"/>
      <c r="K1231" s="9"/>
      <c r="L1231" s="9"/>
      <c r="M1231" s="9"/>
    </row>
    <row r="1232" spans="1:13" x14ac:dyDescent="0.15">
      <c r="A1232" s="8">
        <v>36</v>
      </c>
      <c r="B1232" s="8" t="s">
        <v>91</v>
      </c>
      <c r="C1232" s="8" t="s">
        <v>92</v>
      </c>
      <c r="D1232" s="9">
        <v>15.713125727301028</v>
      </c>
      <c r="E1232" s="9">
        <v>18.672313447675791</v>
      </c>
      <c r="F1232" s="9">
        <f t="shared" si="206"/>
        <v>2.9591877203747625</v>
      </c>
      <c r="G1232" s="9"/>
      <c r="H1232" s="9">
        <f>F1232-$G$1227</f>
        <v>-1.8290694294750436</v>
      </c>
      <c r="I1232" s="9">
        <f t="shared" si="208"/>
        <v>3.5530781705910055</v>
      </c>
      <c r="J1232" s="9" t="s">
        <v>93</v>
      </c>
      <c r="K1232" s="9">
        <f t="shared" si="209"/>
        <v>1.707701990144074</v>
      </c>
      <c r="L1232" s="9">
        <f t="shared" si="210"/>
        <v>0.51560756309103606</v>
      </c>
      <c r="M1232" s="1">
        <v>0.1338</v>
      </c>
    </row>
    <row r="1233" spans="1:14" x14ac:dyDescent="0.15">
      <c r="A1233" s="8">
        <v>37</v>
      </c>
      <c r="B1233" s="8" t="s">
        <v>94</v>
      </c>
      <c r="C1233" s="8" t="s">
        <v>95</v>
      </c>
      <c r="D1233" s="9">
        <v>16.484576667958951</v>
      </c>
      <c r="E1233" s="9">
        <v>20.459104719310673</v>
      </c>
      <c r="F1233" s="9">
        <f t="shared" si="206"/>
        <v>3.9745280513517223</v>
      </c>
      <c r="G1233" s="9"/>
      <c r="H1233" s="9">
        <f t="shared" ref="H1233:H1241" si="213">F1233-$G$1227</f>
        <v>-0.81372909849808384</v>
      </c>
      <c r="I1233" s="9">
        <f t="shared" si="208"/>
        <v>1.7577490301905307</v>
      </c>
      <c r="J1233" s="9"/>
      <c r="K1233" s="9"/>
      <c r="L1233" s="9"/>
      <c r="M1233" s="9"/>
    </row>
    <row r="1234" spans="1:14" x14ac:dyDescent="0.15">
      <c r="A1234" s="8">
        <v>38</v>
      </c>
      <c r="B1234" s="8" t="s">
        <v>96</v>
      </c>
      <c r="C1234" s="8" t="s">
        <v>97</v>
      </c>
      <c r="D1234" s="9">
        <v>15.687489857369645</v>
      </c>
      <c r="E1234" s="9">
        <v>19.025003886403248</v>
      </c>
      <c r="F1234" s="9">
        <f t="shared" si="206"/>
        <v>3.3375140290336027</v>
      </c>
      <c r="G1234" s="9"/>
      <c r="H1234" s="9">
        <f t="shared" si="213"/>
        <v>-1.4507431208162034</v>
      </c>
      <c r="I1234" s="9">
        <f t="shared" si="208"/>
        <v>2.7334881490938083</v>
      </c>
      <c r="J1234" s="9"/>
      <c r="K1234" s="9"/>
      <c r="L1234" s="9"/>
      <c r="M1234" s="9"/>
    </row>
    <row r="1235" spans="1:14" x14ac:dyDescent="0.15">
      <c r="A1235" s="8">
        <v>39</v>
      </c>
      <c r="B1235" s="8" t="s">
        <v>98</v>
      </c>
      <c r="C1235" s="8" t="s">
        <v>99</v>
      </c>
      <c r="D1235" s="9">
        <v>16.110473364000814</v>
      </c>
      <c r="E1235" s="9">
        <v>21.362075326655624</v>
      </c>
      <c r="F1235" s="9">
        <f t="shared" si="206"/>
        <v>5.2516019626548101</v>
      </c>
      <c r="G1235" s="9"/>
      <c r="H1235" s="9">
        <f t="shared" si="213"/>
        <v>0.46334481280500395</v>
      </c>
      <c r="I1235" s="9">
        <f t="shared" si="208"/>
        <v>0.72530273147762236</v>
      </c>
      <c r="J1235" s="9"/>
      <c r="K1235" s="9"/>
      <c r="L1235" s="9"/>
      <c r="M1235" s="9"/>
    </row>
    <row r="1236" spans="1:14" x14ac:dyDescent="0.15">
      <c r="A1236" s="8">
        <v>40</v>
      </c>
      <c r="B1236" s="8" t="s">
        <v>100</v>
      </c>
      <c r="C1236" s="8" t="s">
        <v>101</v>
      </c>
      <c r="D1236" s="9">
        <v>16.447121424629447</v>
      </c>
      <c r="E1236" s="9">
        <v>21.005294244258003</v>
      </c>
      <c r="F1236" s="9">
        <f t="shared" si="206"/>
        <v>4.558172819628556</v>
      </c>
      <c r="G1236" s="9"/>
      <c r="H1236" s="9">
        <f t="shared" si="213"/>
        <v>-0.23008433022125008</v>
      </c>
      <c r="I1236" s="9">
        <f t="shared" si="208"/>
        <v>1.1729035072560514</v>
      </c>
      <c r="J1236" s="9"/>
      <c r="K1236" s="9"/>
      <c r="L1236" s="9"/>
      <c r="M1236" s="9"/>
    </row>
    <row r="1237" spans="1:14" x14ac:dyDescent="0.15">
      <c r="A1237" s="8">
        <v>41</v>
      </c>
      <c r="B1237" s="8" t="s">
        <v>102</v>
      </c>
      <c r="C1237" s="8" t="s">
        <v>103</v>
      </c>
      <c r="D1237" s="9">
        <v>16.768008515297861</v>
      </c>
      <c r="E1237" s="9">
        <v>21.222329585968264</v>
      </c>
      <c r="F1237" s="9">
        <f t="shared" si="206"/>
        <v>4.4543210706704031</v>
      </c>
      <c r="G1237" s="9"/>
      <c r="H1237" s="9">
        <f t="shared" si="213"/>
        <v>-0.33393607917940304</v>
      </c>
      <c r="I1237" s="9">
        <f t="shared" si="208"/>
        <v>1.2604475442805718</v>
      </c>
      <c r="J1237" s="9" t="s">
        <v>104</v>
      </c>
      <c r="K1237" s="9">
        <f t="shared" si="209"/>
        <v>1.0190790682895032</v>
      </c>
      <c r="L1237" s="9">
        <f t="shared" si="210"/>
        <v>0.10216929705998824</v>
      </c>
      <c r="M1237" s="1">
        <v>0.8659</v>
      </c>
    </row>
    <row r="1238" spans="1:14" x14ac:dyDescent="0.15">
      <c r="A1238" s="8">
        <v>42</v>
      </c>
      <c r="B1238" s="8" t="s">
        <v>105</v>
      </c>
      <c r="C1238" s="8" t="s">
        <v>106</v>
      </c>
      <c r="D1238" s="9">
        <v>17.032935123146995</v>
      </c>
      <c r="E1238" s="9">
        <v>21.657792407931993</v>
      </c>
      <c r="F1238" s="9">
        <f t="shared" si="206"/>
        <v>4.6248572847849978</v>
      </c>
      <c r="G1238" s="9"/>
      <c r="H1238" s="9">
        <f t="shared" si="213"/>
        <v>-0.1633998650648083</v>
      </c>
      <c r="I1238" s="9">
        <f t="shared" si="208"/>
        <v>1.1199232495523956</v>
      </c>
      <c r="J1238" s="9"/>
      <c r="K1238" s="9"/>
      <c r="L1238" s="9"/>
      <c r="M1238" s="9"/>
    </row>
    <row r="1239" spans="1:14" x14ac:dyDescent="0.15">
      <c r="A1239" s="8">
        <v>43</v>
      </c>
      <c r="B1239" s="8" t="s">
        <v>107</v>
      </c>
      <c r="C1239" s="8" t="s">
        <v>108</v>
      </c>
      <c r="D1239" s="9">
        <v>17.307608638537427</v>
      </c>
      <c r="E1239" s="9">
        <v>22.33026809820257</v>
      </c>
      <c r="F1239" s="9">
        <f t="shared" si="206"/>
        <v>5.0226594596651424</v>
      </c>
      <c r="G1239" s="9"/>
      <c r="H1239" s="9">
        <f t="shared" si="213"/>
        <v>0.23440230981533627</v>
      </c>
      <c r="I1239" s="9">
        <f t="shared" si="208"/>
        <v>0.85003708574166259</v>
      </c>
      <c r="J1239" s="9"/>
      <c r="K1239" s="9"/>
      <c r="L1239" s="9"/>
      <c r="M1239" s="9"/>
    </row>
    <row r="1240" spans="1:14" x14ac:dyDescent="0.15">
      <c r="A1240" s="8">
        <v>44</v>
      </c>
      <c r="B1240" s="8" t="s">
        <v>109</v>
      </c>
      <c r="C1240" s="8" t="s">
        <v>110</v>
      </c>
      <c r="D1240" s="9">
        <v>17.347237561069278</v>
      </c>
      <c r="E1240" s="9">
        <v>21.845868819132857</v>
      </c>
      <c r="F1240" s="9">
        <f t="shared" si="206"/>
        <v>4.498631258063579</v>
      </c>
      <c r="G1240" s="9"/>
      <c r="H1240" s="9">
        <f t="shared" si="213"/>
        <v>-0.28962589178622711</v>
      </c>
      <c r="I1240" s="9">
        <f t="shared" si="208"/>
        <v>1.2223232734341338</v>
      </c>
      <c r="J1240" s="9"/>
      <c r="K1240" s="9"/>
      <c r="L1240" s="9"/>
      <c r="M1240" s="9"/>
    </row>
    <row r="1241" spans="1:14" x14ac:dyDescent="0.15">
      <c r="A1241" s="8">
        <v>45</v>
      </c>
      <c r="B1241" s="8" t="s">
        <v>111</v>
      </c>
      <c r="C1241" s="8" t="s">
        <v>112</v>
      </c>
      <c r="D1241" s="9">
        <v>17.218763868337181</v>
      </c>
      <c r="E1241" s="9">
        <v>22.423250586178071</v>
      </c>
      <c r="F1241" s="9">
        <f t="shared" si="206"/>
        <v>5.20448671784089</v>
      </c>
      <c r="G1241" s="9"/>
      <c r="H1241" s="9">
        <f t="shared" si="213"/>
        <v>0.4162295679910839</v>
      </c>
      <c r="I1241" s="9">
        <f t="shared" si="208"/>
        <v>0.74938054665571718</v>
      </c>
      <c r="J1241" s="9"/>
      <c r="K1241" s="9"/>
      <c r="L1241" s="9"/>
      <c r="M1241" s="9"/>
    </row>
    <row r="1242" spans="1:14" x14ac:dyDescent="0.15">
      <c r="A1242" s="8"/>
      <c r="B1242" s="8"/>
      <c r="C1242" s="8"/>
      <c r="D1242" s="9"/>
      <c r="E1242" s="9"/>
      <c r="F1242" s="9"/>
      <c r="G1242" s="9"/>
      <c r="H1242" s="9"/>
      <c r="I1242" s="9"/>
      <c r="J1242" s="9"/>
      <c r="K1242" s="9"/>
      <c r="L1242" s="9"/>
      <c r="M1242" s="9"/>
    </row>
    <row r="1243" spans="1:14" x14ac:dyDescent="0.15">
      <c r="A1243" s="8">
        <v>46</v>
      </c>
      <c r="B1243" s="8" t="s">
        <v>113</v>
      </c>
      <c r="C1243" s="8" t="s">
        <v>114</v>
      </c>
      <c r="D1243" s="9">
        <v>17.162059890046951</v>
      </c>
      <c r="E1243" s="9">
        <v>21.58036150400989</v>
      </c>
      <c r="F1243" s="9">
        <f t="shared" si="206"/>
        <v>4.4183016139629387</v>
      </c>
      <c r="G1243" s="9">
        <f t="shared" si="211"/>
        <v>4.8308639483962645</v>
      </c>
      <c r="H1243" s="9"/>
      <c r="I1243" s="9"/>
      <c r="J1243" s="9"/>
      <c r="K1243" s="9"/>
      <c r="L1243" s="9"/>
      <c r="M1243" s="9"/>
    </row>
    <row r="1244" spans="1:14" x14ac:dyDescent="0.15">
      <c r="A1244" s="8">
        <v>47</v>
      </c>
      <c r="B1244" s="8" t="s">
        <v>115</v>
      </c>
      <c r="C1244" s="8" t="s">
        <v>116</v>
      </c>
      <c r="D1244" s="9">
        <v>17.483373476118835</v>
      </c>
      <c r="E1244" s="9">
        <v>21.645363759621464</v>
      </c>
      <c r="F1244" s="9">
        <f t="shared" si="206"/>
        <v>4.1619902835026288</v>
      </c>
      <c r="G1244" s="9"/>
      <c r="H1244" s="9"/>
      <c r="I1244" s="9"/>
      <c r="J1244" s="9"/>
      <c r="K1244" s="9"/>
      <c r="L1244" s="9"/>
      <c r="M1244" s="9"/>
    </row>
    <row r="1245" spans="1:14" x14ac:dyDescent="0.15">
      <c r="A1245" s="8">
        <v>48</v>
      </c>
      <c r="B1245" s="8" t="s">
        <v>117</v>
      </c>
      <c r="C1245" s="8" t="s">
        <v>118</v>
      </c>
      <c r="D1245" s="9">
        <v>17.095242123040535</v>
      </c>
      <c r="E1245" s="9">
        <v>22.049573085986918</v>
      </c>
      <c r="F1245" s="9">
        <f t="shared" si="206"/>
        <v>4.9543309629463828</v>
      </c>
      <c r="G1245" s="9"/>
      <c r="H1245" s="9"/>
      <c r="I1245" s="9"/>
      <c r="J1245" s="9"/>
      <c r="K1245" s="9"/>
      <c r="L1245" s="9"/>
      <c r="M1245" s="9"/>
    </row>
    <row r="1246" spans="1:14" x14ac:dyDescent="0.15">
      <c r="A1246" s="8">
        <v>49</v>
      </c>
      <c r="B1246" s="8" t="s">
        <v>119</v>
      </c>
      <c r="C1246" s="8" t="s">
        <v>120</v>
      </c>
      <c r="D1246" s="9">
        <v>16.609514343240136</v>
      </c>
      <c r="E1246" s="9">
        <v>22.379248784599028</v>
      </c>
      <c r="F1246" s="9">
        <f t="shared" si="206"/>
        <v>5.7697344413588922</v>
      </c>
      <c r="G1246" s="9"/>
      <c r="H1246" s="9"/>
      <c r="I1246" s="9"/>
      <c r="J1246" s="9"/>
      <c r="K1246" s="9"/>
      <c r="L1246" s="9"/>
      <c r="M1246" s="9"/>
    </row>
    <row r="1247" spans="1:14" x14ac:dyDescent="0.15">
      <c r="A1247" s="8">
        <v>50</v>
      </c>
      <c r="B1247" s="8" t="s">
        <v>121</v>
      </c>
      <c r="C1247" s="8" t="s">
        <v>122</v>
      </c>
      <c r="D1247" s="9">
        <v>17.681978075536492</v>
      </c>
      <c r="E1247" s="9">
        <v>22.687239569615532</v>
      </c>
      <c r="F1247" s="9">
        <f t="shared" si="206"/>
        <v>5.0052614940790399</v>
      </c>
      <c r="G1247" s="9"/>
      <c r="H1247" s="9"/>
      <c r="I1247" s="9"/>
      <c r="J1247" s="9"/>
      <c r="K1247" s="9"/>
      <c r="L1247" s="9"/>
      <c r="M1247" s="9"/>
    </row>
    <row r="1248" spans="1:14" x14ac:dyDescent="0.15">
      <c r="A1248" s="8">
        <v>51</v>
      </c>
      <c r="B1248" s="8" t="s">
        <v>123</v>
      </c>
      <c r="C1248" s="8" t="s">
        <v>124</v>
      </c>
      <c r="D1248" s="9">
        <v>16.869941916726148</v>
      </c>
      <c r="E1248" s="9">
        <v>20.364139277470048</v>
      </c>
      <c r="F1248" s="9">
        <f t="shared" si="206"/>
        <v>3.4941973607439003</v>
      </c>
      <c r="G1248" s="9"/>
      <c r="H1248" s="9">
        <f>F1248-$G$1243</f>
        <v>-1.3366665876523642</v>
      </c>
      <c r="I1248" s="9">
        <f t="shared" si="208"/>
        <v>2.5256707640559743</v>
      </c>
      <c r="J1248" s="9" t="s">
        <v>125</v>
      </c>
      <c r="K1248" s="9">
        <f>GEOMEAN(I1248:I1251)</f>
        <v>2.2656728929820047</v>
      </c>
      <c r="L1248" s="9">
        <f>STDEV(I1248:I1251)/SQRT(4)</f>
        <v>0.10049871180778415</v>
      </c>
      <c r="M1248" s="10">
        <v>1.06E-2</v>
      </c>
      <c r="N1248" s="3" t="s">
        <v>61</v>
      </c>
    </row>
    <row r="1249" spans="1:27" x14ac:dyDescent="0.15">
      <c r="A1249" s="8">
        <v>52</v>
      </c>
      <c r="B1249" s="8" t="s">
        <v>126</v>
      </c>
      <c r="C1249" s="8" t="s">
        <v>127</v>
      </c>
      <c r="D1249" s="9">
        <v>16.765967252227028</v>
      </c>
      <c r="E1249" s="9">
        <v>20.535629365441334</v>
      </c>
      <c r="F1249" s="9">
        <f t="shared" si="206"/>
        <v>3.7696621132143058</v>
      </c>
      <c r="G1249" s="9"/>
      <c r="H1249" s="9">
        <f t="shared" ref="H1249:H1255" si="214">F1249-$G$1243</f>
        <v>-1.0612018351819588</v>
      </c>
      <c r="I1249" s="9">
        <f t="shared" si="208"/>
        <v>2.0866690947499649</v>
      </c>
      <c r="J1249" s="9"/>
      <c r="K1249" s="9"/>
      <c r="L1249" s="9"/>
      <c r="M1249" s="9"/>
    </row>
    <row r="1250" spans="1:27" x14ac:dyDescent="0.15">
      <c r="A1250" s="8">
        <v>53</v>
      </c>
      <c r="B1250" s="8" t="s">
        <v>128</v>
      </c>
      <c r="C1250" s="8" t="s">
        <v>129</v>
      </c>
      <c r="D1250" s="9">
        <v>16.419717755115176</v>
      </c>
      <c r="E1250" s="9">
        <v>20.154508538242212</v>
      </c>
      <c r="F1250" s="9">
        <f t="shared" si="206"/>
        <v>3.7347907831270355</v>
      </c>
      <c r="G1250" s="9"/>
      <c r="H1250" s="9">
        <f t="shared" si="214"/>
        <v>-1.096073165269229</v>
      </c>
      <c r="I1250" s="9">
        <f t="shared" si="208"/>
        <v>2.1377203926665009</v>
      </c>
      <c r="J1250" s="9"/>
      <c r="K1250" s="9"/>
      <c r="L1250" s="9"/>
      <c r="M1250" s="9"/>
    </row>
    <row r="1251" spans="1:27" x14ac:dyDescent="0.15">
      <c r="A1251" s="8">
        <v>54</v>
      </c>
      <c r="B1251" s="8" t="s">
        <v>130</v>
      </c>
      <c r="C1251" s="8" t="s">
        <v>131</v>
      </c>
      <c r="D1251" s="9">
        <v>17.673493064670801</v>
      </c>
      <c r="E1251" s="9">
        <v>21.27854025404357</v>
      </c>
      <c r="F1251" s="9">
        <f t="shared" si="206"/>
        <v>3.6050471893727689</v>
      </c>
      <c r="G1251" s="9"/>
      <c r="H1251" s="9">
        <f t="shared" si="214"/>
        <v>-1.2258167590234956</v>
      </c>
      <c r="I1251" s="9">
        <f t="shared" si="208"/>
        <v>2.3388782413742799</v>
      </c>
      <c r="J1251" s="9"/>
      <c r="K1251" s="9"/>
      <c r="L1251" s="9"/>
      <c r="M1251" s="9"/>
    </row>
    <row r="1252" spans="1:27" x14ac:dyDescent="0.15">
      <c r="A1252" s="8">
        <v>55</v>
      </c>
      <c r="B1252" s="8" t="s">
        <v>132</v>
      </c>
      <c r="C1252" s="8" t="s">
        <v>133</v>
      </c>
      <c r="D1252" s="9">
        <v>16.724282322024198</v>
      </c>
      <c r="E1252" s="9">
        <v>21.821100364149419</v>
      </c>
      <c r="F1252" s="9">
        <f t="shared" si="206"/>
        <v>5.0968180421252214</v>
      </c>
      <c r="G1252" s="9"/>
      <c r="H1252" s="9">
        <f t="shared" si="214"/>
        <v>0.26595409372895684</v>
      </c>
      <c r="I1252" s="9">
        <f t="shared" si="208"/>
        <v>0.83164856084671424</v>
      </c>
      <c r="J1252" s="9" t="s">
        <v>134</v>
      </c>
      <c r="K1252" s="9">
        <f t="shared" ref="K1252" si="215">GEOMEAN(I1252:I1255)</f>
        <v>1.0134501276669174</v>
      </c>
      <c r="L1252" s="9">
        <f t="shared" ref="L1252" si="216">STDEV(I1252:I1255)/SQRT(4)</f>
        <v>0.20686713374656682</v>
      </c>
      <c r="M1252" s="1">
        <v>0.90039999999999998</v>
      </c>
    </row>
    <row r="1253" spans="1:27" x14ac:dyDescent="0.15">
      <c r="A1253" s="8">
        <v>56</v>
      </c>
      <c r="B1253" s="8" t="s">
        <v>135</v>
      </c>
      <c r="C1253" s="8" t="s">
        <v>136</v>
      </c>
      <c r="D1253" s="9">
        <v>17.065027489516027</v>
      </c>
      <c r="E1253" s="9">
        <v>22.433038120905465</v>
      </c>
      <c r="F1253" s="9">
        <f t="shared" si="206"/>
        <v>5.3680106313894385</v>
      </c>
      <c r="G1253" s="9"/>
      <c r="H1253" s="9">
        <f t="shared" si="214"/>
        <v>0.53714668299317392</v>
      </c>
      <c r="I1253" s="9">
        <f t="shared" si="208"/>
        <v>0.68913250682315574</v>
      </c>
      <c r="J1253" s="9"/>
      <c r="K1253" s="9"/>
      <c r="L1253" s="9"/>
      <c r="M1253" s="9"/>
    </row>
    <row r="1254" spans="1:27" x14ac:dyDescent="0.15">
      <c r="A1254" s="8">
        <v>57</v>
      </c>
      <c r="B1254" s="8" t="s">
        <v>137</v>
      </c>
      <c r="C1254" s="8" t="s">
        <v>138</v>
      </c>
      <c r="D1254" s="9">
        <v>17.520034144274597</v>
      </c>
      <c r="E1254" s="9">
        <v>21.650717698206059</v>
      </c>
      <c r="F1254" s="9">
        <f t="shared" si="206"/>
        <v>4.1306835539314619</v>
      </c>
      <c r="G1254" s="9"/>
      <c r="H1254" s="9">
        <f t="shared" si="214"/>
        <v>-0.70018039446480262</v>
      </c>
      <c r="I1254" s="9">
        <f t="shared" si="208"/>
        <v>1.6247079333532068</v>
      </c>
      <c r="J1254" s="9"/>
      <c r="K1254" s="9"/>
      <c r="L1254" s="9"/>
      <c r="M1254" s="9"/>
    </row>
    <row r="1255" spans="1:27" x14ac:dyDescent="0.15">
      <c r="A1255" s="8">
        <v>58</v>
      </c>
      <c r="B1255" s="8" t="s">
        <v>139</v>
      </c>
      <c r="C1255" s="8" t="s">
        <v>140</v>
      </c>
      <c r="D1255" s="9">
        <v>17.421708350142978</v>
      </c>
      <c r="E1255" s="9">
        <v>22.072551536742772</v>
      </c>
      <c r="F1255" s="9">
        <f t="shared" si="206"/>
        <v>4.6508431865997935</v>
      </c>
      <c r="G1255" s="9"/>
      <c r="H1255" s="9">
        <f t="shared" si="214"/>
        <v>-0.18002076179647108</v>
      </c>
      <c r="I1255" s="9">
        <f t="shared" si="208"/>
        <v>1.1329001887232237</v>
      </c>
      <c r="J1255" s="9"/>
      <c r="K1255" s="9"/>
      <c r="L1255" s="9"/>
      <c r="M1255" s="9"/>
    </row>
    <row r="1259" spans="1:27" x14ac:dyDescent="0.15">
      <c r="A1259" s="2" t="s">
        <v>207</v>
      </c>
      <c r="B1259" s="2" t="s">
        <v>208</v>
      </c>
      <c r="C1259" s="2" t="s">
        <v>209</v>
      </c>
    </row>
    <row r="1260" spans="1:27" s="7" customFormat="1" ht="45" x14ac:dyDescent="0.15">
      <c r="A1260" s="5" t="s">
        <v>4</v>
      </c>
      <c r="B1260" s="5" t="s">
        <v>5</v>
      </c>
      <c r="C1260" s="5" t="s">
        <v>6</v>
      </c>
      <c r="D1260" s="6" t="s">
        <v>7</v>
      </c>
      <c r="E1260" s="6" t="s">
        <v>210</v>
      </c>
      <c r="F1260" s="6" t="s">
        <v>8</v>
      </c>
      <c r="G1260" s="6" t="s">
        <v>9</v>
      </c>
      <c r="H1260" s="6" t="s">
        <v>10</v>
      </c>
      <c r="I1260" s="6" t="s">
        <v>11</v>
      </c>
      <c r="J1260" s="6" t="s">
        <v>12</v>
      </c>
      <c r="K1260" s="6" t="s">
        <v>13</v>
      </c>
      <c r="L1260" s="6" t="s">
        <v>14</v>
      </c>
      <c r="M1260" s="6" t="s">
        <v>15</v>
      </c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</row>
    <row r="1261" spans="1:27" x14ac:dyDescent="0.15">
      <c r="A1261" s="8">
        <v>1</v>
      </c>
      <c r="B1261" s="8" t="s">
        <v>16</v>
      </c>
      <c r="C1261" s="8" t="s">
        <v>17</v>
      </c>
      <c r="D1261" s="9">
        <v>17.169543226198087</v>
      </c>
      <c r="E1261" s="9">
        <v>25.416400245094518</v>
      </c>
      <c r="F1261" s="9">
        <f>E1261-D1261</f>
        <v>8.2468570188964314</v>
      </c>
      <c r="G1261" s="9">
        <f>GEOMEAN(F1261:F1265)</f>
        <v>8.056642569618786</v>
      </c>
      <c r="H1261" s="9"/>
      <c r="I1261" s="9"/>
      <c r="J1261" s="9"/>
      <c r="K1261" s="9"/>
      <c r="L1261" s="9"/>
      <c r="M1261" s="9"/>
    </row>
    <row r="1262" spans="1:27" x14ac:dyDescent="0.15">
      <c r="A1262" s="8">
        <v>2</v>
      </c>
      <c r="B1262" s="8" t="s">
        <v>18</v>
      </c>
      <c r="C1262" s="8" t="s">
        <v>19</v>
      </c>
      <c r="D1262" s="9">
        <v>16.742754992975584</v>
      </c>
      <c r="E1262" s="9">
        <v>24.617235566323181</v>
      </c>
      <c r="F1262" s="9">
        <f t="shared" ref="F1262:F1321" si="217">E1262-D1262</f>
        <v>7.8744805733475971</v>
      </c>
      <c r="G1262" s="9"/>
      <c r="H1262" s="9"/>
      <c r="I1262" s="9"/>
      <c r="J1262" s="9"/>
      <c r="K1262" s="9"/>
      <c r="L1262" s="9"/>
      <c r="M1262" s="9"/>
    </row>
    <row r="1263" spans="1:27" x14ac:dyDescent="0.15">
      <c r="A1263" s="8">
        <v>3</v>
      </c>
      <c r="B1263" s="8" t="s">
        <v>20</v>
      </c>
      <c r="C1263" s="8" t="s">
        <v>21</v>
      </c>
      <c r="D1263" s="9">
        <v>16.598639022469161</v>
      </c>
      <c r="E1263" s="9">
        <v>24.412154594576769</v>
      </c>
      <c r="F1263" s="9">
        <f t="shared" si="217"/>
        <v>7.8135155721076082</v>
      </c>
      <c r="G1263" s="9"/>
      <c r="H1263" s="9"/>
      <c r="I1263" s="9"/>
      <c r="J1263" s="9"/>
      <c r="K1263" s="9"/>
      <c r="L1263" s="9"/>
      <c r="M1263" s="9"/>
    </row>
    <row r="1264" spans="1:27" x14ac:dyDescent="0.15">
      <c r="A1264" s="8">
        <v>4</v>
      </c>
      <c r="B1264" s="8" t="s">
        <v>22</v>
      </c>
      <c r="C1264" s="8" t="s">
        <v>23</v>
      </c>
      <c r="D1264" s="9">
        <v>16.340617728356992</v>
      </c>
      <c r="E1264" s="9">
        <v>24.40242141833798</v>
      </c>
      <c r="F1264" s="9">
        <f t="shared" si="217"/>
        <v>8.0618036899809873</v>
      </c>
      <c r="G1264" s="9"/>
      <c r="H1264" s="9"/>
      <c r="I1264" s="9"/>
      <c r="J1264" s="9"/>
      <c r="K1264" s="9"/>
      <c r="L1264" s="9"/>
      <c r="M1264" s="9"/>
    </row>
    <row r="1265" spans="1:14" x14ac:dyDescent="0.15">
      <c r="A1265" s="8">
        <v>5</v>
      </c>
      <c r="B1265" s="8" t="s">
        <v>24</v>
      </c>
      <c r="C1265" s="8" t="s">
        <v>25</v>
      </c>
      <c r="D1265" s="9">
        <v>17.098266332303158</v>
      </c>
      <c r="E1265" s="9">
        <v>25.396418647017761</v>
      </c>
      <c r="F1265" s="9">
        <f t="shared" si="217"/>
        <v>8.2981523147146028</v>
      </c>
      <c r="G1265" s="9"/>
      <c r="H1265" s="9"/>
      <c r="I1265" s="9"/>
      <c r="J1265" s="9"/>
      <c r="K1265" s="9"/>
      <c r="L1265" s="9"/>
      <c r="M1265" s="9"/>
    </row>
    <row r="1266" spans="1:14" x14ac:dyDescent="0.15">
      <c r="A1266" s="8">
        <v>6</v>
      </c>
      <c r="B1266" s="8" t="s">
        <v>26</v>
      </c>
      <c r="C1266" s="8" t="s">
        <v>27</v>
      </c>
      <c r="D1266" s="9">
        <v>16.365384230101363</v>
      </c>
      <c r="E1266" s="9">
        <v>26.86515683354019</v>
      </c>
      <c r="F1266" s="9">
        <f t="shared" si="217"/>
        <v>10.499772603438828</v>
      </c>
      <c r="G1266" s="9"/>
      <c r="H1266" s="9">
        <f>F1266-$G$1261</f>
        <v>2.4431300338200419</v>
      </c>
      <c r="I1266" s="9">
        <f>POWER(2,-H1266)</f>
        <v>0.18388426852225795</v>
      </c>
      <c r="J1266" s="9" t="s">
        <v>28</v>
      </c>
      <c r="K1266" s="9">
        <f>GEOMEAN(I1266:I1270)</f>
        <v>0.44168880409306027</v>
      </c>
      <c r="L1266" s="9">
        <f>STDEV(I1266:I1270)/SQRT(5)</f>
        <v>9.3573329788555482E-2</v>
      </c>
      <c r="M1266" s="10">
        <v>2.5000000000000001E-2</v>
      </c>
      <c r="N1266" s="3" t="s">
        <v>61</v>
      </c>
    </row>
    <row r="1267" spans="1:14" x14ac:dyDescent="0.15">
      <c r="A1267" s="8">
        <v>7</v>
      </c>
      <c r="B1267" s="8" t="s">
        <v>29</v>
      </c>
      <c r="C1267" s="8" t="s">
        <v>30</v>
      </c>
      <c r="D1267" s="9">
        <v>16.323458872111132</v>
      </c>
      <c r="E1267" s="9">
        <v>25.705451939420332</v>
      </c>
      <c r="F1267" s="9">
        <f t="shared" si="217"/>
        <v>9.3819930673091996</v>
      </c>
      <c r="G1267" s="9"/>
      <c r="H1267" s="9">
        <f t="shared" ref="H1267:H1275" si="218">F1267-$G$1261</f>
        <v>1.3253504976904136</v>
      </c>
      <c r="I1267" s="9">
        <f t="shared" ref="I1267:I1291" si="219">POWER(2,-H1267)</f>
        <v>0.39905223306302778</v>
      </c>
      <c r="J1267" s="9"/>
      <c r="K1267" s="9"/>
      <c r="L1267" s="9"/>
      <c r="M1267" s="9"/>
    </row>
    <row r="1268" spans="1:14" x14ac:dyDescent="0.15">
      <c r="A1268" s="8">
        <v>8</v>
      </c>
      <c r="B1268" s="8" t="s">
        <v>31</v>
      </c>
      <c r="C1268" s="8" t="s">
        <v>32</v>
      </c>
      <c r="D1268" s="9">
        <v>16.931760318581066</v>
      </c>
      <c r="E1268" s="9">
        <v>25.886014037757853</v>
      </c>
      <c r="F1268" s="9">
        <f t="shared" si="217"/>
        <v>8.954253719176787</v>
      </c>
      <c r="G1268" s="9"/>
      <c r="H1268" s="9">
        <f t="shared" si="218"/>
        <v>0.89761114955800103</v>
      </c>
      <c r="I1268" s="9">
        <f t="shared" si="219"/>
        <v>0.5367748009284754</v>
      </c>
      <c r="J1268" s="9"/>
      <c r="K1268" s="9"/>
      <c r="L1268" s="9"/>
      <c r="M1268" s="9"/>
    </row>
    <row r="1269" spans="1:14" x14ac:dyDescent="0.15">
      <c r="A1269" s="8">
        <v>9</v>
      </c>
      <c r="B1269" s="8" t="s">
        <v>33</v>
      </c>
      <c r="C1269" s="8" t="s">
        <v>34</v>
      </c>
      <c r="D1269" s="9">
        <v>16.131258276640384</v>
      </c>
      <c r="E1269" s="9">
        <v>24.617235566323181</v>
      </c>
      <c r="F1269" s="9">
        <f t="shared" si="217"/>
        <v>8.485977289682797</v>
      </c>
      <c r="G1269" s="9"/>
      <c r="H1269" s="9">
        <f t="shared" si="218"/>
        <v>0.42933472006401097</v>
      </c>
      <c r="I1269" s="9">
        <f t="shared" si="219"/>
        <v>0.74260414855413293</v>
      </c>
      <c r="J1269" s="9"/>
      <c r="K1269" s="9"/>
      <c r="L1269" s="9"/>
      <c r="M1269" s="9"/>
    </row>
    <row r="1270" spans="1:14" x14ac:dyDescent="0.15">
      <c r="A1270" s="8">
        <v>10</v>
      </c>
      <c r="B1270" s="8" t="s">
        <v>35</v>
      </c>
      <c r="C1270" s="8" t="s">
        <v>36</v>
      </c>
      <c r="D1270" s="9">
        <v>16.181124270339733</v>
      </c>
      <c r="E1270" s="9">
        <v>25.036829595883876</v>
      </c>
      <c r="F1270" s="9">
        <f t="shared" si="217"/>
        <v>8.8557053255441431</v>
      </c>
      <c r="G1270" s="9"/>
      <c r="H1270" s="9">
        <f t="shared" si="218"/>
        <v>0.79906275592535714</v>
      </c>
      <c r="I1270" s="9">
        <f t="shared" si="219"/>
        <v>0.57472242356960024</v>
      </c>
      <c r="J1270" s="9"/>
      <c r="K1270" s="9"/>
      <c r="L1270" s="9"/>
      <c r="M1270" s="9"/>
    </row>
    <row r="1271" spans="1:14" x14ac:dyDescent="0.15">
      <c r="A1271" s="8">
        <v>11</v>
      </c>
      <c r="B1271" s="8" t="s">
        <v>37</v>
      </c>
      <c r="C1271" s="8" t="s">
        <v>38</v>
      </c>
      <c r="D1271" s="9">
        <v>16.36156152168078</v>
      </c>
      <c r="E1271" s="9">
        <v>24.037696673475086</v>
      </c>
      <c r="F1271" s="9">
        <f t="shared" si="217"/>
        <v>7.6761351517943055</v>
      </c>
      <c r="G1271" s="9"/>
      <c r="H1271" s="9">
        <f t="shared" si="218"/>
        <v>-0.3805074178244805</v>
      </c>
      <c r="I1271" s="9">
        <f t="shared" si="219"/>
        <v>1.3017996376974383</v>
      </c>
      <c r="J1271" s="9" t="s">
        <v>39</v>
      </c>
      <c r="K1271" s="9">
        <f t="shared" ref="K1271" si="220">GEOMEAN(I1271:I1275)</f>
        <v>1.1491211497533302</v>
      </c>
      <c r="L1271" s="9">
        <f t="shared" ref="L1271" si="221">STDEV(I1271:I1275)/SQRT(5)</f>
        <v>0.11113408185094704</v>
      </c>
      <c r="M1271" s="1">
        <v>0.2626</v>
      </c>
    </row>
    <row r="1272" spans="1:14" x14ac:dyDescent="0.15">
      <c r="A1272" s="8">
        <v>12</v>
      </c>
      <c r="B1272" s="8" t="s">
        <v>40</v>
      </c>
      <c r="C1272" s="8" t="s">
        <v>41</v>
      </c>
      <c r="D1272" s="9">
        <v>15.955541426686864</v>
      </c>
      <c r="E1272" s="9">
        <v>23.872919154095992</v>
      </c>
      <c r="F1272" s="9">
        <f t="shared" si="217"/>
        <v>7.9173777274091286</v>
      </c>
      <c r="G1272" s="9"/>
      <c r="H1272" s="9">
        <f t="shared" si="218"/>
        <v>-0.1392648422096574</v>
      </c>
      <c r="I1272" s="9">
        <f t="shared" si="219"/>
        <v>1.1013437583155981</v>
      </c>
      <c r="J1272" s="9"/>
      <c r="K1272" s="9"/>
      <c r="L1272" s="9"/>
      <c r="M1272" s="9"/>
    </row>
    <row r="1273" spans="1:14" x14ac:dyDescent="0.15">
      <c r="A1273" s="8">
        <v>13</v>
      </c>
      <c r="B1273" s="8" t="s">
        <v>42</v>
      </c>
      <c r="C1273" s="8" t="s">
        <v>43</v>
      </c>
      <c r="D1273" s="9">
        <v>16.651820998945343</v>
      </c>
      <c r="E1273" s="9">
        <v>24.642211962969469</v>
      </c>
      <c r="F1273" s="9">
        <f t="shared" si="217"/>
        <v>7.990390964024126</v>
      </c>
      <c r="G1273" s="9"/>
      <c r="H1273" s="9">
        <f t="shared" si="218"/>
        <v>-6.6251605594660035E-2</v>
      </c>
      <c r="I1273" s="9">
        <f t="shared" si="219"/>
        <v>1.0469928613030892</v>
      </c>
      <c r="J1273" s="9"/>
      <c r="K1273" s="9"/>
      <c r="L1273" s="9"/>
      <c r="M1273" s="9"/>
    </row>
    <row r="1274" spans="1:14" x14ac:dyDescent="0.15">
      <c r="A1274" s="8">
        <v>14</v>
      </c>
      <c r="B1274" s="8" t="s">
        <v>44</v>
      </c>
      <c r="C1274" s="8" t="s">
        <v>45</v>
      </c>
      <c r="D1274" s="9">
        <v>16.240870292570207</v>
      </c>
      <c r="E1274" s="9">
        <v>23.69149712101315</v>
      </c>
      <c r="F1274" s="9">
        <f t="shared" si="217"/>
        <v>7.4506268284429424</v>
      </c>
      <c r="G1274" s="9"/>
      <c r="H1274" s="9">
        <f t="shared" si="218"/>
        <v>-0.60601574117584356</v>
      </c>
      <c r="I1274" s="9">
        <f t="shared" si="219"/>
        <v>1.5220499877625917</v>
      </c>
      <c r="J1274" s="9"/>
      <c r="K1274" s="9"/>
      <c r="L1274" s="9"/>
      <c r="M1274" s="9"/>
    </row>
    <row r="1275" spans="1:14" x14ac:dyDescent="0.15">
      <c r="A1275" s="8">
        <v>15</v>
      </c>
      <c r="B1275" s="8" t="s">
        <v>46</v>
      </c>
      <c r="C1275" s="8" t="s">
        <v>47</v>
      </c>
      <c r="D1275" s="9">
        <v>15.821417453240054</v>
      </c>
      <c r="E1275" s="9">
        <v>24.067445096076995</v>
      </c>
      <c r="F1275" s="9">
        <f t="shared" si="217"/>
        <v>8.2460276428369408</v>
      </c>
      <c r="G1275" s="9"/>
      <c r="H1275" s="9">
        <f t="shared" si="218"/>
        <v>0.18938507321815479</v>
      </c>
      <c r="I1275" s="9">
        <f t="shared" si="219"/>
        <v>0.87697944079019208</v>
      </c>
      <c r="J1275" s="9"/>
      <c r="K1275" s="9"/>
      <c r="L1275" s="9"/>
      <c r="M1275" s="9"/>
    </row>
    <row r="1276" spans="1:14" x14ac:dyDescent="0.15">
      <c r="A1276" s="8"/>
      <c r="B1276" s="8"/>
      <c r="C1276" s="8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4" x14ac:dyDescent="0.15">
      <c r="A1277" s="8">
        <v>16</v>
      </c>
      <c r="B1277" s="8" t="s">
        <v>48</v>
      </c>
      <c r="C1277" s="8" t="s">
        <v>49</v>
      </c>
      <c r="D1277" s="9">
        <v>17.017756966465001</v>
      </c>
      <c r="E1277" s="9">
        <v>25.306154357323198</v>
      </c>
      <c r="F1277" s="9">
        <f t="shared" si="217"/>
        <v>8.2883973908581972</v>
      </c>
      <c r="G1277" s="9">
        <f t="shared" ref="G1277:G1309" si="222">GEOMEAN(F1277:F1281)</f>
        <v>8.2322935806127724</v>
      </c>
      <c r="H1277" s="9"/>
      <c r="I1277" s="9"/>
      <c r="J1277" s="9"/>
      <c r="K1277" s="9"/>
      <c r="L1277" s="9"/>
      <c r="M1277" s="9"/>
    </row>
    <row r="1278" spans="1:14" x14ac:dyDescent="0.15">
      <c r="A1278" s="8">
        <v>17</v>
      </c>
      <c r="B1278" s="8" t="s">
        <v>50</v>
      </c>
      <c r="C1278" s="8" t="s">
        <v>51</v>
      </c>
      <c r="D1278" s="9">
        <v>16.630268839869018</v>
      </c>
      <c r="E1278" s="9">
        <v>24.731014894172979</v>
      </c>
      <c r="F1278" s="9">
        <f t="shared" si="217"/>
        <v>8.1007460543039613</v>
      </c>
      <c r="G1278" s="9"/>
      <c r="H1278" s="9"/>
      <c r="I1278" s="9"/>
      <c r="J1278" s="9"/>
      <c r="K1278" s="9"/>
      <c r="L1278" s="9"/>
      <c r="M1278" s="9"/>
    </row>
    <row r="1279" spans="1:14" x14ac:dyDescent="0.15">
      <c r="A1279" s="8">
        <v>18</v>
      </c>
      <c r="B1279" s="8" t="s">
        <v>52</v>
      </c>
      <c r="C1279" s="8" t="s">
        <v>53</v>
      </c>
      <c r="D1279" s="9">
        <v>16.639770147598458</v>
      </c>
      <c r="E1279" s="9">
        <v>24.656743193321084</v>
      </c>
      <c r="F1279" s="9">
        <f t="shared" si="217"/>
        <v>8.0169730457226258</v>
      </c>
      <c r="G1279" s="9"/>
      <c r="H1279" s="9"/>
      <c r="I1279" s="9"/>
      <c r="J1279" s="9"/>
      <c r="K1279" s="9"/>
      <c r="L1279" s="9"/>
      <c r="M1279" s="9"/>
    </row>
    <row r="1280" spans="1:14" x14ac:dyDescent="0.15">
      <c r="A1280" s="8">
        <v>19</v>
      </c>
      <c r="B1280" s="8" t="s">
        <v>54</v>
      </c>
      <c r="C1280" s="8" t="s">
        <v>55</v>
      </c>
      <c r="D1280" s="9">
        <v>16.141312986532434</v>
      </c>
      <c r="E1280" s="9">
        <v>24.597221580039612</v>
      </c>
      <c r="F1280" s="9">
        <f t="shared" si="217"/>
        <v>8.4559085935071785</v>
      </c>
      <c r="G1280" s="9"/>
      <c r="H1280" s="9"/>
      <c r="I1280" s="9"/>
      <c r="J1280" s="9"/>
      <c r="K1280" s="9"/>
      <c r="L1280" s="9"/>
      <c r="M1280" s="9"/>
    </row>
    <row r="1281" spans="1:14" x14ac:dyDescent="0.15">
      <c r="A1281" s="8">
        <v>20</v>
      </c>
      <c r="B1281" s="8" t="s">
        <v>56</v>
      </c>
      <c r="C1281" s="8" t="s">
        <v>57</v>
      </c>
      <c r="D1281" s="9">
        <v>16.879826471630846</v>
      </c>
      <c r="E1281" s="9">
        <v>25.186706972510503</v>
      </c>
      <c r="F1281" s="9">
        <f t="shared" si="217"/>
        <v>8.3068805008796573</v>
      </c>
      <c r="G1281" s="9"/>
      <c r="H1281" s="9"/>
      <c r="I1281" s="9"/>
      <c r="J1281" s="9"/>
      <c r="K1281" s="9"/>
      <c r="L1281" s="9"/>
      <c r="M1281" s="9"/>
    </row>
    <row r="1282" spans="1:14" x14ac:dyDescent="0.15">
      <c r="A1282" s="8">
        <v>21</v>
      </c>
      <c r="B1282" s="8" t="s">
        <v>58</v>
      </c>
      <c r="C1282" s="8" t="s">
        <v>59</v>
      </c>
      <c r="D1282" s="9">
        <v>16.156001878830427</v>
      </c>
      <c r="E1282" s="9">
        <v>26.225426508199696</v>
      </c>
      <c r="F1282" s="9">
        <f t="shared" si="217"/>
        <v>10.069424629369269</v>
      </c>
      <c r="G1282" s="9"/>
      <c r="H1282" s="9">
        <f>F1282-$G$1277</f>
        <v>1.8371310487564969</v>
      </c>
      <c r="I1282" s="9">
        <f t="shared" si="219"/>
        <v>0.27987779800790863</v>
      </c>
      <c r="J1282" s="9" t="s">
        <v>60</v>
      </c>
      <c r="K1282" s="9">
        <f t="shared" ref="K1282" si="223">GEOMEAN(I1282:I1286)</f>
        <v>0.35325991264901407</v>
      </c>
      <c r="L1282" s="9">
        <f t="shared" ref="L1282" si="224">STDEV(I1282:I1286)/SQRT(5)</f>
        <v>8.503860810182344E-2</v>
      </c>
      <c r="M1282" s="10">
        <v>4.7999999999999996E-3</v>
      </c>
      <c r="N1282" s="3" t="s">
        <v>144</v>
      </c>
    </row>
    <row r="1283" spans="1:14" x14ac:dyDescent="0.15">
      <c r="A1283" s="8">
        <v>22</v>
      </c>
      <c r="B1283" s="8" t="s">
        <v>62</v>
      </c>
      <c r="C1283" s="8" t="s">
        <v>63</v>
      </c>
      <c r="D1283" s="9">
        <v>15.364157438854015</v>
      </c>
      <c r="E1283" s="9">
        <v>25.790685101355226</v>
      </c>
      <c r="F1283" s="9">
        <f t="shared" si="217"/>
        <v>10.426527662501211</v>
      </c>
      <c r="G1283" s="9"/>
      <c r="H1283" s="9">
        <f t="shared" ref="H1283:H1291" si="225">F1283-$G$1277</f>
        <v>2.1942340818884389</v>
      </c>
      <c r="I1283" s="9">
        <f t="shared" si="219"/>
        <v>0.21850919840930211</v>
      </c>
      <c r="J1283" s="9"/>
      <c r="K1283" s="9"/>
      <c r="L1283" s="9"/>
      <c r="M1283" s="9"/>
    </row>
    <row r="1284" spans="1:14" x14ac:dyDescent="0.15">
      <c r="A1284" s="8">
        <v>23</v>
      </c>
      <c r="B1284" s="8" t="s">
        <v>64</v>
      </c>
      <c r="C1284" s="8" t="s">
        <v>65</v>
      </c>
      <c r="D1284" s="9">
        <v>15.457006985451063</v>
      </c>
      <c r="E1284" s="9">
        <v>25.266247893619017</v>
      </c>
      <c r="F1284" s="9">
        <f t="shared" si="217"/>
        <v>9.8092409081679541</v>
      </c>
      <c r="G1284" s="9"/>
      <c r="H1284" s="9">
        <f t="shared" si="225"/>
        <v>1.5769473275551817</v>
      </c>
      <c r="I1284" s="9">
        <f t="shared" si="219"/>
        <v>0.33519038539108015</v>
      </c>
      <c r="J1284" s="9"/>
      <c r="K1284" s="9"/>
      <c r="L1284" s="9"/>
      <c r="M1284" s="9"/>
    </row>
    <row r="1285" spans="1:14" x14ac:dyDescent="0.15">
      <c r="A1285" s="8">
        <v>24</v>
      </c>
      <c r="B1285" s="8" t="s">
        <v>66</v>
      </c>
      <c r="C1285" s="8" t="s">
        <v>67</v>
      </c>
      <c r="D1285" s="9">
        <v>16.701582453797215</v>
      </c>
      <c r="E1285" s="9">
        <v>26.33030566735906</v>
      </c>
      <c r="F1285" s="9">
        <f t="shared" si="217"/>
        <v>9.6287232135618446</v>
      </c>
      <c r="G1285" s="9"/>
      <c r="H1285" s="9">
        <f t="shared" si="225"/>
        <v>1.3964296329490722</v>
      </c>
      <c r="I1285" s="9">
        <f t="shared" si="219"/>
        <v>0.37986807297270109</v>
      </c>
      <c r="J1285" s="9"/>
      <c r="K1285" s="9"/>
      <c r="L1285" s="9"/>
      <c r="M1285" s="9"/>
    </row>
    <row r="1286" spans="1:14" x14ac:dyDescent="0.15">
      <c r="A1286" s="8">
        <v>25</v>
      </c>
      <c r="B1286" s="8" t="s">
        <v>68</v>
      </c>
      <c r="C1286" s="8" t="s">
        <v>69</v>
      </c>
      <c r="D1286" s="9">
        <v>15.903675344139446</v>
      </c>
      <c r="E1286" s="9">
        <v>24.637217088698442</v>
      </c>
      <c r="F1286" s="9">
        <f t="shared" si="217"/>
        <v>8.7335417445589965</v>
      </c>
      <c r="G1286" s="9"/>
      <c r="H1286" s="9">
        <f t="shared" si="225"/>
        <v>0.50124816394622407</v>
      </c>
      <c r="I1286" s="9">
        <f t="shared" si="219"/>
        <v>0.70649528431007735</v>
      </c>
      <c r="J1286" s="9"/>
      <c r="K1286" s="9"/>
      <c r="L1286" s="9"/>
      <c r="M1286" s="9"/>
    </row>
    <row r="1287" spans="1:14" x14ac:dyDescent="0.15">
      <c r="A1287" s="8">
        <v>26</v>
      </c>
      <c r="B1287" s="8" t="s">
        <v>70</v>
      </c>
      <c r="C1287" s="8" t="s">
        <v>71</v>
      </c>
      <c r="D1287" s="9">
        <v>15.798615751124734</v>
      </c>
      <c r="E1287" s="9">
        <v>23.947802466355274</v>
      </c>
      <c r="F1287" s="9">
        <f t="shared" si="217"/>
        <v>8.1491867152305399</v>
      </c>
      <c r="G1287" s="9"/>
      <c r="H1287" s="9">
        <f t="shared" si="225"/>
        <v>-8.3106865382232442E-2</v>
      </c>
      <c r="I1287" s="9">
        <f t="shared" si="219"/>
        <v>1.0592967975339069</v>
      </c>
      <c r="J1287" s="9" t="s">
        <v>72</v>
      </c>
      <c r="K1287" s="9">
        <f t="shared" ref="K1287:K1303" si="226">GEOMEAN(I1287:I1291)</f>
        <v>1.1087660288147076</v>
      </c>
      <c r="L1287" s="9">
        <f t="shared" ref="L1287:L1303" si="227">STDEV(I1287:I1291)/SQRT(5)</f>
        <v>0.12740789513347667</v>
      </c>
      <c r="M1287" s="1">
        <v>0.41010000000000002</v>
      </c>
    </row>
    <row r="1288" spans="1:14" x14ac:dyDescent="0.15">
      <c r="A1288" s="8">
        <v>27</v>
      </c>
      <c r="B1288" s="8" t="s">
        <v>73</v>
      </c>
      <c r="C1288" s="8" t="s">
        <v>74</v>
      </c>
      <c r="D1288" s="9">
        <v>16.859255734231638</v>
      </c>
      <c r="E1288" s="9">
        <v>25.286584987016788</v>
      </c>
      <c r="F1288" s="9">
        <f t="shared" si="217"/>
        <v>8.4273292527851495</v>
      </c>
      <c r="G1288" s="9"/>
      <c r="H1288" s="9">
        <f t="shared" si="225"/>
        <v>0.19503567217237716</v>
      </c>
      <c r="I1288" s="9">
        <f t="shared" si="219"/>
        <v>0.87355129616290883</v>
      </c>
      <c r="J1288" s="9"/>
      <c r="K1288" s="9"/>
      <c r="L1288" s="9"/>
      <c r="M1288" s="9"/>
    </row>
    <row r="1289" spans="1:14" x14ac:dyDescent="0.15">
      <c r="A1289" s="8">
        <v>28</v>
      </c>
      <c r="B1289" s="8" t="s">
        <v>75</v>
      </c>
      <c r="C1289" s="8" t="s">
        <v>76</v>
      </c>
      <c r="D1289" s="9">
        <v>16.209924747942569</v>
      </c>
      <c r="E1289" s="9">
        <v>24.501567287286008</v>
      </c>
      <c r="F1289" s="9">
        <f t="shared" si="217"/>
        <v>8.2916425393434388</v>
      </c>
      <c r="G1289" s="9"/>
      <c r="H1289" s="9">
        <f t="shared" si="225"/>
        <v>5.9348958730666368E-2</v>
      </c>
      <c r="I1289" s="9">
        <f t="shared" si="219"/>
        <v>0.95969710165780919</v>
      </c>
      <c r="J1289" s="9"/>
      <c r="K1289" s="9"/>
      <c r="L1289" s="9"/>
      <c r="M1289" s="9"/>
    </row>
    <row r="1290" spans="1:14" x14ac:dyDescent="0.15">
      <c r="A1290" s="8">
        <v>29</v>
      </c>
      <c r="B1290" s="8" t="s">
        <v>77</v>
      </c>
      <c r="C1290" s="8" t="s">
        <v>78</v>
      </c>
      <c r="D1290" s="9">
        <v>16.206272016322668</v>
      </c>
      <c r="E1290" s="9">
        <v>24.2022967754211</v>
      </c>
      <c r="F1290" s="9">
        <f t="shared" si="217"/>
        <v>7.9960247590984324</v>
      </c>
      <c r="G1290" s="9"/>
      <c r="H1290" s="9">
        <f t="shared" si="225"/>
        <v>-0.23626882151434003</v>
      </c>
      <c r="I1290" s="9">
        <f t="shared" si="219"/>
        <v>1.1779422585145143</v>
      </c>
      <c r="J1290" s="9"/>
      <c r="K1290" s="9"/>
      <c r="L1290" s="9"/>
      <c r="M1290" s="9"/>
    </row>
    <row r="1291" spans="1:14" x14ac:dyDescent="0.15">
      <c r="A1291" s="8">
        <v>30</v>
      </c>
      <c r="B1291" s="8" t="s">
        <v>79</v>
      </c>
      <c r="C1291" s="8" t="s">
        <v>80</v>
      </c>
      <c r="D1291" s="9">
        <v>16.225398948252778</v>
      </c>
      <c r="E1291" s="9">
        <v>23.777908780268696</v>
      </c>
      <c r="F1291" s="9">
        <f t="shared" si="217"/>
        <v>7.5525098320159181</v>
      </c>
      <c r="G1291" s="9"/>
      <c r="H1291" s="9">
        <f t="shared" si="225"/>
        <v>-0.67978374859685431</v>
      </c>
      <c r="I1291" s="9">
        <f t="shared" si="219"/>
        <v>1.6018996219597814</v>
      </c>
      <c r="J1291" s="9"/>
      <c r="K1291" s="9"/>
      <c r="L1291" s="9"/>
      <c r="M1291" s="9"/>
    </row>
    <row r="1292" spans="1:14" x14ac:dyDescent="0.15">
      <c r="A1292" s="8"/>
      <c r="B1292" s="8"/>
      <c r="C1292" s="8"/>
      <c r="D1292" s="9"/>
      <c r="E1292" s="9"/>
      <c r="F1292" s="9"/>
      <c r="G1292" s="9"/>
      <c r="H1292" s="9"/>
      <c r="I1292" s="9"/>
      <c r="J1292" s="9"/>
      <c r="K1292" s="9"/>
      <c r="L1292" s="9"/>
      <c r="M1292" s="9"/>
    </row>
    <row r="1293" spans="1:14" x14ac:dyDescent="0.15">
      <c r="A1293" s="8">
        <v>31</v>
      </c>
      <c r="B1293" s="8" t="s">
        <v>81</v>
      </c>
      <c r="C1293" s="8" t="s">
        <v>82</v>
      </c>
      <c r="D1293" s="9">
        <v>16.226818519194129</v>
      </c>
      <c r="E1293" s="9">
        <v>23.766002889523222</v>
      </c>
      <c r="F1293" s="9">
        <f t="shared" si="217"/>
        <v>7.5391843703290924</v>
      </c>
      <c r="G1293" s="9">
        <f t="shared" si="222"/>
        <v>8.0335387696718819</v>
      </c>
      <c r="H1293" s="9"/>
      <c r="I1293" s="9"/>
      <c r="J1293" s="9"/>
      <c r="K1293" s="9"/>
      <c r="L1293" s="9"/>
      <c r="M1293" s="9"/>
    </row>
    <row r="1294" spans="1:14" x14ac:dyDescent="0.15">
      <c r="A1294" s="8">
        <v>32</v>
      </c>
      <c r="B1294" s="8" t="s">
        <v>83</v>
      </c>
      <c r="C1294" s="8" t="s">
        <v>84</v>
      </c>
      <c r="D1294" s="9">
        <v>16.36143862294702</v>
      </c>
      <c r="E1294" s="9">
        <v>24.725872447462756</v>
      </c>
      <c r="F1294" s="9">
        <f t="shared" si="217"/>
        <v>8.3644338245157357</v>
      </c>
      <c r="G1294" s="9"/>
      <c r="H1294" s="9"/>
      <c r="I1294" s="9"/>
      <c r="J1294" s="9"/>
      <c r="K1294" s="9"/>
      <c r="L1294" s="9"/>
      <c r="M1294" s="9"/>
    </row>
    <row r="1295" spans="1:14" x14ac:dyDescent="0.15">
      <c r="A1295" s="8">
        <v>33</v>
      </c>
      <c r="B1295" s="8" t="s">
        <v>85</v>
      </c>
      <c r="C1295" s="8" t="s">
        <v>86</v>
      </c>
      <c r="D1295" s="9">
        <v>16.166222821480645</v>
      </c>
      <c r="E1295" s="9">
        <v>24.252531111895784</v>
      </c>
      <c r="F1295" s="9">
        <f t="shared" si="217"/>
        <v>8.0863082904151398</v>
      </c>
      <c r="G1295" s="9"/>
      <c r="H1295" s="9"/>
      <c r="I1295" s="9"/>
      <c r="J1295" s="9"/>
      <c r="K1295" s="9"/>
      <c r="L1295" s="9"/>
      <c r="M1295" s="9"/>
    </row>
    <row r="1296" spans="1:14" x14ac:dyDescent="0.15">
      <c r="A1296" s="8">
        <v>34</v>
      </c>
      <c r="B1296" s="8" t="s">
        <v>87</v>
      </c>
      <c r="C1296" s="8" t="s">
        <v>88</v>
      </c>
      <c r="D1296" s="9">
        <v>17.088303292156393</v>
      </c>
      <c r="E1296" s="9">
        <v>25.206690476393419</v>
      </c>
      <c r="F1296" s="9">
        <f t="shared" si="217"/>
        <v>8.1183871842370259</v>
      </c>
      <c r="G1296" s="9"/>
      <c r="H1296" s="9"/>
      <c r="I1296" s="9"/>
      <c r="J1296" s="9"/>
      <c r="K1296" s="9"/>
      <c r="L1296" s="9"/>
      <c r="M1296" s="9"/>
    </row>
    <row r="1297" spans="1:13" x14ac:dyDescent="0.15">
      <c r="A1297" s="8">
        <v>35</v>
      </c>
      <c r="B1297" s="8" t="s">
        <v>89</v>
      </c>
      <c r="C1297" s="8" t="s">
        <v>90</v>
      </c>
      <c r="D1297" s="9">
        <v>16.640558988392605</v>
      </c>
      <c r="E1297" s="9">
        <v>24.723203927678075</v>
      </c>
      <c r="F1297" s="9">
        <f t="shared" si="217"/>
        <v>8.0826449392854691</v>
      </c>
      <c r="G1297" s="9"/>
      <c r="H1297" s="9"/>
      <c r="I1297" s="9"/>
      <c r="J1297" s="9"/>
      <c r="K1297" s="9"/>
      <c r="L1297" s="9"/>
      <c r="M1297" s="9"/>
    </row>
    <row r="1298" spans="1:13" x14ac:dyDescent="0.15">
      <c r="A1298" s="8">
        <v>36</v>
      </c>
      <c r="B1298" s="8" t="s">
        <v>91</v>
      </c>
      <c r="C1298" s="8" t="s">
        <v>92</v>
      </c>
      <c r="D1298" s="9">
        <v>15.713125727301028</v>
      </c>
      <c r="E1298" s="9">
        <v>25.49538704534989</v>
      </c>
      <c r="F1298" s="9">
        <f t="shared" si="217"/>
        <v>9.782261318048862</v>
      </c>
      <c r="G1298" s="9"/>
      <c r="H1298" s="9">
        <f>F1298-$G$1293</f>
        <v>1.7487225483769802</v>
      </c>
      <c r="I1298" s="9">
        <f>POWER(2,-H1298)</f>
        <v>0.29756514475864798</v>
      </c>
      <c r="J1298" s="9" t="s">
        <v>93</v>
      </c>
      <c r="K1298" s="9">
        <f t="shared" si="226"/>
        <v>0.58205131680810485</v>
      </c>
      <c r="L1298" s="9">
        <f t="shared" si="227"/>
        <v>0.12070536013040967</v>
      </c>
      <c r="M1298" s="1">
        <v>5.45E-2</v>
      </c>
    </row>
    <row r="1299" spans="1:13" x14ac:dyDescent="0.15">
      <c r="A1299" s="8">
        <v>37</v>
      </c>
      <c r="B1299" s="8" t="s">
        <v>94</v>
      </c>
      <c r="C1299" s="8" t="s">
        <v>95</v>
      </c>
      <c r="D1299" s="9">
        <v>16.484576667958951</v>
      </c>
      <c r="E1299" s="9">
        <v>25.196699715205785</v>
      </c>
      <c r="F1299" s="9">
        <f t="shared" si="217"/>
        <v>8.7121230472468341</v>
      </c>
      <c r="G1299" s="9"/>
      <c r="H1299" s="9">
        <f t="shared" ref="H1299:H1307" si="228">F1299-$G$1293</f>
        <v>0.67858427757495221</v>
      </c>
      <c r="I1299" s="9">
        <f t="shared" ref="I1299:I1307" si="229">POWER(2,-H1299)</f>
        <v>0.62477807095654903</v>
      </c>
      <c r="J1299" s="9"/>
      <c r="K1299" s="9"/>
      <c r="L1299" s="9"/>
      <c r="M1299" s="9"/>
    </row>
    <row r="1300" spans="1:13" x14ac:dyDescent="0.15">
      <c r="A1300" s="8">
        <v>38</v>
      </c>
      <c r="B1300" s="8" t="s">
        <v>96</v>
      </c>
      <c r="C1300" s="8" t="s">
        <v>97</v>
      </c>
      <c r="D1300" s="9">
        <v>15.687489857369645</v>
      </c>
      <c r="E1300" s="9">
        <v>24.357475775444769</v>
      </c>
      <c r="F1300" s="9">
        <f t="shared" si="217"/>
        <v>8.669985918075124</v>
      </c>
      <c r="G1300" s="9"/>
      <c r="H1300" s="9">
        <f t="shared" si="228"/>
        <v>0.63644714840324212</v>
      </c>
      <c r="I1300" s="9">
        <f t="shared" si="229"/>
        <v>0.64329521005367429</v>
      </c>
      <c r="J1300" s="9"/>
      <c r="K1300" s="9"/>
      <c r="L1300" s="9"/>
      <c r="M1300" s="9"/>
    </row>
    <row r="1301" spans="1:13" x14ac:dyDescent="0.15">
      <c r="A1301" s="8">
        <v>39</v>
      </c>
      <c r="B1301" s="8" t="s">
        <v>98</v>
      </c>
      <c r="C1301" s="8" t="s">
        <v>99</v>
      </c>
      <c r="D1301" s="9">
        <v>16.110473364000814</v>
      </c>
      <c r="E1301" s="9">
        <v>24.08148588732163</v>
      </c>
      <c r="F1301" s="9">
        <f t="shared" si="217"/>
        <v>7.971012523320816</v>
      </c>
      <c r="G1301" s="9"/>
      <c r="H1301" s="9">
        <f t="shared" si="228"/>
        <v>-6.2526246351065851E-2</v>
      </c>
      <c r="I1301" s="9">
        <f t="shared" si="229"/>
        <v>1.0442927806389843</v>
      </c>
      <c r="J1301" s="9"/>
      <c r="K1301" s="9"/>
      <c r="L1301" s="9"/>
      <c r="M1301" s="9"/>
    </row>
    <row r="1302" spans="1:13" x14ac:dyDescent="0.15">
      <c r="A1302" s="8">
        <v>40</v>
      </c>
      <c r="B1302" s="8" t="s">
        <v>100</v>
      </c>
      <c r="C1302" s="8" t="s">
        <v>101</v>
      </c>
      <c r="D1302" s="9">
        <v>16.447121424629447</v>
      </c>
      <c r="E1302" s="9">
        <v>25.38334116784262</v>
      </c>
      <c r="F1302" s="9">
        <f t="shared" si="217"/>
        <v>8.9362197432131723</v>
      </c>
      <c r="G1302" s="9"/>
      <c r="H1302" s="9">
        <f t="shared" si="228"/>
        <v>0.9026809735412904</v>
      </c>
      <c r="I1302" s="9">
        <f t="shared" si="229"/>
        <v>0.53489181271726882</v>
      </c>
      <c r="J1302" s="9"/>
      <c r="K1302" s="9"/>
      <c r="L1302" s="9"/>
      <c r="M1302" s="9"/>
    </row>
    <row r="1303" spans="1:13" x14ac:dyDescent="0.15">
      <c r="A1303" s="8">
        <v>41</v>
      </c>
      <c r="B1303" s="8" t="s">
        <v>102</v>
      </c>
      <c r="C1303" s="8" t="s">
        <v>103</v>
      </c>
      <c r="D1303" s="9">
        <v>16.768008515297861</v>
      </c>
      <c r="E1303" s="9">
        <v>24.527914898414892</v>
      </c>
      <c r="F1303" s="9">
        <f t="shared" si="217"/>
        <v>7.7599063831170305</v>
      </c>
      <c r="G1303" s="9"/>
      <c r="H1303" s="9">
        <f t="shared" si="228"/>
        <v>-0.27363238655485134</v>
      </c>
      <c r="I1303" s="9">
        <f t="shared" si="229"/>
        <v>1.2088476098567584</v>
      </c>
      <c r="J1303" s="9" t="s">
        <v>104</v>
      </c>
      <c r="K1303" s="9">
        <f t="shared" si="226"/>
        <v>1.0110397282362835</v>
      </c>
      <c r="L1303" s="9">
        <f t="shared" si="227"/>
        <v>0.14315319893514289</v>
      </c>
      <c r="M1303" s="1">
        <v>0.9375</v>
      </c>
    </row>
    <row r="1304" spans="1:13" x14ac:dyDescent="0.15">
      <c r="A1304" s="8">
        <v>42</v>
      </c>
      <c r="B1304" s="8" t="s">
        <v>105</v>
      </c>
      <c r="C1304" s="8" t="s">
        <v>106</v>
      </c>
      <c r="D1304" s="9">
        <v>17.032935123146995</v>
      </c>
      <c r="E1304" s="9">
        <v>25.076802620187063</v>
      </c>
      <c r="F1304" s="9">
        <f t="shared" si="217"/>
        <v>8.0438674970400683</v>
      </c>
      <c r="G1304" s="9"/>
      <c r="H1304" s="9">
        <f t="shared" si="228"/>
        <v>1.0328727368186463E-2</v>
      </c>
      <c r="I1304" s="9">
        <f t="shared" si="229"/>
        <v>0.99286623868607049</v>
      </c>
      <c r="J1304" s="9"/>
      <c r="K1304" s="9"/>
      <c r="L1304" s="9"/>
      <c r="M1304" s="9"/>
    </row>
    <row r="1305" spans="1:13" x14ac:dyDescent="0.15">
      <c r="A1305" s="8">
        <v>43</v>
      </c>
      <c r="B1305" s="8" t="s">
        <v>107</v>
      </c>
      <c r="C1305" s="8" t="s">
        <v>108</v>
      </c>
      <c r="D1305" s="9">
        <v>17.307608638537427</v>
      </c>
      <c r="E1305" s="9">
        <v>24.778779671307447</v>
      </c>
      <c r="F1305" s="9">
        <f t="shared" si="217"/>
        <v>7.4711710327700196</v>
      </c>
      <c r="G1305" s="9"/>
      <c r="H1305" s="9">
        <f t="shared" si="228"/>
        <v>-0.56236773690186226</v>
      </c>
      <c r="I1305" s="9">
        <f t="shared" si="229"/>
        <v>1.4766907599829964</v>
      </c>
      <c r="J1305" s="9"/>
      <c r="K1305" s="9"/>
      <c r="L1305" s="9"/>
      <c r="M1305" s="9"/>
    </row>
    <row r="1306" spans="1:13" x14ac:dyDescent="0.15">
      <c r="A1306" s="8">
        <v>44</v>
      </c>
      <c r="B1306" s="8" t="s">
        <v>109</v>
      </c>
      <c r="C1306" s="8" t="s">
        <v>110</v>
      </c>
      <c r="D1306" s="9">
        <v>17.347237561069278</v>
      </c>
      <c r="E1306" s="9">
        <v>26.095493374608516</v>
      </c>
      <c r="F1306" s="9">
        <f t="shared" si="217"/>
        <v>8.7482558135392381</v>
      </c>
      <c r="G1306" s="9"/>
      <c r="H1306" s="9">
        <f t="shared" si="228"/>
        <v>0.71471704386735624</v>
      </c>
      <c r="I1306" s="9">
        <f t="shared" si="229"/>
        <v>0.60932462710763713</v>
      </c>
      <c r="J1306" s="9"/>
      <c r="K1306" s="9"/>
      <c r="L1306" s="9"/>
      <c r="M1306" s="9"/>
    </row>
    <row r="1307" spans="1:13" x14ac:dyDescent="0.15">
      <c r="A1307" s="8">
        <v>45</v>
      </c>
      <c r="B1307" s="8" t="s">
        <v>111</v>
      </c>
      <c r="C1307" s="8" t="s">
        <v>112</v>
      </c>
      <c r="D1307" s="9">
        <v>17.218763868337181</v>
      </c>
      <c r="E1307" s="9">
        <v>25.284058549013924</v>
      </c>
      <c r="F1307" s="9">
        <f t="shared" si="217"/>
        <v>8.0652946806767432</v>
      </c>
      <c r="G1307" s="9"/>
      <c r="H1307" s="9">
        <f t="shared" si="228"/>
        <v>3.1755911004861304E-2</v>
      </c>
      <c r="I1307" s="9">
        <f t="shared" si="229"/>
        <v>0.97822896561338102</v>
      </c>
      <c r="J1307" s="9"/>
      <c r="K1307" s="9"/>
      <c r="L1307" s="9"/>
      <c r="M1307" s="9"/>
    </row>
    <row r="1308" spans="1:13" x14ac:dyDescent="0.15">
      <c r="A1308" s="8"/>
      <c r="B1308" s="8"/>
      <c r="C1308" s="8"/>
      <c r="D1308" s="9"/>
      <c r="E1308" s="9"/>
      <c r="F1308" s="9"/>
      <c r="G1308" s="9"/>
      <c r="H1308" s="9"/>
      <c r="I1308" s="9"/>
      <c r="J1308" s="9"/>
      <c r="K1308" s="9"/>
      <c r="L1308" s="9"/>
      <c r="M1308" s="9"/>
    </row>
    <row r="1309" spans="1:13" x14ac:dyDescent="0.15">
      <c r="A1309" s="8">
        <v>46</v>
      </c>
      <c r="B1309" s="8" t="s">
        <v>113</v>
      </c>
      <c r="C1309" s="8" t="s">
        <v>114</v>
      </c>
      <c r="D1309" s="9">
        <v>17.162059890046951</v>
      </c>
      <c r="E1309" s="9">
        <v>25.621283203936784</v>
      </c>
      <c r="F1309" s="9">
        <f t="shared" si="217"/>
        <v>8.459223313889833</v>
      </c>
      <c r="G1309" s="9">
        <f t="shared" si="222"/>
        <v>8.4490471622688439</v>
      </c>
      <c r="H1309" s="9"/>
      <c r="I1309" s="9"/>
      <c r="J1309" s="9"/>
      <c r="K1309" s="9"/>
      <c r="L1309" s="9"/>
      <c r="M1309" s="9"/>
    </row>
    <row r="1310" spans="1:13" x14ac:dyDescent="0.15">
      <c r="A1310" s="8">
        <v>47</v>
      </c>
      <c r="B1310" s="8" t="s">
        <v>115</v>
      </c>
      <c r="C1310" s="8" t="s">
        <v>116</v>
      </c>
      <c r="D1310" s="9">
        <v>17.483373476118835</v>
      </c>
      <c r="E1310" s="9">
        <v>26.027936721713363</v>
      </c>
      <c r="F1310" s="9">
        <f t="shared" si="217"/>
        <v>8.544563245594528</v>
      </c>
      <c r="G1310" s="9"/>
      <c r="H1310" s="9"/>
      <c r="I1310" s="9"/>
      <c r="J1310" s="9"/>
      <c r="K1310" s="9"/>
      <c r="L1310" s="9"/>
      <c r="M1310" s="9"/>
    </row>
    <row r="1311" spans="1:13" x14ac:dyDescent="0.15">
      <c r="A1311" s="8">
        <v>48</v>
      </c>
      <c r="B1311" s="8" t="s">
        <v>117</v>
      </c>
      <c r="C1311" s="8" t="s">
        <v>118</v>
      </c>
      <c r="D1311" s="9">
        <v>17.095242123040535</v>
      </c>
      <c r="E1311" s="9">
        <v>25.521387231789241</v>
      </c>
      <c r="F1311" s="9">
        <f t="shared" si="217"/>
        <v>8.426145108748706</v>
      </c>
      <c r="G1311" s="9"/>
      <c r="H1311" s="9"/>
      <c r="I1311" s="9"/>
      <c r="J1311" s="9"/>
      <c r="K1311" s="9"/>
      <c r="L1311" s="9"/>
      <c r="M1311" s="9"/>
    </row>
    <row r="1312" spans="1:13" x14ac:dyDescent="0.15">
      <c r="A1312" s="8">
        <v>49</v>
      </c>
      <c r="B1312" s="8" t="s">
        <v>119</v>
      </c>
      <c r="C1312" s="8" t="s">
        <v>120</v>
      </c>
      <c r="D1312" s="9">
        <v>16.609514343240136</v>
      </c>
      <c r="E1312" s="9">
        <v>24.793347611014479</v>
      </c>
      <c r="F1312" s="9">
        <f t="shared" si="217"/>
        <v>8.1838332677743431</v>
      </c>
      <c r="G1312" s="9"/>
      <c r="H1312" s="9"/>
      <c r="I1312" s="9"/>
      <c r="J1312" s="9"/>
      <c r="K1312" s="9"/>
      <c r="L1312" s="9"/>
      <c r="M1312" s="9"/>
    </row>
    <row r="1313" spans="1:14" x14ac:dyDescent="0.15">
      <c r="A1313" s="8">
        <v>50</v>
      </c>
      <c r="B1313" s="8" t="s">
        <v>121</v>
      </c>
      <c r="C1313" s="8" t="s">
        <v>122</v>
      </c>
      <c r="D1313" s="9">
        <v>17.681978075536492</v>
      </c>
      <c r="E1313" s="9">
        <v>26.320364075285827</v>
      </c>
      <c r="F1313" s="9">
        <f t="shared" si="217"/>
        <v>8.6383859997493353</v>
      </c>
      <c r="G1313" s="9"/>
      <c r="H1313" s="9"/>
      <c r="I1313" s="9"/>
      <c r="J1313" s="9"/>
      <c r="K1313" s="9"/>
      <c r="L1313" s="9"/>
      <c r="M1313" s="9"/>
    </row>
    <row r="1314" spans="1:14" x14ac:dyDescent="0.15">
      <c r="A1314" s="8">
        <v>51</v>
      </c>
      <c r="B1314" s="8" t="s">
        <v>123</v>
      </c>
      <c r="C1314" s="8" t="s">
        <v>124</v>
      </c>
      <c r="D1314" s="9">
        <v>16.869941916726148</v>
      </c>
      <c r="E1314" s="9">
        <v>27.329723119970602</v>
      </c>
      <c r="F1314" s="9">
        <f t="shared" si="217"/>
        <v>10.459781203244454</v>
      </c>
      <c r="G1314" s="9"/>
      <c r="H1314" s="9">
        <f>F1314-$G$1309</f>
        <v>2.0107340409756098</v>
      </c>
      <c r="I1314" s="9">
        <f>POWER(2,-H1314)</f>
        <v>0.24814683501347579</v>
      </c>
      <c r="J1314" s="9" t="s">
        <v>125</v>
      </c>
      <c r="K1314" s="9">
        <f>GEOMEAN(I1314:I1317)</f>
        <v>0.29762285722133519</v>
      </c>
      <c r="L1314" s="9">
        <f>STDEV(I1314:I1317)/SQRT(4)</f>
        <v>2.3874473095921857E-2</v>
      </c>
      <c r="M1314" s="10" t="s">
        <v>161</v>
      </c>
      <c r="N1314" s="3" t="s">
        <v>157</v>
      </c>
    </row>
    <row r="1315" spans="1:14" x14ac:dyDescent="0.15">
      <c r="A1315" s="8">
        <v>52</v>
      </c>
      <c r="B1315" s="8" t="s">
        <v>126</v>
      </c>
      <c r="C1315" s="8" t="s">
        <v>127</v>
      </c>
      <c r="D1315" s="9">
        <v>16.765967252227028</v>
      </c>
      <c r="E1315" s="9">
        <v>27.089384751802321</v>
      </c>
      <c r="F1315" s="9">
        <f t="shared" si="217"/>
        <v>10.323417499575292</v>
      </c>
      <c r="G1315" s="9"/>
      <c r="H1315" s="9">
        <f t="shared" ref="H1315:H1321" si="230">F1315-$G$1309</f>
        <v>1.8743703373064484</v>
      </c>
      <c r="I1315" s="9">
        <f t="shared" ref="I1315:I1321" si="231">POWER(2,-H1315)</f>
        <v>0.27274594686687065</v>
      </c>
      <c r="J1315" s="9"/>
      <c r="K1315" s="9"/>
      <c r="L1315" s="9"/>
      <c r="M1315" s="9"/>
    </row>
    <row r="1316" spans="1:14" x14ac:dyDescent="0.15">
      <c r="A1316" s="8">
        <v>53</v>
      </c>
      <c r="B1316" s="8" t="s">
        <v>128</v>
      </c>
      <c r="C1316" s="8" t="s">
        <v>129</v>
      </c>
      <c r="D1316" s="9">
        <v>16.419717755115176</v>
      </c>
      <c r="E1316" s="9">
        <v>26.455535624847315</v>
      </c>
      <c r="F1316" s="9">
        <f t="shared" si="217"/>
        <v>10.035817869732139</v>
      </c>
      <c r="G1316" s="9"/>
      <c r="H1316" s="9">
        <f t="shared" si="230"/>
        <v>1.5867707074632946</v>
      </c>
      <c r="I1316" s="9">
        <f t="shared" si="231"/>
        <v>0.33291581057138386</v>
      </c>
      <c r="J1316" s="9"/>
      <c r="K1316" s="9"/>
      <c r="L1316" s="9"/>
      <c r="M1316" s="9"/>
    </row>
    <row r="1317" spans="1:14" x14ac:dyDescent="0.15">
      <c r="A1317" s="8">
        <v>54</v>
      </c>
      <c r="B1317" s="8" t="s">
        <v>130</v>
      </c>
      <c r="C1317" s="8" t="s">
        <v>131</v>
      </c>
      <c r="D1317" s="9">
        <v>17.673493064670801</v>
      </c>
      <c r="E1317" s="9">
        <v>27.644436206175424</v>
      </c>
      <c r="F1317" s="9">
        <f t="shared" si="217"/>
        <v>9.9709431415046232</v>
      </c>
      <c r="G1317" s="9"/>
      <c r="H1317" s="9">
        <f t="shared" si="230"/>
        <v>1.5218959792357794</v>
      </c>
      <c r="I1317" s="9">
        <f t="shared" si="231"/>
        <v>0.34822797709106251</v>
      </c>
      <c r="J1317" s="9"/>
      <c r="K1317" s="9"/>
      <c r="L1317" s="9"/>
      <c r="M1317" s="9"/>
    </row>
    <row r="1318" spans="1:14" x14ac:dyDescent="0.15">
      <c r="A1318" s="8">
        <v>55</v>
      </c>
      <c r="B1318" s="8" t="s">
        <v>132</v>
      </c>
      <c r="C1318" s="8" t="s">
        <v>133</v>
      </c>
      <c r="D1318" s="9">
        <v>16.724282322024198</v>
      </c>
      <c r="E1318" s="9">
        <v>25.856020465976219</v>
      </c>
      <c r="F1318" s="9">
        <f t="shared" si="217"/>
        <v>9.1317381439520204</v>
      </c>
      <c r="G1318" s="9"/>
      <c r="H1318" s="9">
        <f t="shared" si="230"/>
        <v>0.68269098168317655</v>
      </c>
      <c r="I1318" s="9">
        <f t="shared" si="231"/>
        <v>0.62300213754612799</v>
      </c>
      <c r="J1318" s="9" t="s">
        <v>134</v>
      </c>
      <c r="K1318" s="9">
        <f t="shared" ref="K1318" si="232">GEOMEAN(I1318:I1321)</f>
        <v>0.74738088705280037</v>
      </c>
      <c r="L1318" s="9">
        <f t="shared" ref="L1318" si="233">STDEV(I1318:I1321)/SQRT(4)</f>
        <v>0.11502874414676363</v>
      </c>
      <c r="M1318" s="1">
        <v>0.14530000000000001</v>
      </c>
    </row>
    <row r="1319" spans="1:14" x14ac:dyDescent="0.15">
      <c r="A1319" s="8">
        <v>56</v>
      </c>
      <c r="B1319" s="8" t="s">
        <v>135</v>
      </c>
      <c r="C1319" s="8" t="s">
        <v>136</v>
      </c>
      <c r="D1319" s="9">
        <v>17.065027489516027</v>
      </c>
      <c r="E1319" s="9">
        <v>26.380581740996263</v>
      </c>
      <c r="F1319" s="9">
        <f t="shared" si="217"/>
        <v>9.3155542514802363</v>
      </c>
      <c r="G1319" s="9"/>
      <c r="H1319" s="9">
        <f t="shared" si="230"/>
        <v>0.86650708921139241</v>
      </c>
      <c r="I1319" s="9">
        <f t="shared" si="231"/>
        <v>0.54847315347148451</v>
      </c>
      <c r="J1319" s="9"/>
      <c r="K1319" s="9"/>
      <c r="L1319" s="9"/>
      <c r="M1319" s="9"/>
    </row>
    <row r="1320" spans="1:14" x14ac:dyDescent="0.15">
      <c r="A1320" s="8">
        <v>57</v>
      </c>
      <c r="B1320" s="8" t="s">
        <v>137</v>
      </c>
      <c r="C1320" s="8" t="s">
        <v>138</v>
      </c>
      <c r="D1320" s="9">
        <v>17.520034144274597</v>
      </c>
      <c r="E1320" s="9">
        <v>26.169917406445638</v>
      </c>
      <c r="F1320" s="9">
        <f t="shared" si="217"/>
        <v>8.6498832621710413</v>
      </c>
      <c r="G1320" s="9"/>
      <c r="H1320" s="9">
        <f t="shared" si="230"/>
        <v>0.20083609990219742</v>
      </c>
      <c r="I1320" s="9">
        <f t="shared" si="231"/>
        <v>0.87004619033666342</v>
      </c>
      <c r="J1320" s="9"/>
      <c r="K1320" s="9"/>
      <c r="L1320" s="9"/>
      <c r="M1320" s="9"/>
    </row>
    <row r="1321" spans="1:14" x14ac:dyDescent="0.15">
      <c r="A1321" s="8">
        <v>58</v>
      </c>
      <c r="B1321" s="8" t="s">
        <v>139</v>
      </c>
      <c r="C1321" s="8" t="s">
        <v>140</v>
      </c>
      <c r="D1321" s="9">
        <v>17.421708350142978</v>
      </c>
      <c r="E1321" s="9">
        <v>25.801059041921231</v>
      </c>
      <c r="F1321" s="9">
        <f t="shared" si="217"/>
        <v>8.379350691778253</v>
      </c>
      <c r="G1321" s="9"/>
      <c r="H1321" s="9">
        <f t="shared" si="230"/>
        <v>-6.9696470490590912E-2</v>
      </c>
      <c r="I1321" s="9">
        <f t="shared" si="231"/>
        <v>1.0494958563061427</v>
      </c>
      <c r="J1321" s="9"/>
      <c r="K1321" s="9"/>
      <c r="L1321" s="9"/>
      <c r="M1321" s="9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4E943-B7AC-2E43-891A-30932866BB75}">
  <dimension ref="A1:D25"/>
  <sheetViews>
    <sheetView tabSelected="1" workbookViewId="0">
      <selection activeCell="G11" sqref="G11"/>
    </sheetView>
  </sheetViews>
  <sheetFormatPr baseColWidth="10" defaultRowHeight="15" x14ac:dyDescent="0.2"/>
  <sheetData>
    <row r="1" spans="1:4" x14ac:dyDescent="0.2">
      <c r="A1" s="11"/>
      <c r="B1" s="12"/>
      <c r="C1" s="13"/>
      <c r="D1" s="13"/>
    </row>
    <row r="2" spans="1:4" x14ac:dyDescent="0.2">
      <c r="A2" s="11" t="s">
        <v>230</v>
      </c>
      <c r="B2" s="12"/>
      <c r="C2" s="13"/>
      <c r="D2" s="13"/>
    </row>
    <row r="3" spans="1:4" ht="16" x14ac:dyDescent="0.2">
      <c r="A3" s="14" t="s">
        <v>211</v>
      </c>
      <c r="B3" s="15" t="s">
        <v>212</v>
      </c>
      <c r="C3" s="16" t="s">
        <v>213</v>
      </c>
      <c r="D3" s="16" t="s">
        <v>214</v>
      </c>
    </row>
    <row r="4" spans="1:4" ht="16" x14ac:dyDescent="0.2">
      <c r="A4" s="17" t="s">
        <v>215</v>
      </c>
      <c r="B4" s="18">
        <v>44.974200000000003</v>
      </c>
      <c r="C4" s="19">
        <v>0.49299999999999999</v>
      </c>
      <c r="D4" s="19">
        <v>1E-3</v>
      </c>
    </row>
    <row r="5" spans="1:4" ht="16" x14ac:dyDescent="0.2">
      <c r="A5" s="17" t="s">
        <v>216</v>
      </c>
      <c r="B5" s="18">
        <v>11.8948</v>
      </c>
      <c r="C5" s="19">
        <v>0.19600000000000001</v>
      </c>
      <c r="D5" s="19">
        <v>1E-3</v>
      </c>
    </row>
    <row r="6" spans="1:4" ht="32" x14ac:dyDescent="0.2">
      <c r="A6" s="17" t="s">
        <v>217</v>
      </c>
      <c r="B6" s="18">
        <v>1.7745</v>
      </c>
      <c r="C6" s="19">
        <v>5.8000000000000003E-2</v>
      </c>
      <c r="D6" s="19">
        <v>7.9000000000000001E-2</v>
      </c>
    </row>
    <row r="7" spans="1:4" x14ac:dyDescent="0.2">
      <c r="A7" s="11"/>
      <c r="B7" s="12"/>
      <c r="C7" s="13"/>
      <c r="D7" s="13"/>
    </row>
    <row r="8" spans="1:4" x14ac:dyDescent="0.2">
      <c r="A8" s="11"/>
      <c r="B8" s="12"/>
      <c r="C8" s="13"/>
      <c r="D8" s="13"/>
    </row>
    <row r="9" spans="1:4" x14ac:dyDescent="0.2">
      <c r="A9" s="11"/>
      <c r="B9" s="12"/>
      <c r="C9" s="13"/>
      <c r="D9" s="13"/>
    </row>
    <row r="10" spans="1:4" x14ac:dyDescent="0.2">
      <c r="A10" s="11" t="s">
        <v>218</v>
      </c>
      <c r="B10" s="12"/>
      <c r="C10" s="13"/>
      <c r="D10" s="13"/>
    </row>
    <row r="11" spans="1:4" x14ac:dyDescent="0.2">
      <c r="A11" s="20" t="s">
        <v>219</v>
      </c>
      <c r="B11" s="21" t="s">
        <v>212</v>
      </c>
      <c r="C11" s="22" t="s">
        <v>213</v>
      </c>
      <c r="D11" s="22" t="s">
        <v>214</v>
      </c>
    </row>
    <row r="12" spans="1:4" x14ac:dyDescent="0.2">
      <c r="A12" s="23" t="s">
        <v>220</v>
      </c>
      <c r="B12" s="24">
        <v>44.628</v>
      </c>
      <c r="C12" s="25">
        <v>0.54700000000000004</v>
      </c>
      <c r="D12" s="25">
        <v>1E-3</v>
      </c>
    </row>
    <row r="13" spans="1:4" x14ac:dyDescent="0.2">
      <c r="A13" s="23" t="s">
        <v>221</v>
      </c>
      <c r="B13" s="24">
        <v>0.81630000000000003</v>
      </c>
      <c r="C13" s="25">
        <v>2.1999999999999999E-2</v>
      </c>
      <c r="D13" s="25">
        <v>0.38</v>
      </c>
    </row>
    <row r="14" spans="1:4" x14ac:dyDescent="0.2">
      <c r="A14" s="23" t="s">
        <v>222</v>
      </c>
      <c r="B14" s="24">
        <v>38.704000000000001</v>
      </c>
      <c r="C14" s="25">
        <v>0.51800000000000002</v>
      </c>
      <c r="D14" s="25">
        <v>1E-3</v>
      </c>
    </row>
    <row r="15" spans="1:4" x14ac:dyDescent="0.2">
      <c r="A15" s="11"/>
      <c r="B15" s="12"/>
      <c r="C15" s="13"/>
      <c r="D15" s="13"/>
    </row>
    <row r="16" spans="1:4" x14ac:dyDescent="0.2">
      <c r="A16" s="11"/>
      <c r="B16" s="12"/>
      <c r="C16" s="13"/>
      <c r="D16" s="13"/>
    </row>
    <row r="17" spans="1:4" x14ac:dyDescent="0.2">
      <c r="A17" s="11"/>
      <c r="B17" s="12"/>
      <c r="C17" s="13"/>
      <c r="D17" s="13"/>
    </row>
    <row r="18" spans="1:4" x14ac:dyDescent="0.2">
      <c r="A18" s="11" t="s">
        <v>223</v>
      </c>
      <c r="B18" s="12"/>
      <c r="C18" s="13"/>
      <c r="D18" s="13"/>
    </row>
    <row r="19" spans="1:4" x14ac:dyDescent="0.2">
      <c r="A19" s="20" t="s">
        <v>219</v>
      </c>
      <c r="B19" s="21" t="s">
        <v>212</v>
      </c>
      <c r="C19" s="22" t="s">
        <v>213</v>
      </c>
      <c r="D19" s="22" t="s">
        <v>214</v>
      </c>
    </row>
    <row r="20" spans="1:4" x14ac:dyDescent="0.2">
      <c r="A20" s="23" t="s">
        <v>224</v>
      </c>
      <c r="B20" s="24">
        <v>5.1407999999999996</v>
      </c>
      <c r="C20" s="25">
        <v>0.15512000000000001</v>
      </c>
      <c r="D20" s="25">
        <v>4.0000000000000001E-3</v>
      </c>
    </row>
    <row r="21" spans="1:4" x14ac:dyDescent="0.2">
      <c r="A21" s="23" t="s">
        <v>225</v>
      </c>
      <c r="B21" s="24">
        <v>9.6095000000000006</v>
      </c>
      <c r="C21" s="25">
        <v>0.25551000000000001</v>
      </c>
      <c r="D21" s="25">
        <v>4.0000000000000001E-3</v>
      </c>
    </row>
    <row r="22" spans="1:4" x14ac:dyDescent="0.2">
      <c r="A22" s="23" t="s">
        <v>226</v>
      </c>
      <c r="B22" s="24">
        <v>12.906000000000001</v>
      </c>
      <c r="C22" s="25">
        <v>0.33173000000000002</v>
      </c>
      <c r="D22" s="25">
        <v>1E-3</v>
      </c>
    </row>
    <row r="23" spans="1:4" x14ac:dyDescent="0.2">
      <c r="A23" s="23" t="s">
        <v>227</v>
      </c>
      <c r="B23" s="24">
        <v>0.61970000000000003</v>
      </c>
      <c r="C23" s="25">
        <v>2.1649999999999999E-2</v>
      </c>
      <c r="D23" s="25">
        <v>0.49199999999999999</v>
      </c>
    </row>
    <row r="24" spans="1:4" x14ac:dyDescent="0.2">
      <c r="A24" s="23" t="s">
        <v>228</v>
      </c>
      <c r="B24" s="24">
        <v>1.1412</v>
      </c>
      <c r="C24" s="25">
        <v>4.2049999999999997E-2</v>
      </c>
      <c r="D24" s="25">
        <v>0.27800000000000002</v>
      </c>
    </row>
    <row r="25" spans="1:4" x14ac:dyDescent="0.2">
      <c r="A25" s="23" t="s">
        <v>229</v>
      </c>
      <c r="B25" s="24">
        <v>0.2606</v>
      </c>
      <c r="C25" s="25">
        <v>9.92E-3</v>
      </c>
      <c r="D25" s="25">
        <v>0.73099999999999998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2AA22E1429AD4EAC412FCE701AC8F7" ma:contentTypeVersion="14" ma:contentTypeDescription="Ein neues Dokument erstellen." ma:contentTypeScope="" ma:versionID="0b19756912ce495e6106c4a019ce4c55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2187d7e5bac836f0938ad218f4947fc4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D99455-30DE-4FDD-8690-4D4305F41A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F94AC5-49B8-4DFD-B41E-9038EA2B1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339d1-c19e-4e8b-aa0b-1905bdd1676d"/>
    <ds:schemaRef ds:uri="4a866580-c927-4f2d-ae54-0f2d8b0046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44BA42-6B6D-428D-BAB2-AE0BBB07B012}">
  <ds:schemaRefs>
    <ds:schemaRef ds:uri="http://schemas.microsoft.com/office/2006/metadata/properties"/>
    <ds:schemaRef ds:uri="http://schemas.microsoft.com/office/infopath/2007/PartnerControls"/>
    <ds:schemaRef ds:uri="4a866580-c927-4f2d-ae54-0f2d8b0046d1"/>
    <ds:schemaRef ds:uri="97c339d1-c19e-4e8b-aa0b-1905bdd167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</vt:lpstr>
      <vt:lpstr>Permanova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Ramires Marcelo</dc:creator>
  <cp:keywords/>
  <dc:description/>
  <cp:lastModifiedBy>Ramires Marcelo</cp:lastModifiedBy>
  <cp:revision/>
  <dcterms:created xsi:type="dcterms:W3CDTF">2025-07-14T04:32:27Z</dcterms:created>
  <dcterms:modified xsi:type="dcterms:W3CDTF">2026-07-13T08:33:08Z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  <property fmtid="{D5CDD505-2E9C-101B-9397-08002B2CF9AE}" pid="3" name="MediaServiceImageTags">
    <vt:lpwstr/>
  </property>
</Properties>
</file>