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ucas\Desktop\mtDNA_Amblyomma\01_submissao\"/>
    </mc:Choice>
  </mc:AlternateContent>
  <bookViews>
    <workbookView xWindow="0" yWindow="0" windowWidth="20490" windowHeight="7635"/>
  </bookViews>
  <sheets>
    <sheet name="mtdna" sheetId="1" r:id="rId1"/>
  </sheets>
  <calcPr calcId="152511"/>
</workbook>
</file>

<file path=xl/calcChain.xml><?xml version="1.0" encoding="utf-8"?>
<calcChain xmlns="http://schemas.openxmlformats.org/spreadsheetml/2006/main">
  <c r="M44" i="1" l="1"/>
  <c r="L44" i="1"/>
  <c r="K44" i="1"/>
  <c r="F44" i="1"/>
  <c r="E44" i="1"/>
  <c r="M43" i="1"/>
  <c r="L43" i="1"/>
  <c r="K43" i="1"/>
  <c r="F43" i="1"/>
  <c r="E43" i="1"/>
  <c r="M42" i="1"/>
  <c r="L42" i="1"/>
  <c r="K42" i="1"/>
  <c r="F42" i="1"/>
  <c r="E42" i="1"/>
  <c r="M41" i="1"/>
  <c r="L41" i="1"/>
  <c r="K41" i="1"/>
  <c r="F41" i="1"/>
  <c r="E41" i="1"/>
  <c r="M40" i="1"/>
  <c r="L40" i="1"/>
  <c r="K40" i="1"/>
  <c r="F40" i="1"/>
  <c r="E40" i="1"/>
  <c r="M39" i="1"/>
  <c r="L39" i="1"/>
  <c r="K39" i="1"/>
  <c r="F39" i="1"/>
  <c r="E39" i="1"/>
  <c r="M38" i="1"/>
  <c r="L38" i="1"/>
  <c r="K38" i="1"/>
  <c r="F38" i="1"/>
  <c r="E38" i="1"/>
  <c r="M37" i="1"/>
  <c r="L37" i="1"/>
  <c r="K37" i="1"/>
  <c r="F37" i="1"/>
  <c r="E37" i="1"/>
  <c r="M36" i="1"/>
  <c r="L36" i="1"/>
  <c r="K36" i="1"/>
  <c r="F36" i="1"/>
  <c r="E36" i="1"/>
  <c r="M35" i="1"/>
  <c r="L35" i="1"/>
  <c r="K35" i="1"/>
  <c r="F35" i="1"/>
  <c r="E35" i="1"/>
  <c r="M34" i="1"/>
  <c r="L34" i="1"/>
  <c r="K34" i="1"/>
  <c r="F34" i="1"/>
  <c r="E34" i="1"/>
  <c r="M33" i="1"/>
  <c r="L33" i="1"/>
  <c r="K33" i="1"/>
  <c r="F33" i="1"/>
  <c r="E33" i="1"/>
  <c r="M32" i="1"/>
  <c r="L32" i="1"/>
  <c r="K32" i="1"/>
  <c r="F32" i="1"/>
  <c r="E32" i="1"/>
  <c r="M31" i="1"/>
  <c r="L31" i="1"/>
  <c r="K31" i="1"/>
  <c r="F31" i="1"/>
  <c r="E31" i="1"/>
  <c r="M30" i="1"/>
  <c r="L30" i="1"/>
  <c r="K30" i="1"/>
  <c r="F30" i="1"/>
  <c r="E30" i="1"/>
  <c r="M29" i="1"/>
  <c r="L29" i="1"/>
  <c r="K29" i="1"/>
  <c r="F29" i="1"/>
  <c r="E29" i="1"/>
  <c r="M28" i="1"/>
  <c r="L28" i="1"/>
  <c r="K28" i="1"/>
  <c r="F28" i="1"/>
  <c r="E28" i="1"/>
  <c r="M27" i="1"/>
  <c r="L27" i="1"/>
  <c r="K27" i="1"/>
  <c r="F27" i="1"/>
  <c r="E27" i="1"/>
  <c r="M26" i="1"/>
  <c r="L26" i="1"/>
  <c r="K26" i="1"/>
  <c r="F26" i="1"/>
  <c r="E26" i="1"/>
  <c r="M25" i="1"/>
  <c r="L25" i="1"/>
  <c r="K25" i="1"/>
  <c r="F25" i="1"/>
  <c r="E25" i="1"/>
  <c r="M24" i="1"/>
  <c r="L24" i="1"/>
  <c r="K24" i="1"/>
  <c r="F24" i="1"/>
  <c r="E24" i="1"/>
  <c r="M23" i="1"/>
  <c r="L23" i="1"/>
  <c r="K23" i="1"/>
  <c r="F23" i="1"/>
  <c r="E23" i="1"/>
  <c r="M22" i="1"/>
  <c r="L22" i="1"/>
  <c r="K22" i="1"/>
  <c r="F22" i="1"/>
  <c r="E22" i="1"/>
  <c r="M21" i="1"/>
  <c r="L21" i="1"/>
  <c r="K21" i="1"/>
  <c r="F21" i="1"/>
  <c r="E21" i="1"/>
  <c r="M20" i="1"/>
  <c r="L20" i="1"/>
  <c r="K20" i="1"/>
  <c r="F20" i="1"/>
  <c r="E20" i="1"/>
  <c r="M19" i="1"/>
  <c r="L19" i="1"/>
  <c r="K19" i="1"/>
  <c r="F19" i="1"/>
  <c r="E19" i="1"/>
  <c r="M18" i="1"/>
  <c r="L18" i="1"/>
  <c r="K18" i="1"/>
  <c r="F18" i="1"/>
  <c r="E18" i="1"/>
  <c r="M17" i="1"/>
  <c r="L17" i="1"/>
  <c r="K17" i="1"/>
  <c r="F17" i="1"/>
  <c r="E17" i="1"/>
  <c r="M16" i="1"/>
  <c r="L16" i="1"/>
  <c r="K16" i="1"/>
  <c r="F16" i="1"/>
  <c r="E16" i="1"/>
  <c r="M15" i="1"/>
  <c r="L15" i="1"/>
  <c r="K15" i="1"/>
  <c r="F15" i="1"/>
  <c r="E15" i="1"/>
  <c r="M14" i="1"/>
  <c r="L14" i="1"/>
  <c r="K14" i="1"/>
  <c r="F14" i="1"/>
  <c r="E14" i="1"/>
  <c r="M13" i="1"/>
  <c r="L13" i="1"/>
  <c r="K13" i="1"/>
  <c r="F13" i="1"/>
  <c r="E13" i="1"/>
  <c r="M12" i="1"/>
  <c r="L12" i="1"/>
  <c r="K12" i="1"/>
  <c r="F12" i="1"/>
  <c r="E12" i="1"/>
  <c r="M11" i="1"/>
  <c r="L11" i="1"/>
  <c r="K11" i="1"/>
  <c r="F11" i="1"/>
  <c r="E11" i="1"/>
  <c r="M10" i="1"/>
  <c r="L10" i="1"/>
  <c r="K10" i="1"/>
  <c r="F10" i="1"/>
  <c r="E10" i="1"/>
  <c r="M9" i="1"/>
  <c r="L9" i="1"/>
  <c r="K9" i="1"/>
  <c r="F9" i="1"/>
  <c r="E9" i="1"/>
  <c r="M8" i="1"/>
  <c r="L8" i="1"/>
  <c r="K8" i="1"/>
  <c r="F8" i="1"/>
  <c r="E8" i="1"/>
  <c r="M7" i="1"/>
  <c r="L7" i="1"/>
  <c r="K7" i="1"/>
  <c r="F7" i="1"/>
  <c r="E7" i="1"/>
  <c r="M6" i="1"/>
  <c r="L6" i="1"/>
  <c r="K6" i="1"/>
  <c r="F6" i="1"/>
  <c r="E6" i="1"/>
  <c r="M5" i="1"/>
  <c r="L5" i="1"/>
  <c r="K5" i="1"/>
  <c r="F5" i="1"/>
  <c r="E5" i="1"/>
  <c r="M4" i="1"/>
  <c r="L4" i="1"/>
  <c r="K4" i="1"/>
  <c r="F4" i="1"/>
  <c r="E4" i="1"/>
  <c r="M3" i="1"/>
  <c r="L3" i="1"/>
  <c r="K3" i="1"/>
  <c r="E3" i="1"/>
</calcChain>
</file>

<file path=xl/sharedStrings.xml><?xml version="1.0" encoding="utf-8"?>
<sst xmlns="http://schemas.openxmlformats.org/spreadsheetml/2006/main" count="99" uniqueCount="58">
  <si>
    <t>genes</t>
  </si>
  <si>
    <t>strand</t>
  </si>
  <si>
    <t>start</t>
  </si>
  <si>
    <t>end</t>
  </si>
  <si>
    <t>size</t>
  </si>
  <si>
    <t>ign</t>
  </si>
  <si>
    <t>T%</t>
  </si>
  <si>
    <t>C%</t>
  </si>
  <si>
    <t>A%</t>
  </si>
  <si>
    <t>G%</t>
  </si>
  <si>
    <t>AT%</t>
  </si>
  <si>
    <t>ATs</t>
  </si>
  <si>
    <t>GCs</t>
  </si>
  <si>
    <t>Genome</t>
  </si>
  <si>
    <t>NA</t>
  </si>
  <si>
    <t>Met</t>
  </si>
  <si>
    <t>forward</t>
  </si>
  <si>
    <t>ND2</t>
  </si>
  <si>
    <t>Trp</t>
  </si>
  <si>
    <t>Tyr</t>
  </si>
  <si>
    <t>reverse</t>
  </si>
  <si>
    <t>COI</t>
  </si>
  <si>
    <t>COII</t>
  </si>
  <si>
    <t>Lys</t>
  </si>
  <si>
    <t>Asp</t>
  </si>
  <si>
    <t>ATP8</t>
  </si>
  <si>
    <t>ATP6</t>
  </si>
  <si>
    <t>COIII</t>
  </si>
  <si>
    <t>Gly</t>
  </si>
  <si>
    <t>ND3</t>
  </si>
  <si>
    <t>Ala</t>
  </si>
  <si>
    <t>Arg</t>
  </si>
  <si>
    <t>Asn</t>
  </si>
  <si>
    <t>Ser1</t>
  </si>
  <si>
    <t>Glu</t>
  </si>
  <si>
    <t>Tick-box 1</t>
  </si>
  <si>
    <t>ND1</t>
  </si>
  <si>
    <t>Leu2</t>
  </si>
  <si>
    <t>Tick-box 2</t>
  </si>
  <si>
    <t>rRNA16S</t>
  </si>
  <si>
    <t>Val</t>
  </si>
  <si>
    <t>rRNA12S</t>
  </si>
  <si>
    <t>A+T</t>
  </si>
  <si>
    <t>Ile</t>
  </si>
  <si>
    <t>Gln</t>
  </si>
  <si>
    <t>Phe</t>
  </si>
  <si>
    <t>ND5</t>
  </si>
  <si>
    <t>His</t>
  </si>
  <si>
    <t>ND4</t>
  </si>
  <si>
    <t>ND4L</t>
  </si>
  <si>
    <t>Thr</t>
  </si>
  <si>
    <t>Pro</t>
  </si>
  <si>
    <t>ND6</t>
  </si>
  <si>
    <t>CytB</t>
  </si>
  <si>
    <t>Ser2</t>
  </si>
  <si>
    <t>Leu1</t>
  </si>
  <si>
    <t>Cys</t>
  </si>
  <si>
    <r>
      <rPr>
        <b/>
        <i/>
        <sz val="12"/>
        <color theme="1"/>
        <rFont val="Times New Roman"/>
        <family val="1"/>
      </rPr>
      <t>A. humerale</t>
    </r>
    <r>
      <rPr>
        <b/>
        <sz val="12"/>
        <color theme="1"/>
        <rFont val="Times New Roman"/>
        <family val="1"/>
      </rPr>
      <t xml:space="preserve"> mtDNA nucleotide composition metrics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</si>
</sst>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_ "/>
    <numFmt numFmtId="165" formatCode="0.0000"/>
    <numFmt numFmtId="166" formatCode="#,##0.0_ "/>
    <numFmt numFmtId="167" formatCode="0_ "/>
  </numFmts>
  <fonts count="8"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Font="1">
      <alignment vertical="center"/>
    </xf>
    <xf numFmtId="164" fontId="6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zoomScale="115" zoomScaleNormal="115" workbookViewId="0">
      <selection sqref="A1:M1"/>
    </sheetView>
  </sheetViews>
  <sheetFormatPr defaultColWidth="8.85546875" defaultRowHeight="15"/>
  <cols>
    <col min="1" max="13" width="8.7109375" customWidth="1"/>
  </cols>
  <sheetData>
    <row r="1" spans="1:20" ht="15.75">
      <c r="A1" s="17" t="s">
        <v>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20" ht="15.7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20" ht="15.75">
      <c r="A3" s="4" t="s">
        <v>13</v>
      </c>
      <c r="B3" s="5" t="s">
        <v>14</v>
      </c>
      <c r="C3" s="6">
        <v>1</v>
      </c>
      <c r="D3" s="6">
        <v>14795</v>
      </c>
      <c r="E3" s="6">
        <f t="shared" ref="E3:E25" si="0">(D3-C3)+1</f>
        <v>14795</v>
      </c>
      <c r="F3" s="7" t="s">
        <v>14</v>
      </c>
      <c r="G3" s="8">
        <v>40.1</v>
      </c>
      <c r="H3" s="8">
        <v>12.3</v>
      </c>
      <c r="I3" s="8">
        <v>38.4</v>
      </c>
      <c r="J3" s="8">
        <v>9.1999999999999993</v>
      </c>
      <c r="K3" s="8">
        <f t="shared" ref="K3:K25" si="1">I3+G3</f>
        <v>78.5</v>
      </c>
      <c r="L3" s="9">
        <f t="shared" ref="L3:L25" si="2">(I3-G3)/(I3+G3)</f>
        <v>-2.165605095541405E-2</v>
      </c>
      <c r="M3" s="9">
        <f t="shared" ref="M3:M25" si="3">(J3-H3)/(J3+H3)</f>
        <v>-0.14418604651162797</v>
      </c>
      <c r="N3" s="1"/>
      <c r="O3" s="1"/>
      <c r="P3" s="1"/>
      <c r="Q3" s="1"/>
      <c r="R3" s="1"/>
      <c r="S3" s="1"/>
      <c r="T3" s="2"/>
    </row>
    <row r="4" spans="1:20" ht="15.75">
      <c r="A4" s="4" t="s">
        <v>15</v>
      </c>
      <c r="B4" s="10" t="s">
        <v>16</v>
      </c>
      <c r="C4" s="11">
        <v>1</v>
      </c>
      <c r="D4" s="11">
        <v>62</v>
      </c>
      <c r="E4" s="12">
        <f t="shared" si="0"/>
        <v>62</v>
      </c>
      <c r="F4" s="12">
        <f>(C4*0)</f>
        <v>0</v>
      </c>
      <c r="G4" s="13">
        <v>30.645160000000001</v>
      </c>
      <c r="H4" s="13">
        <v>16.129031999999999</v>
      </c>
      <c r="I4" s="13">
        <v>40.322580000000002</v>
      </c>
      <c r="J4" s="13">
        <v>12.903226</v>
      </c>
      <c r="K4" s="8">
        <f t="shared" si="1"/>
        <v>70.967740000000006</v>
      </c>
      <c r="L4" s="9">
        <f t="shared" si="2"/>
        <v>0.13636364917355406</v>
      </c>
      <c r="M4" s="9">
        <f t="shared" si="3"/>
        <v>-0.11111109580246906</v>
      </c>
      <c r="N4" s="1"/>
      <c r="O4" s="1"/>
      <c r="P4" s="1"/>
      <c r="Q4" s="1"/>
      <c r="R4" s="1"/>
      <c r="S4" s="1"/>
      <c r="T4" s="2"/>
    </row>
    <row r="5" spans="1:20" ht="15.75">
      <c r="A5" s="4" t="s">
        <v>17</v>
      </c>
      <c r="B5" s="10" t="s">
        <v>16</v>
      </c>
      <c r="C5" s="11">
        <v>63</v>
      </c>
      <c r="D5" s="11">
        <v>1025</v>
      </c>
      <c r="E5" s="12">
        <f t="shared" si="0"/>
        <v>963</v>
      </c>
      <c r="F5" s="14">
        <f t="shared" ref="F5:F25" si="4">(C5-D4)-1</f>
        <v>0</v>
      </c>
      <c r="G5" s="13">
        <v>45.898229999999998</v>
      </c>
      <c r="H5" s="13">
        <v>9.7611629999999998</v>
      </c>
      <c r="I5" s="13">
        <v>39.563859999999998</v>
      </c>
      <c r="J5" s="13">
        <v>4.7767390000000001</v>
      </c>
      <c r="K5" s="8">
        <f t="shared" si="1"/>
        <v>85.462089999999989</v>
      </c>
      <c r="L5" s="9">
        <f t="shared" si="2"/>
        <v>-7.411906261595054E-2</v>
      </c>
      <c r="M5" s="9">
        <f t="shared" si="3"/>
        <v>-0.34285717430204166</v>
      </c>
      <c r="N5" s="1"/>
      <c r="O5" s="1"/>
      <c r="P5" s="1"/>
      <c r="Q5" s="1"/>
      <c r="R5" s="1"/>
      <c r="S5" s="1"/>
      <c r="T5" s="2"/>
    </row>
    <row r="6" spans="1:20" ht="15.75">
      <c r="A6" s="4" t="s">
        <v>18</v>
      </c>
      <c r="B6" s="10" t="s">
        <v>16</v>
      </c>
      <c r="C6" s="11">
        <v>1037</v>
      </c>
      <c r="D6" s="11">
        <v>1098</v>
      </c>
      <c r="E6" s="12">
        <f t="shared" si="0"/>
        <v>62</v>
      </c>
      <c r="F6" s="14">
        <f t="shared" si="4"/>
        <v>11</v>
      </c>
      <c r="G6" s="13">
        <v>35.483870000000003</v>
      </c>
      <c r="H6" s="13">
        <v>8.0645159999999994</v>
      </c>
      <c r="I6" s="13">
        <v>51.612900000000003</v>
      </c>
      <c r="J6" s="13">
        <v>4.8387099999999998</v>
      </c>
      <c r="K6" s="8">
        <f t="shared" si="1"/>
        <v>87.096770000000006</v>
      </c>
      <c r="L6" s="9">
        <f t="shared" si="2"/>
        <v>0.18518516817558217</v>
      </c>
      <c r="M6" s="9">
        <f t="shared" si="3"/>
        <v>-0.24999996125000054</v>
      </c>
      <c r="N6" s="1"/>
      <c r="O6" s="1"/>
      <c r="P6" s="1"/>
      <c r="Q6" s="1"/>
      <c r="R6" s="1"/>
      <c r="S6" s="1"/>
      <c r="T6" s="2"/>
    </row>
    <row r="7" spans="1:20" ht="15.75">
      <c r="A7" s="4" t="s">
        <v>19</v>
      </c>
      <c r="B7" s="10" t="s">
        <v>20</v>
      </c>
      <c r="C7" s="11">
        <v>1097</v>
      </c>
      <c r="D7" s="11">
        <v>1159</v>
      </c>
      <c r="E7" s="12">
        <f t="shared" si="0"/>
        <v>63</v>
      </c>
      <c r="F7" s="14">
        <f t="shared" si="4"/>
        <v>-2</v>
      </c>
      <c r="G7" s="13">
        <v>42.857140000000001</v>
      </c>
      <c r="H7" s="13">
        <v>7.9365079999999999</v>
      </c>
      <c r="I7" s="13">
        <v>30.158729999999998</v>
      </c>
      <c r="J7" s="13">
        <v>19.047619000000001</v>
      </c>
      <c r="K7" s="8">
        <f t="shared" si="1"/>
        <v>73.015870000000007</v>
      </c>
      <c r="L7" s="9">
        <f t="shared" si="2"/>
        <v>-0.17391301370510276</v>
      </c>
      <c r="M7" s="9">
        <f t="shared" si="3"/>
        <v>0.41176470152249139</v>
      </c>
      <c r="N7" s="1"/>
      <c r="O7" s="1"/>
      <c r="P7" s="1"/>
      <c r="Q7" s="1"/>
      <c r="R7" s="1"/>
      <c r="S7" s="1"/>
      <c r="T7" s="2"/>
    </row>
    <row r="8" spans="1:20" ht="15.75">
      <c r="A8" s="4" t="s">
        <v>21</v>
      </c>
      <c r="B8" s="10" t="s">
        <v>16</v>
      </c>
      <c r="C8" s="11">
        <v>1191</v>
      </c>
      <c r="D8" s="11">
        <v>2687</v>
      </c>
      <c r="E8" s="12">
        <f t="shared" si="0"/>
        <v>1497</v>
      </c>
      <c r="F8" s="14">
        <f t="shared" si="4"/>
        <v>31</v>
      </c>
      <c r="G8" s="13">
        <v>38.142949999999999</v>
      </c>
      <c r="H8" s="13">
        <v>16.766867000000001</v>
      </c>
      <c r="I8" s="13">
        <v>31.46293</v>
      </c>
      <c r="J8" s="13">
        <v>13.627255</v>
      </c>
      <c r="K8" s="8">
        <f t="shared" si="1"/>
        <v>69.605879999999999</v>
      </c>
      <c r="L8" s="9">
        <f t="shared" si="2"/>
        <v>-9.5969191108567248E-2</v>
      </c>
      <c r="M8" s="9">
        <f t="shared" si="3"/>
        <v>-0.10329668348373416</v>
      </c>
      <c r="N8" s="1"/>
      <c r="O8" s="1"/>
      <c r="P8" s="1"/>
      <c r="Q8" s="1"/>
      <c r="R8" s="1"/>
      <c r="S8" s="1"/>
      <c r="T8" s="2"/>
    </row>
    <row r="9" spans="1:20" ht="15.75">
      <c r="A9" s="4" t="s">
        <v>22</v>
      </c>
      <c r="B9" s="10" t="s">
        <v>16</v>
      </c>
      <c r="C9" s="11">
        <v>2701</v>
      </c>
      <c r="D9" s="11">
        <v>3372</v>
      </c>
      <c r="E9" s="12">
        <f t="shared" si="0"/>
        <v>672</v>
      </c>
      <c r="F9" s="14">
        <f t="shared" si="4"/>
        <v>13</v>
      </c>
      <c r="G9" s="13">
        <v>36.309519999999999</v>
      </c>
      <c r="H9" s="13">
        <v>17.559524</v>
      </c>
      <c r="I9" s="13">
        <v>36.458329999999997</v>
      </c>
      <c r="J9" s="13">
        <v>9.6726189999999992</v>
      </c>
      <c r="K9" s="8">
        <f t="shared" si="1"/>
        <v>72.767849999999996</v>
      </c>
      <c r="L9" s="9">
        <f t="shared" si="2"/>
        <v>2.0449965197542248E-3</v>
      </c>
      <c r="M9" s="9">
        <f t="shared" si="3"/>
        <v>-0.28961749356266236</v>
      </c>
      <c r="N9" s="1"/>
      <c r="O9" s="1"/>
      <c r="P9" s="1"/>
      <c r="Q9" s="1"/>
      <c r="R9" s="1"/>
      <c r="S9" s="1"/>
      <c r="T9" s="2"/>
    </row>
    <row r="10" spans="1:20" ht="15.75">
      <c r="A10" s="4" t="s">
        <v>23</v>
      </c>
      <c r="B10" s="10" t="s">
        <v>16</v>
      </c>
      <c r="C10" s="11">
        <v>3376</v>
      </c>
      <c r="D10" s="11">
        <v>3442</v>
      </c>
      <c r="E10" s="12">
        <f t="shared" si="0"/>
        <v>67</v>
      </c>
      <c r="F10" s="14">
        <f t="shared" si="4"/>
        <v>3</v>
      </c>
      <c r="G10" s="13">
        <v>34.328360000000004</v>
      </c>
      <c r="H10" s="13">
        <v>13.432836</v>
      </c>
      <c r="I10" s="13">
        <v>38.805970000000002</v>
      </c>
      <c r="J10" s="13">
        <v>13.432836</v>
      </c>
      <c r="K10" s="8">
        <f t="shared" si="1"/>
        <v>73.134330000000006</v>
      </c>
      <c r="L10" s="9">
        <f t="shared" si="2"/>
        <v>6.1224461890879399E-2</v>
      </c>
      <c r="M10" s="9">
        <f t="shared" si="3"/>
        <v>0</v>
      </c>
      <c r="N10" s="1"/>
      <c r="O10" s="1"/>
      <c r="P10" s="1"/>
      <c r="Q10" s="1"/>
      <c r="R10" s="1"/>
      <c r="S10" s="1"/>
      <c r="T10" s="2"/>
    </row>
    <row r="11" spans="1:20" ht="15.75">
      <c r="A11" s="4" t="s">
        <v>24</v>
      </c>
      <c r="B11" s="10" t="s">
        <v>16</v>
      </c>
      <c r="C11" s="11">
        <v>3443</v>
      </c>
      <c r="D11" s="11">
        <v>3505</v>
      </c>
      <c r="E11" s="12">
        <f t="shared" si="0"/>
        <v>63</v>
      </c>
      <c r="F11" s="14">
        <f t="shared" si="4"/>
        <v>0</v>
      </c>
      <c r="G11" s="13">
        <v>36.507939999999998</v>
      </c>
      <c r="H11" s="13">
        <v>9.5238099999999992</v>
      </c>
      <c r="I11" s="13">
        <v>44.44444</v>
      </c>
      <c r="J11" s="13">
        <v>9.5238099999999992</v>
      </c>
      <c r="K11" s="8">
        <f t="shared" si="1"/>
        <v>80.952380000000005</v>
      </c>
      <c r="L11" s="9">
        <f t="shared" si="2"/>
        <v>9.8039118800460248E-2</v>
      </c>
      <c r="M11" s="9">
        <f t="shared" si="3"/>
        <v>0</v>
      </c>
      <c r="N11" s="1"/>
      <c r="O11" s="1"/>
      <c r="P11" s="1"/>
      <c r="Q11" s="1"/>
      <c r="R11" s="1"/>
      <c r="S11" s="1"/>
      <c r="T11" s="2"/>
    </row>
    <row r="12" spans="1:20" ht="15.75">
      <c r="A12" s="4" t="s">
        <v>25</v>
      </c>
      <c r="B12" s="10" t="s">
        <v>16</v>
      </c>
      <c r="C12" s="11">
        <v>3506</v>
      </c>
      <c r="D12" s="11">
        <v>3661</v>
      </c>
      <c r="E12" s="12">
        <f t="shared" si="0"/>
        <v>156</v>
      </c>
      <c r="F12" s="14">
        <f t="shared" si="4"/>
        <v>0</v>
      </c>
      <c r="G12" s="13">
        <v>40.384619999999998</v>
      </c>
      <c r="H12" s="13">
        <v>14.743589999999999</v>
      </c>
      <c r="I12" s="13">
        <v>41.025640000000003</v>
      </c>
      <c r="J12" s="13">
        <v>3.8461539999999999</v>
      </c>
      <c r="K12" s="8">
        <f t="shared" si="1"/>
        <v>81.410259999999994</v>
      </c>
      <c r="L12" s="9">
        <f t="shared" si="2"/>
        <v>7.8739461094953465E-3</v>
      </c>
      <c r="M12" s="9">
        <f t="shared" si="3"/>
        <v>-0.58620688913198582</v>
      </c>
      <c r="N12" s="1"/>
      <c r="O12" s="1"/>
      <c r="P12" s="1"/>
      <c r="Q12" s="1"/>
      <c r="R12" s="1"/>
      <c r="S12" s="1"/>
      <c r="T12" s="2"/>
    </row>
    <row r="13" spans="1:20" ht="15.75">
      <c r="A13" s="4" t="s">
        <v>26</v>
      </c>
      <c r="B13" s="10" t="s">
        <v>16</v>
      </c>
      <c r="C13" s="11">
        <v>3658</v>
      </c>
      <c r="D13" s="11">
        <v>4317</v>
      </c>
      <c r="E13" s="12">
        <f t="shared" si="0"/>
        <v>660</v>
      </c>
      <c r="F13" s="14">
        <f t="shared" si="4"/>
        <v>-4</v>
      </c>
      <c r="G13" s="13">
        <v>45.909089999999999</v>
      </c>
      <c r="H13" s="13">
        <v>12.575758</v>
      </c>
      <c r="I13" s="13">
        <v>32.727269999999997</v>
      </c>
      <c r="J13" s="13">
        <v>8.7878790000000002</v>
      </c>
      <c r="K13" s="8">
        <f t="shared" si="1"/>
        <v>78.636359999999996</v>
      </c>
      <c r="L13" s="9">
        <f t="shared" si="2"/>
        <v>-0.16763008867653592</v>
      </c>
      <c r="M13" s="9">
        <f t="shared" si="3"/>
        <v>-0.1773049691866605</v>
      </c>
      <c r="N13" s="1"/>
      <c r="O13" s="1"/>
      <c r="P13" s="1"/>
      <c r="Q13" s="1"/>
      <c r="R13" s="1"/>
      <c r="S13" s="1"/>
      <c r="T13" s="2"/>
    </row>
    <row r="14" spans="1:20" ht="15.75">
      <c r="A14" s="4" t="s">
        <v>27</v>
      </c>
      <c r="B14" s="10" t="s">
        <v>16</v>
      </c>
      <c r="C14" s="11">
        <v>4328</v>
      </c>
      <c r="D14" s="11">
        <v>5104</v>
      </c>
      <c r="E14" s="12">
        <f t="shared" si="0"/>
        <v>777</v>
      </c>
      <c r="F14" s="14">
        <f t="shared" si="4"/>
        <v>10</v>
      </c>
      <c r="G14" s="13">
        <v>46.589449999999999</v>
      </c>
      <c r="H14" s="13">
        <v>12.355212</v>
      </c>
      <c r="I14" s="13">
        <v>28.957529999999998</v>
      </c>
      <c r="J14" s="13">
        <v>12.097811999999999</v>
      </c>
      <c r="K14" s="8">
        <f t="shared" si="1"/>
        <v>75.546979999999991</v>
      </c>
      <c r="L14" s="9">
        <f t="shared" si="2"/>
        <v>-0.23339013683935483</v>
      </c>
      <c r="M14" s="9">
        <f t="shared" si="3"/>
        <v>-1.0526305458171575E-2</v>
      </c>
      <c r="N14" s="1"/>
      <c r="O14" s="1"/>
      <c r="P14" s="1"/>
      <c r="Q14" s="1"/>
      <c r="R14" s="1"/>
      <c r="S14" s="1"/>
      <c r="T14" s="2"/>
    </row>
    <row r="15" spans="1:20" ht="15.75">
      <c r="A15" s="4" t="s">
        <v>28</v>
      </c>
      <c r="B15" s="10" t="s">
        <v>16</v>
      </c>
      <c r="C15" s="11">
        <v>5106</v>
      </c>
      <c r="D15" s="11">
        <v>5166</v>
      </c>
      <c r="E15" s="12">
        <f t="shared" si="0"/>
        <v>61</v>
      </c>
      <c r="F15" s="14">
        <f t="shared" si="4"/>
        <v>1</v>
      </c>
      <c r="G15" s="13">
        <v>36.065570000000001</v>
      </c>
      <c r="H15" s="13">
        <v>6.5573769999999998</v>
      </c>
      <c r="I15" s="13">
        <v>50.819670000000002</v>
      </c>
      <c r="J15" s="13">
        <v>6.5573769999999998</v>
      </c>
      <c r="K15" s="8">
        <f t="shared" si="1"/>
        <v>86.88524000000001</v>
      </c>
      <c r="L15" s="9">
        <f t="shared" si="2"/>
        <v>0.16981135115699744</v>
      </c>
      <c r="M15" s="9">
        <f t="shared" si="3"/>
        <v>0</v>
      </c>
      <c r="N15" s="1"/>
      <c r="O15" s="1"/>
      <c r="P15" s="1"/>
      <c r="Q15" s="1"/>
      <c r="R15" s="1"/>
      <c r="S15" s="1"/>
      <c r="T15" s="2"/>
    </row>
    <row r="16" spans="1:20" ht="15.75">
      <c r="A16" s="4" t="s">
        <v>29</v>
      </c>
      <c r="B16" s="10" t="s">
        <v>16</v>
      </c>
      <c r="C16" s="11">
        <v>5167</v>
      </c>
      <c r="D16" s="11">
        <v>5505</v>
      </c>
      <c r="E16" s="12">
        <f t="shared" si="0"/>
        <v>339</v>
      </c>
      <c r="F16" s="14">
        <f t="shared" si="4"/>
        <v>0</v>
      </c>
      <c r="G16" s="13">
        <v>53.982300000000002</v>
      </c>
      <c r="H16" s="13">
        <v>7.3746309999999999</v>
      </c>
      <c r="I16" s="13">
        <v>28.318580000000001</v>
      </c>
      <c r="J16" s="13">
        <v>10.324484</v>
      </c>
      <c r="K16" s="8">
        <f t="shared" si="1"/>
        <v>82.300880000000006</v>
      </c>
      <c r="L16" s="9">
        <f t="shared" si="2"/>
        <v>-0.31182801447566538</v>
      </c>
      <c r="M16" s="9">
        <f t="shared" si="3"/>
        <v>0.16666669491666675</v>
      </c>
      <c r="N16" s="1"/>
      <c r="O16" s="1"/>
      <c r="P16" s="1"/>
      <c r="Q16" s="1"/>
      <c r="R16" s="1"/>
      <c r="S16" s="1"/>
      <c r="T16" s="2"/>
    </row>
    <row r="17" spans="1:20" ht="15.75">
      <c r="A17" s="4" t="s">
        <v>30</v>
      </c>
      <c r="B17" s="10" t="s">
        <v>16</v>
      </c>
      <c r="C17" s="11">
        <v>5510</v>
      </c>
      <c r="D17" s="11">
        <v>5571</v>
      </c>
      <c r="E17" s="12">
        <f t="shared" si="0"/>
        <v>62</v>
      </c>
      <c r="F17" s="14">
        <f t="shared" si="4"/>
        <v>4</v>
      </c>
      <c r="G17" s="13">
        <v>41.935479999999998</v>
      </c>
      <c r="H17" s="13">
        <v>8.0645159999999994</v>
      </c>
      <c r="I17" s="13">
        <v>38.709679999999999</v>
      </c>
      <c r="J17" s="13">
        <v>11.290323000000001</v>
      </c>
      <c r="K17" s="8">
        <f t="shared" si="1"/>
        <v>80.645160000000004</v>
      </c>
      <c r="L17" s="9">
        <f t="shared" si="2"/>
        <v>-3.9999920639998722E-2</v>
      </c>
      <c r="M17" s="9">
        <f t="shared" si="3"/>
        <v>0.16666669249999971</v>
      </c>
      <c r="N17" s="1"/>
      <c r="O17" s="1"/>
      <c r="P17" s="1"/>
      <c r="Q17" s="1"/>
      <c r="R17" s="1"/>
      <c r="S17" s="1"/>
      <c r="T17" s="2"/>
    </row>
    <row r="18" spans="1:20" ht="15.75">
      <c r="A18" s="4" t="s">
        <v>31</v>
      </c>
      <c r="B18" s="10" t="s">
        <v>16</v>
      </c>
      <c r="C18" s="11">
        <v>5581</v>
      </c>
      <c r="D18" s="11">
        <v>5645</v>
      </c>
      <c r="E18" s="12">
        <f t="shared" si="0"/>
        <v>65</v>
      </c>
      <c r="F18" s="14">
        <f t="shared" si="4"/>
        <v>9</v>
      </c>
      <c r="G18" s="13">
        <v>41.538460000000001</v>
      </c>
      <c r="H18" s="13">
        <v>10.769231</v>
      </c>
      <c r="I18" s="13">
        <v>32.307690000000001</v>
      </c>
      <c r="J18" s="13">
        <v>15.384615</v>
      </c>
      <c r="K18" s="8">
        <f t="shared" si="1"/>
        <v>73.846149999999994</v>
      </c>
      <c r="L18" s="9">
        <f t="shared" si="2"/>
        <v>-0.12500001692708421</v>
      </c>
      <c r="M18" s="9">
        <f t="shared" si="3"/>
        <v>0.17647056574394451</v>
      </c>
      <c r="N18" s="1"/>
      <c r="O18" s="1"/>
      <c r="P18" s="1"/>
      <c r="Q18" s="1"/>
      <c r="R18" s="1"/>
      <c r="S18" s="1"/>
      <c r="T18" s="2"/>
    </row>
    <row r="19" spans="1:20" ht="15.75">
      <c r="A19" s="4" t="s">
        <v>32</v>
      </c>
      <c r="B19" s="10" t="s">
        <v>16</v>
      </c>
      <c r="C19" s="11">
        <v>5644</v>
      </c>
      <c r="D19" s="11">
        <v>5708</v>
      </c>
      <c r="E19" s="12">
        <f t="shared" si="0"/>
        <v>65</v>
      </c>
      <c r="F19" s="14">
        <f t="shared" si="4"/>
        <v>-2</v>
      </c>
      <c r="G19" s="13">
        <v>40</v>
      </c>
      <c r="H19" s="13">
        <v>10.769231</v>
      </c>
      <c r="I19" s="13">
        <v>35.384619999999998</v>
      </c>
      <c r="J19" s="13">
        <v>13.846154</v>
      </c>
      <c r="K19" s="8">
        <f t="shared" si="1"/>
        <v>75.384619999999998</v>
      </c>
      <c r="L19" s="9">
        <f t="shared" si="2"/>
        <v>-6.1224424822994422E-2</v>
      </c>
      <c r="M19" s="9">
        <f t="shared" si="3"/>
        <v>0.12499999492187511</v>
      </c>
      <c r="N19" s="1"/>
      <c r="O19" s="1"/>
      <c r="P19" s="1"/>
      <c r="Q19" s="1"/>
      <c r="R19" s="1"/>
      <c r="S19" s="1"/>
      <c r="T19" s="2"/>
    </row>
    <row r="20" spans="1:20" ht="15.75">
      <c r="A20" s="4" t="s">
        <v>33</v>
      </c>
      <c r="B20" s="10" t="s">
        <v>16</v>
      </c>
      <c r="C20" s="11">
        <v>5708</v>
      </c>
      <c r="D20" s="11">
        <v>5761</v>
      </c>
      <c r="E20" s="12">
        <f t="shared" si="0"/>
        <v>54</v>
      </c>
      <c r="F20" s="14">
        <f t="shared" si="4"/>
        <v>-1</v>
      </c>
      <c r="G20" s="13">
        <v>38.888890000000004</v>
      </c>
      <c r="H20" s="13">
        <v>12.962963</v>
      </c>
      <c r="I20" s="13">
        <v>38.888890000000004</v>
      </c>
      <c r="J20" s="13">
        <v>9.2592590000000001</v>
      </c>
      <c r="K20" s="8">
        <f t="shared" si="1"/>
        <v>77.777780000000007</v>
      </c>
      <c r="L20" s="9">
        <f t="shared" si="2"/>
        <v>0</v>
      </c>
      <c r="M20" s="9">
        <f t="shared" si="3"/>
        <v>-0.16666668166666682</v>
      </c>
      <c r="N20" s="1"/>
      <c r="O20" s="1"/>
      <c r="P20" s="1"/>
      <c r="Q20" s="1"/>
      <c r="R20" s="1"/>
      <c r="S20" s="1"/>
      <c r="T20" s="2"/>
    </row>
    <row r="21" spans="1:20" ht="15.75">
      <c r="A21" s="4" t="s">
        <v>34</v>
      </c>
      <c r="B21" s="10" t="s">
        <v>16</v>
      </c>
      <c r="C21" s="11">
        <v>5763</v>
      </c>
      <c r="D21" s="11">
        <v>5824</v>
      </c>
      <c r="E21" s="12">
        <f t="shared" si="0"/>
        <v>62</v>
      </c>
      <c r="F21" s="14">
        <f t="shared" si="4"/>
        <v>1</v>
      </c>
      <c r="G21" s="13">
        <v>48.387099999999997</v>
      </c>
      <c r="H21" s="13">
        <v>11.290323000000001</v>
      </c>
      <c r="I21" s="13">
        <v>32.25806</v>
      </c>
      <c r="J21" s="13">
        <v>8.0645159999999994</v>
      </c>
      <c r="K21" s="8">
        <f t="shared" si="1"/>
        <v>80.645160000000004</v>
      </c>
      <c r="L21" s="9">
        <f t="shared" si="2"/>
        <v>-0.20000009920000153</v>
      </c>
      <c r="M21" s="9">
        <f t="shared" si="3"/>
        <v>-0.16666669249999971</v>
      </c>
      <c r="N21" s="1"/>
      <c r="O21" s="1"/>
      <c r="P21" s="1"/>
      <c r="Q21" s="1"/>
      <c r="R21" s="1"/>
      <c r="S21" s="1"/>
      <c r="T21" s="2"/>
    </row>
    <row r="22" spans="1:20" ht="15.75">
      <c r="A22" s="15" t="s">
        <v>35</v>
      </c>
      <c r="B22" s="10" t="s">
        <v>20</v>
      </c>
      <c r="C22" s="15">
        <v>5820</v>
      </c>
      <c r="D22" s="15">
        <v>5840</v>
      </c>
      <c r="E22" s="12">
        <f t="shared" si="0"/>
        <v>21</v>
      </c>
      <c r="F22" s="14">
        <f t="shared" si="4"/>
        <v>-5</v>
      </c>
      <c r="G22" s="15">
        <v>23.8</v>
      </c>
      <c r="H22" s="15">
        <v>14.3</v>
      </c>
      <c r="I22" s="15">
        <v>52.4</v>
      </c>
      <c r="J22" s="15">
        <v>9.5</v>
      </c>
      <c r="K22" s="8">
        <f t="shared" si="1"/>
        <v>76.2</v>
      </c>
      <c r="L22" s="9">
        <f t="shared" si="2"/>
        <v>0.37532808398950129</v>
      </c>
      <c r="M22" s="9">
        <f t="shared" si="3"/>
        <v>-0.2016806722689076</v>
      </c>
      <c r="N22" s="1"/>
      <c r="O22" s="1"/>
      <c r="P22" s="1"/>
      <c r="Q22" s="1"/>
      <c r="R22" s="1"/>
      <c r="S22" s="1"/>
      <c r="T22" s="2"/>
    </row>
    <row r="23" spans="1:20" ht="15.75">
      <c r="A23" s="4" t="s">
        <v>36</v>
      </c>
      <c r="B23" s="10" t="s">
        <v>20</v>
      </c>
      <c r="C23" s="11">
        <v>5827</v>
      </c>
      <c r="D23" s="11">
        <v>6756</v>
      </c>
      <c r="E23" s="12">
        <f t="shared" si="0"/>
        <v>930</v>
      </c>
      <c r="F23" s="14">
        <f t="shared" si="4"/>
        <v>-14</v>
      </c>
      <c r="G23" s="13">
        <v>43.548389999999998</v>
      </c>
      <c r="H23" s="13">
        <v>10.107526999999999</v>
      </c>
      <c r="I23" s="13">
        <v>35.053759999999997</v>
      </c>
      <c r="J23" s="13">
        <v>11.290323000000001</v>
      </c>
      <c r="K23" s="8">
        <f t="shared" si="1"/>
        <v>78.602149999999995</v>
      </c>
      <c r="L23" s="9">
        <f t="shared" si="2"/>
        <v>-0.10807121688147209</v>
      </c>
      <c r="M23" s="9">
        <f t="shared" si="3"/>
        <v>5.5276394591045434E-2</v>
      </c>
      <c r="N23" s="1"/>
      <c r="O23" s="1"/>
      <c r="P23" s="1"/>
      <c r="Q23" s="1"/>
      <c r="R23" s="1"/>
      <c r="S23" s="1"/>
      <c r="T23" s="2"/>
    </row>
    <row r="24" spans="1:20" ht="15.75">
      <c r="A24" s="4" t="s">
        <v>37</v>
      </c>
      <c r="B24" s="10" t="s">
        <v>20</v>
      </c>
      <c r="C24" s="11">
        <v>6757</v>
      </c>
      <c r="D24" s="11">
        <v>6819</v>
      </c>
      <c r="E24" s="12">
        <f t="shared" si="0"/>
        <v>63</v>
      </c>
      <c r="F24" s="14">
        <f t="shared" si="4"/>
        <v>0</v>
      </c>
      <c r="G24" s="13">
        <v>31.746030000000001</v>
      </c>
      <c r="H24" s="13">
        <v>11.111110999999999</v>
      </c>
      <c r="I24" s="13">
        <v>42.857140000000001</v>
      </c>
      <c r="J24" s="13">
        <v>14.285714</v>
      </c>
      <c r="K24" s="8">
        <f t="shared" si="1"/>
        <v>74.603170000000006</v>
      </c>
      <c r="L24" s="9">
        <f t="shared" si="2"/>
        <v>0.14893616450882716</v>
      </c>
      <c r="M24" s="9">
        <f t="shared" si="3"/>
        <v>0.12499999507812497</v>
      </c>
      <c r="N24" s="1"/>
      <c r="O24" s="1"/>
      <c r="P24" s="1"/>
      <c r="Q24" s="1"/>
      <c r="R24" s="1"/>
      <c r="S24" s="1"/>
      <c r="T24" s="2"/>
    </row>
    <row r="25" spans="1:20" ht="15.75">
      <c r="A25" s="15" t="s">
        <v>38</v>
      </c>
      <c r="B25" s="10" t="s">
        <v>20</v>
      </c>
      <c r="C25" s="15">
        <v>6820</v>
      </c>
      <c r="D25" s="15">
        <v>6841</v>
      </c>
      <c r="E25" s="12">
        <f t="shared" si="0"/>
        <v>22</v>
      </c>
      <c r="F25" s="14">
        <f t="shared" si="4"/>
        <v>0</v>
      </c>
      <c r="G25" s="16">
        <v>23.8</v>
      </c>
      <c r="H25" s="15">
        <v>14.3</v>
      </c>
      <c r="I25" s="15">
        <v>52.4</v>
      </c>
      <c r="J25" s="15">
        <v>9.5</v>
      </c>
      <c r="K25" s="8">
        <f t="shared" si="1"/>
        <v>76.2</v>
      </c>
      <c r="L25" s="9">
        <f t="shared" si="2"/>
        <v>0.37532808398950129</v>
      </c>
      <c r="M25" s="9">
        <f t="shared" si="3"/>
        <v>-0.2016806722689076</v>
      </c>
      <c r="N25" s="1"/>
      <c r="O25" s="1"/>
      <c r="P25" s="1"/>
      <c r="Q25" s="1"/>
      <c r="R25" s="1"/>
      <c r="S25" s="1"/>
      <c r="T25" s="2"/>
    </row>
    <row r="26" spans="1:20" ht="15.75">
      <c r="A26" s="4" t="s">
        <v>39</v>
      </c>
      <c r="B26" s="10" t="s">
        <v>20</v>
      </c>
      <c r="C26" s="11">
        <v>6820</v>
      </c>
      <c r="D26" s="11">
        <v>8035</v>
      </c>
      <c r="E26" s="12">
        <f t="shared" ref="E26:E44" si="5">(D26-C26)+1</f>
        <v>1216</v>
      </c>
      <c r="F26" s="14">
        <f>(C26-D25)</f>
        <v>-21</v>
      </c>
      <c r="G26" s="13">
        <v>39.884869999999999</v>
      </c>
      <c r="H26" s="13">
        <v>7.2368420000000002</v>
      </c>
      <c r="I26" s="13">
        <v>42.269739999999999</v>
      </c>
      <c r="J26" s="13">
        <v>10.608553000000001</v>
      </c>
      <c r="K26" s="8">
        <f t="shared" ref="K26:K44" si="6">I26+G26</f>
        <v>82.154609999999991</v>
      </c>
      <c r="L26" s="9">
        <f t="shared" ref="L26:L44" si="7">(I26-G26)/(I26+G26)</f>
        <v>2.9029046574501415E-2</v>
      </c>
      <c r="M26" s="9">
        <f t="shared" ref="M26:M44" si="8">(J26-H26)/(J26+H26)</f>
        <v>0.18894011592346374</v>
      </c>
      <c r="N26" s="1"/>
      <c r="O26" s="1"/>
      <c r="P26" s="1"/>
      <c r="Q26" s="1"/>
      <c r="R26" s="1"/>
      <c r="S26" s="1"/>
      <c r="T26" s="2"/>
    </row>
    <row r="27" spans="1:20" ht="15.75">
      <c r="A27" s="4" t="s">
        <v>40</v>
      </c>
      <c r="B27" s="10" t="s">
        <v>20</v>
      </c>
      <c r="C27" s="11">
        <v>8036</v>
      </c>
      <c r="D27" s="11">
        <v>8098</v>
      </c>
      <c r="E27" s="12">
        <f t="shared" si="5"/>
        <v>63</v>
      </c>
      <c r="F27" s="14">
        <f t="shared" ref="F27:F44" si="9">(C27-D26)-1</f>
        <v>0</v>
      </c>
      <c r="G27" s="13">
        <v>41.269840000000002</v>
      </c>
      <c r="H27" s="13">
        <v>9.5238099999999992</v>
      </c>
      <c r="I27" s="13">
        <v>39.682540000000003</v>
      </c>
      <c r="J27" s="13">
        <v>9.5238099999999992</v>
      </c>
      <c r="K27" s="8">
        <f t="shared" si="6"/>
        <v>80.952380000000005</v>
      </c>
      <c r="L27" s="9">
        <f t="shared" si="7"/>
        <v>-1.9607823760092031E-2</v>
      </c>
      <c r="M27" s="9">
        <f t="shared" si="8"/>
        <v>0</v>
      </c>
      <c r="N27" s="1"/>
      <c r="O27" s="1"/>
      <c r="P27" s="1"/>
      <c r="Q27" s="1"/>
      <c r="R27" s="1"/>
      <c r="S27" s="1"/>
      <c r="T27" s="2"/>
    </row>
    <row r="28" spans="1:20" ht="15.75">
      <c r="A28" s="4" t="s">
        <v>41</v>
      </c>
      <c r="B28" s="10" t="s">
        <v>20</v>
      </c>
      <c r="C28" s="11">
        <v>8099</v>
      </c>
      <c r="D28" s="11">
        <v>8796</v>
      </c>
      <c r="E28" s="12">
        <f t="shared" si="5"/>
        <v>698</v>
      </c>
      <c r="F28" s="14">
        <f t="shared" si="9"/>
        <v>0</v>
      </c>
      <c r="G28" s="13">
        <v>38.538679999999999</v>
      </c>
      <c r="H28" s="13">
        <v>8.3094560000000008</v>
      </c>
      <c r="I28" s="13">
        <v>41.11748</v>
      </c>
      <c r="J28" s="13">
        <v>12.034383999999999</v>
      </c>
      <c r="K28" s="8">
        <f t="shared" si="6"/>
        <v>79.65616</v>
      </c>
      <c r="L28" s="9">
        <f t="shared" si="7"/>
        <v>3.2374144071218108E-2</v>
      </c>
      <c r="M28" s="9">
        <f t="shared" si="8"/>
        <v>0.18309856939496175</v>
      </c>
      <c r="N28" s="1"/>
      <c r="O28" s="1"/>
      <c r="P28" s="1"/>
      <c r="Q28" s="1"/>
      <c r="R28" s="1"/>
      <c r="S28" s="1"/>
      <c r="T28" s="2"/>
    </row>
    <row r="29" spans="1:20" ht="15.75">
      <c r="A29" s="4" t="s">
        <v>42</v>
      </c>
      <c r="B29" s="10" t="s">
        <v>16</v>
      </c>
      <c r="C29" s="11">
        <v>8797</v>
      </c>
      <c r="D29" s="11">
        <v>9105</v>
      </c>
      <c r="E29" s="12">
        <f t="shared" si="5"/>
        <v>309</v>
      </c>
      <c r="F29" s="14">
        <f t="shared" si="9"/>
        <v>0</v>
      </c>
      <c r="G29" s="13">
        <v>38.1877</v>
      </c>
      <c r="H29" s="13">
        <v>14.239482000000001</v>
      </c>
      <c r="I29" s="13">
        <v>32.038829999999997</v>
      </c>
      <c r="J29" s="13">
        <v>15.533981000000001</v>
      </c>
      <c r="K29" s="8">
        <f t="shared" si="6"/>
        <v>70.226529999999997</v>
      </c>
      <c r="L29" s="9">
        <f t="shared" si="7"/>
        <v>-8.7557650933343889E-2</v>
      </c>
      <c r="M29" s="9">
        <f t="shared" si="8"/>
        <v>4.3478281313799473E-2</v>
      </c>
      <c r="N29" s="1"/>
      <c r="O29" s="1"/>
      <c r="P29" s="1"/>
      <c r="Q29" s="1"/>
      <c r="R29" s="1"/>
      <c r="S29" s="1"/>
      <c r="T29" s="2"/>
    </row>
    <row r="30" spans="1:20" ht="15.75">
      <c r="A30" s="4" t="s">
        <v>43</v>
      </c>
      <c r="B30" s="10" t="s">
        <v>16</v>
      </c>
      <c r="C30" s="11">
        <v>9106</v>
      </c>
      <c r="D30" s="11">
        <v>9174</v>
      </c>
      <c r="E30" s="12">
        <f t="shared" si="5"/>
        <v>69</v>
      </c>
      <c r="F30" s="14">
        <f t="shared" si="9"/>
        <v>0</v>
      </c>
      <c r="G30" s="13">
        <v>39.130429999999997</v>
      </c>
      <c r="H30" s="13">
        <v>7.2463769999999998</v>
      </c>
      <c r="I30" s="13">
        <v>40.579709999999999</v>
      </c>
      <c r="J30" s="13">
        <v>13.043478</v>
      </c>
      <c r="K30" s="8">
        <f t="shared" si="6"/>
        <v>79.710139999999996</v>
      </c>
      <c r="L30" s="9">
        <f t="shared" si="7"/>
        <v>1.8181877487606996E-2</v>
      </c>
      <c r="M30" s="9">
        <f t="shared" si="8"/>
        <v>0.28571426459183669</v>
      </c>
      <c r="N30" s="1"/>
      <c r="O30" s="1"/>
      <c r="P30" s="1"/>
      <c r="Q30" s="1"/>
      <c r="R30" s="1"/>
      <c r="S30" s="1"/>
      <c r="T30" s="2"/>
    </row>
    <row r="31" spans="1:20" ht="15.75">
      <c r="A31" s="4" t="s">
        <v>44</v>
      </c>
      <c r="B31" s="10" t="s">
        <v>20</v>
      </c>
      <c r="C31" s="11">
        <v>9175</v>
      </c>
      <c r="D31" s="11">
        <v>9241</v>
      </c>
      <c r="E31" s="12">
        <f t="shared" si="5"/>
        <v>67</v>
      </c>
      <c r="F31" s="14">
        <f t="shared" si="9"/>
        <v>0</v>
      </c>
      <c r="G31" s="13">
        <v>43.283580000000001</v>
      </c>
      <c r="H31" s="13">
        <v>4.4776119999999997</v>
      </c>
      <c r="I31" s="13">
        <v>41.791040000000002</v>
      </c>
      <c r="J31" s="13">
        <v>10.447761</v>
      </c>
      <c r="K31" s="8">
        <f t="shared" si="6"/>
        <v>85.07462000000001</v>
      </c>
      <c r="L31" s="9">
        <f t="shared" si="7"/>
        <v>-1.7543892643893066E-2</v>
      </c>
      <c r="M31" s="9">
        <f t="shared" si="8"/>
        <v>0.39999998659999986</v>
      </c>
      <c r="N31" s="1"/>
      <c r="O31" s="1"/>
      <c r="P31" s="1"/>
      <c r="Q31" s="1"/>
      <c r="R31" s="1"/>
      <c r="S31" s="1"/>
      <c r="T31" s="2"/>
    </row>
    <row r="32" spans="1:20" ht="15.75">
      <c r="A32" s="4" t="s">
        <v>45</v>
      </c>
      <c r="B32" s="10" t="s">
        <v>20</v>
      </c>
      <c r="C32" s="11">
        <v>9254</v>
      </c>
      <c r="D32" s="11">
        <v>9314</v>
      </c>
      <c r="E32" s="12">
        <f t="shared" si="5"/>
        <v>61</v>
      </c>
      <c r="F32" s="14">
        <f t="shared" si="9"/>
        <v>12</v>
      </c>
      <c r="G32" s="13">
        <v>34.426229999999997</v>
      </c>
      <c r="H32" s="13">
        <v>6.5573769999999998</v>
      </c>
      <c r="I32" s="13">
        <v>50.819670000000002</v>
      </c>
      <c r="J32" s="13">
        <v>8.1967210000000001</v>
      </c>
      <c r="K32" s="8">
        <f t="shared" si="6"/>
        <v>85.245900000000006</v>
      </c>
      <c r="L32" s="9">
        <f t="shared" si="7"/>
        <v>0.19230766523668591</v>
      </c>
      <c r="M32" s="9">
        <f t="shared" si="8"/>
        <v>0.11111109604938238</v>
      </c>
      <c r="N32" s="1"/>
      <c r="O32" s="1"/>
      <c r="P32" s="1"/>
      <c r="Q32" s="1"/>
      <c r="R32" s="1"/>
      <c r="S32" s="1"/>
      <c r="T32" s="2"/>
    </row>
    <row r="33" spans="1:20" ht="15.75">
      <c r="A33" s="4" t="s">
        <v>46</v>
      </c>
      <c r="B33" s="10" t="s">
        <v>20</v>
      </c>
      <c r="C33" s="11">
        <v>9324</v>
      </c>
      <c r="D33" s="11">
        <v>10976</v>
      </c>
      <c r="E33" s="12">
        <f t="shared" si="5"/>
        <v>1653</v>
      </c>
      <c r="F33" s="14">
        <f t="shared" si="9"/>
        <v>9</v>
      </c>
      <c r="G33" s="13">
        <v>45.916519999999998</v>
      </c>
      <c r="H33" s="13">
        <v>8.650938</v>
      </c>
      <c r="I33" s="13">
        <v>34.724739999999997</v>
      </c>
      <c r="J33" s="13">
        <v>10.707803999999999</v>
      </c>
      <c r="K33" s="8">
        <f t="shared" si="6"/>
        <v>80.641259999999988</v>
      </c>
      <c r="L33" s="9">
        <f t="shared" si="7"/>
        <v>-0.13878478585280046</v>
      </c>
      <c r="M33" s="9">
        <f t="shared" si="8"/>
        <v>0.10624998256601588</v>
      </c>
      <c r="N33" s="1"/>
      <c r="O33" s="1"/>
      <c r="P33" s="1"/>
      <c r="Q33" s="1"/>
      <c r="R33" s="1"/>
      <c r="S33" s="1"/>
      <c r="T33" s="2"/>
    </row>
    <row r="34" spans="1:20" ht="15.75">
      <c r="A34" s="4" t="s">
        <v>47</v>
      </c>
      <c r="B34" s="10" t="s">
        <v>20</v>
      </c>
      <c r="C34" s="11">
        <v>10977</v>
      </c>
      <c r="D34" s="11">
        <v>11044</v>
      </c>
      <c r="E34" s="12">
        <f t="shared" si="5"/>
        <v>68</v>
      </c>
      <c r="F34" s="14">
        <f t="shared" si="9"/>
        <v>0</v>
      </c>
      <c r="G34" s="13">
        <v>44.117649999999998</v>
      </c>
      <c r="H34" s="13">
        <v>2.941176</v>
      </c>
      <c r="I34" s="13">
        <v>42.647060000000003</v>
      </c>
      <c r="J34" s="13">
        <v>10.294117999999999</v>
      </c>
      <c r="K34" s="8">
        <f t="shared" si="6"/>
        <v>86.764710000000008</v>
      </c>
      <c r="L34" s="9">
        <f t="shared" si="7"/>
        <v>-1.6949172076988376E-2</v>
      </c>
      <c r="M34" s="9">
        <f t="shared" si="8"/>
        <v>0.55555562271604986</v>
      </c>
      <c r="N34" s="1"/>
      <c r="O34" s="1"/>
      <c r="P34" s="1"/>
      <c r="Q34" s="1"/>
      <c r="R34" s="1"/>
      <c r="S34" s="1"/>
      <c r="T34" s="2"/>
    </row>
    <row r="35" spans="1:20" ht="15.75">
      <c r="A35" s="4" t="s">
        <v>48</v>
      </c>
      <c r="B35" s="10" t="s">
        <v>20</v>
      </c>
      <c r="C35" s="11">
        <v>11052</v>
      </c>
      <c r="D35" s="11">
        <v>12368</v>
      </c>
      <c r="E35" s="12">
        <f t="shared" si="5"/>
        <v>1317</v>
      </c>
      <c r="F35" s="14">
        <f t="shared" si="9"/>
        <v>7</v>
      </c>
      <c r="G35" s="13">
        <v>46.8489</v>
      </c>
      <c r="H35" s="13">
        <v>8.1245250000000002</v>
      </c>
      <c r="I35" s="13">
        <v>32.953679999999999</v>
      </c>
      <c r="J35" s="13">
        <v>12.072893000000001</v>
      </c>
      <c r="K35" s="8">
        <f t="shared" si="6"/>
        <v>79.802580000000006</v>
      </c>
      <c r="L35" s="9">
        <f t="shared" si="7"/>
        <v>-0.17411993446828411</v>
      </c>
      <c r="M35" s="9">
        <f t="shared" si="8"/>
        <v>0.1954887500966708</v>
      </c>
      <c r="N35" s="1"/>
      <c r="O35" s="1"/>
      <c r="P35" s="1"/>
      <c r="Q35" s="1"/>
      <c r="R35" s="1"/>
      <c r="S35" s="1"/>
      <c r="T35" s="2"/>
    </row>
    <row r="36" spans="1:20" ht="15.75">
      <c r="A36" s="4" t="s">
        <v>49</v>
      </c>
      <c r="B36" s="10" t="s">
        <v>20</v>
      </c>
      <c r="C36" s="11">
        <v>12371</v>
      </c>
      <c r="D36" s="11">
        <v>12643</v>
      </c>
      <c r="E36" s="12">
        <f t="shared" si="5"/>
        <v>273</v>
      </c>
      <c r="F36" s="14">
        <f t="shared" si="9"/>
        <v>2</v>
      </c>
      <c r="G36" s="13">
        <v>50.915750000000003</v>
      </c>
      <c r="H36" s="13">
        <v>3.6630039999999999</v>
      </c>
      <c r="I36" s="13">
        <v>34.432229999999997</v>
      </c>
      <c r="J36" s="13">
        <v>10.989011</v>
      </c>
      <c r="K36" s="8">
        <f t="shared" si="6"/>
        <v>85.347980000000007</v>
      </c>
      <c r="L36" s="9">
        <f t="shared" si="7"/>
        <v>-0.19313310051391966</v>
      </c>
      <c r="M36" s="9">
        <f t="shared" si="8"/>
        <v>0.49999996587500084</v>
      </c>
      <c r="N36" s="1"/>
      <c r="O36" s="1"/>
      <c r="P36" s="1"/>
      <c r="Q36" s="1"/>
      <c r="R36" s="1"/>
      <c r="S36" s="1"/>
      <c r="T36" s="2"/>
    </row>
    <row r="37" spans="1:20" ht="15.75">
      <c r="A37" s="4" t="s">
        <v>50</v>
      </c>
      <c r="B37" s="10" t="s">
        <v>16</v>
      </c>
      <c r="C37" s="11">
        <v>12646</v>
      </c>
      <c r="D37" s="11">
        <v>12706</v>
      </c>
      <c r="E37" s="12">
        <f t="shared" si="5"/>
        <v>61</v>
      </c>
      <c r="F37" s="14">
        <f t="shared" si="9"/>
        <v>2</v>
      </c>
      <c r="G37" s="13">
        <v>44.262300000000003</v>
      </c>
      <c r="H37" s="13">
        <v>6.5573769999999998</v>
      </c>
      <c r="I37" s="13">
        <v>39.344259999999998</v>
      </c>
      <c r="J37" s="13">
        <v>9.8360660000000006</v>
      </c>
      <c r="K37" s="8">
        <f t="shared" si="6"/>
        <v>83.606560000000002</v>
      </c>
      <c r="L37" s="9">
        <f t="shared" si="7"/>
        <v>-5.8823613840827856E-2</v>
      </c>
      <c r="M37" s="9">
        <f t="shared" si="8"/>
        <v>0.20000002439999948</v>
      </c>
      <c r="N37" s="1"/>
      <c r="O37" s="1"/>
      <c r="P37" s="1"/>
      <c r="Q37" s="1"/>
      <c r="R37" s="1"/>
      <c r="S37" s="1"/>
      <c r="T37" s="2"/>
    </row>
    <row r="38" spans="1:20" ht="15.75">
      <c r="A38" s="4" t="s">
        <v>51</v>
      </c>
      <c r="B38" s="10" t="s">
        <v>20</v>
      </c>
      <c r="C38" s="11">
        <v>12711</v>
      </c>
      <c r="D38" s="11">
        <v>12773</v>
      </c>
      <c r="E38" s="12">
        <f t="shared" si="5"/>
        <v>63</v>
      </c>
      <c r="F38" s="14">
        <f t="shared" si="9"/>
        <v>4</v>
      </c>
      <c r="G38" s="13">
        <v>38.095239999999997</v>
      </c>
      <c r="H38" s="13">
        <v>4.7619049999999996</v>
      </c>
      <c r="I38" s="13">
        <v>41.269840000000002</v>
      </c>
      <c r="J38" s="13">
        <v>15.873016</v>
      </c>
      <c r="K38" s="8">
        <f t="shared" si="6"/>
        <v>79.365080000000006</v>
      </c>
      <c r="L38" s="9">
        <f t="shared" si="7"/>
        <v>3.9999959680000384E-2</v>
      </c>
      <c r="M38" s="9">
        <f t="shared" si="8"/>
        <v>0.53846152355029619</v>
      </c>
      <c r="N38" s="1"/>
      <c r="O38" s="1"/>
      <c r="P38" s="1"/>
      <c r="Q38" s="1"/>
      <c r="R38" s="1"/>
      <c r="S38" s="1"/>
      <c r="T38" s="2"/>
    </row>
    <row r="39" spans="1:20" ht="15.75">
      <c r="A39" s="4" t="s">
        <v>52</v>
      </c>
      <c r="B39" s="10" t="s">
        <v>16</v>
      </c>
      <c r="C39" s="11">
        <v>12780</v>
      </c>
      <c r="D39" s="11">
        <v>13205</v>
      </c>
      <c r="E39" s="12">
        <f t="shared" si="5"/>
        <v>426</v>
      </c>
      <c r="F39" s="14">
        <f t="shared" si="9"/>
        <v>6</v>
      </c>
      <c r="G39" s="13">
        <v>46.948360000000001</v>
      </c>
      <c r="H39" s="13">
        <v>10.328638</v>
      </c>
      <c r="I39" s="13">
        <v>37.089199999999998</v>
      </c>
      <c r="J39" s="13">
        <v>5.6338030000000003</v>
      </c>
      <c r="K39" s="8">
        <f t="shared" si="6"/>
        <v>84.037559999999999</v>
      </c>
      <c r="L39" s="9">
        <f t="shared" si="7"/>
        <v>-0.11731849425423588</v>
      </c>
      <c r="M39" s="9">
        <f t="shared" si="8"/>
        <v>-0.29411761020761168</v>
      </c>
      <c r="N39" s="1"/>
      <c r="O39" s="1"/>
      <c r="P39" s="1"/>
      <c r="Q39" s="1"/>
      <c r="R39" s="1"/>
      <c r="S39" s="1"/>
      <c r="T39" s="2"/>
    </row>
    <row r="40" spans="1:20" ht="15.75">
      <c r="A40" s="4" t="s">
        <v>53</v>
      </c>
      <c r="B40" s="10" t="s">
        <v>16</v>
      </c>
      <c r="C40" s="11">
        <v>13208</v>
      </c>
      <c r="D40" s="11">
        <v>14308</v>
      </c>
      <c r="E40" s="12">
        <f t="shared" si="5"/>
        <v>1101</v>
      </c>
      <c r="F40" s="14">
        <f t="shared" si="9"/>
        <v>2</v>
      </c>
      <c r="G40" s="13">
        <v>44.868299999999998</v>
      </c>
      <c r="H40" s="13">
        <v>13.896458000000001</v>
      </c>
      <c r="I40" s="13">
        <v>31.425979999999999</v>
      </c>
      <c r="J40" s="13">
        <v>9.8092640000000006</v>
      </c>
      <c r="K40" s="8">
        <f t="shared" si="6"/>
        <v>76.294280000000001</v>
      </c>
      <c r="L40" s="9">
        <f t="shared" si="7"/>
        <v>-0.1761904037891176</v>
      </c>
      <c r="M40" s="9">
        <f t="shared" si="8"/>
        <v>-0.17241381637732864</v>
      </c>
      <c r="N40" s="1"/>
      <c r="O40" s="1"/>
      <c r="P40" s="1"/>
      <c r="Q40" s="1"/>
      <c r="R40" s="1"/>
      <c r="S40" s="1"/>
      <c r="T40" s="2"/>
    </row>
    <row r="41" spans="1:20" ht="15.75">
      <c r="A41" s="4" t="s">
        <v>54</v>
      </c>
      <c r="B41" s="10" t="s">
        <v>16</v>
      </c>
      <c r="C41" s="11">
        <v>14312</v>
      </c>
      <c r="D41" s="11">
        <v>14375</v>
      </c>
      <c r="E41" s="12">
        <f t="shared" si="5"/>
        <v>64</v>
      </c>
      <c r="F41" s="14">
        <f t="shared" si="9"/>
        <v>3</v>
      </c>
      <c r="G41" s="13">
        <v>37.5</v>
      </c>
      <c r="H41" s="13">
        <v>9.375</v>
      </c>
      <c r="I41" s="13">
        <v>43.75</v>
      </c>
      <c r="J41" s="13">
        <v>9.375</v>
      </c>
      <c r="K41" s="8">
        <f t="shared" si="6"/>
        <v>81.25</v>
      </c>
      <c r="L41" s="9">
        <f t="shared" si="7"/>
        <v>7.6923076923076927E-2</v>
      </c>
      <c r="M41" s="9">
        <f t="shared" si="8"/>
        <v>0</v>
      </c>
      <c r="N41" s="1"/>
      <c r="O41" s="1"/>
      <c r="P41" s="1"/>
      <c r="Q41" s="1"/>
      <c r="R41" s="1"/>
      <c r="S41" s="1"/>
      <c r="T41" s="2"/>
    </row>
    <row r="42" spans="1:20" ht="15.75">
      <c r="A42" s="4" t="s">
        <v>55</v>
      </c>
      <c r="B42" s="10" t="s">
        <v>20</v>
      </c>
      <c r="C42" s="11">
        <v>14378</v>
      </c>
      <c r="D42" s="11">
        <v>14440</v>
      </c>
      <c r="E42" s="12">
        <f t="shared" si="5"/>
        <v>63</v>
      </c>
      <c r="F42" s="14">
        <f t="shared" si="9"/>
        <v>2</v>
      </c>
      <c r="G42" s="13">
        <v>34.920630000000003</v>
      </c>
      <c r="H42" s="13">
        <v>4.7619049999999996</v>
      </c>
      <c r="I42" s="13">
        <v>49.20635</v>
      </c>
      <c r="J42" s="13">
        <v>11.111110999999999</v>
      </c>
      <c r="K42" s="8">
        <f t="shared" si="6"/>
        <v>84.126980000000003</v>
      </c>
      <c r="L42" s="9">
        <f t="shared" si="7"/>
        <v>0.16981139700961567</v>
      </c>
      <c r="M42" s="9">
        <f t="shared" si="8"/>
        <v>0.39999997480000021</v>
      </c>
    </row>
    <row r="43" spans="1:20" ht="15.75">
      <c r="A43" s="4" t="s">
        <v>42</v>
      </c>
      <c r="B43" s="10" t="s">
        <v>16</v>
      </c>
      <c r="C43" s="11">
        <v>14441</v>
      </c>
      <c r="D43" s="11">
        <v>14742</v>
      </c>
      <c r="E43" s="12">
        <f t="shared" si="5"/>
        <v>302</v>
      </c>
      <c r="F43" s="14">
        <f t="shared" si="9"/>
        <v>0</v>
      </c>
      <c r="G43" s="13">
        <v>41.721850000000003</v>
      </c>
      <c r="H43" s="13">
        <v>14.569535999999999</v>
      </c>
      <c r="I43" s="13">
        <v>28.807950000000002</v>
      </c>
      <c r="J43" s="13">
        <v>14.900662000000001</v>
      </c>
      <c r="K43" s="8">
        <f t="shared" si="6"/>
        <v>70.529800000000009</v>
      </c>
      <c r="L43" s="9">
        <f t="shared" si="7"/>
        <v>-0.18309849170138012</v>
      </c>
      <c r="M43" s="9">
        <f t="shared" si="8"/>
        <v>1.1235961156419822E-2</v>
      </c>
    </row>
    <row r="44" spans="1:20" ht="15.75">
      <c r="A44" s="4" t="s">
        <v>56</v>
      </c>
      <c r="B44" s="10" t="s">
        <v>16</v>
      </c>
      <c r="C44" s="11">
        <v>14743</v>
      </c>
      <c r="D44" s="11">
        <v>14795</v>
      </c>
      <c r="E44" s="12">
        <f t="shared" si="5"/>
        <v>53</v>
      </c>
      <c r="F44" s="14">
        <f t="shared" si="9"/>
        <v>0</v>
      </c>
      <c r="G44" s="13">
        <v>45.28302</v>
      </c>
      <c r="H44" s="13">
        <v>7.5471700000000004</v>
      </c>
      <c r="I44" s="13">
        <v>41.509430000000002</v>
      </c>
      <c r="J44" s="13">
        <v>5.6603770000000004</v>
      </c>
      <c r="K44" s="8">
        <f t="shared" si="6"/>
        <v>86.792450000000002</v>
      </c>
      <c r="L44" s="9">
        <f t="shared" si="7"/>
        <v>-4.3478320982988712E-2</v>
      </c>
      <c r="M44" s="9">
        <f t="shared" si="8"/>
        <v>-0.14285718612244952</v>
      </c>
    </row>
  </sheetData>
  <mergeCells count="1">
    <mergeCell ref="A1:M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mtdna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</dc:creator>
  <cp:lastModifiedBy>Lucas</cp:lastModifiedBy>
  <dcterms:created xsi:type="dcterms:W3CDTF">2025-10-05T12:48:00Z</dcterms:created>
  <dcterms:modified xsi:type="dcterms:W3CDTF">2026-03-11T21:40:39Z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1046-10.1.0.6758</vt:lpwstr>
  </property>
</Properties>
</file>