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ntef.sharepoint.com/teams/FHFSporingavlakselus2023/Delte dokumenter/General/Manus til Aquaculture International/Revised version desember 2025/Supplementary files to be updated/"/>
    </mc:Choice>
  </mc:AlternateContent>
  <xr:revisionPtr revIDLastSave="76" documentId="8_{2909F41C-6809-403E-8E5B-BC6E5DE1C428}" xr6:coauthVersionLast="47" xr6:coauthVersionMax="47" xr10:uidLastSave="{9116AC6B-035E-46DE-A9B7-DA1594F14F0D}"/>
  <bookViews>
    <workbookView xWindow="-108" yWindow="-108" windowWidth="23256" windowHeight="12576" xr2:uid="{49611ED3-15D0-4AB9-BE7F-D2D08A8B8915}"/>
  </bookViews>
  <sheets>
    <sheet name="Table S1 " sheetId="3" r:id="rId1"/>
  </sheets>
  <definedNames>
    <definedName name="_xlnm.Print_Area" localSheetId="0">'Table S1 '!$A$1:$AB$98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98" i="3" l="1"/>
  <c r="Z98" i="3"/>
  <c r="X98" i="3"/>
  <c r="V98" i="3"/>
  <c r="AB97" i="3"/>
  <c r="Z97" i="3"/>
  <c r="X97" i="3"/>
  <c r="V97" i="3"/>
  <c r="AB95" i="3"/>
  <c r="Z95" i="3"/>
  <c r="X95" i="3"/>
  <c r="V95" i="3"/>
  <c r="AB94" i="3"/>
  <c r="Z94" i="3"/>
  <c r="X94" i="3"/>
  <c r="V94" i="3"/>
  <c r="AB92" i="3"/>
  <c r="Z92" i="3"/>
  <c r="X92" i="3"/>
  <c r="V92" i="3"/>
  <c r="AB91" i="3"/>
  <c r="Z91" i="3"/>
  <c r="X91" i="3"/>
  <c r="V91" i="3"/>
  <c r="AB89" i="3"/>
  <c r="Z89" i="3"/>
  <c r="X89" i="3"/>
  <c r="V89" i="3"/>
  <c r="AB88" i="3"/>
  <c r="Z88" i="3"/>
  <c r="X88" i="3"/>
  <c r="V88" i="3"/>
  <c r="AB86" i="3"/>
  <c r="Z86" i="3"/>
  <c r="X86" i="3"/>
  <c r="V86" i="3"/>
  <c r="AB85" i="3"/>
  <c r="Z85" i="3"/>
  <c r="X85" i="3"/>
  <c r="V85" i="3"/>
  <c r="AB83" i="3"/>
  <c r="Z83" i="3"/>
  <c r="X83" i="3"/>
  <c r="V83" i="3"/>
  <c r="AB82" i="3"/>
  <c r="Z82" i="3"/>
  <c r="X82" i="3"/>
  <c r="V82" i="3"/>
  <c r="AB80" i="3"/>
  <c r="Z80" i="3"/>
  <c r="X80" i="3"/>
  <c r="V80" i="3"/>
  <c r="AB79" i="3"/>
  <c r="Z79" i="3"/>
  <c r="X79" i="3"/>
  <c r="V79" i="3"/>
  <c r="AB77" i="3"/>
  <c r="Z77" i="3"/>
  <c r="X77" i="3"/>
  <c r="V77" i="3"/>
  <c r="AB76" i="3"/>
  <c r="Z76" i="3"/>
  <c r="X76" i="3"/>
  <c r="V76" i="3"/>
  <c r="AB74" i="3"/>
  <c r="Z74" i="3"/>
  <c r="X74" i="3"/>
  <c r="V74" i="3"/>
  <c r="AB73" i="3"/>
  <c r="Z73" i="3"/>
  <c r="X73" i="3"/>
  <c r="V73" i="3"/>
  <c r="AB71" i="3"/>
  <c r="Z71" i="3"/>
  <c r="X71" i="3"/>
  <c r="V71" i="3"/>
  <c r="AB70" i="3"/>
  <c r="Z70" i="3"/>
  <c r="X70" i="3"/>
  <c r="V70" i="3"/>
  <c r="AB68" i="3"/>
  <c r="Z68" i="3"/>
  <c r="X68" i="3"/>
  <c r="V68" i="3"/>
  <c r="AB67" i="3"/>
  <c r="Z67" i="3"/>
  <c r="X67" i="3"/>
  <c r="V67" i="3"/>
  <c r="AB65" i="3"/>
  <c r="Z65" i="3"/>
  <c r="X65" i="3"/>
  <c r="V65" i="3"/>
  <c r="AB64" i="3"/>
  <c r="Z64" i="3"/>
  <c r="X64" i="3"/>
  <c r="V64" i="3"/>
  <c r="AB62" i="3"/>
  <c r="Z62" i="3"/>
  <c r="X62" i="3"/>
  <c r="V62" i="3"/>
  <c r="AB61" i="3"/>
  <c r="Z61" i="3"/>
  <c r="X61" i="3"/>
  <c r="V61" i="3"/>
  <c r="AB59" i="3"/>
  <c r="Z59" i="3"/>
  <c r="X59" i="3"/>
  <c r="V59" i="3"/>
  <c r="AB58" i="3"/>
  <c r="Z58" i="3"/>
  <c r="X58" i="3"/>
  <c r="V58" i="3"/>
  <c r="AB56" i="3"/>
  <c r="Z56" i="3"/>
  <c r="X56" i="3"/>
  <c r="V56" i="3"/>
  <c r="AB55" i="3"/>
  <c r="Z55" i="3"/>
  <c r="X55" i="3"/>
  <c r="V55" i="3"/>
  <c r="AB53" i="3"/>
  <c r="Z53" i="3"/>
  <c r="X53" i="3"/>
  <c r="V53" i="3"/>
  <c r="AB52" i="3"/>
  <c r="Z52" i="3"/>
  <c r="X52" i="3"/>
  <c r="V52" i="3"/>
  <c r="AB50" i="3"/>
  <c r="Z50" i="3"/>
  <c r="X50" i="3"/>
  <c r="V50" i="3"/>
  <c r="AB49" i="3"/>
  <c r="Z49" i="3"/>
  <c r="X49" i="3"/>
  <c r="V49" i="3"/>
  <c r="AB47" i="3"/>
  <c r="Z47" i="3"/>
  <c r="X47" i="3"/>
  <c r="V47" i="3"/>
  <c r="AB46" i="3"/>
  <c r="Z46" i="3"/>
  <c r="X46" i="3"/>
  <c r="V46" i="3"/>
  <c r="AB44" i="3"/>
  <c r="Z44" i="3"/>
  <c r="X44" i="3"/>
  <c r="V44" i="3"/>
  <c r="AB43" i="3"/>
  <c r="Z43" i="3"/>
  <c r="X43" i="3"/>
  <c r="V43" i="3"/>
  <c r="AB41" i="3"/>
  <c r="Z41" i="3"/>
  <c r="X41" i="3"/>
  <c r="V41" i="3"/>
  <c r="AB40" i="3"/>
  <c r="Z40" i="3"/>
  <c r="X40" i="3"/>
  <c r="V40" i="3"/>
  <c r="AB38" i="3"/>
  <c r="Z38" i="3"/>
  <c r="X38" i="3"/>
  <c r="V38" i="3"/>
  <c r="AB37" i="3"/>
  <c r="Z37" i="3"/>
  <c r="X37" i="3"/>
  <c r="V37" i="3"/>
  <c r="AB35" i="3"/>
  <c r="Z35" i="3"/>
  <c r="X35" i="3"/>
  <c r="V35" i="3"/>
  <c r="AB34" i="3"/>
  <c r="Z34" i="3"/>
  <c r="X34" i="3"/>
  <c r="V34" i="3"/>
  <c r="AB32" i="3"/>
  <c r="Z32" i="3"/>
  <c r="X32" i="3"/>
  <c r="V32" i="3"/>
  <c r="AB31" i="3"/>
  <c r="Z31" i="3"/>
  <c r="X31" i="3"/>
  <c r="V31" i="3"/>
  <c r="AB29" i="3"/>
  <c r="Z29" i="3"/>
  <c r="X29" i="3"/>
  <c r="V29" i="3"/>
  <c r="AB28" i="3"/>
  <c r="Z28" i="3"/>
  <c r="X28" i="3"/>
  <c r="V28" i="3"/>
  <c r="AB26" i="3"/>
  <c r="Z26" i="3"/>
  <c r="X26" i="3"/>
  <c r="V26" i="3"/>
  <c r="AB25" i="3"/>
  <c r="Z25" i="3"/>
  <c r="X25" i="3"/>
  <c r="V25" i="3"/>
  <c r="AB23" i="3"/>
  <c r="Z23" i="3"/>
  <c r="X23" i="3"/>
  <c r="V23" i="3"/>
  <c r="AB22" i="3"/>
  <c r="Z22" i="3"/>
  <c r="X22" i="3"/>
  <c r="V22" i="3"/>
  <c r="AB20" i="3"/>
  <c r="Z20" i="3"/>
  <c r="X20" i="3"/>
  <c r="V20" i="3"/>
  <c r="AB19" i="3"/>
  <c r="Z19" i="3"/>
  <c r="X19" i="3"/>
  <c r="V19" i="3"/>
  <c r="AB17" i="3"/>
  <c r="Z17" i="3"/>
  <c r="X17" i="3"/>
  <c r="V17" i="3"/>
  <c r="AB16" i="3"/>
  <c r="Z16" i="3"/>
  <c r="X16" i="3"/>
  <c r="V16" i="3"/>
  <c r="AB14" i="3"/>
  <c r="Z14" i="3"/>
  <c r="X14" i="3"/>
  <c r="V14" i="3"/>
  <c r="AB13" i="3"/>
  <c r="Z13" i="3"/>
  <c r="X13" i="3"/>
  <c r="V13" i="3"/>
  <c r="AB11" i="3"/>
  <c r="Z11" i="3"/>
  <c r="X11" i="3"/>
  <c r="V11" i="3"/>
  <c r="AB10" i="3"/>
  <c r="Z10" i="3"/>
  <c r="X10" i="3"/>
  <c r="V10" i="3"/>
  <c r="AB8" i="3"/>
  <c r="Z8" i="3"/>
  <c r="X8" i="3"/>
  <c r="V8" i="3"/>
  <c r="AB7" i="3"/>
  <c r="Z7" i="3"/>
  <c r="X7" i="3"/>
  <c r="V7" i="3"/>
</calcChain>
</file>

<file path=xl/sharedStrings.xml><?xml version="1.0" encoding="utf-8"?>
<sst xmlns="http://schemas.openxmlformats.org/spreadsheetml/2006/main" count="626" uniqueCount="53">
  <si>
    <t>Fatty acid</t>
  </si>
  <si>
    <t>type</t>
  </si>
  <si>
    <t>M1</t>
  </si>
  <si>
    <t xml:space="preserve">M2 </t>
  </si>
  <si>
    <t xml:space="preserve">M3 </t>
  </si>
  <si>
    <t xml:space="preserve">M4 </t>
  </si>
  <si>
    <t>M5</t>
  </si>
  <si>
    <t>M6</t>
  </si>
  <si>
    <t xml:space="preserve"> </t>
  </si>
  <si>
    <t>C14:0</t>
  </si>
  <si>
    <t>adult lice</t>
  </si>
  <si>
    <t>±</t>
  </si>
  <si>
    <t>eggstring</t>
  </si>
  <si>
    <t>C14:1</t>
  </si>
  <si>
    <t>C16:0</t>
  </si>
  <si>
    <t>C16:1 n 9</t>
  </si>
  <si>
    <t>C16:1 n 7</t>
  </si>
  <si>
    <t>C18:0</t>
  </si>
  <si>
    <t>C18:1n9</t>
  </si>
  <si>
    <t>C18:1n7</t>
  </si>
  <si>
    <t>C18:2n6</t>
  </si>
  <si>
    <t>C18:3n6</t>
  </si>
  <si>
    <t>C18:3n3</t>
  </si>
  <si>
    <t>c18:4n3</t>
  </si>
  <si>
    <t>C20:0</t>
  </si>
  <si>
    <t>C20:1n11</t>
  </si>
  <si>
    <t>C20:1n9</t>
  </si>
  <si>
    <t>C20:2n6</t>
  </si>
  <si>
    <t>c20:3n6</t>
  </si>
  <si>
    <t>C20:4n6</t>
  </si>
  <si>
    <t>C20:3n3</t>
  </si>
  <si>
    <t>C20:4n3</t>
  </si>
  <si>
    <t>C20:5n3</t>
  </si>
  <si>
    <t>C22:0</t>
  </si>
  <si>
    <t>C22:1n11</t>
  </si>
  <si>
    <t>C22:1n9</t>
  </si>
  <si>
    <t>C22:5n3</t>
  </si>
  <si>
    <t>C22:6n3</t>
  </si>
  <si>
    <t>C24:1n9</t>
  </si>
  <si>
    <t>Sum sat</t>
  </si>
  <si>
    <t>Sum mono</t>
  </si>
  <si>
    <t>Sum poly</t>
  </si>
  <si>
    <t>sum omega 3</t>
  </si>
  <si>
    <r>
      <t xml:space="preserve"> (n</t>
    </r>
    <r>
      <rPr>
        <vertAlign val="subscript"/>
        <sz val="12"/>
        <rFont val="Calibri"/>
        <family val="2"/>
      </rPr>
      <t>a</t>
    </r>
    <r>
      <rPr>
        <sz val="12"/>
        <rFont val="Calibri"/>
        <family val="2"/>
      </rPr>
      <t>= 1, n</t>
    </r>
    <r>
      <rPr>
        <vertAlign val="subscript"/>
        <sz val="12"/>
        <rFont val="Calibri"/>
        <family val="2"/>
      </rPr>
      <t>e</t>
    </r>
    <r>
      <rPr>
        <sz val="12"/>
        <rFont val="Calibri"/>
        <family val="2"/>
      </rPr>
      <t>= 1)</t>
    </r>
  </si>
  <si>
    <r>
      <t xml:space="preserve"> (n</t>
    </r>
    <r>
      <rPr>
        <vertAlign val="subscript"/>
        <sz val="12"/>
        <rFont val="Calibri"/>
        <family val="2"/>
      </rPr>
      <t>a</t>
    </r>
    <r>
      <rPr>
        <sz val="12"/>
        <rFont val="Calibri"/>
        <family val="2"/>
      </rPr>
      <t>= 1, n</t>
    </r>
    <r>
      <rPr>
        <vertAlign val="subscript"/>
        <sz val="12"/>
        <rFont val="Calibri"/>
        <family val="2"/>
      </rPr>
      <t>e</t>
    </r>
    <r>
      <rPr>
        <sz val="12"/>
        <rFont val="Calibri"/>
        <family val="2"/>
      </rPr>
      <t>= 2)</t>
    </r>
  </si>
  <si>
    <t xml:space="preserve">In total  6 mother lice were analyzed, of which n=4 of wild origin (M1-M4), and n=2  of farmed origin (M5, M6). n=1-2 egg strings from each mother louse was analyzed. </t>
  </si>
  <si>
    <t>Average WA</t>
  </si>
  <si>
    <t>WA</t>
  </si>
  <si>
    <t>Origin</t>
  </si>
  <si>
    <r>
      <rPr>
        <b/>
        <sz val="12"/>
        <rFont val="Calibri"/>
        <family val="2"/>
      </rPr>
      <t>Table S1</t>
    </r>
    <r>
      <rPr>
        <sz val="12"/>
        <rFont val="Calibri"/>
        <family val="2"/>
      </rPr>
      <t>. Fatty acid composition (% of total fatty acids) of adult lice and corresponding egg strings collected in 2012 from WA and FC.</t>
    </r>
  </si>
  <si>
    <t>FC</t>
  </si>
  <si>
    <t>Average FC</t>
  </si>
  <si>
    <t>Fatty acids characteristic of farmed and wild origin are emphasized with colours (green and blue respectively).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</si>
</sst>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vertAlign val="subscript"/>
      <sz val="12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9" fontId="3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2" fontId="2" fillId="2" borderId="0" xfId="0" applyNumberFormat="1" applyFont="1" applyFill="1"/>
    <xf numFmtId="2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3" borderId="0" xfId="0" applyFont="1" applyFill="1"/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4" borderId="0" xfId="0" applyFont="1" applyFill="1"/>
    <xf numFmtId="2" fontId="2" fillId="4" borderId="0" xfId="0" applyNumberFormat="1" applyFont="1" applyFill="1"/>
    <xf numFmtId="2" fontId="2" fillId="4" borderId="0" xfId="0" applyNumberFormat="1" applyFont="1" applyFill="1" applyAlignment="1">
      <alignment horizontal="left"/>
    </xf>
    <xf numFmtId="164" fontId="2" fillId="4" borderId="0" xfId="0" applyNumberFormat="1" applyFont="1" applyFill="1"/>
    <xf numFmtId="164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2" fontId="2" fillId="5" borderId="0" xfId="0" applyNumberFormat="1" applyFont="1" applyFill="1"/>
    <xf numFmtId="164" fontId="2" fillId="5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left"/>
    </xf>
    <xf numFmtId="164" fontId="2" fillId="5" borderId="0" xfId="0" applyNumberFormat="1" applyFont="1" applyFill="1"/>
    <xf numFmtId="164" fontId="2" fillId="6" borderId="0" xfId="0" applyNumberFormat="1" applyFont="1" applyFill="1"/>
    <xf numFmtId="164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left"/>
    </xf>
    <xf numFmtId="164" fontId="2" fillId="6" borderId="0" xfId="0" applyNumberFormat="1" applyFont="1" applyFill="1" applyAlignment="1">
      <alignment horizontal="left"/>
    </xf>
    <xf numFmtId="0" fontId="2" fillId="6" borderId="0" xfId="0" applyFont="1" applyFill="1"/>
    <xf numFmtId="0" fontId="2" fillId="7" borderId="0" xfId="0" applyFont="1" applyFill="1"/>
    <xf numFmtId="164" fontId="2" fillId="7" borderId="0" xfId="0" applyNumberFormat="1" applyFont="1" applyFill="1"/>
    <xf numFmtId="164" fontId="2" fillId="7" borderId="0" xfId="0" applyNumberFormat="1" applyFont="1" applyFill="1" applyAlignment="1">
      <alignment horizontal="left"/>
    </xf>
    <xf numFmtId="164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left"/>
    </xf>
    <xf numFmtId="0" fontId="2" fillId="8" borderId="0" xfId="0" applyFont="1" applyFill="1"/>
    <xf numFmtId="164" fontId="2" fillId="8" borderId="0" xfId="0" applyNumberFormat="1" applyFont="1" applyFill="1"/>
    <xf numFmtId="164" fontId="2" fillId="8" borderId="0" xfId="0" applyNumberFormat="1" applyFont="1" applyFill="1" applyAlignment="1">
      <alignment horizontal="center"/>
    </xf>
    <xf numFmtId="164" fontId="2" fillId="8" borderId="0" xfId="0" applyNumberFormat="1" applyFont="1" applyFill="1" applyAlignment="1">
      <alignment horizontal="left"/>
    </xf>
    <xf numFmtId="0" fontId="2" fillId="8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458A-14DD-4F80-8191-BA97832FA992}">
  <sheetPr>
    <pageSetUpPr fitToPage="1"/>
  </sheetPr>
  <dimension ref="A1:AQ99"/>
  <sheetViews>
    <sheetView tabSelected="1" zoomScale="80" zoomScaleNormal="80" workbookViewId="0">
      <pane xSplit="1" topLeftCell="B1" activePane="topRight" state="frozen"/>
      <selection pane="topRight" activeCell="A3" sqref="A3"/>
    </sheetView>
  </sheetViews>
  <sheetFormatPr baseColWidth="10" defaultColWidth="9.109375" defaultRowHeight="14.4" x14ac:dyDescent="0.3"/>
  <cols>
    <col min="1" max="1" width="19.88671875" style="3" customWidth="1"/>
    <col min="2" max="2" width="17.5546875" style="3" customWidth="1"/>
    <col min="3" max="3" width="9.109375" style="3"/>
    <col min="4" max="4" width="3.33203125" style="3" customWidth="1"/>
    <col min="5" max="5" width="3.109375" style="3" customWidth="1"/>
    <col min="6" max="6" width="8.6640625" style="3" customWidth="1"/>
    <col min="7" max="7" width="4.33203125" style="3" customWidth="1"/>
    <col min="8" max="8" width="5.109375" style="6" customWidth="1"/>
    <col min="9" max="9" width="4.21875" style="3" customWidth="1"/>
    <col min="10" max="10" width="9.88671875" style="3" customWidth="1"/>
    <col min="11" max="11" width="4.33203125" style="3" customWidth="1"/>
    <col min="12" max="12" width="5.77734375" style="6" customWidth="1"/>
    <col min="13" max="13" width="2.44140625" style="3" customWidth="1"/>
    <col min="14" max="14" width="9.109375" style="3"/>
    <col min="15" max="15" width="6.109375" style="3" customWidth="1"/>
    <col min="16" max="16" width="9.109375" style="3"/>
    <col min="17" max="17" width="6.5546875" style="3" customWidth="1"/>
    <col min="18" max="18" width="9.109375" style="3"/>
    <col min="19" max="19" width="5.44140625" style="3" customWidth="1"/>
    <col min="20" max="21" width="1" style="3" customWidth="1"/>
    <col min="22" max="22" width="8.21875" style="3" customWidth="1"/>
    <col min="23" max="23" width="3.6640625" style="3" customWidth="1"/>
    <col min="24" max="25" width="4.21875" style="6" customWidth="1"/>
    <col min="26" max="26" width="8.5546875" style="3" customWidth="1"/>
    <col min="27" max="27" width="3.6640625" style="3" customWidth="1"/>
    <col min="28" max="28" width="11.44140625" style="6" customWidth="1"/>
    <col min="29" max="29" width="14.109375" style="3" customWidth="1"/>
    <col min="30" max="30" width="12.44140625" style="3" customWidth="1"/>
    <col min="31" max="31" width="9.33203125" style="3" bestFit="1" customWidth="1"/>
    <col min="32" max="32" width="9.109375" style="3"/>
    <col min="33" max="33" width="9.33203125" style="3" bestFit="1" customWidth="1"/>
    <col min="34" max="35" width="9.109375" style="3"/>
    <col min="36" max="36" width="9.33203125" style="3" bestFit="1" customWidth="1"/>
    <col min="37" max="38" width="9.109375" style="3"/>
    <col min="39" max="39" width="10.33203125" style="3" bestFit="1" customWidth="1"/>
    <col min="40" max="40" width="9.109375" style="3"/>
    <col min="41" max="41" width="9.33203125" style="3" bestFit="1" customWidth="1"/>
    <col min="42" max="42" width="9.109375" style="3"/>
    <col min="43" max="43" width="9.33203125" style="3" bestFit="1" customWidth="1"/>
    <col min="44" max="16384" width="9.109375" style="3"/>
  </cols>
  <sheetData>
    <row r="1" spans="1:43" ht="15.6" x14ac:dyDescent="0.3">
      <c r="A1" s="8" t="s">
        <v>49</v>
      </c>
      <c r="B1" s="9"/>
      <c r="C1" s="9"/>
      <c r="D1" s="9"/>
      <c r="E1" s="9"/>
      <c r="F1" s="9"/>
      <c r="G1" s="9"/>
      <c r="H1" s="10"/>
      <c r="I1" s="9"/>
      <c r="J1" s="9"/>
      <c r="K1" s="9"/>
      <c r="L1" s="10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Y1" s="10"/>
      <c r="Z1" s="9"/>
      <c r="AA1" s="9"/>
      <c r="AB1" s="10"/>
    </row>
    <row r="2" spans="1:43" ht="15.6" x14ac:dyDescent="0.3">
      <c r="A2" s="8" t="s">
        <v>45</v>
      </c>
      <c r="B2" s="9"/>
      <c r="C2" s="9"/>
      <c r="D2" s="9"/>
      <c r="E2" s="9"/>
      <c r="F2" s="9"/>
      <c r="G2" s="9"/>
      <c r="H2" s="10"/>
      <c r="I2" s="9"/>
      <c r="J2" s="9"/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  <c r="Z2" s="9"/>
      <c r="AA2" s="9"/>
      <c r="AB2" s="10"/>
    </row>
    <row r="3" spans="1:43" ht="15.6" x14ac:dyDescent="0.3">
      <c r="A3" s="11" t="s">
        <v>52</v>
      </c>
      <c r="B3" s="11"/>
      <c r="C3" s="11"/>
      <c r="D3" s="11"/>
      <c r="E3" s="11"/>
      <c r="F3" s="11"/>
      <c r="G3" s="11"/>
      <c r="H3" s="12"/>
      <c r="I3" s="11"/>
      <c r="J3" s="11"/>
      <c r="K3" s="11"/>
      <c r="L3" s="12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2"/>
      <c r="Y3" s="12"/>
      <c r="Z3" s="11"/>
      <c r="AA3" s="11"/>
      <c r="AB3" s="12"/>
    </row>
    <row r="4" spans="1:43" ht="15.6" x14ac:dyDescent="0.3">
      <c r="A4" s="13" t="s">
        <v>0</v>
      </c>
      <c r="B4" s="13" t="s">
        <v>1</v>
      </c>
      <c r="C4" s="13" t="s">
        <v>2</v>
      </c>
      <c r="D4" s="13"/>
      <c r="E4" s="13"/>
      <c r="F4" s="66" t="s">
        <v>3</v>
      </c>
      <c r="G4" s="67"/>
      <c r="H4" s="14"/>
      <c r="I4" s="13"/>
      <c r="J4" s="61" t="s">
        <v>4</v>
      </c>
      <c r="K4" s="68"/>
      <c r="L4" s="68"/>
      <c r="M4" s="13"/>
      <c r="N4" s="15" t="s">
        <v>5</v>
      </c>
      <c r="O4" s="15"/>
      <c r="P4" s="15" t="s">
        <v>6</v>
      </c>
      <c r="Q4" s="15"/>
      <c r="R4" s="16" t="s">
        <v>7</v>
      </c>
      <c r="S4" s="15"/>
      <c r="T4" s="15"/>
      <c r="U4" s="15"/>
      <c r="V4" s="61" t="s">
        <v>46</v>
      </c>
      <c r="W4" s="62"/>
      <c r="X4" s="62"/>
      <c r="Y4" s="17"/>
      <c r="Z4" s="61" t="s">
        <v>51</v>
      </c>
      <c r="AA4" s="63"/>
      <c r="AB4" s="63"/>
    </row>
    <row r="5" spans="1:43" ht="18" x14ac:dyDescent="0.4">
      <c r="A5" s="11"/>
      <c r="B5" s="18"/>
      <c r="C5" s="19" t="s">
        <v>43</v>
      </c>
      <c r="D5" s="11"/>
      <c r="E5" s="11"/>
      <c r="F5" s="69" t="s">
        <v>44</v>
      </c>
      <c r="G5" s="70"/>
      <c r="H5" s="70"/>
      <c r="I5" s="11"/>
      <c r="J5" s="69" t="s">
        <v>44</v>
      </c>
      <c r="K5" s="70"/>
      <c r="L5" s="70"/>
      <c r="M5" s="11"/>
      <c r="N5" s="19" t="s">
        <v>43</v>
      </c>
      <c r="O5" s="19"/>
      <c r="P5" s="19" t="s">
        <v>43</v>
      </c>
      <c r="Q5" s="19"/>
      <c r="R5" s="19" t="s">
        <v>43</v>
      </c>
      <c r="S5" s="19"/>
      <c r="T5" s="19"/>
      <c r="U5" s="19"/>
      <c r="V5" s="9"/>
      <c r="W5" s="9"/>
      <c r="X5" s="10"/>
      <c r="Y5" s="10"/>
      <c r="Z5" s="9"/>
      <c r="AA5" s="9"/>
      <c r="AB5" s="10"/>
    </row>
    <row r="6" spans="1:43" ht="15.6" x14ac:dyDescent="0.3">
      <c r="A6" s="11" t="s">
        <v>8</v>
      </c>
      <c r="B6" s="57" t="s">
        <v>48</v>
      </c>
      <c r="C6" s="58" t="s">
        <v>47</v>
      </c>
      <c r="D6" s="58"/>
      <c r="E6" s="58"/>
      <c r="F6" s="64" t="s">
        <v>47</v>
      </c>
      <c r="G6" s="65"/>
      <c r="H6" s="58" t="s">
        <v>8</v>
      </c>
      <c r="I6" s="58"/>
      <c r="J6" s="64" t="s">
        <v>47</v>
      </c>
      <c r="K6" s="65"/>
      <c r="L6" s="65"/>
      <c r="M6" s="58"/>
      <c r="N6" s="58" t="s">
        <v>47</v>
      </c>
      <c r="O6" s="58"/>
      <c r="P6" s="58" t="s">
        <v>50</v>
      </c>
      <c r="Q6" s="58"/>
      <c r="R6" s="58" t="s">
        <v>50</v>
      </c>
      <c r="S6" s="19"/>
      <c r="T6" s="19"/>
      <c r="U6" s="19"/>
      <c r="V6" s="11"/>
      <c r="W6" s="11"/>
      <c r="X6" s="12"/>
      <c r="Y6" s="12"/>
      <c r="Z6" s="11"/>
      <c r="AA6" s="11"/>
      <c r="AB6" s="12"/>
    </row>
    <row r="7" spans="1:43" ht="15.6" x14ac:dyDescent="0.3">
      <c r="A7" s="11" t="s">
        <v>9</v>
      </c>
      <c r="B7" s="11" t="s">
        <v>10</v>
      </c>
      <c r="C7" s="21">
        <v>3.93</v>
      </c>
      <c r="D7" s="21"/>
      <c r="E7" s="21"/>
      <c r="F7" s="21">
        <v>2.3199999999999998</v>
      </c>
      <c r="G7" s="21"/>
      <c r="H7" s="22"/>
      <c r="I7" s="21"/>
      <c r="J7" s="21">
        <v>2.73</v>
      </c>
      <c r="K7" s="21"/>
      <c r="L7" s="22"/>
      <c r="M7" s="21"/>
      <c r="N7" s="21">
        <v>3.29</v>
      </c>
      <c r="O7" s="21"/>
      <c r="P7" s="21">
        <v>3.24</v>
      </c>
      <c r="Q7" s="21"/>
      <c r="R7" s="21">
        <v>2.2999999999999998</v>
      </c>
      <c r="S7" s="21"/>
      <c r="T7" s="21"/>
      <c r="U7" s="21"/>
      <c r="V7" s="21">
        <f>AVERAGE(C7,F7,J7,N7)</f>
        <v>3.0674999999999999</v>
      </c>
      <c r="W7" s="7" t="s">
        <v>11</v>
      </c>
      <c r="X7" s="12">
        <f>_xlfn.STDEV.S((C7,F7,J7,N7))</f>
        <v>0.69906485154574027</v>
      </c>
      <c r="Y7" s="12"/>
      <c r="Z7" s="21">
        <f>AVERAGE(P7,R7)</f>
        <v>2.77</v>
      </c>
      <c r="AA7" s="7" t="s">
        <v>11</v>
      </c>
      <c r="AB7" s="22">
        <f>_xlfn.STDEV.S(P7,R7)</f>
        <v>0.6646803743153552</v>
      </c>
      <c r="AC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43" ht="15.6" x14ac:dyDescent="0.3">
      <c r="A8" s="11" t="s">
        <v>8</v>
      </c>
      <c r="B8" s="11" t="s">
        <v>12</v>
      </c>
      <c r="C8" s="21">
        <v>3.12</v>
      </c>
      <c r="D8" s="21"/>
      <c r="E8" s="21"/>
      <c r="F8" s="21">
        <v>2.79</v>
      </c>
      <c r="G8" s="7" t="s">
        <v>11</v>
      </c>
      <c r="H8" s="22">
        <v>2.8299999999999999E-2</v>
      </c>
      <c r="I8" s="21"/>
      <c r="J8" s="21">
        <v>2.63</v>
      </c>
      <c r="K8" s="7" t="s">
        <v>11</v>
      </c>
      <c r="L8" s="22">
        <v>0.311</v>
      </c>
      <c r="M8" s="21"/>
      <c r="N8" s="21">
        <v>3.33</v>
      </c>
      <c r="O8" s="21"/>
      <c r="P8" s="21">
        <v>3.67</v>
      </c>
      <c r="Q8" s="21"/>
      <c r="R8" s="21">
        <v>2.08</v>
      </c>
      <c r="S8" s="21"/>
      <c r="T8" s="21"/>
      <c r="U8" s="21"/>
      <c r="V8" s="21">
        <f>AVERAGE(C8,F8,J8,N8,T8)</f>
        <v>2.9674999999999998</v>
      </c>
      <c r="W8" s="7" t="s">
        <v>11</v>
      </c>
      <c r="X8" s="12">
        <f>_xlfn.STDEV.S((C8,F8,J8,N8,T8))</f>
        <v>0.31626729201736947</v>
      </c>
      <c r="Y8" s="12"/>
      <c r="Z8" s="21">
        <f>AVERAGE(P8,R8)</f>
        <v>2.875</v>
      </c>
      <c r="AA8" s="7" t="s">
        <v>11</v>
      </c>
      <c r="AB8" s="22">
        <f>_xlfn.STDEV.S(P8,R8)</f>
        <v>1.124299782086611</v>
      </c>
      <c r="AC8" s="4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3" ht="6" customHeight="1" x14ac:dyDescent="0.3">
      <c r="A9" s="11" t="s">
        <v>8</v>
      </c>
      <c r="B9" s="11" t="s">
        <v>8</v>
      </c>
      <c r="C9" s="21" t="s">
        <v>8</v>
      </c>
      <c r="D9" s="21"/>
      <c r="E9" s="21"/>
      <c r="F9" s="21" t="s">
        <v>8</v>
      </c>
      <c r="G9" s="21"/>
      <c r="H9" s="22" t="s">
        <v>8</v>
      </c>
      <c r="I9" s="21"/>
      <c r="J9" s="21" t="s">
        <v>8</v>
      </c>
      <c r="K9" s="21"/>
      <c r="L9" s="22" t="s">
        <v>8</v>
      </c>
      <c r="M9" s="21"/>
      <c r="N9" s="21" t="s">
        <v>8</v>
      </c>
      <c r="O9" s="21"/>
      <c r="P9" s="21" t="s">
        <v>8</v>
      </c>
      <c r="Q9" s="21"/>
      <c r="R9" s="21" t="s">
        <v>8</v>
      </c>
      <c r="S9" s="21"/>
      <c r="T9" s="21"/>
      <c r="U9" s="21"/>
      <c r="V9" s="21"/>
      <c r="W9" s="21"/>
      <c r="X9" s="12"/>
      <c r="Y9" s="12"/>
      <c r="Z9" s="11"/>
      <c r="AA9" s="21"/>
      <c r="AB9" s="12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1:43" ht="15.6" x14ac:dyDescent="0.3">
      <c r="A10" s="11" t="s">
        <v>13</v>
      </c>
      <c r="B10" s="11" t="s">
        <v>10</v>
      </c>
      <c r="C10" s="21">
        <v>0.05</v>
      </c>
      <c r="D10" s="21"/>
      <c r="E10" s="21"/>
      <c r="F10" s="21">
        <v>0.05</v>
      </c>
      <c r="G10" s="21"/>
      <c r="H10" s="22"/>
      <c r="I10" s="21"/>
      <c r="J10" s="21">
        <v>0.1</v>
      </c>
      <c r="K10" s="21"/>
      <c r="L10" s="22"/>
      <c r="M10" s="21"/>
      <c r="N10" s="21">
        <v>0.02</v>
      </c>
      <c r="O10" s="21"/>
      <c r="P10" s="21">
        <v>0.04</v>
      </c>
      <c r="Q10" s="21"/>
      <c r="R10" s="21">
        <v>7.0000000000000007E-2</v>
      </c>
      <c r="S10" s="21"/>
      <c r="T10" s="21"/>
      <c r="U10" s="21"/>
      <c r="V10" s="21">
        <f>AVERAGE(C10,F10,J10,N10)</f>
        <v>5.5E-2</v>
      </c>
      <c r="W10" s="7" t="s">
        <v>11</v>
      </c>
      <c r="X10" s="12">
        <f>_xlfn.STDEV.S((C10,F10,J10,N10))</f>
        <v>3.3166247903554012E-2</v>
      </c>
      <c r="Y10" s="12"/>
      <c r="Z10" s="21">
        <f>AVERAGE(P10,R10)</f>
        <v>5.5000000000000007E-2</v>
      </c>
      <c r="AA10" s="7" t="s">
        <v>11</v>
      </c>
      <c r="AB10" s="22">
        <f>_xlfn.STDEV.S(P10,R10)</f>
        <v>2.1213203435596403E-2</v>
      </c>
      <c r="AC10" s="4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 ht="15.6" x14ac:dyDescent="0.3">
      <c r="A11" s="11" t="s">
        <v>8</v>
      </c>
      <c r="B11" s="11" t="s">
        <v>12</v>
      </c>
      <c r="C11" s="21">
        <v>0.32</v>
      </c>
      <c r="D11" s="21"/>
      <c r="E11" s="21"/>
      <c r="F11" s="21">
        <v>4.4999999999999998E-2</v>
      </c>
      <c r="G11" s="7" t="s">
        <v>11</v>
      </c>
      <c r="H11" s="22">
        <v>7.0699999999999999E-3</v>
      </c>
      <c r="I11" s="21"/>
      <c r="J11" s="21">
        <v>0.05</v>
      </c>
      <c r="K11" s="7" t="s">
        <v>11</v>
      </c>
      <c r="L11" s="22">
        <v>1.41E-2</v>
      </c>
      <c r="M11" s="21"/>
      <c r="N11" s="21">
        <v>0.2</v>
      </c>
      <c r="O11" s="21"/>
      <c r="P11" s="21">
        <v>0.06</v>
      </c>
      <c r="Q11" s="21"/>
      <c r="R11" s="21">
        <v>0.03</v>
      </c>
      <c r="S11" s="21"/>
      <c r="T11" s="21"/>
      <c r="U11" s="21"/>
      <c r="V11" s="21">
        <f>AVERAGE(C11,F11,J11,N11,T11)</f>
        <v>0.15375</v>
      </c>
      <c r="W11" s="7" t="s">
        <v>11</v>
      </c>
      <c r="X11" s="12">
        <f>_xlfn.STDEV.S((C11,F11,J11,N11,T11))</f>
        <v>0.13212210261723817</v>
      </c>
      <c r="Y11" s="12"/>
      <c r="Z11" s="21">
        <f>AVERAGE(P11,R11)</f>
        <v>4.4999999999999998E-2</v>
      </c>
      <c r="AA11" s="7" t="s">
        <v>11</v>
      </c>
      <c r="AB11" s="22">
        <f>_xlfn.STDEV.S(P11,R11)</f>
        <v>2.1213203435596423E-2</v>
      </c>
      <c r="AC11" s="4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ht="6" customHeight="1" x14ac:dyDescent="0.3">
      <c r="A12" s="11" t="s">
        <v>8</v>
      </c>
      <c r="B12" s="11" t="s">
        <v>8</v>
      </c>
      <c r="C12" s="21" t="s">
        <v>8</v>
      </c>
      <c r="D12" s="21"/>
      <c r="E12" s="21"/>
      <c r="F12" s="21" t="s">
        <v>8</v>
      </c>
      <c r="G12" s="21"/>
      <c r="H12" s="22" t="s">
        <v>8</v>
      </c>
      <c r="I12" s="21"/>
      <c r="J12" s="21" t="s">
        <v>8</v>
      </c>
      <c r="K12" s="21"/>
      <c r="L12" s="22" t="s">
        <v>8</v>
      </c>
      <c r="M12" s="21"/>
      <c r="N12" s="21" t="s">
        <v>8</v>
      </c>
      <c r="O12" s="21"/>
      <c r="P12" s="21" t="s">
        <v>8</v>
      </c>
      <c r="Q12" s="21"/>
      <c r="R12" s="21" t="s">
        <v>8</v>
      </c>
      <c r="S12" s="21"/>
      <c r="T12" s="21"/>
      <c r="U12" s="21"/>
      <c r="V12" s="21"/>
      <c r="W12" s="21"/>
      <c r="X12" s="12"/>
      <c r="Y12" s="12"/>
      <c r="Z12" s="11"/>
      <c r="AA12" s="21"/>
      <c r="AB12" s="12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pans="1:43" ht="15.6" x14ac:dyDescent="0.3">
      <c r="A13" s="26" t="s">
        <v>14</v>
      </c>
      <c r="B13" s="46" t="s">
        <v>10</v>
      </c>
      <c r="C13" s="42">
        <v>18.989999999999998</v>
      </c>
      <c r="D13" s="42"/>
      <c r="E13" s="42"/>
      <c r="F13" s="42">
        <v>15.97</v>
      </c>
      <c r="G13" s="42"/>
      <c r="H13" s="45"/>
      <c r="I13" s="42"/>
      <c r="J13" s="42">
        <v>15.74</v>
      </c>
      <c r="K13" s="42"/>
      <c r="L13" s="45"/>
      <c r="M13" s="42"/>
      <c r="N13" s="42">
        <v>16.73</v>
      </c>
      <c r="O13" s="27"/>
      <c r="P13" s="27">
        <v>14.66</v>
      </c>
      <c r="Q13" s="27"/>
      <c r="R13" s="27">
        <v>13.56</v>
      </c>
      <c r="S13" s="42"/>
      <c r="T13" s="42"/>
      <c r="U13" s="42"/>
      <c r="V13" s="42">
        <f>AVERAGE(C13,F13,J13,N13)</f>
        <v>16.857500000000002</v>
      </c>
      <c r="W13" s="43" t="s">
        <v>11</v>
      </c>
      <c r="X13" s="44">
        <f>_xlfn.STDEV.S((C13,F13,J13,N13))</f>
        <v>1.4832705979242844</v>
      </c>
      <c r="Y13" s="44"/>
      <c r="Z13" s="27">
        <f>AVERAGE(P13,R13)</f>
        <v>14.11</v>
      </c>
      <c r="AA13" s="29" t="s">
        <v>11</v>
      </c>
      <c r="AB13" s="28">
        <f>_xlfn.STDEV.S(P13,R13)</f>
        <v>0.77781745930520196</v>
      </c>
      <c r="AC13" s="4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1:43" ht="15.6" x14ac:dyDescent="0.3">
      <c r="A14" s="26" t="s">
        <v>8</v>
      </c>
      <c r="B14" s="46" t="s">
        <v>12</v>
      </c>
      <c r="C14" s="42">
        <v>19.79</v>
      </c>
      <c r="D14" s="42"/>
      <c r="E14" s="42"/>
      <c r="F14" s="42">
        <v>17.04</v>
      </c>
      <c r="G14" s="43" t="s">
        <v>11</v>
      </c>
      <c r="H14" s="45">
        <v>0.17</v>
      </c>
      <c r="I14" s="42"/>
      <c r="J14" s="42">
        <v>17.12</v>
      </c>
      <c r="K14" s="43" t="s">
        <v>11</v>
      </c>
      <c r="L14" s="45">
        <v>0.14099999999999999</v>
      </c>
      <c r="M14" s="42"/>
      <c r="N14" s="42">
        <v>19.41</v>
      </c>
      <c r="O14" s="27"/>
      <c r="P14" s="27">
        <v>15.23</v>
      </c>
      <c r="Q14" s="27"/>
      <c r="R14" s="27">
        <v>13.3</v>
      </c>
      <c r="S14" s="42"/>
      <c r="T14" s="42"/>
      <c r="U14" s="42"/>
      <c r="V14" s="42">
        <f>AVERAGE(C14,F14,J14,N14,T14)</f>
        <v>18.34</v>
      </c>
      <c r="W14" s="43" t="s">
        <v>11</v>
      </c>
      <c r="X14" s="44">
        <f>_xlfn.STDEV.S((C14,F14,J14,N14,T14))</f>
        <v>1.46353453438357</v>
      </c>
      <c r="Y14" s="44"/>
      <c r="Z14" s="27">
        <f>AVERAGE(P14,R14)</f>
        <v>14.265000000000001</v>
      </c>
      <c r="AA14" s="29" t="s">
        <v>11</v>
      </c>
      <c r="AB14" s="28">
        <f>_xlfn.STDEV.S(P14,R14)</f>
        <v>1.3647160876900366</v>
      </c>
      <c r="AC14" s="4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pans="1:43" ht="6" customHeight="1" x14ac:dyDescent="0.3">
      <c r="A15" s="11" t="s">
        <v>8</v>
      </c>
      <c r="B15" s="11" t="s">
        <v>8</v>
      </c>
      <c r="C15" s="21" t="s">
        <v>8</v>
      </c>
      <c r="D15" s="21"/>
      <c r="E15" s="21"/>
      <c r="F15" s="21" t="s">
        <v>8</v>
      </c>
      <c r="G15" s="21"/>
      <c r="H15" s="22" t="s">
        <v>8</v>
      </c>
      <c r="I15" s="21"/>
      <c r="J15" s="21" t="s">
        <v>8</v>
      </c>
      <c r="K15" s="21"/>
      <c r="L15" s="22" t="s">
        <v>8</v>
      </c>
      <c r="M15" s="21"/>
      <c r="N15" s="21" t="s">
        <v>8</v>
      </c>
      <c r="O15" s="21"/>
      <c r="P15" s="21" t="s">
        <v>8</v>
      </c>
      <c r="Q15" s="21"/>
      <c r="R15" s="21" t="s">
        <v>8</v>
      </c>
      <c r="S15" s="21"/>
      <c r="T15" s="21"/>
      <c r="U15" s="21"/>
      <c r="V15" s="21"/>
      <c r="W15" s="21"/>
      <c r="X15" s="12"/>
      <c r="Y15" s="12"/>
      <c r="Z15" s="21"/>
      <c r="AA15" s="21"/>
      <c r="AB15" s="12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1:43" ht="15.6" x14ac:dyDescent="0.3">
      <c r="A16" s="11" t="s">
        <v>15</v>
      </c>
      <c r="B16" s="11" t="s">
        <v>10</v>
      </c>
      <c r="C16" s="21">
        <v>1.62</v>
      </c>
      <c r="D16" s="21"/>
      <c r="E16" s="21"/>
      <c r="F16" s="21">
        <v>2.31</v>
      </c>
      <c r="G16" s="21"/>
      <c r="H16" s="22"/>
      <c r="I16" s="21"/>
      <c r="J16" s="21">
        <v>1.82</v>
      </c>
      <c r="K16" s="21"/>
      <c r="L16" s="22"/>
      <c r="M16" s="21"/>
      <c r="N16" s="21">
        <v>2.41</v>
      </c>
      <c r="O16" s="21"/>
      <c r="P16" s="21">
        <v>2.54</v>
      </c>
      <c r="Q16" s="21"/>
      <c r="R16" s="21">
        <v>2.2999999999999998</v>
      </c>
      <c r="S16" s="21"/>
      <c r="T16" s="21"/>
      <c r="U16" s="21"/>
      <c r="V16" s="21">
        <f>AVERAGE(C16,F16,J16,N16)</f>
        <v>2.04</v>
      </c>
      <c r="W16" s="7" t="s">
        <v>11</v>
      </c>
      <c r="X16" s="12">
        <f>_xlfn.STDEV.S((C16,F16,J16,N16))</f>
        <v>0.38061353978368473</v>
      </c>
      <c r="Y16" s="12"/>
      <c r="Z16" s="21">
        <f>AVERAGE(P16,R16)</f>
        <v>2.42</v>
      </c>
      <c r="AA16" s="7" t="s">
        <v>11</v>
      </c>
      <c r="AB16" s="22">
        <f>_xlfn.STDEV.S(P16,R16)</f>
        <v>0.16970562748477155</v>
      </c>
      <c r="AC16" s="4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pans="1:43" ht="15.6" x14ac:dyDescent="0.3">
      <c r="A17" s="11" t="s">
        <v>8</v>
      </c>
      <c r="B17" s="11" t="s">
        <v>12</v>
      </c>
      <c r="C17" s="21">
        <v>1.48</v>
      </c>
      <c r="D17" s="21"/>
      <c r="E17" s="21"/>
      <c r="F17" s="21">
        <v>1.9950000000000001</v>
      </c>
      <c r="G17" s="7" t="s">
        <v>11</v>
      </c>
      <c r="H17" s="22">
        <v>0.247</v>
      </c>
      <c r="I17" s="21"/>
      <c r="J17" s="21">
        <v>1.65</v>
      </c>
      <c r="K17" s="7" t="s">
        <v>11</v>
      </c>
      <c r="L17" s="22">
        <v>7.0699999999999999E-2</v>
      </c>
      <c r="M17" s="21"/>
      <c r="N17" s="21">
        <v>1.58</v>
      </c>
      <c r="O17" s="21"/>
      <c r="P17" s="21">
        <v>2.02</v>
      </c>
      <c r="Q17" s="21"/>
      <c r="R17" s="21">
        <v>1.98</v>
      </c>
      <c r="S17" s="21"/>
      <c r="T17" s="21"/>
      <c r="U17" s="21"/>
      <c r="V17" s="21">
        <f>AVERAGE(C17,F17,J17,N17,T17)</f>
        <v>1.67625</v>
      </c>
      <c r="W17" s="7" t="s">
        <v>11</v>
      </c>
      <c r="X17" s="12">
        <f>_xlfn.STDEV.S((C17,F17,J17,N17,T17))</f>
        <v>0.22365803510418839</v>
      </c>
      <c r="Y17" s="12"/>
      <c r="Z17" s="21">
        <f>AVERAGE(P17,R17)</f>
        <v>2</v>
      </c>
      <c r="AA17" s="7" t="s">
        <v>11</v>
      </c>
      <c r="AB17" s="22">
        <f>_xlfn.STDEV.S(P17,R17)</f>
        <v>2.8284271247461926E-2</v>
      </c>
      <c r="AC17" s="4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6" customHeight="1" x14ac:dyDescent="0.3">
      <c r="A18" s="11" t="s">
        <v>8</v>
      </c>
      <c r="B18" s="11" t="s">
        <v>8</v>
      </c>
      <c r="C18" s="21" t="s">
        <v>8</v>
      </c>
      <c r="D18" s="21"/>
      <c r="E18" s="21"/>
      <c r="F18" s="21" t="s">
        <v>8</v>
      </c>
      <c r="G18" s="21"/>
      <c r="H18" s="22" t="s">
        <v>8</v>
      </c>
      <c r="I18" s="21"/>
      <c r="J18" s="21" t="s">
        <v>8</v>
      </c>
      <c r="K18" s="21"/>
      <c r="L18" s="22" t="s">
        <v>8</v>
      </c>
      <c r="M18" s="21"/>
      <c r="N18" s="21" t="s">
        <v>8</v>
      </c>
      <c r="O18" s="21"/>
      <c r="P18" s="21" t="s">
        <v>8</v>
      </c>
      <c r="Q18" s="21"/>
      <c r="R18" s="21" t="s">
        <v>8</v>
      </c>
      <c r="S18" s="21"/>
      <c r="T18" s="21"/>
      <c r="U18" s="21"/>
      <c r="V18" s="21"/>
      <c r="W18" s="21"/>
      <c r="X18" s="12"/>
      <c r="Y18" s="12"/>
      <c r="Z18" s="11"/>
      <c r="AA18" s="21"/>
      <c r="AB18" s="12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ht="15.6" x14ac:dyDescent="0.3">
      <c r="A19" s="11" t="s">
        <v>16</v>
      </c>
      <c r="B19" s="11" t="s">
        <v>10</v>
      </c>
      <c r="C19" s="21">
        <v>2.76</v>
      </c>
      <c r="D19" s="21"/>
      <c r="E19" s="21"/>
      <c r="F19" s="21">
        <v>3</v>
      </c>
      <c r="G19" s="21"/>
      <c r="H19" s="22"/>
      <c r="I19" s="21"/>
      <c r="J19" s="21">
        <v>2.91</v>
      </c>
      <c r="K19" s="21"/>
      <c r="L19" s="22"/>
      <c r="M19" s="21"/>
      <c r="N19" s="21">
        <v>2.95</v>
      </c>
      <c r="O19" s="21"/>
      <c r="P19" s="21">
        <v>2.4</v>
      </c>
      <c r="Q19" s="21"/>
      <c r="R19" s="21">
        <v>3.08</v>
      </c>
      <c r="S19" s="21"/>
      <c r="T19" s="21"/>
      <c r="U19" s="21"/>
      <c r="V19" s="21">
        <f>AVERAGE(C19,F19,J19,N19)</f>
        <v>2.9050000000000002</v>
      </c>
      <c r="W19" s="7" t="s">
        <v>11</v>
      </c>
      <c r="X19" s="12">
        <f>_xlfn.STDEV.S((C19,F19,J19,N19))</f>
        <v>0.10344080432788613</v>
      </c>
      <c r="Y19" s="12"/>
      <c r="Z19" s="21">
        <f>AVERAGE(P19,R19)</f>
        <v>2.74</v>
      </c>
      <c r="AA19" s="7" t="s">
        <v>11</v>
      </c>
      <c r="AB19" s="22">
        <f>_xlfn.STDEV.S(P19,R19)</f>
        <v>0.48083261120684984</v>
      </c>
      <c r="AC19" s="4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1:43" ht="15.6" x14ac:dyDescent="0.3">
      <c r="A20" s="11" t="s">
        <v>8</v>
      </c>
      <c r="B20" s="11" t="s">
        <v>12</v>
      </c>
      <c r="C20" s="21">
        <v>2.78</v>
      </c>
      <c r="D20" s="21"/>
      <c r="E20" s="21"/>
      <c r="F20" s="21">
        <v>3.23</v>
      </c>
      <c r="G20" s="7" t="s">
        <v>11</v>
      </c>
      <c r="H20" s="22">
        <v>2.8299999999999999E-2</v>
      </c>
      <c r="I20" s="21"/>
      <c r="J20" s="21">
        <v>2.95</v>
      </c>
      <c r="K20" s="7" t="s">
        <v>11</v>
      </c>
      <c r="L20" s="22">
        <v>2.8299999999999999E-2</v>
      </c>
      <c r="M20" s="21"/>
      <c r="N20" s="21">
        <v>2.91</v>
      </c>
      <c r="O20" s="21"/>
      <c r="P20" s="21">
        <v>2.8</v>
      </c>
      <c r="Q20" s="21"/>
      <c r="R20" s="21">
        <v>3</v>
      </c>
      <c r="S20" s="21"/>
      <c r="T20" s="21"/>
      <c r="U20" s="21"/>
      <c r="V20" s="21">
        <f>AVERAGE(C20,F20,J20,N20,T20)</f>
        <v>2.9675000000000002</v>
      </c>
      <c r="W20" s="7" t="s">
        <v>11</v>
      </c>
      <c r="X20" s="12">
        <f>_xlfn.STDEV.S((C20,F20,J20,N20,T20))</f>
        <v>0.18945096111307191</v>
      </c>
      <c r="Y20" s="12"/>
      <c r="Z20" s="21">
        <f>AVERAGE(P20,R20)</f>
        <v>2.9</v>
      </c>
      <c r="AA20" s="7" t="s">
        <v>11</v>
      </c>
      <c r="AB20" s="22">
        <f>_xlfn.STDEV.S(P20,R20)</f>
        <v>0.14142135623730964</v>
      </c>
      <c r="AC20" s="4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1:43" ht="6" customHeight="1" x14ac:dyDescent="0.3">
      <c r="A21" s="11" t="s">
        <v>8</v>
      </c>
      <c r="B21" s="11" t="s">
        <v>8</v>
      </c>
      <c r="C21" s="21" t="s">
        <v>8</v>
      </c>
      <c r="D21" s="21"/>
      <c r="E21" s="21"/>
      <c r="F21" s="21" t="s">
        <v>8</v>
      </c>
      <c r="G21" s="21"/>
      <c r="H21" s="22" t="s">
        <v>8</v>
      </c>
      <c r="I21" s="21"/>
      <c r="J21" s="21" t="s">
        <v>8</v>
      </c>
      <c r="K21" s="21"/>
      <c r="L21" s="22" t="s">
        <v>8</v>
      </c>
      <c r="M21" s="21"/>
      <c r="N21" s="21" t="s">
        <v>8</v>
      </c>
      <c r="O21" s="21"/>
      <c r="P21" s="21" t="s">
        <v>8</v>
      </c>
      <c r="Q21" s="21"/>
      <c r="R21" s="21" t="s">
        <v>8</v>
      </c>
      <c r="S21" s="21"/>
      <c r="T21" s="21"/>
      <c r="U21" s="21"/>
      <c r="V21" s="21"/>
      <c r="W21" s="21"/>
      <c r="X21" s="12"/>
      <c r="Y21" s="12"/>
      <c r="Z21" s="11"/>
      <c r="AA21" s="21"/>
      <c r="AB21" s="12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3" ht="15.6" x14ac:dyDescent="0.3">
      <c r="A22" s="11" t="s">
        <v>17</v>
      </c>
      <c r="B22" s="11" t="s">
        <v>10</v>
      </c>
      <c r="C22" s="21">
        <v>2.59</v>
      </c>
      <c r="D22" s="21"/>
      <c r="E22" s="21"/>
      <c r="F22" s="21">
        <v>2.95</v>
      </c>
      <c r="G22" s="21"/>
      <c r="H22" s="22"/>
      <c r="I22" s="21"/>
      <c r="J22" s="21">
        <v>2.67</v>
      </c>
      <c r="K22" s="21"/>
      <c r="L22" s="22"/>
      <c r="M22" s="21"/>
      <c r="N22" s="21">
        <v>2.48</v>
      </c>
      <c r="O22" s="21"/>
      <c r="P22" s="21">
        <v>2.67</v>
      </c>
      <c r="Q22" s="21"/>
      <c r="R22" s="21">
        <v>2.56</v>
      </c>
      <c r="S22" s="21"/>
      <c r="T22" s="21"/>
      <c r="U22" s="21"/>
      <c r="V22" s="21">
        <f>AVERAGE(C22,F22,J22,N22)</f>
        <v>2.6725000000000003</v>
      </c>
      <c r="W22" s="7" t="s">
        <v>11</v>
      </c>
      <c r="X22" s="12">
        <f>_xlfn.STDEV.S((C22,F22,J22,N22))</f>
        <v>0.20072784228070281</v>
      </c>
      <c r="Y22" s="12"/>
      <c r="Z22" s="21">
        <f>AVERAGE(P22,R22)</f>
        <v>2.6150000000000002</v>
      </c>
      <c r="AA22" s="7" t="s">
        <v>11</v>
      </c>
      <c r="AB22" s="22">
        <f>_xlfn.STDEV.S(P22,R22)</f>
        <v>7.7781745930520133E-2</v>
      </c>
      <c r="AC22" s="4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3" spans="1:43" ht="15.6" x14ac:dyDescent="0.3">
      <c r="A23" s="11" t="s">
        <v>8</v>
      </c>
      <c r="B23" s="11" t="s">
        <v>12</v>
      </c>
      <c r="C23" s="21">
        <v>2.71</v>
      </c>
      <c r="D23" s="21"/>
      <c r="E23" s="21"/>
      <c r="F23" s="21">
        <v>2.6850000000000001</v>
      </c>
      <c r="G23" s="7" t="s">
        <v>11</v>
      </c>
      <c r="H23" s="22">
        <v>2.12E-2</v>
      </c>
      <c r="I23" s="21"/>
      <c r="J23" s="21">
        <v>2.75</v>
      </c>
      <c r="K23" s="7" t="s">
        <v>11</v>
      </c>
      <c r="L23" s="22">
        <v>0.14099999999999999</v>
      </c>
      <c r="M23" s="21"/>
      <c r="N23" s="21">
        <v>3.25</v>
      </c>
      <c r="O23" s="21"/>
      <c r="P23" s="21">
        <v>2.61</v>
      </c>
      <c r="Q23" s="21"/>
      <c r="R23" s="21">
        <v>2.68</v>
      </c>
      <c r="S23" s="21"/>
      <c r="T23" s="21"/>
      <c r="U23" s="21"/>
      <c r="V23" s="21">
        <f>AVERAGE(C23,F23,J23,N23,T23)</f>
        <v>2.8487499999999999</v>
      </c>
      <c r="W23" s="7" t="s">
        <v>11</v>
      </c>
      <c r="X23" s="12">
        <f>_xlfn.STDEV.S((C23,F23,J23,N23,T23))</f>
        <v>0.26883622647750932</v>
      </c>
      <c r="Y23" s="12"/>
      <c r="Z23" s="21">
        <f>AVERAGE(P23,R23)</f>
        <v>2.645</v>
      </c>
      <c r="AA23" s="7" t="s">
        <v>11</v>
      </c>
      <c r="AB23" s="22">
        <f>_xlfn.STDEV.S(P23,R23)</f>
        <v>4.9497474683058526E-2</v>
      </c>
      <c r="AC23" s="4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pans="1:43" ht="6" customHeight="1" x14ac:dyDescent="0.3">
      <c r="A24" s="11" t="s">
        <v>8</v>
      </c>
      <c r="B24" s="11" t="s">
        <v>8</v>
      </c>
      <c r="C24" s="21" t="s">
        <v>8</v>
      </c>
      <c r="D24" s="21"/>
      <c r="E24" s="21"/>
      <c r="F24" s="21" t="s">
        <v>8</v>
      </c>
      <c r="G24" s="21"/>
      <c r="H24" s="22" t="s">
        <v>8</v>
      </c>
      <c r="I24" s="21"/>
      <c r="J24" s="21" t="s">
        <v>8</v>
      </c>
      <c r="K24" s="21"/>
      <c r="L24" s="22" t="s">
        <v>8</v>
      </c>
      <c r="M24" s="21"/>
      <c r="N24" s="21" t="s">
        <v>8</v>
      </c>
      <c r="O24" s="21"/>
      <c r="P24" s="21" t="s">
        <v>8</v>
      </c>
      <c r="Q24" s="21"/>
      <c r="R24" s="21" t="s">
        <v>8</v>
      </c>
      <c r="S24" s="21"/>
      <c r="T24" s="21"/>
      <c r="U24" s="21"/>
      <c r="V24" s="21"/>
      <c r="W24" s="21"/>
      <c r="X24" s="12"/>
      <c r="Y24" s="12"/>
      <c r="Z24" s="11"/>
      <c r="AA24" s="21"/>
      <c r="AB24" s="12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43" ht="15.6" x14ac:dyDescent="0.3">
      <c r="A25" s="31" t="s">
        <v>18</v>
      </c>
      <c r="B25" s="31" t="s">
        <v>10</v>
      </c>
      <c r="C25" s="34">
        <v>23.33</v>
      </c>
      <c r="D25" s="34"/>
      <c r="E25" s="34"/>
      <c r="F25" s="34">
        <v>23.33</v>
      </c>
      <c r="G25" s="34"/>
      <c r="H25" s="37"/>
      <c r="I25" s="34"/>
      <c r="J25" s="34">
        <v>21.12</v>
      </c>
      <c r="K25" s="34"/>
      <c r="L25" s="37"/>
      <c r="M25" s="34"/>
      <c r="N25" s="34">
        <v>19.22</v>
      </c>
      <c r="O25" s="34"/>
      <c r="P25" s="34">
        <v>22.19</v>
      </c>
      <c r="Q25" s="34"/>
      <c r="R25" s="34">
        <v>23.7</v>
      </c>
      <c r="S25" s="34"/>
      <c r="T25" s="34"/>
      <c r="U25" s="34"/>
      <c r="V25" s="34">
        <f>AVERAGE(C25,F25,J25,N25)</f>
        <v>21.75</v>
      </c>
      <c r="W25" s="35" t="s">
        <v>11</v>
      </c>
      <c r="X25" s="36">
        <f>_xlfn.STDEV.S((C25,F25,J25,N25))</f>
        <v>1.9824732028453746</v>
      </c>
      <c r="Y25" s="36"/>
      <c r="Z25" s="34">
        <f>AVERAGE(P25,R25)</f>
        <v>22.945</v>
      </c>
      <c r="AA25" s="35" t="s">
        <v>11</v>
      </c>
      <c r="AB25" s="37">
        <f>_xlfn.STDEV.S(P25,R25)</f>
        <v>1.0677312395916854</v>
      </c>
      <c r="AC25" s="4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43" ht="15.6" x14ac:dyDescent="0.3">
      <c r="A26" s="31" t="s">
        <v>8</v>
      </c>
      <c r="B26" s="59" t="s">
        <v>12</v>
      </c>
      <c r="C26" s="41">
        <v>23.85</v>
      </c>
      <c r="D26" s="41"/>
      <c r="E26" s="41"/>
      <c r="F26" s="41">
        <v>28.91</v>
      </c>
      <c r="G26" s="39" t="s">
        <v>11</v>
      </c>
      <c r="H26" s="40">
        <v>0.39600000000000002</v>
      </c>
      <c r="I26" s="41"/>
      <c r="J26" s="41">
        <v>27.475000000000001</v>
      </c>
      <c r="K26" s="39" t="s">
        <v>11</v>
      </c>
      <c r="L26" s="40">
        <v>0.68600000000000005</v>
      </c>
      <c r="M26" s="41"/>
      <c r="N26" s="41">
        <v>26.09</v>
      </c>
      <c r="O26" s="41"/>
      <c r="P26" s="41">
        <v>28.84</v>
      </c>
      <c r="Q26" s="41"/>
      <c r="R26" s="41">
        <v>31.33</v>
      </c>
      <c r="S26" s="41"/>
      <c r="T26" s="41"/>
      <c r="U26" s="41"/>
      <c r="V26" s="41">
        <f>AVERAGE(C26,F26,J26,N26,T26)</f>
        <v>26.581250000000004</v>
      </c>
      <c r="W26" s="39" t="s">
        <v>11</v>
      </c>
      <c r="X26" s="60">
        <f>_xlfn.STDEV.S((C26,F26,J26,N26,T26))</f>
        <v>2.1542917436286722</v>
      </c>
      <c r="Y26" s="60"/>
      <c r="Z26" s="41">
        <f>AVERAGE(P26,R26)</f>
        <v>30.085000000000001</v>
      </c>
      <c r="AA26" s="39" t="s">
        <v>11</v>
      </c>
      <c r="AB26" s="40">
        <f>_xlfn.STDEV.S(P26,R26)</f>
        <v>1.7606958851545023</v>
      </c>
      <c r="AC26" s="4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43" ht="4.2" customHeight="1" x14ac:dyDescent="0.3">
      <c r="A27" s="11" t="s">
        <v>8</v>
      </c>
      <c r="B27" s="11" t="s">
        <v>8</v>
      </c>
      <c r="C27" s="21" t="s">
        <v>8</v>
      </c>
      <c r="D27" s="21"/>
      <c r="E27" s="21"/>
      <c r="F27" s="21" t="s">
        <v>8</v>
      </c>
      <c r="G27" s="21"/>
      <c r="H27" s="22" t="s">
        <v>8</v>
      </c>
      <c r="I27" s="21"/>
      <c r="J27" s="21" t="s">
        <v>8</v>
      </c>
      <c r="K27" s="21"/>
      <c r="L27" s="22" t="s">
        <v>8</v>
      </c>
      <c r="M27" s="21"/>
      <c r="N27" s="21" t="s">
        <v>8</v>
      </c>
      <c r="O27" s="21"/>
      <c r="P27" s="21" t="s">
        <v>8</v>
      </c>
      <c r="Q27" s="21"/>
      <c r="R27" s="21" t="s">
        <v>8</v>
      </c>
      <c r="S27" s="21"/>
      <c r="T27" s="21"/>
      <c r="U27" s="21"/>
      <c r="V27" s="21"/>
      <c r="W27" s="21"/>
      <c r="X27" s="12"/>
      <c r="Y27" s="12"/>
      <c r="Z27" s="11"/>
      <c r="AA27" s="21"/>
      <c r="AB27" s="12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1:43" ht="15.6" x14ac:dyDescent="0.3">
      <c r="A28" s="11" t="s">
        <v>19</v>
      </c>
      <c r="B28" s="11" t="s">
        <v>10</v>
      </c>
      <c r="C28" s="21">
        <v>1.63</v>
      </c>
      <c r="D28" s="21"/>
      <c r="E28" s="21"/>
      <c r="F28" s="21">
        <v>1.52</v>
      </c>
      <c r="G28" s="21"/>
      <c r="H28" s="22"/>
      <c r="I28" s="21"/>
      <c r="J28" s="21">
        <v>0.7</v>
      </c>
      <c r="K28" s="21"/>
      <c r="L28" s="22"/>
      <c r="M28" s="21"/>
      <c r="N28" s="21">
        <v>1.43</v>
      </c>
      <c r="O28" s="21"/>
      <c r="P28" s="21">
        <v>1.1399999999999999</v>
      </c>
      <c r="Q28" s="21"/>
      <c r="R28" s="21">
        <v>1.22</v>
      </c>
      <c r="S28" s="21"/>
      <c r="T28" s="21"/>
      <c r="U28" s="21"/>
      <c r="V28" s="21">
        <f>AVERAGE(C28,F28,J28,N28)</f>
        <v>1.3199999999999998</v>
      </c>
      <c r="W28" s="7" t="s">
        <v>11</v>
      </c>
      <c r="X28" s="12">
        <f>_xlfn.STDEV.S((C28,F28,J28,N28))</f>
        <v>0.42134704619035135</v>
      </c>
      <c r="Y28" s="12"/>
      <c r="Z28" s="21">
        <f>AVERAGE(P28,R28)</f>
        <v>1.18</v>
      </c>
      <c r="AA28" s="7" t="s">
        <v>11</v>
      </c>
      <c r="AB28" s="22">
        <f>_xlfn.STDEV.S(P28,R28)</f>
        <v>5.6568542494923851E-2</v>
      </c>
      <c r="AC28" s="4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1:43" ht="15.6" x14ac:dyDescent="0.3">
      <c r="A29" s="11" t="s">
        <v>8</v>
      </c>
      <c r="B29" s="11" t="s">
        <v>12</v>
      </c>
      <c r="C29" s="21">
        <v>2.39</v>
      </c>
      <c r="D29" s="21"/>
      <c r="E29" s="21"/>
      <c r="F29" s="21">
        <v>1.7350000000000001</v>
      </c>
      <c r="G29" s="7" t="s">
        <v>11</v>
      </c>
      <c r="H29" s="22">
        <v>4.9500000000000002E-2</v>
      </c>
      <c r="I29" s="21"/>
      <c r="J29" s="21">
        <v>1.7</v>
      </c>
      <c r="K29" s="7" t="s">
        <v>11</v>
      </c>
      <c r="L29" s="22">
        <v>4.24E-2</v>
      </c>
      <c r="M29" s="21"/>
      <c r="N29" s="21">
        <v>2.61</v>
      </c>
      <c r="O29" s="21"/>
      <c r="P29" s="21">
        <v>2.06</v>
      </c>
      <c r="Q29" s="21"/>
      <c r="R29" s="21">
        <v>1.65</v>
      </c>
      <c r="S29" s="21"/>
      <c r="T29" s="21"/>
      <c r="U29" s="21"/>
      <c r="V29" s="21">
        <f>AVERAGE(C29,F29,J29,N29,T29)</f>
        <v>2.1087500000000001</v>
      </c>
      <c r="W29" s="7" t="s">
        <v>11</v>
      </c>
      <c r="X29" s="12">
        <f>_xlfn.STDEV.S((C29,F29,J29,N29,T29))</f>
        <v>0.46083936102145739</v>
      </c>
      <c r="Y29" s="12"/>
      <c r="Z29" s="21">
        <f>AVERAGE(P29,R29)</f>
        <v>1.855</v>
      </c>
      <c r="AA29" s="7" t="s">
        <v>11</v>
      </c>
      <c r="AB29" s="22">
        <f>_xlfn.STDEV.S(P29,R29)</f>
        <v>0.28991378028648362</v>
      </c>
      <c r="AC29" s="4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1:43" ht="4.2" customHeight="1" x14ac:dyDescent="0.3">
      <c r="A30" s="11" t="s">
        <v>8</v>
      </c>
      <c r="B30" s="11" t="s">
        <v>8</v>
      </c>
      <c r="C30" s="21" t="s">
        <v>8</v>
      </c>
      <c r="D30" s="21"/>
      <c r="E30" s="21"/>
      <c r="F30" s="21" t="s">
        <v>8</v>
      </c>
      <c r="G30" s="21"/>
      <c r="H30" s="22" t="s">
        <v>8</v>
      </c>
      <c r="I30" s="21"/>
      <c r="J30" s="21" t="s">
        <v>8</v>
      </c>
      <c r="K30" s="21"/>
      <c r="L30" s="22" t="s">
        <v>8</v>
      </c>
      <c r="M30" s="21"/>
      <c r="N30" s="21" t="s">
        <v>8</v>
      </c>
      <c r="O30" s="21"/>
      <c r="P30" s="21" t="s">
        <v>8</v>
      </c>
      <c r="Q30" s="21"/>
      <c r="R30" s="21" t="s">
        <v>8</v>
      </c>
      <c r="S30" s="21"/>
      <c r="T30" s="21"/>
      <c r="U30" s="21"/>
      <c r="V30" s="21"/>
      <c r="W30" s="21"/>
      <c r="X30" s="12"/>
      <c r="Y30" s="12"/>
      <c r="Z30" s="11"/>
      <c r="AA30" s="21"/>
      <c r="AB30" s="12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1:43" ht="15.6" x14ac:dyDescent="0.3">
      <c r="A31" s="31" t="s">
        <v>20</v>
      </c>
      <c r="B31" s="31" t="s">
        <v>10</v>
      </c>
      <c r="C31" s="32">
        <v>0.16</v>
      </c>
      <c r="D31" s="32"/>
      <c r="E31" s="32"/>
      <c r="F31" s="32">
        <v>0.18</v>
      </c>
      <c r="G31" s="32"/>
      <c r="H31" s="33"/>
      <c r="I31" s="32"/>
      <c r="J31" s="32">
        <v>0.18</v>
      </c>
      <c r="K31" s="32"/>
      <c r="L31" s="33"/>
      <c r="M31" s="32"/>
      <c r="N31" s="32">
        <v>0.18</v>
      </c>
      <c r="O31" s="32"/>
      <c r="P31" s="38">
        <v>2.39</v>
      </c>
      <c r="Q31" s="38"/>
      <c r="R31" s="38">
        <v>3.32</v>
      </c>
      <c r="S31" s="34"/>
      <c r="T31" s="34"/>
      <c r="U31" s="34"/>
      <c r="V31" s="32">
        <f>AVERAGE(C31,F31,J31,N31)</f>
        <v>0.17499999999999999</v>
      </c>
      <c r="W31" s="35" t="s">
        <v>11</v>
      </c>
      <c r="X31" s="36">
        <f>_xlfn.STDEV.S((C31,F31,J31,N31))</f>
        <v>9.9999999999999967E-3</v>
      </c>
      <c r="Y31" s="36"/>
      <c r="Z31" s="38">
        <f>AVERAGE(P31,R31)</f>
        <v>2.855</v>
      </c>
      <c r="AA31" s="39" t="s">
        <v>11</v>
      </c>
      <c r="AB31" s="40">
        <f>_xlfn.STDEV.S(P31,R31)</f>
        <v>0.6576093065034887</v>
      </c>
      <c r="AC31" s="4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43" ht="15.6" x14ac:dyDescent="0.3">
      <c r="A32" s="31" t="s">
        <v>8</v>
      </c>
      <c r="B32" s="31" t="s">
        <v>12</v>
      </c>
      <c r="C32" s="32">
        <v>0.22</v>
      </c>
      <c r="D32" s="32"/>
      <c r="E32" s="32"/>
      <c r="F32" s="32">
        <v>0.21</v>
      </c>
      <c r="G32" s="35" t="s">
        <v>11</v>
      </c>
      <c r="H32" s="33">
        <v>2.8299999999999999E-2</v>
      </c>
      <c r="I32" s="32"/>
      <c r="J32" s="32">
        <v>0.2</v>
      </c>
      <c r="K32" s="35" t="s">
        <v>11</v>
      </c>
      <c r="L32" s="33">
        <v>1.41E-2</v>
      </c>
      <c r="M32" s="32"/>
      <c r="N32" s="32">
        <v>0.27</v>
      </c>
      <c r="O32" s="32"/>
      <c r="P32" s="38">
        <v>2.54</v>
      </c>
      <c r="Q32" s="38"/>
      <c r="R32" s="38">
        <v>3.9</v>
      </c>
      <c r="S32" s="34"/>
      <c r="T32" s="34"/>
      <c r="U32" s="34"/>
      <c r="V32" s="32">
        <f>AVERAGE(C32,F32,J32,N32,T32)</f>
        <v>0.22500000000000001</v>
      </c>
      <c r="W32" s="35" t="s">
        <v>11</v>
      </c>
      <c r="X32" s="36">
        <f>_xlfn.STDEV.S((C32,F32,J32,N32,T32))</f>
        <v>3.1091263510296122E-2</v>
      </c>
      <c r="Y32" s="36"/>
      <c r="Z32" s="38">
        <f>AVERAGE(P32,R32)</f>
        <v>3.2199999999999998</v>
      </c>
      <c r="AA32" s="39" t="s">
        <v>11</v>
      </c>
      <c r="AB32" s="40">
        <f>_xlfn.STDEV.S(P32,R32)</f>
        <v>0.96166522241370711</v>
      </c>
      <c r="AC32" s="4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1:43" ht="4.2" customHeight="1" x14ac:dyDescent="0.3">
      <c r="A33" s="11" t="s">
        <v>8</v>
      </c>
      <c r="B33" s="11" t="s">
        <v>8</v>
      </c>
      <c r="C33" s="21" t="s">
        <v>8</v>
      </c>
      <c r="D33" s="21"/>
      <c r="E33" s="21"/>
      <c r="F33" s="21" t="s">
        <v>8</v>
      </c>
      <c r="G33" s="21"/>
      <c r="H33" s="22" t="s">
        <v>8</v>
      </c>
      <c r="I33" s="21"/>
      <c r="J33" s="21" t="s">
        <v>8</v>
      </c>
      <c r="K33" s="21"/>
      <c r="L33" s="22" t="s">
        <v>8</v>
      </c>
      <c r="M33" s="21"/>
      <c r="N33" s="21" t="s">
        <v>8</v>
      </c>
      <c r="O33" s="21"/>
      <c r="P33" s="21" t="s">
        <v>8</v>
      </c>
      <c r="Q33" s="21"/>
      <c r="R33" s="21" t="s">
        <v>8</v>
      </c>
      <c r="S33" s="21"/>
      <c r="T33" s="21"/>
      <c r="U33" s="21"/>
      <c r="V33" s="21"/>
      <c r="W33" s="21"/>
      <c r="X33" s="12"/>
      <c r="Y33" s="12"/>
      <c r="Z33" s="11"/>
      <c r="AA33" s="21"/>
      <c r="AB33" s="12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1:43" ht="15.6" x14ac:dyDescent="0.3">
      <c r="A34" s="11" t="s">
        <v>21</v>
      </c>
      <c r="B34" s="11" t="s">
        <v>10</v>
      </c>
      <c r="C34" s="21">
        <v>0.08</v>
      </c>
      <c r="D34" s="21"/>
      <c r="E34" s="21"/>
      <c r="F34" s="21">
        <v>0.12</v>
      </c>
      <c r="G34" s="21"/>
      <c r="H34" s="22"/>
      <c r="I34" s="21"/>
      <c r="J34" s="21">
        <v>0.13</v>
      </c>
      <c r="K34" s="21"/>
      <c r="L34" s="22"/>
      <c r="M34" s="21"/>
      <c r="N34" s="21">
        <v>0.09</v>
      </c>
      <c r="O34" s="21"/>
      <c r="P34" s="21">
        <v>0.05</v>
      </c>
      <c r="Q34" s="21"/>
      <c r="R34" s="21">
        <v>7.0000000000000007E-2</v>
      </c>
      <c r="S34" s="21"/>
      <c r="T34" s="21"/>
      <c r="U34" s="21"/>
      <c r="V34" s="23">
        <f>AVERAGE(C34,F34,J34,N34)</f>
        <v>0.10500000000000001</v>
      </c>
      <c r="W34" s="7" t="s">
        <v>11</v>
      </c>
      <c r="X34" s="12">
        <f>_xlfn.STDEV.S((C34,F34,J34,N34))</f>
        <v>2.3804761428476071E-2</v>
      </c>
      <c r="Y34" s="12"/>
      <c r="Z34" s="23">
        <f>AVERAGE(P34,R34)</f>
        <v>6.0000000000000005E-2</v>
      </c>
      <c r="AA34" s="7" t="s">
        <v>11</v>
      </c>
      <c r="AB34" s="22">
        <f>_xlfn.STDEV.S(P34,R34)</f>
        <v>1.4142135623730939E-2</v>
      </c>
      <c r="AC34" s="4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43" ht="15.6" x14ac:dyDescent="0.3">
      <c r="A35" s="11" t="s">
        <v>8</v>
      </c>
      <c r="B35" s="11" t="s">
        <v>12</v>
      </c>
      <c r="C35" s="21">
        <v>7.0000000000000007E-2</v>
      </c>
      <c r="D35" s="21"/>
      <c r="E35" s="21"/>
      <c r="F35" s="21">
        <v>0.13</v>
      </c>
      <c r="G35" s="7" t="s">
        <v>11</v>
      </c>
      <c r="H35" s="22">
        <v>1.41E-2</v>
      </c>
      <c r="I35" s="21"/>
      <c r="J35" s="21">
        <v>0.15</v>
      </c>
      <c r="K35" s="7" t="s">
        <v>11</v>
      </c>
      <c r="L35" s="22">
        <v>4.24E-2</v>
      </c>
      <c r="M35" s="21"/>
      <c r="N35" s="21">
        <v>0.09</v>
      </c>
      <c r="O35" s="21"/>
      <c r="P35" s="21">
        <v>0.05</v>
      </c>
      <c r="Q35" s="21"/>
      <c r="R35" s="21">
        <v>0.06</v>
      </c>
      <c r="S35" s="21"/>
      <c r="T35" s="21"/>
      <c r="U35" s="21"/>
      <c r="V35" s="23">
        <f>AVERAGE(C35,F35,J35,N35,T35)</f>
        <v>0.10999999999999999</v>
      </c>
      <c r="W35" s="7" t="s">
        <v>11</v>
      </c>
      <c r="X35" s="12">
        <f>_xlfn.STDEV.S((C35,F35,J35,N35,T35))</f>
        <v>3.6514837167011122E-2</v>
      </c>
      <c r="Y35" s="12"/>
      <c r="Z35" s="23">
        <f>AVERAGE(P35,R35)</f>
        <v>5.5E-2</v>
      </c>
      <c r="AA35" s="7" t="s">
        <v>11</v>
      </c>
      <c r="AB35" s="22">
        <f>_xlfn.STDEV.S(P35,R35)</f>
        <v>7.0710678118654719E-3</v>
      </c>
      <c r="AC35" s="4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 ht="4.2" customHeight="1" x14ac:dyDescent="0.3">
      <c r="A36" s="11" t="s">
        <v>8</v>
      </c>
      <c r="B36" s="11" t="s">
        <v>8</v>
      </c>
      <c r="C36" s="21" t="s">
        <v>8</v>
      </c>
      <c r="D36" s="21"/>
      <c r="E36" s="21"/>
      <c r="F36" s="21" t="s">
        <v>8</v>
      </c>
      <c r="G36" s="21"/>
      <c r="H36" s="22" t="s">
        <v>8</v>
      </c>
      <c r="I36" s="21"/>
      <c r="J36" s="21" t="s">
        <v>8</v>
      </c>
      <c r="K36" s="21"/>
      <c r="L36" s="22" t="s">
        <v>8</v>
      </c>
      <c r="M36" s="21"/>
      <c r="N36" s="21" t="s">
        <v>8</v>
      </c>
      <c r="O36" s="21"/>
      <c r="P36" s="21" t="s">
        <v>8</v>
      </c>
      <c r="Q36" s="21"/>
      <c r="R36" s="21" t="s">
        <v>8</v>
      </c>
      <c r="S36" s="21"/>
      <c r="T36" s="21"/>
      <c r="U36" s="21"/>
      <c r="V36" s="21"/>
      <c r="W36" s="21"/>
      <c r="X36" s="12"/>
      <c r="Y36" s="12"/>
      <c r="Z36" s="11"/>
      <c r="AA36" s="21"/>
      <c r="AB36" s="12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1:43" ht="15.6" x14ac:dyDescent="0.3">
      <c r="A37" s="31" t="s">
        <v>22</v>
      </c>
      <c r="B37" s="31" t="s">
        <v>10</v>
      </c>
      <c r="C37" s="32">
        <v>0.11</v>
      </c>
      <c r="D37" s="32"/>
      <c r="E37" s="32"/>
      <c r="F37" s="32">
        <v>0.18</v>
      </c>
      <c r="G37" s="32"/>
      <c r="H37" s="33"/>
      <c r="I37" s="32"/>
      <c r="J37" s="32">
        <v>0.15</v>
      </c>
      <c r="K37" s="32"/>
      <c r="L37" s="33"/>
      <c r="M37" s="32"/>
      <c r="N37" s="32">
        <v>0.16</v>
      </c>
      <c r="O37" s="32"/>
      <c r="P37" s="38">
        <v>0.72</v>
      </c>
      <c r="Q37" s="38"/>
      <c r="R37" s="38">
        <v>1.27</v>
      </c>
      <c r="S37" s="34"/>
      <c r="T37" s="34"/>
      <c r="U37" s="34"/>
      <c r="V37" s="32">
        <f>AVERAGE(C37,F37,J37,N37)</f>
        <v>0.15</v>
      </c>
      <c r="W37" s="35" t="s">
        <v>11</v>
      </c>
      <c r="X37" s="36">
        <f>_xlfn.STDEV.S((C37,F37,J37,N37))</f>
        <v>2.943920288775952E-2</v>
      </c>
      <c r="Y37" s="36"/>
      <c r="Z37" s="38">
        <f>AVERAGE(P37,R37)</f>
        <v>0.995</v>
      </c>
      <c r="AA37" s="39" t="s">
        <v>11</v>
      </c>
      <c r="AB37" s="40">
        <f>_xlfn.STDEV.S(P37,R37)</f>
        <v>0.38890872965260098</v>
      </c>
      <c r="AC37" s="4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1:43" ht="15.6" x14ac:dyDescent="0.3">
      <c r="A38" s="31" t="s">
        <v>8</v>
      </c>
      <c r="B38" s="31" t="s">
        <v>12</v>
      </c>
      <c r="C38" s="32">
        <v>0.17</v>
      </c>
      <c r="D38" s="32"/>
      <c r="E38" s="32"/>
      <c r="F38" s="32">
        <v>0.16500000000000001</v>
      </c>
      <c r="G38" s="35" t="s">
        <v>11</v>
      </c>
      <c r="H38" s="33">
        <v>2.12E-2</v>
      </c>
      <c r="I38" s="32"/>
      <c r="J38" s="32">
        <v>0.17499999999999999</v>
      </c>
      <c r="K38" s="35" t="s">
        <v>11</v>
      </c>
      <c r="L38" s="33">
        <v>7.0699999999999999E-3</v>
      </c>
      <c r="M38" s="32"/>
      <c r="N38" s="32">
        <v>0.13</v>
      </c>
      <c r="O38" s="32"/>
      <c r="P38" s="38">
        <v>0.79</v>
      </c>
      <c r="Q38" s="38"/>
      <c r="R38" s="38">
        <v>1.26</v>
      </c>
      <c r="S38" s="34"/>
      <c r="T38" s="34"/>
      <c r="U38" s="34"/>
      <c r="V38" s="32">
        <f>AVERAGE(C38,F38,J38,N38,T38)</f>
        <v>0.16</v>
      </c>
      <c r="W38" s="35" t="s">
        <v>11</v>
      </c>
      <c r="X38" s="36">
        <f>_xlfn.STDEV.S((C38,F38,J38,N38,T38))</f>
        <v>2.0412414523193159E-2</v>
      </c>
      <c r="Y38" s="36"/>
      <c r="Z38" s="38">
        <f>AVERAGE(P38,R38)</f>
        <v>1.0249999999999999</v>
      </c>
      <c r="AA38" s="39" t="s">
        <v>11</v>
      </c>
      <c r="AB38" s="40">
        <f>_xlfn.STDEV.S(P38,R38)</f>
        <v>0.33234018715767827</v>
      </c>
      <c r="AC38" s="4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1:43" ht="4.2" customHeight="1" x14ac:dyDescent="0.3">
      <c r="A39" s="11" t="s">
        <v>8</v>
      </c>
      <c r="B39" s="11" t="s">
        <v>8</v>
      </c>
      <c r="C39" s="21" t="s">
        <v>8</v>
      </c>
      <c r="D39" s="21"/>
      <c r="E39" s="21"/>
      <c r="F39" s="21" t="s">
        <v>8</v>
      </c>
      <c r="G39" s="21"/>
      <c r="H39" s="22" t="s">
        <v>8</v>
      </c>
      <c r="I39" s="21"/>
      <c r="J39" s="21" t="s">
        <v>8</v>
      </c>
      <c r="K39" s="21"/>
      <c r="L39" s="22" t="s">
        <v>8</v>
      </c>
      <c r="M39" s="21"/>
      <c r="N39" s="21" t="s">
        <v>8</v>
      </c>
      <c r="O39" s="21"/>
      <c r="P39" s="21" t="s">
        <v>8</v>
      </c>
      <c r="Q39" s="21"/>
      <c r="R39" s="21" t="s">
        <v>8</v>
      </c>
      <c r="S39" s="21"/>
      <c r="T39" s="21"/>
      <c r="U39" s="21"/>
      <c r="V39" s="21"/>
      <c r="W39" s="21"/>
      <c r="X39" s="12"/>
      <c r="Y39" s="12"/>
      <c r="Z39" s="11"/>
      <c r="AA39" s="21"/>
      <c r="AB39" s="12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:43" ht="15.6" x14ac:dyDescent="0.3">
      <c r="A40" s="11" t="s">
        <v>23</v>
      </c>
      <c r="B40" s="11" t="s">
        <v>10</v>
      </c>
      <c r="C40" s="21">
        <v>7.0000000000000007E-2</v>
      </c>
      <c r="D40" s="21"/>
      <c r="E40" s="21"/>
      <c r="F40" s="21">
        <v>0.06</v>
      </c>
      <c r="G40" s="21"/>
      <c r="H40" s="22"/>
      <c r="I40" s="21"/>
      <c r="J40" s="21">
        <v>0.06</v>
      </c>
      <c r="K40" s="21"/>
      <c r="L40" s="22"/>
      <c r="M40" s="21"/>
      <c r="N40" s="21">
        <v>7.0000000000000007E-2</v>
      </c>
      <c r="O40" s="21"/>
      <c r="P40" s="21">
        <v>0.09</v>
      </c>
      <c r="Q40" s="21"/>
      <c r="R40" s="21">
        <v>0.11</v>
      </c>
      <c r="S40" s="21"/>
      <c r="T40" s="21"/>
      <c r="U40" s="21"/>
      <c r="V40" s="21">
        <f>AVERAGE(C40,F40,J40,N40)</f>
        <v>6.5000000000000002E-2</v>
      </c>
      <c r="W40" s="7" t="s">
        <v>11</v>
      </c>
      <c r="X40" s="12">
        <f>_xlfn.STDEV.S((C40,F40,J40,N40))</f>
        <v>5.7735026918962632E-3</v>
      </c>
      <c r="Y40" s="12"/>
      <c r="Z40" s="21">
        <f>AVERAGE(P40,R40)</f>
        <v>0.1</v>
      </c>
      <c r="AA40" s="7" t="s">
        <v>11</v>
      </c>
      <c r="AB40" s="22">
        <f>_xlfn.STDEV.S(P40,R40)</f>
        <v>1.4142135623730954E-2</v>
      </c>
      <c r="AC40" s="4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pans="1:43" ht="15.6" x14ac:dyDescent="0.3">
      <c r="A41" s="11" t="s">
        <v>8</v>
      </c>
      <c r="B41" s="11" t="s">
        <v>12</v>
      </c>
      <c r="C41" s="21">
        <v>0.09</v>
      </c>
      <c r="D41" s="21"/>
      <c r="E41" s="21"/>
      <c r="F41" s="21">
        <v>7.4999999999999997E-2</v>
      </c>
      <c r="G41" s="7" t="s">
        <v>11</v>
      </c>
      <c r="H41" s="22">
        <v>7.0699999999999999E-3</v>
      </c>
      <c r="I41" s="21"/>
      <c r="J41" s="21">
        <v>0.08</v>
      </c>
      <c r="K41" s="7" t="s">
        <v>11</v>
      </c>
      <c r="L41" s="22">
        <v>0</v>
      </c>
      <c r="M41" s="21"/>
      <c r="N41" s="21">
        <v>0.96</v>
      </c>
      <c r="O41" s="21"/>
      <c r="P41" s="21">
        <v>0.1</v>
      </c>
      <c r="Q41" s="21"/>
      <c r="R41" s="21">
        <v>0.11</v>
      </c>
      <c r="S41" s="21"/>
      <c r="T41" s="21"/>
      <c r="U41" s="21"/>
      <c r="V41" s="21">
        <f>AVERAGE(C41,F41,J41,N41,T41)</f>
        <v>0.30125000000000002</v>
      </c>
      <c r="W41" s="7" t="s">
        <v>11</v>
      </c>
      <c r="X41" s="12">
        <f>_xlfn.STDEV.S((C41,F41,J41,N41,T41))</f>
        <v>0.43921094020982671</v>
      </c>
      <c r="Y41" s="12"/>
      <c r="Z41" s="21">
        <f>AVERAGE(P41,R41)</f>
        <v>0.10500000000000001</v>
      </c>
      <c r="AA41" s="7" t="s">
        <v>11</v>
      </c>
      <c r="AB41" s="22">
        <f>_xlfn.STDEV.S(P41,R41)</f>
        <v>7.0710678118654719E-3</v>
      </c>
      <c r="AC41" s="4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pans="1:43" ht="4.2" customHeight="1" x14ac:dyDescent="0.3">
      <c r="A42" s="11" t="s">
        <v>8</v>
      </c>
      <c r="B42" s="11" t="s">
        <v>8</v>
      </c>
      <c r="C42" s="21" t="s">
        <v>8</v>
      </c>
      <c r="D42" s="21"/>
      <c r="E42" s="21"/>
      <c r="F42" s="21" t="s">
        <v>8</v>
      </c>
      <c r="G42" s="21"/>
      <c r="H42" s="22" t="s">
        <v>8</v>
      </c>
      <c r="I42" s="21"/>
      <c r="J42" s="21" t="s">
        <v>8</v>
      </c>
      <c r="K42" s="21"/>
      <c r="L42" s="22" t="s">
        <v>8</v>
      </c>
      <c r="M42" s="21"/>
      <c r="N42" s="21" t="s">
        <v>8</v>
      </c>
      <c r="O42" s="21"/>
      <c r="P42" s="21" t="s">
        <v>8</v>
      </c>
      <c r="Q42" s="21"/>
      <c r="R42" s="21" t="s">
        <v>8</v>
      </c>
      <c r="S42" s="21"/>
      <c r="T42" s="21"/>
      <c r="U42" s="21"/>
      <c r="V42" s="21"/>
      <c r="W42" s="21"/>
      <c r="X42" s="12"/>
      <c r="Y42" s="12"/>
      <c r="Z42" s="11"/>
      <c r="AA42" s="21"/>
      <c r="AB42" s="12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1:43" ht="15.6" x14ac:dyDescent="0.3">
      <c r="A43" s="11" t="s">
        <v>24</v>
      </c>
      <c r="B43" s="11" t="s">
        <v>10</v>
      </c>
      <c r="C43" s="21">
        <v>0.12</v>
      </c>
      <c r="D43" s="21"/>
      <c r="E43" s="21"/>
      <c r="F43" s="21">
        <v>0.14000000000000001</v>
      </c>
      <c r="G43" s="21"/>
      <c r="H43" s="22"/>
      <c r="I43" s="21"/>
      <c r="J43" s="21">
        <v>0.12</v>
      </c>
      <c r="K43" s="21"/>
      <c r="L43" s="22"/>
      <c r="M43" s="21"/>
      <c r="N43" s="21">
        <v>0.13</v>
      </c>
      <c r="O43" s="21"/>
      <c r="P43" s="21">
        <v>0.17</v>
      </c>
      <c r="Q43" s="21"/>
      <c r="R43" s="21">
        <v>0.15</v>
      </c>
      <c r="S43" s="21"/>
      <c r="T43" s="21"/>
      <c r="U43" s="21"/>
      <c r="V43" s="21">
        <f>AVERAGE(C43,F43,J43,N43)</f>
        <v>0.1275</v>
      </c>
      <c r="W43" s="7" t="s">
        <v>11</v>
      </c>
      <c r="X43" s="12">
        <f>_xlfn.STDEV.S((C43,F43,J43,N43))</f>
        <v>9.5742710775633903E-3</v>
      </c>
      <c r="Y43" s="12"/>
      <c r="Z43" s="21">
        <f>AVERAGE(P43,R43)</f>
        <v>0.16</v>
      </c>
      <c r="AA43" s="7" t="s">
        <v>11</v>
      </c>
      <c r="AB43" s="22">
        <f>_xlfn.STDEV.S(P43,R43)</f>
        <v>1.4142135623730963E-2</v>
      </c>
      <c r="AC43" s="4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1:43" ht="15.6" x14ac:dyDescent="0.3">
      <c r="A44" s="11" t="s">
        <v>8</v>
      </c>
      <c r="B44" s="11" t="s">
        <v>12</v>
      </c>
      <c r="C44" s="21">
        <v>0.19</v>
      </c>
      <c r="D44" s="21"/>
      <c r="E44" s="21"/>
      <c r="F44" s="21">
        <v>0.15</v>
      </c>
      <c r="G44" s="7" t="s">
        <v>11</v>
      </c>
      <c r="H44" s="22">
        <v>0</v>
      </c>
      <c r="I44" s="21"/>
      <c r="J44" s="21">
        <v>0.115</v>
      </c>
      <c r="K44" s="7" t="s">
        <v>11</v>
      </c>
      <c r="L44" s="22">
        <v>2.12E-2</v>
      </c>
      <c r="M44" s="21"/>
      <c r="N44" s="21">
        <v>0.27</v>
      </c>
      <c r="O44" s="21"/>
      <c r="P44" s="21">
        <v>0.9</v>
      </c>
      <c r="Q44" s="21"/>
      <c r="R44" s="21">
        <v>0.17</v>
      </c>
      <c r="S44" s="21"/>
      <c r="T44" s="21"/>
      <c r="U44" s="21"/>
      <c r="V44" s="21">
        <f>AVERAGE(C44,F44,J44,N44,T44)</f>
        <v>0.18124999999999999</v>
      </c>
      <c r="W44" s="7" t="s">
        <v>11</v>
      </c>
      <c r="X44" s="12">
        <f>_xlfn.STDEV.S((C44,F44,J44,N44,T44))</f>
        <v>6.6630198358802226E-2</v>
      </c>
      <c r="Y44" s="12"/>
      <c r="Z44" s="21">
        <f>AVERAGE(P44,R44)</f>
        <v>0.53500000000000003</v>
      </c>
      <c r="AA44" s="7" t="s">
        <v>11</v>
      </c>
      <c r="AB44" s="22">
        <f>_xlfn.STDEV.S(P44,R44)</f>
        <v>0.51618795026617981</v>
      </c>
      <c r="AC44" s="4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1:43" ht="4.2" customHeight="1" x14ac:dyDescent="0.3">
      <c r="A45" s="11" t="s">
        <v>8</v>
      </c>
      <c r="B45" s="11" t="s">
        <v>8</v>
      </c>
      <c r="C45" s="21" t="s">
        <v>8</v>
      </c>
      <c r="D45" s="21"/>
      <c r="E45" s="21"/>
      <c r="F45" s="21" t="s">
        <v>8</v>
      </c>
      <c r="G45" s="21"/>
      <c r="H45" s="22" t="s">
        <v>8</v>
      </c>
      <c r="I45" s="21"/>
      <c r="J45" s="21" t="s">
        <v>8</v>
      </c>
      <c r="K45" s="21"/>
      <c r="L45" s="22" t="s">
        <v>8</v>
      </c>
      <c r="M45" s="21"/>
      <c r="N45" s="21" t="s">
        <v>8</v>
      </c>
      <c r="O45" s="21"/>
      <c r="P45" s="21" t="s">
        <v>8</v>
      </c>
      <c r="Q45" s="21"/>
      <c r="R45" s="21" t="s">
        <v>8</v>
      </c>
      <c r="S45" s="21"/>
      <c r="T45" s="21"/>
      <c r="U45" s="21"/>
      <c r="V45" s="21"/>
      <c r="W45" s="21"/>
      <c r="X45" s="12"/>
      <c r="Y45" s="12"/>
      <c r="Z45" s="11"/>
      <c r="AA45" s="21"/>
      <c r="AB45" s="22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1:43" ht="15.6" x14ac:dyDescent="0.3">
      <c r="A46" s="47" t="s">
        <v>25</v>
      </c>
      <c r="B46" s="47" t="s">
        <v>10</v>
      </c>
      <c r="C46" s="48">
        <v>1.46</v>
      </c>
      <c r="D46" s="48"/>
      <c r="E46" s="48"/>
      <c r="F46" s="48">
        <v>1.82</v>
      </c>
      <c r="G46" s="48"/>
      <c r="H46" s="49"/>
      <c r="I46" s="48"/>
      <c r="J46" s="48">
        <v>1.76</v>
      </c>
      <c r="K46" s="48"/>
      <c r="L46" s="49"/>
      <c r="M46" s="48"/>
      <c r="N46" s="48">
        <v>1.48</v>
      </c>
      <c r="O46" s="48"/>
      <c r="P46" s="48">
        <v>2.1</v>
      </c>
      <c r="Q46" s="48"/>
      <c r="R46" s="48">
        <v>1.8</v>
      </c>
      <c r="S46" s="48"/>
      <c r="T46" s="48"/>
      <c r="U46" s="48"/>
      <c r="V46" s="48">
        <f>AVERAGE(C46,F46,J46,N46)</f>
        <v>1.63</v>
      </c>
      <c r="W46" s="50" t="s">
        <v>11</v>
      </c>
      <c r="X46" s="51">
        <f>_xlfn.STDEV.S((C46,F46,J46,N46))</f>
        <v>0.18654758106177632</v>
      </c>
      <c r="Y46" s="51"/>
      <c r="Z46" s="48">
        <f>AVERAGE(P46,R46)</f>
        <v>1.9500000000000002</v>
      </c>
      <c r="AA46" s="50" t="s">
        <v>11</v>
      </c>
      <c r="AB46" s="49">
        <f>_xlfn.STDEV.S(P46,R46)</f>
        <v>0.21213203435596428</v>
      </c>
      <c r="AC46" s="4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1:43" ht="15.6" x14ac:dyDescent="0.3">
      <c r="A47" s="47" t="s">
        <v>8</v>
      </c>
      <c r="B47" s="52" t="s">
        <v>12</v>
      </c>
      <c r="C47" s="53">
        <v>2.67</v>
      </c>
      <c r="D47" s="53"/>
      <c r="E47" s="53"/>
      <c r="F47" s="53">
        <v>2.17</v>
      </c>
      <c r="G47" s="54" t="s">
        <v>11</v>
      </c>
      <c r="H47" s="55">
        <v>8.4900000000000003E-2</v>
      </c>
      <c r="I47" s="53"/>
      <c r="J47" s="53">
        <v>1.99</v>
      </c>
      <c r="K47" s="54" t="s">
        <v>11</v>
      </c>
      <c r="L47" s="55">
        <v>0.184</v>
      </c>
      <c r="M47" s="53"/>
      <c r="N47" s="53">
        <v>3.19</v>
      </c>
      <c r="O47" s="53"/>
      <c r="P47" s="53">
        <v>3.39</v>
      </c>
      <c r="Q47" s="53"/>
      <c r="R47" s="53">
        <v>3.12</v>
      </c>
      <c r="S47" s="53"/>
      <c r="T47" s="53"/>
      <c r="U47" s="53"/>
      <c r="V47" s="53">
        <f>AVERAGE(C47,F47,J47,N47,T47)</f>
        <v>2.5049999999999999</v>
      </c>
      <c r="W47" s="54" t="s">
        <v>11</v>
      </c>
      <c r="X47" s="56">
        <f>_xlfn.STDEV.S((C47,F47,J47,N47,T47))</f>
        <v>0.53972215074054619</v>
      </c>
      <c r="Y47" s="56"/>
      <c r="Z47" s="53">
        <f>AVERAGE(P47,R47)</f>
        <v>3.2549999999999999</v>
      </c>
      <c r="AA47" s="54" t="s">
        <v>11</v>
      </c>
      <c r="AB47" s="55">
        <f>_xlfn.STDEV.S(P47,R47)</f>
        <v>0.19091883092036785</v>
      </c>
      <c r="AC47" s="4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1:43" ht="4.2" customHeight="1" x14ac:dyDescent="0.3">
      <c r="A48" s="11" t="s">
        <v>8</v>
      </c>
      <c r="B48" s="11" t="s">
        <v>8</v>
      </c>
      <c r="C48" s="21" t="s">
        <v>8</v>
      </c>
      <c r="D48" s="21"/>
      <c r="E48" s="21"/>
      <c r="F48" s="21" t="s">
        <v>8</v>
      </c>
      <c r="G48" s="21"/>
      <c r="H48" s="22" t="s">
        <v>8</v>
      </c>
      <c r="I48" s="21"/>
      <c r="J48" s="21" t="s">
        <v>8</v>
      </c>
      <c r="K48" s="21"/>
      <c r="L48" s="22" t="s">
        <v>8</v>
      </c>
      <c r="M48" s="21"/>
      <c r="N48" s="21" t="s">
        <v>8</v>
      </c>
      <c r="O48" s="21"/>
      <c r="P48" s="21" t="s">
        <v>8</v>
      </c>
      <c r="Q48" s="21"/>
      <c r="R48" s="21" t="s">
        <v>8</v>
      </c>
      <c r="S48" s="21"/>
      <c r="T48" s="21"/>
      <c r="U48" s="21"/>
      <c r="V48" s="21"/>
      <c r="W48" s="21"/>
      <c r="X48" s="12"/>
      <c r="Y48" s="12"/>
      <c r="Z48" s="11"/>
      <c r="AA48" s="21"/>
      <c r="AB48" s="12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pans="1:43" ht="15.6" x14ac:dyDescent="0.3">
      <c r="A49" s="11" t="s">
        <v>26</v>
      </c>
      <c r="B49" s="11" t="s">
        <v>10</v>
      </c>
      <c r="C49" s="21">
        <v>2.0299999999999998</v>
      </c>
      <c r="D49" s="21"/>
      <c r="E49" s="21"/>
      <c r="F49" s="21">
        <v>0.33</v>
      </c>
      <c r="G49" s="21"/>
      <c r="H49" s="22"/>
      <c r="I49" s="21"/>
      <c r="J49" s="21">
        <v>0.64</v>
      </c>
      <c r="K49" s="21"/>
      <c r="L49" s="22"/>
      <c r="M49" s="21"/>
      <c r="N49" s="21">
        <v>1.07</v>
      </c>
      <c r="O49" s="21"/>
      <c r="P49" s="21">
        <v>0.96</v>
      </c>
      <c r="Q49" s="21"/>
      <c r="R49" s="21">
        <v>0.35</v>
      </c>
      <c r="S49" s="21"/>
      <c r="T49" s="21"/>
      <c r="U49" s="21"/>
      <c r="V49" s="21">
        <f>AVERAGE(C49,F49,J49,N49)</f>
        <v>1.0175000000000001</v>
      </c>
      <c r="W49" s="7" t="s">
        <v>11</v>
      </c>
      <c r="X49" s="12">
        <f>_xlfn.STDEV.S((C49,F49,J49,N49))</f>
        <v>0.74006193434513723</v>
      </c>
      <c r="Y49" s="12"/>
      <c r="Z49" s="21">
        <f>AVERAGE(P49,R49)</f>
        <v>0.65500000000000003</v>
      </c>
      <c r="AA49" s="7" t="s">
        <v>11</v>
      </c>
      <c r="AB49" s="22">
        <f>_xlfn.STDEV.S(P49,R49)</f>
        <v>0.43133513652379391</v>
      </c>
      <c r="AC49" s="4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1:43" ht="15.6" x14ac:dyDescent="0.3">
      <c r="A50" s="11" t="s">
        <v>8</v>
      </c>
      <c r="B50" s="11" t="s">
        <v>12</v>
      </c>
      <c r="C50" s="21">
        <v>4.5599999999999996</v>
      </c>
      <c r="D50" s="21"/>
      <c r="E50" s="21"/>
      <c r="F50" s="21">
        <v>0.52500000000000002</v>
      </c>
      <c r="G50" s="7" t="s">
        <v>11</v>
      </c>
      <c r="H50" s="22">
        <v>0.13439999999999999</v>
      </c>
      <c r="I50" s="21"/>
      <c r="J50" s="21">
        <v>0.40500000000000003</v>
      </c>
      <c r="K50" s="7" t="s">
        <v>11</v>
      </c>
      <c r="L50" s="22">
        <v>3.5400000000000001E-2</v>
      </c>
      <c r="M50" s="21"/>
      <c r="N50" s="21">
        <v>2.52</v>
      </c>
      <c r="O50" s="21"/>
      <c r="P50" s="21">
        <v>3.1</v>
      </c>
      <c r="Q50" s="21"/>
      <c r="R50" s="21">
        <v>0.6</v>
      </c>
      <c r="S50" s="21"/>
      <c r="T50" s="21"/>
      <c r="U50" s="21"/>
      <c r="V50" s="21">
        <f>AVERAGE(C50,F50,J50,N50,T50)</f>
        <v>2.0024999999999999</v>
      </c>
      <c r="W50" s="7" t="s">
        <v>11</v>
      </c>
      <c r="X50" s="12">
        <f>_xlfn.STDEV.S((C50,F50,J50,N50,T50))</f>
        <v>1.9616001121533408</v>
      </c>
      <c r="Y50" s="12"/>
      <c r="Z50" s="21">
        <f>AVERAGE(P50,R50)</f>
        <v>1.85</v>
      </c>
      <c r="AA50" s="7" t="s">
        <v>11</v>
      </c>
      <c r="AB50" s="22">
        <f>_xlfn.STDEV.S(P50,R50)</f>
        <v>1.7677669529663689</v>
      </c>
      <c r="AC50" s="4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1:43" ht="4.2" customHeight="1" x14ac:dyDescent="0.3">
      <c r="A51" s="11" t="s">
        <v>8</v>
      </c>
      <c r="B51" s="11" t="s">
        <v>8</v>
      </c>
      <c r="C51" s="21" t="s">
        <v>8</v>
      </c>
      <c r="D51" s="21"/>
      <c r="E51" s="21"/>
      <c r="F51" s="21" t="s">
        <v>8</v>
      </c>
      <c r="G51" s="21"/>
      <c r="H51" s="22" t="s">
        <v>8</v>
      </c>
      <c r="I51" s="21"/>
      <c r="J51" s="21" t="s">
        <v>8</v>
      </c>
      <c r="K51" s="21"/>
      <c r="L51" s="22" t="s">
        <v>8</v>
      </c>
      <c r="M51" s="21"/>
      <c r="N51" s="21" t="s">
        <v>8</v>
      </c>
      <c r="O51" s="21"/>
      <c r="P51" s="21" t="s">
        <v>8</v>
      </c>
      <c r="Q51" s="21"/>
      <c r="R51" s="21" t="s">
        <v>8</v>
      </c>
      <c r="S51" s="21"/>
      <c r="T51" s="21"/>
      <c r="U51" s="21"/>
      <c r="V51" s="21"/>
      <c r="W51" s="21"/>
      <c r="X51" s="12"/>
      <c r="Y51" s="12"/>
      <c r="Z51" s="11"/>
      <c r="AA51" s="21"/>
      <c r="AB51" s="12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ht="15.6" x14ac:dyDescent="0.3">
      <c r="A52" s="31" t="s">
        <v>27</v>
      </c>
      <c r="B52" s="31" t="s">
        <v>10</v>
      </c>
      <c r="C52" s="34">
        <v>7.0000000000000007E-2</v>
      </c>
      <c r="D52" s="34"/>
      <c r="E52" s="34"/>
      <c r="F52" s="32">
        <v>7.0000000000000007E-2</v>
      </c>
      <c r="G52" s="32"/>
      <c r="H52" s="33"/>
      <c r="I52" s="32"/>
      <c r="J52" s="32">
        <v>0.05</v>
      </c>
      <c r="K52" s="32"/>
      <c r="L52" s="37"/>
      <c r="M52" s="34"/>
      <c r="N52" s="34">
        <v>0.06</v>
      </c>
      <c r="O52" s="34"/>
      <c r="P52" s="41">
        <v>0.5</v>
      </c>
      <c r="Q52" s="41"/>
      <c r="R52" s="41">
        <v>0.54</v>
      </c>
      <c r="S52" s="34"/>
      <c r="T52" s="34"/>
      <c r="U52" s="34"/>
      <c r="V52" s="32">
        <f>AVERAGE(C52,F52,J52,N52)</f>
        <v>6.25E-2</v>
      </c>
      <c r="W52" s="35" t="s">
        <v>11</v>
      </c>
      <c r="X52" s="36">
        <f>_xlfn.STDEV.S((C52,F52,J52,N52))</f>
        <v>9.5742710775633972E-3</v>
      </c>
      <c r="Y52" s="36"/>
      <c r="Z52" s="38">
        <f>AVERAGE(P52,R52)</f>
        <v>0.52</v>
      </c>
      <c r="AA52" s="39" t="s">
        <v>11</v>
      </c>
      <c r="AB52" s="40">
        <f>_xlfn.STDEV.S(P52,R52)</f>
        <v>2.8284271247461926E-2</v>
      </c>
      <c r="AC52" s="4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ht="15.6" x14ac:dyDescent="0.3">
      <c r="A53" s="31" t="s">
        <v>8</v>
      </c>
      <c r="B53" s="31" t="s">
        <v>12</v>
      </c>
      <c r="C53" s="34">
        <v>0.45</v>
      </c>
      <c r="D53" s="34"/>
      <c r="E53" s="34"/>
      <c r="F53" s="32">
        <v>0.125</v>
      </c>
      <c r="G53" s="35" t="s">
        <v>11</v>
      </c>
      <c r="H53" s="33">
        <v>3.5400000000000001E-2</v>
      </c>
      <c r="I53" s="32"/>
      <c r="J53" s="32">
        <v>9.5500000000000002E-2</v>
      </c>
      <c r="K53" s="35" t="s">
        <v>11</v>
      </c>
      <c r="L53" s="37">
        <v>2.1899999999999999E-2</v>
      </c>
      <c r="M53" s="34"/>
      <c r="N53" s="34">
        <v>0.26</v>
      </c>
      <c r="O53" s="34"/>
      <c r="P53" s="41">
        <v>0.7</v>
      </c>
      <c r="Q53" s="41"/>
      <c r="R53" s="41">
        <v>0.88</v>
      </c>
      <c r="S53" s="34"/>
      <c r="T53" s="34"/>
      <c r="U53" s="34"/>
      <c r="V53" s="32">
        <f>AVERAGE(C53,F53,J53,N53,T53)</f>
        <v>0.232625</v>
      </c>
      <c r="W53" s="35" t="s">
        <v>11</v>
      </c>
      <c r="X53" s="36">
        <f>_xlfn.STDEV.S((C53,F53,J53,N53,T53))</f>
        <v>0.16164538090111535</v>
      </c>
      <c r="Y53" s="36"/>
      <c r="Z53" s="38">
        <f>AVERAGE(P53,R53)</f>
        <v>0.79</v>
      </c>
      <c r="AA53" s="39" t="s">
        <v>11</v>
      </c>
      <c r="AB53" s="40">
        <f>_xlfn.STDEV.S(P53,R53)</f>
        <v>0.12727922061357766</v>
      </c>
      <c r="AC53" s="4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ht="4.2" customHeight="1" x14ac:dyDescent="0.3">
      <c r="A54" s="11" t="s">
        <v>8</v>
      </c>
      <c r="B54" s="11" t="s">
        <v>8</v>
      </c>
      <c r="C54" s="21" t="s">
        <v>8</v>
      </c>
      <c r="D54" s="21"/>
      <c r="E54" s="21"/>
      <c r="F54" s="21" t="s">
        <v>8</v>
      </c>
      <c r="G54" s="21"/>
      <c r="H54" s="22" t="s">
        <v>8</v>
      </c>
      <c r="I54" s="21"/>
      <c r="J54" s="21" t="s">
        <v>8</v>
      </c>
      <c r="K54" s="21"/>
      <c r="L54" s="22" t="s">
        <v>8</v>
      </c>
      <c r="M54" s="21"/>
      <c r="N54" s="21" t="s">
        <v>8</v>
      </c>
      <c r="O54" s="21"/>
      <c r="P54" s="41" t="s">
        <v>8</v>
      </c>
      <c r="Q54" s="41"/>
      <c r="R54" s="41" t="s">
        <v>8</v>
      </c>
      <c r="S54" s="21"/>
      <c r="T54" s="21"/>
      <c r="U54" s="21"/>
      <c r="V54" s="21"/>
      <c r="W54" s="21"/>
      <c r="X54" s="12"/>
      <c r="Y54" s="12"/>
      <c r="Z54" s="11"/>
      <c r="AA54" s="21"/>
      <c r="AB54" s="12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pans="1:43" ht="15.6" x14ac:dyDescent="0.3">
      <c r="A55" s="31" t="s">
        <v>28</v>
      </c>
      <c r="B55" s="31" t="s">
        <v>10</v>
      </c>
      <c r="C55" s="32">
        <v>0.05</v>
      </c>
      <c r="D55" s="32"/>
      <c r="E55" s="32"/>
      <c r="F55" s="32">
        <v>0.06</v>
      </c>
      <c r="G55" s="32"/>
      <c r="H55" s="33"/>
      <c r="I55" s="32"/>
      <c r="J55" s="32">
        <v>0.08</v>
      </c>
      <c r="K55" s="32"/>
      <c r="L55" s="33"/>
      <c r="M55" s="32"/>
      <c r="N55" s="32">
        <v>0.06</v>
      </c>
      <c r="O55" s="34"/>
      <c r="P55" s="41">
        <v>0.52</v>
      </c>
      <c r="Q55" s="41"/>
      <c r="R55" s="41">
        <v>0.35</v>
      </c>
      <c r="S55" s="34"/>
      <c r="T55" s="34"/>
      <c r="U55" s="34"/>
      <c r="V55" s="34">
        <f>AVERAGE(C55,F55,J55,N55)</f>
        <v>6.25E-2</v>
      </c>
      <c r="W55" s="35" t="s">
        <v>11</v>
      </c>
      <c r="X55" s="36">
        <f>_xlfn.STDEV.S((C55,F55,J55,N55))</f>
        <v>1.2583057392117913E-2</v>
      </c>
      <c r="Y55" s="36"/>
      <c r="Z55" s="41">
        <f>AVERAGE(P55,R55)</f>
        <v>0.435</v>
      </c>
      <c r="AA55" s="39" t="s">
        <v>11</v>
      </c>
      <c r="AB55" s="40">
        <f>_xlfn.STDEV.S(P55,R55)</f>
        <v>0.12020815280171315</v>
      </c>
      <c r="AC55" s="4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1:43" ht="15.6" x14ac:dyDescent="0.3">
      <c r="A56" s="31" t="s">
        <v>8</v>
      </c>
      <c r="B56" s="31" t="s">
        <v>12</v>
      </c>
      <c r="C56" s="32">
        <v>0.14000000000000001</v>
      </c>
      <c r="D56" s="32"/>
      <c r="E56" s="32"/>
      <c r="F56" s="32">
        <v>0.105</v>
      </c>
      <c r="G56" s="35" t="s">
        <v>11</v>
      </c>
      <c r="H56" s="33">
        <v>4.9500000000000002E-2</v>
      </c>
      <c r="I56" s="32"/>
      <c r="J56" s="32">
        <v>6.5000000000000002E-2</v>
      </c>
      <c r="K56" s="35" t="s">
        <v>11</v>
      </c>
      <c r="L56" s="33">
        <v>7.0699999999999999E-3</v>
      </c>
      <c r="M56" s="32"/>
      <c r="N56" s="32">
        <v>0.09</v>
      </c>
      <c r="O56" s="34"/>
      <c r="P56" s="41">
        <v>0.56000000000000005</v>
      </c>
      <c r="Q56" s="41"/>
      <c r="R56" s="41">
        <v>0.62</v>
      </c>
      <c r="S56" s="34"/>
      <c r="T56" s="34"/>
      <c r="U56" s="34"/>
      <c r="V56" s="34">
        <f>AVERAGE(C56,F56,J56,N56,T56)</f>
        <v>0.1</v>
      </c>
      <c r="W56" s="35" t="s">
        <v>11</v>
      </c>
      <c r="X56" s="36">
        <f>_xlfn.STDEV.S((C56,F56,J56,N56,T56))</f>
        <v>3.1358146203711267E-2</v>
      </c>
      <c r="Y56" s="36"/>
      <c r="Z56" s="41">
        <f>AVERAGE(P56,R56)</f>
        <v>0.59000000000000008</v>
      </c>
      <c r="AA56" s="39" t="s">
        <v>11</v>
      </c>
      <c r="AB56" s="40">
        <f>_xlfn.STDEV.S(P56,R56)</f>
        <v>4.2426406871192812E-2</v>
      </c>
      <c r="AC56" s="4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pans="1:43" ht="4.2" customHeight="1" x14ac:dyDescent="0.3">
      <c r="A57" s="11" t="s">
        <v>8</v>
      </c>
      <c r="B57" s="11" t="s">
        <v>8</v>
      </c>
      <c r="C57" s="21" t="s">
        <v>8</v>
      </c>
      <c r="D57" s="21"/>
      <c r="E57" s="21"/>
      <c r="F57" s="21" t="s">
        <v>8</v>
      </c>
      <c r="G57" s="7"/>
      <c r="H57" s="22" t="s">
        <v>8</v>
      </c>
      <c r="I57" s="21"/>
      <c r="J57" s="21" t="s">
        <v>8</v>
      </c>
      <c r="K57" s="7"/>
      <c r="L57" s="22" t="s">
        <v>8</v>
      </c>
      <c r="M57" s="21"/>
      <c r="N57" s="21" t="s">
        <v>8</v>
      </c>
      <c r="O57" s="21"/>
      <c r="P57" s="21" t="s">
        <v>8</v>
      </c>
      <c r="Q57" s="21"/>
      <c r="R57" s="21" t="s">
        <v>8</v>
      </c>
      <c r="S57" s="21"/>
      <c r="T57" s="21"/>
      <c r="U57" s="21"/>
      <c r="V57" s="21"/>
      <c r="W57" s="21"/>
      <c r="X57" s="12"/>
      <c r="Y57" s="12"/>
      <c r="Z57" s="11"/>
      <c r="AA57" s="21"/>
      <c r="AB57" s="12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1:43" ht="15.6" x14ac:dyDescent="0.3">
      <c r="A58" s="11" t="s">
        <v>29</v>
      </c>
      <c r="B58" s="11" t="s">
        <v>10</v>
      </c>
      <c r="C58" s="21">
        <v>0.93</v>
      </c>
      <c r="D58" s="21"/>
      <c r="E58" s="21"/>
      <c r="F58" s="21">
        <v>0.96</v>
      </c>
      <c r="G58" s="21"/>
      <c r="H58" s="22"/>
      <c r="I58" s="21"/>
      <c r="J58" s="21">
        <v>0.8</v>
      </c>
      <c r="K58" s="21"/>
      <c r="L58" s="22"/>
      <c r="M58" s="21"/>
      <c r="N58" s="21">
        <v>0.78</v>
      </c>
      <c r="O58" s="21"/>
      <c r="P58" s="21">
        <v>0.88</v>
      </c>
      <c r="Q58" s="21"/>
      <c r="R58" s="21">
        <v>0.96</v>
      </c>
      <c r="S58" s="21"/>
      <c r="T58" s="21"/>
      <c r="U58" s="21"/>
      <c r="V58" s="21">
        <f>AVERAGE(C58,F58,J58,N58)</f>
        <v>0.86750000000000016</v>
      </c>
      <c r="W58" s="7" t="s">
        <v>11</v>
      </c>
      <c r="X58" s="12">
        <f>_xlfn.STDEV.S((C58,F58,J58,N58))</f>
        <v>9.0691785736085245E-2</v>
      </c>
      <c r="Y58" s="12"/>
      <c r="Z58" s="21">
        <f>AVERAGE(P58,R58)</f>
        <v>0.91999999999999993</v>
      </c>
      <c r="AA58" s="7" t="s">
        <v>11</v>
      </c>
      <c r="AB58" s="22">
        <f>_xlfn.STDEV.S(P58,R58)</f>
        <v>5.6568542494923775E-2</v>
      </c>
      <c r="AC58" s="4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1:43" ht="15.6" x14ac:dyDescent="0.3">
      <c r="A59" s="11" t="s">
        <v>8</v>
      </c>
      <c r="B59" s="11" t="s">
        <v>12</v>
      </c>
      <c r="C59" s="21">
        <v>1.03</v>
      </c>
      <c r="D59" s="21"/>
      <c r="E59" s="21"/>
      <c r="F59" s="21">
        <v>1.0449999999999999</v>
      </c>
      <c r="G59" s="7" t="s">
        <v>11</v>
      </c>
      <c r="H59" s="22">
        <v>6.3600000000000004E-2</v>
      </c>
      <c r="I59" s="21"/>
      <c r="J59" s="21">
        <v>1.085</v>
      </c>
      <c r="K59" s="7" t="s">
        <v>11</v>
      </c>
      <c r="L59" s="22">
        <v>0.1061</v>
      </c>
      <c r="M59" s="21"/>
      <c r="N59" s="21">
        <v>1.1499999999999999</v>
      </c>
      <c r="O59" s="21"/>
      <c r="P59" s="21">
        <v>0.86</v>
      </c>
      <c r="Q59" s="21"/>
      <c r="R59" s="21">
        <v>1.05</v>
      </c>
      <c r="S59" s="21"/>
      <c r="T59" s="21"/>
      <c r="U59" s="21"/>
      <c r="V59" s="21">
        <f>AVERAGE(C59,F59,J59,N59,T59)</f>
        <v>1.0775000000000001</v>
      </c>
      <c r="W59" s="7" t="s">
        <v>11</v>
      </c>
      <c r="X59" s="12">
        <f>_xlfn.STDEV.S((C59,F59,J59,N59,T59))</f>
        <v>5.3619026473818006E-2</v>
      </c>
      <c r="Y59" s="12"/>
      <c r="Z59" s="21">
        <f>AVERAGE(P59,R59)</f>
        <v>0.95500000000000007</v>
      </c>
      <c r="AA59" s="7" t="s">
        <v>11</v>
      </c>
      <c r="AB59" s="22">
        <f>_xlfn.STDEV.S(P59,R59)</f>
        <v>0.13435028842544408</v>
      </c>
      <c r="AC59" s="4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</row>
    <row r="60" spans="1:43" ht="4.2" customHeight="1" x14ac:dyDescent="0.3">
      <c r="A60" s="11" t="s">
        <v>8</v>
      </c>
      <c r="B60" s="11" t="s">
        <v>8</v>
      </c>
      <c r="C60" s="21" t="s">
        <v>8</v>
      </c>
      <c r="D60" s="21"/>
      <c r="E60" s="21"/>
      <c r="F60" s="21" t="s">
        <v>8</v>
      </c>
      <c r="G60" s="21"/>
      <c r="H60" s="22" t="s">
        <v>8</v>
      </c>
      <c r="I60" s="21"/>
      <c r="J60" s="21" t="s">
        <v>8</v>
      </c>
      <c r="K60" s="21"/>
      <c r="L60" s="22" t="s">
        <v>8</v>
      </c>
      <c r="M60" s="21"/>
      <c r="N60" s="21" t="s">
        <v>8</v>
      </c>
      <c r="O60" s="21"/>
      <c r="P60" s="21" t="s">
        <v>8</v>
      </c>
      <c r="Q60" s="21"/>
      <c r="R60" s="21" t="s">
        <v>8</v>
      </c>
      <c r="S60" s="21"/>
      <c r="T60" s="21"/>
      <c r="U60" s="21"/>
      <c r="V60" s="21"/>
      <c r="W60" s="21"/>
      <c r="X60" s="12"/>
      <c r="Y60" s="12"/>
      <c r="Z60" s="11"/>
      <c r="AA60" s="21"/>
      <c r="AB60" s="12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pans="1:43" ht="15.6" x14ac:dyDescent="0.3">
      <c r="A61" s="11" t="s">
        <v>30</v>
      </c>
      <c r="B61" s="11" t="s">
        <v>10</v>
      </c>
      <c r="C61" s="21">
        <v>0.04</v>
      </c>
      <c r="D61" s="21"/>
      <c r="E61" s="21"/>
      <c r="F61" s="21">
        <v>0.05</v>
      </c>
      <c r="G61" s="21"/>
      <c r="H61" s="22"/>
      <c r="I61" s="21"/>
      <c r="J61" s="21">
        <v>0.04</v>
      </c>
      <c r="K61" s="21"/>
      <c r="L61" s="22"/>
      <c r="M61" s="21"/>
      <c r="N61" s="21">
        <v>0.06</v>
      </c>
      <c r="O61" s="21"/>
      <c r="P61" s="21">
        <v>0.23</v>
      </c>
      <c r="Q61" s="21"/>
      <c r="R61" s="21">
        <v>0.26</v>
      </c>
      <c r="S61" s="21"/>
      <c r="T61" s="21"/>
      <c r="U61" s="21"/>
      <c r="V61" s="21">
        <f>AVERAGE(C61,F61,J61,N61)</f>
        <v>4.7500000000000001E-2</v>
      </c>
      <c r="W61" s="7" t="s">
        <v>11</v>
      </c>
      <c r="X61" s="12">
        <f>_xlfn.STDEV.S((C61,F61,J61,N61))</f>
        <v>9.5742710775633677E-3</v>
      </c>
      <c r="Y61" s="12"/>
      <c r="Z61" s="21">
        <f>AVERAGE(P61,R61)</f>
        <v>0.245</v>
      </c>
      <c r="AA61" s="7" t="s">
        <v>11</v>
      </c>
      <c r="AB61" s="22">
        <f>_xlfn.STDEV.S(P61,R61)</f>
        <v>2.1213203435596427E-2</v>
      </c>
      <c r="AC61" s="4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1:43" ht="15.6" x14ac:dyDescent="0.3">
      <c r="A62" s="11" t="s">
        <v>8</v>
      </c>
      <c r="B62" s="11" t="s">
        <v>12</v>
      </c>
      <c r="C62" s="21">
        <v>0.05</v>
      </c>
      <c r="D62" s="21"/>
      <c r="E62" s="21"/>
      <c r="F62" s="21">
        <v>5.5E-2</v>
      </c>
      <c r="G62" s="7" t="s">
        <v>11</v>
      </c>
      <c r="H62" s="22">
        <v>7.0699999999999999E-3</v>
      </c>
      <c r="I62" s="21"/>
      <c r="J62" s="21">
        <v>6.5000000000000002E-2</v>
      </c>
      <c r="K62" s="7" t="s">
        <v>11</v>
      </c>
      <c r="L62" s="22">
        <v>7.0699999999999999E-3</v>
      </c>
      <c r="M62" s="21"/>
      <c r="N62" s="21">
        <v>0.18</v>
      </c>
      <c r="O62" s="21"/>
      <c r="P62" s="21">
        <v>0.27</v>
      </c>
      <c r="Q62" s="21"/>
      <c r="R62" s="21">
        <v>0.26</v>
      </c>
      <c r="S62" s="21"/>
      <c r="T62" s="21"/>
      <c r="U62" s="21"/>
      <c r="V62" s="21">
        <f>AVERAGE(C62,F62,J62,N62,T62)</f>
        <v>8.7499999999999994E-2</v>
      </c>
      <c r="W62" s="7" t="s">
        <v>11</v>
      </c>
      <c r="X62" s="12">
        <f>_xlfn.STDEV.S((C62,F62,J62,N62,T62))</f>
        <v>6.1981179939290185E-2</v>
      </c>
      <c r="Y62" s="12"/>
      <c r="Z62" s="21">
        <f>AVERAGE(P62,R62)</f>
        <v>0.26500000000000001</v>
      </c>
      <c r="AA62" s="7" t="s">
        <v>11</v>
      </c>
      <c r="AB62" s="22">
        <f>_xlfn.STDEV.S(P62,R62)</f>
        <v>7.0710678118654814E-3</v>
      </c>
      <c r="AC62" s="4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pans="1:43" ht="4.2" customHeight="1" x14ac:dyDescent="0.3">
      <c r="A63" s="11" t="s">
        <v>8</v>
      </c>
      <c r="B63" s="11" t="s">
        <v>8</v>
      </c>
      <c r="C63" s="21" t="s">
        <v>8</v>
      </c>
      <c r="D63" s="21"/>
      <c r="E63" s="21"/>
      <c r="F63" s="21" t="s">
        <v>8</v>
      </c>
      <c r="G63" s="21"/>
      <c r="H63" s="22" t="s">
        <v>8</v>
      </c>
      <c r="I63" s="21"/>
      <c r="J63" s="21" t="s">
        <v>8</v>
      </c>
      <c r="K63" s="21"/>
      <c r="L63" s="22" t="s">
        <v>8</v>
      </c>
      <c r="M63" s="21"/>
      <c r="N63" s="21" t="s">
        <v>8</v>
      </c>
      <c r="O63" s="21"/>
      <c r="P63" s="21" t="s">
        <v>8</v>
      </c>
      <c r="Q63" s="21"/>
      <c r="R63" s="21" t="s">
        <v>8</v>
      </c>
      <c r="S63" s="21"/>
      <c r="T63" s="21"/>
      <c r="U63" s="21"/>
      <c r="V63" s="21"/>
      <c r="W63" s="21"/>
      <c r="X63" s="12"/>
      <c r="Y63" s="12"/>
      <c r="Z63" s="11"/>
      <c r="AA63" s="21"/>
      <c r="AB63" s="12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1:43" ht="15.6" x14ac:dyDescent="0.3">
      <c r="A64" s="11" t="s">
        <v>31</v>
      </c>
      <c r="B64" s="11" t="s">
        <v>10</v>
      </c>
      <c r="C64" s="21">
        <v>0.32</v>
      </c>
      <c r="D64" s="21"/>
      <c r="E64" s="21"/>
      <c r="F64" s="21">
        <v>0.4</v>
      </c>
      <c r="G64" s="21"/>
      <c r="H64" s="22"/>
      <c r="I64" s="21"/>
      <c r="J64" s="21">
        <v>0.34</v>
      </c>
      <c r="K64" s="21"/>
      <c r="L64" s="22"/>
      <c r="M64" s="21"/>
      <c r="N64" s="21">
        <v>0.31</v>
      </c>
      <c r="O64" s="21"/>
      <c r="P64" s="21">
        <v>0.48</v>
      </c>
      <c r="Q64" s="21"/>
      <c r="R64" s="21">
        <v>0.53</v>
      </c>
      <c r="S64" s="21"/>
      <c r="T64" s="21"/>
      <c r="U64" s="21"/>
      <c r="V64" s="21">
        <f>AVERAGE(C64,F64,J64,N64)</f>
        <v>0.34250000000000003</v>
      </c>
      <c r="W64" s="7" t="s">
        <v>11</v>
      </c>
      <c r="X64" s="12">
        <f>_xlfn.STDEV.S((C64,F64,J64,N64))</f>
        <v>4.0311288741492819E-2</v>
      </c>
      <c r="Y64" s="12"/>
      <c r="Z64" s="21">
        <f>AVERAGE(P64,R64)</f>
        <v>0.505</v>
      </c>
      <c r="AA64" s="7" t="s">
        <v>11</v>
      </c>
      <c r="AB64" s="22">
        <f>_xlfn.STDEV.S(P64,R64)</f>
        <v>3.5355339059327411E-2</v>
      </c>
      <c r="AC64" s="4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</row>
    <row r="65" spans="1:43" ht="15.6" x14ac:dyDescent="0.3">
      <c r="A65" s="11" t="s">
        <v>8</v>
      </c>
      <c r="B65" s="11" t="s">
        <v>12</v>
      </c>
      <c r="C65" s="21">
        <v>0.34</v>
      </c>
      <c r="D65" s="21"/>
      <c r="E65" s="21"/>
      <c r="F65" s="21">
        <v>0.41499999999999998</v>
      </c>
      <c r="G65" s="7" t="s">
        <v>11</v>
      </c>
      <c r="H65" s="22">
        <v>2.12E-2</v>
      </c>
      <c r="I65" s="21"/>
      <c r="J65" s="21">
        <v>0.43</v>
      </c>
      <c r="K65" s="7" t="s">
        <v>11</v>
      </c>
      <c r="L65" s="22">
        <v>1.41E-2</v>
      </c>
      <c r="M65" s="21"/>
      <c r="N65" s="21">
        <v>0.61</v>
      </c>
      <c r="O65" s="21"/>
      <c r="P65" s="21">
        <v>0.46</v>
      </c>
      <c r="Q65" s="21"/>
      <c r="R65" s="21">
        <v>0.61</v>
      </c>
      <c r="S65" s="21"/>
      <c r="T65" s="21"/>
      <c r="U65" s="21"/>
      <c r="V65" s="21">
        <f>AVERAGE(C65,F65,J65,N65,T65)</f>
        <v>0.44874999999999998</v>
      </c>
      <c r="W65" s="7" t="s">
        <v>11</v>
      </c>
      <c r="X65" s="12">
        <f>_xlfn.STDEV.S((C65,F65,J65,N65,T65))</f>
        <v>0.11448253141855305</v>
      </c>
      <c r="Y65" s="12"/>
      <c r="Z65" s="21">
        <f>AVERAGE(P65,R65)</f>
        <v>0.53500000000000003</v>
      </c>
      <c r="AA65" s="7" t="s">
        <v>11</v>
      </c>
      <c r="AB65" s="22">
        <f>_xlfn.STDEV.S(P65,R65)</f>
        <v>0.10606601717798204</v>
      </c>
      <c r="AC65" s="4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</row>
    <row r="66" spans="1:43" ht="3" customHeight="1" x14ac:dyDescent="0.3">
      <c r="A66" s="11" t="s">
        <v>8</v>
      </c>
      <c r="B66" s="11" t="s">
        <v>8</v>
      </c>
      <c r="C66" s="21" t="s">
        <v>8</v>
      </c>
      <c r="D66" s="21"/>
      <c r="E66" s="21"/>
      <c r="F66" s="21" t="s">
        <v>8</v>
      </c>
      <c r="G66" s="21"/>
      <c r="H66" s="22" t="s">
        <v>8</v>
      </c>
      <c r="I66" s="21"/>
      <c r="J66" s="21" t="s">
        <v>8</v>
      </c>
      <c r="K66" s="21"/>
      <c r="L66" s="22" t="s">
        <v>8</v>
      </c>
      <c r="M66" s="21"/>
      <c r="N66" s="21" t="s">
        <v>8</v>
      </c>
      <c r="O66" s="21"/>
      <c r="P66" s="21" t="s">
        <v>8</v>
      </c>
      <c r="Q66" s="21"/>
      <c r="R66" s="21" t="s">
        <v>8</v>
      </c>
      <c r="S66" s="21"/>
      <c r="T66" s="21"/>
      <c r="U66" s="21"/>
      <c r="V66" s="21"/>
      <c r="W66" s="21"/>
      <c r="X66" s="12"/>
      <c r="Y66" s="12"/>
      <c r="Z66" s="11"/>
      <c r="AA66" s="21"/>
      <c r="AB66" s="12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1:43" ht="15.6" x14ac:dyDescent="0.3">
      <c r="A67" s="26" t="s">
        <v>32</v>
      </c>
      <c r="B67" s="26" t="s">
        <v>10</v>
      </c>
      <c r="C67" s="27">
        <v>5.27</v>
      </c>
      <c r="D67" s="27"/>
      <c r="E67" s="27"/>
      <c r="F67" s="27">
        <v>5.77</v>
      </c>
      <c r="G67" s="27"/>
      <c r="H67" s="28"/>
      <c r="I67" s="27"/>
      <c r="J67" s="27">
        <v>5.61</v>
      </c>
      <c r="K67" s="27"/>
      <c r="L67" s="28"/>
      <c r="M67" s="27"/>
      <c r="N67" s="27">
        <v>5.6</v>
      </c>
      <c r="O67" s="27"/>
      <c r="P67" s="27">
        <v>6.01</v>
      </c>
      <c r="Q67" s="27"/>
      <c r="R67" s="27">
        <v>6.94</v>
      </c>
      <c r="S67" s="27"/>
      <c r="T67" s="27"/>
      <c r="U67" s="27"/>
      <c r="V67" s="27">
        <f>AVERAGE(C67,F67,J67,N67)</f>
        <v>5.5625</v>
      </c>
      <c r="W67" s="29" t="s">
        <v>11</v>
      </c>
      <c r="X67" s="30">
        <f>_xlfn.STDEV.S((C67,F67,J67,N67))</f>
        <v>0.20998015779274645</v>
      </c>
      <c r="Y67" s="30"/>
      <c r="Z67" s="27">
        <f>AVERAGE(P67,R67)</f>
        <v>6.4749999999999996</v>
      </c>
      <c r="AA67" s="29" t="s">
        <v>11</v>
      </c>
      <c r="AB67" s="28">
        <f>_xlfn.STDEV.S(P67,R67)</f>
        <v>0.65760930650348959</v>
      </c>
      <c r="AC67" s="4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pans="1:43" ht="15.6" x14ac:dyDescent="0.3">
      <c r="A68" s="26" t="s">
        <v>8</v>
      </c>
      <c r="B68" s="26" t="s">
        <v>12</v>
      </c>
      <c r="C68" s="27">
        <v>6</v>
      </c>
      <c r="D68" s="27"/>
      <c r="E68" s="27"/>
      <c r="F68" s="27">
        <v>5.9749999999999996</v>
      </c>
      <c r="G68" s="29" t="s">
        <v>11</v>
      </c>
      <c r="H68" s="28">
        <v>3.5400000000000001E-2</v>
      </c>
      <c r="I68" s="27"/>
      <c r="J68" s="27">
        <v>6.4450000000000003</v>
      </c>
      <c r="K68" s="29" t="s">
        <v>11</v>
      </c>
      <c r="L68" s="28">
        <v>6.3600000000000004E-2</v>
      </c>
      <c r="M68" s="27"/>
      <c r="N68" s="27">
        <v>5.3</v>
      </c>
      <c r="O68" s="27"/>
      <c r="P68" s="27">
        <v>4.5599999999999996</v>
      </c>
      <c r="Q68" s="27"/>
      <c r="R68" s="27">
        <v>6.41</v>
      </c>
      <c r="S68" s="27"/>
      <c r="T68" s="27"/>
      <c r="U68" s="27"/>
      <c r="V68" s="27">
        <f>AVERAGE(C68,F68,J68,N68,T68)</f>
        <v>5.9300000000000006</v>
      </c>
      <c r="W68" s="29" t="s">
        <v>11</v>
      </c>
      <c r="X68" s="30">
        <f>_xlfn.STDEV.S((C68,F68,J68,N68,T68))</f>
        <v>0.47224640460957118</v>
      </c>
      <c r="Y68" s="30"/>
      <c r="Z68" s="27">
        <f>AVERAGE(P68,R68)</f>
        <v>5.4849999999999994</v>
      </c>
      <c r="AA68" s="29" t="s">
        <v>11</v>
      </c>
      <c r="AB68" s="28">
        <f>_xlfn.STDEV.S(P68,R68)</f>
        <v>1.3081475451951183</v>
      </c>
      <c r="AC68" s="4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pans="1:43" ht="3" customHeight="1" x14ac:dyDescent="0.3">
      <c r="A69" s="11" t="s">
        <v>8</v>
      </c>
      <c r="B69" s="11" t="s">
        <v>8</v>
      </c>
      <c r="C69" s="21" t="s">
        <v>8</v>
      </c>
      <c r="D69" s="21"/>
      <c r="E69" s="21"/>
      <c r="F69" s="21" t="s">
        <v>8</v>
      </c>
      <c r="G69" s="21"/>
      <c r="H69" s="22" t="s">
        <v>8</v>
      </c>
      <c r="I69" s="21"/>
      <c r="J69" s="21" t="s">
        <v>8</v>
      </c>
      <c r="K69" s="21"/>
      <c r="L69" s="22" t="s">
        <v>8</v>
      </c>
      <c r="M69" s="21"/>
      <c r="N69" s="21" t="s">
        <v>8</v>
      </c>
      <c r="O69" s="21"/>
      <c r="P69" s="21" t="s">
        <v>8</v>
      </c>
      <c r="Q69" s="21"/>
      <c r="R69" s="21" t="s">
        <v>8</v>
      </c>
      <c r="S69" s="21"/>
      <c r="T69" s="21"/>
      <c r="U69" s="21"/>
      <c r="V69" s="21"/>
      <c r="W69" s="21"/>
      <c r="X69" s="12"/>
      <c r="Y69" s="12"/>
      <c r="Z69" s="11"/>
      <c r="AA69" s="21"/>
      <c r="AB69" s="12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</row>
    <row r="70" spans="1:43" ht="15.6" x14ac:dyDescent="0.3">
      <c r="A70" s="11" t="s">
        <v>33</v>
      </c>
      <c r="B70" s="11" t="s">
        <v>10</v>
      </c>
      <c r="C70" s="23">
        <v>0.11</v>
      </c>
      <c r="D70" s="23"/>
      <c r="E70" s="23"/>
      <c r="F70" s="23">
        <v>0.2</v>
      </c>
      <c r="G70" s="23"/>
      <c r="H70" s="24"/>
      <c r="I70" s="23"/>
      <c r="J70" s="23">
        <v>0.2</v>
      </c>
      <c r="K70" s="23"/>
      <c r="L70" s="24"/>
      <c r="M70" s="23"/>
      <c r="N70" s="23">
        <v>0.19</v>
      </c>
      <c r="O70" s="23"/>
      <c r="P70" s="23">
        <v>0.21</v>
      </c>
      <c r="Q70" s="23"/>
      <c r="R70" s="23">
        <v>0.18</v>
      </c>
      <c r="S70" s="23"/>
      <c r="T70" s="23"/>
      <c r="U70" s="23"/>
      <c r="V70" s="21">
        <f>AVERAGE(C70,F70,J70,N70)</f>
        <v>0.17499999999999999</v>
      </c>
      <c r="W70" s="7" t="s">
        <v>11</v>
      </c>
      <c r="X70" s="12">
        <f>_xlfn.STDEV.S((C70,F70,J70,N70))</f>
        <v>4.358898943540683E-2</v>
      </c>
      <c r="Y70" s="12"/>
      <c r="Z70" s="21">
        <f>AVERAGE(P70,R70)</f>
        <v>0.19500000000000001</v>
      </c>
      <c r="AA70" s="7" t="s">
        <v>11</v>
      </c>
      <c r="AB70" s="22">
        <f>_xlfn.STDEV.S(P70,R70)</f>
        <v>2.1213203435596427E-2</v>
      </c>
      <c r="AC70" s="4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pans="1:43" ht="15.6" x14ac:dyDescent="0.3">
      <c r="A71" s="11" t="s">
        <v>8</v>
      </c>
      <c r="B71" s="11" t="s">
        <v>12</v>
      </c>
      <c r="C71" s="23">
        <v>0.08</v>
      </c>
      <c r="D71" s="23"/>
      <c r="E71" s="23"/>
      <c r="F71" s="23">
        <v>0.08</v>
      </c>
      <c r="G71" s="7" t="s">
        <v>11</v>
      </c>
      <c r="H71" s="24">
        <v>1.41E-2</v>
      </c>
      <c r="I71" s="23"/>
      <c r="J71" s="23">
        <v>7.4999999999999997E-2</v>
      </c>
      <c r="K71" s="7" t="s">
        <v>11</v>
      </c>
      <c r="L71" s="24">
        <v>7.0699999999999999E-3</v>
      </c>
      <c r="M71" s="23"/>
      <c r="N71" s="23">
        <v>0</v>
      </c>
      <c r="O71" s="23"/>
      <c r="P71" s="23">
        <v>0.05</v>
      </c>
      <c r="Q71" s="23"/>
      <c r="R71" s="23">
        <v>7.0000000000000007E-2</v>
      </c>
      <c r="S71" s="23"/>
      <c r="T71" s="23"/>
      <c r="U71" s="23"/>
      <c r="V71" s="21">
        <f>AVERAGE(C71,F71,J71,N71,T71)</f>
        <v>5.8749999999999997E-2</v>
      </c>
      <c r="W71" s="7" t="s">
        <v>11</v>
      </c>
      <c r="X71" s="12">
        <f>_xlfn.STDEV.S((C71,F71,J71,N71,T71))</f>
        <v>3.9237524556645184E-2</v>
      </c>
      <c r="Y71" s="12"/>
      <c r="Z71" s="21">
        <f>AVERAGE(P71,R71)</f>
        <v>6.0000000000000005E-2</v>
      </c>
      <c r="AA71" s="7" t="s">
        <v>11</v>
      </c>
      <c r="AB71" s="22">
        <f>_xlfn.STDEV.S(P71,R71)</f>
        <v>1.4142135623730939E-2</v>
      </c>
      <c r="AC71" s="4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1:43" ht="3" customHeight="1" x14ac:dyDescent="0.3">
      <c r="A72" s="11" t="s">
        <v>8</v>
      </c>
      <c r="B72" s="11" t="s">
        <v>8</v>
      </c>
      <c r="C72" s="21" t="s">
        <v>8</v>
      </c>
      <c r="D72" s="21"/>
      <c r="E72" s="21"/>
      <c r="F72" s="21" t="s">
        <v>8</v>
      </c>
      <c r="G72" s="21"/>
      <c r="H72" s="22" t="s">
        <v>8</v>
      </c>
      <c r="I72" s="21"/>
      <c r="J72" s="21" t="s">
        <v>8</v>
      </c>
      <c r="K72" s="21"/>
      <c r="L72" s="22" t="s">
        <v>8</v>
      </c>
      <c r="M72" s="21"/>
      <c r="N72" s="21" t="s">
        <v>8</v>
      </c>
      <c r="O72" s="21"/>
      <c r="P72" s="21" t="s">
        <v>8</v>
      </c>
      <c r="Q72" s="21"/>
      <c r="R72" s="21" t="s">
        <v>8</v>
      </c>
      <c r="S72" s="21"/>
      <c r="T72" s="21"/>
      <c r="U72" s="21"/>
      <c r="V72" s="21"/>
      <c r="W72" s="21"/>
      <c r="X72" s="12"/>
      <c r="Y72" s="12"/>
      <c r="Z72" s="11"/>
      <c r="AA72" s="21"/>
      <c r="AB72" s="12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pans="1:43" ht="15.6" x14ac:dyDescent="0.3">
      <c r="A73" s="11" t="s">
        <v>34</v>
      </c>
      <c r="B73" s="11" t="s">
        <v>10</v>
      </c>
      <c r="C73" s="21">
        <v>0.4</v>
      </c>
      <c r="D73" s="21"/>
      <c r="E73" s="21"/>
      <c r="F73" s="21">
        <v>0.23</v>
      </c>
      <c r="G73" s="21"/>
      <c r="H73" s="22"/>
      <c r="I73" s="21"/>
      <c r="J73" s="21">
        <v>0.2</v>
      </c>
      <c r="K73" s="21"/>
      <c r="L73" s="22"/>
      <c r="M73" s="21"/>
      <c r="N73" s="21">
        <v>0.28999999999999998</v>
      </c>
      <c r="O73" s="21"/>
      <c r="P73" s="21">
        <v>0.14000000000000001</v>
      </c>
      <c r="Q73" s="21"/>
      <c r="R73" s="21">
        <v>0.26700000000000002</v>
      </c>
      <c r="S73" s="21"/>
      <c r="T73" s="21"/>
      <c r="U73" s="21"/>
      <c r="V73" s="21">
        <f>AVERAGE(C73,F73,J73,N73)</f>
        <v>0.28000000000000003</v>
      </c>
      <c r="W73" s="7" t="s">
        <v>11</v>
      </c>
      <c r="X73" s="12">
        <f>_xlfn.STDEV.S((C73,F73,J73,N73))</f>
        <v>8.8317608663278424E-2</v>
      </c>
      <c r="Y73" s="12"/>
      <c r="Z73" s="21">
        <f>AVERAGE(P73,R73)</f>
        <v>0.20350000000000001</v>
      </c>
      <c r="AA73" s="7" t="s">
        <v>11</v>
      </c>
      <c r="AB73" s="22">
        <f>_xlfn.STDEV.S(P73,R73)</f>
        <v>8.9802561210691551E-2</v>
      </c>
      <c r="AC73" s="4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ht="15.6" x14ac:dyDescent="0.3">
      <c r="A74" s="11" t="s">
        <v>8</v>
      </c>
      <c r="B74" s="11" t="s">
        <v>12</v>
      </c>
      <c r="C74" s="21">
        <v>0.28000000000000003</v>
      </c>
      <c r="D74" s="21"/>
      <c r="E74" s="21"/>
      <c r="F74" s="21">
        <v>0.26500000000000001</v>
      </c>
      <c r="G74" s="7" t="s">
        <v>11</v>
      </c>
      <c r="H74" s="22">
        <v>2.12E-2</v>
      </c>
      <c r="I74" s="21"/>
      <c r="J74" s="21">
        <v>0.28499999999999998</v>
      </c>
      <c r="K74" s="7" t="s">
        <v>11</v>
      </c>
      <c r="L74" s="22">
        <v>2.12E-2</v>
      </c>
      <c r="M74" s="21"/>
      <c r="N74" s="21">
        <v>0.34</v>
      </c>
      <c r="O74" s="21"/>
      <c r="P74" s="21">
        <v>0.39</v>
      </c>
      <c r="Q74" s="21"/>
      <c r="R74" s="21">
        <v>0.41</v>
      </c>
      <c r="S74" s="21"/>
      <c r="T74" s="21"/>
      <c r="U74" s="21"/>
      <c r="V74" s="21">
        <f>AVERAGE(C74,F74,J74,N74,T74)</f>
        <v>0.29250000000000004</v>
      </c>
      <c r="W74" s="7" t="s">
        <v>11</v>
      </c>
      <c r="X74" s="12">
        <f>_xlfn.STDEV.S((C74,F74,J74,N74,T74))</f>
        <v>3.278719262151001E-2</v>
      </c>
      <c r="Y74" s="12"/>
      <c r="Z74" s="21">
        <f>AVERAGE(P74,R74)</f>
        <v>0.4</v>
      </c>
      <c r="AA74" s="7" t="s">
        <v>11</v>
      </c>
      <c r="AB74" s="22">
        <f>_xlfn.STDEV.S(P74,R74)</f>
        <v>1.4142135623730925E-2</v>
      </c>
      <c r="AC74" s="4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ht="3" customHeight="1" x14ac:dyDescent="0.3">
      <c r="A75" s="11" t="s">
        <v>8</v>
      </c>
      <c r="B75" s="11" t="s">
        <v>8</v>
      </c>
      <c r="C75" s="21" t="s">
        <v>8</v>
      </c>
      <c r="D75" s="21"/>
      <c r="E75" s="21"/>
      <c r="F75" s="21" t="s">
        <v>8</v>
      </c>
      <c r="G75" s="21"/>
      <c r="H75" s="22" t="s">
        <v>8</v>
      </c>
      <c r="I75" s="21"/>
      <c r="J75" s="21" t="s">
        <v>8</v>
      </c>
      <c r="K75" s="21"/>
      <c r="L75" s="22" t="s">
        <v>8</v>
      </c>
      <c r="M75" s="21"/>
      <c r="N75" s="21" t="s">
        <v>8</v>
      </c>
      <c r="O75" s="21"/>
      <c r="P75" s="21" t="s">
        <v>8</v>
      </c>
      <c r="Q75" s="21"/>
      <c r="R75" s="21" t="s">
        <v>8</v>
      </c>
      <c r="S75" s="21"/>
      <c r="T75" s="21"/>
      <c r="U75" s="21"/>
      <c r="V75" s="21"/>
      <c r="W75" s="21"/>
      <c r="X75" s="12"/>
      <c r="Y75" s="12"/>
      <c r="Z75" s="11"/>
      <c r="AA75" s="21"/>
      <c r="AB75" s="12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ht="15.6" x14ac:dyDescent="0.3">
      <c r="A76" s="11" t="s">
        <v>35</v>
      </c>
      <c r="B76" s="11" t="s">
        <v>10</v>
      </c>
      <c r="C76" s="21">
        <v>0.28000000000000003</v>
      </c>
      <c r="D76" s="21"/>
      <c r="E76" s="21"/>
      <c r="F76" s="21">
        <v>0.35</v>
      </c>
      <c r="G76" s="21"/>
      <c r="H76" s="22"/>
      <c r="I76" s="21"/>
      <c r="J76" s="21">
        <v>0.26</v>
      </c>
      <c r="K76" s="21"/>
      <c r="L76" s="22"/>
      <c r="M76" s="21"/>
      <c r="N76" s="21">
        <v>0.24</v>
      </c>
      <c r="O76" s="21"/>
      <c r="P76" s="21">
        <v>0.28999999999999998</v>
      </c>
      <c r="Q76" s="21"/>
      <c r="R76" s="21">
        <v>0.33</v>
      </c>
      <c r="S76" s="21"/>
      <c r="T76" s="21"/>
      <c r="U76" s="21"/>
      <c r="V76" s="21">
        <f>AVERAGE(C76,F76,J76,N76)</f>
        <v>0.28249999999999997</v>
      </c>
      <c r="W76" s="7" t="s">
        <v>11</v>
      </c>
      <c r="X76" s="12">
        <f>_xlfn.STDEV.S((C76,F76,J76,N76))</f>
        <v>4.7871355387817172E-2</v>
      </c>
      <c r="Y76" s="12"/>
      <c r="Z76" s="21">
        <f>AVERAGE(P76,R76)</f>
        <v>0.31</v>
      </c>
      <c r="AA76" s="7" t="s">
        <v>11</v>
      </c>
      <c r="AB76" s="22">
        <f>_xlfn.STDEV.S(P76,R76)</f>
        <v>2.8284271247461926E-2</v>
      </c>
      <c r="AC76" s="4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ht="15.6" x14ac:dyDescent="0.3">
      <c r="A77" s="11" t="s">
        <v>8</v>
      </c>
      <c r="B77" s="11" t="s">
        <v>12</v>
      </c>
      <c r="C77" s="21">
        <v>0.38</v>
      </c>
      <c r="D77" s="21"/>
      <c r="E77" s="21"/>
      <c r="F77" s="21">
        <v>0.45</v>
      </c>
      <c r="G77" s="7" t="s">
        <v>11</v>
      </c>
      <c r="H77" s="22">
        <v>1.41E-2</v>
      </c>
      <c r="I77" s="21"/>
      <c r="J77" s="21">
        <v>0.39500000000000002</v>
      </c>
      <c r="K77" s="7" t="s">
        <v>11</v>
      </c>
      <c r="L77" s="22">
        <v>3.5400000000000001E-2</v>
      </c>
      <c r="M77" s="21"/>
      <c r="N77" s="21">
        <v>0.28999999999999998</v>
      </c>
      <c r="O77" s="21"/>
      <c r="P77" s="21">
        <v>0.32</v>
      </c>
      <c r="Q77" s="21"/>
      <c r="R77" s="21">
        <v>0.59</v>
      </c>
      <c r="S77" s="21"/>
      <c r="T77" s="21"/>
      <c r="U77" s="21"/>
      <c r="V77" s="21">
        <f>AVERAGE(C77,F77,J77,N77,T77)</f>
        <v>0.37875000000000003</v>
      </c>
      <c r="W77" s="7" t="s">
        <v>11</v>
      </c>
      <c r="X77" s="12">
        <f>_xlfn.STDEV.S((C77,F77,J77,N77,T77))</f>
        <v>6.6379590236758629E-2</v>
      </c>
      <c r="Y77" s="12"/>
      <c r="Z77" s="21">
        <f>AVERAGE(P77,R77)</f>
        <v>0.45499999999999996</v>
      </c>
      <c r="AA77" s="7" t="s">
        <v>11</v>
      </c>
      <c r="AB77" s="22">
        <f>_xlfn.STDEV.S(P77,R77)</f>
        <v>0.19091883092036793</v>
      </c>
      <c r="AC77" s="4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ht="3" customHeight="1" x14ac:dyDescent="0.3">
      <c r="A78" s="11" t="s">
        <v>8</v>
      </c>
      <c r="B78" s="11" t="s">
        <v>8</v>
      </c>
      <c r="C78" s="21" t="s">
        <v>8</v>
      </c>
      <c r="D78" s="21"/>
      <c r="E78" s="21"/>
      <c r="F78" s="21" t="s">
        <v>8</v>
      </c>
      <c r="G78" s="21"/>
      <c r="H78" s="22" t="s">
        <v>8</v>
      </c>
      <c r="I78" s="21"/>
      <c r="J78" s="21" t="s">
        <v>8</v>
      </c>
      <c r="K78" s="21"/>
      <c r="L78" s="22" t="s">
        <v>8</v>
      </c>
      <c r="M78" s="21"/>
      <c r="N78" s="21" t="s">
        <v>8</v>
      </c>
      <c r="O78" s="21"/>
      <c r="P78" s="21" t="s">
        <v>8</v>
      </c>
      <c r="Q78" s="21"/>
      <c r="R78" s="21" t="s">
        <v>8</v>
      </c>
      <c r="S78" s="21"/>
      <c r="T78" s="21"/>
      <c r="U78" s="21"/>
      <c r="V78" s="21"/>
      <c r="W78" s="21"/>
      <c r="X78" s="12"/>
      <c r="Y78" s="12"/>
      <c r="Z78" s="11"/>
      <c r="AA78" s="21"/>
      <c r="AB78" s="12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ht="15.6" x14ac:dyDescent="0.3">
      <c r="A79" s="11" t="s">
        <v>36</v>
      </c>
      <c r="B79" s="11" t="s">
        <v>10</v>
      </c>
      <c r="C79" s="21">
        <v>4.1900000000000004</v>
      </c>
      <c r="D79" s="21"/>
      <c r="E79" s="21"/>
      <c r="F79" s="21">
        <v>4.6900000000000004</v>
      </c>
      <c r="G79" s="21"/>
      <c r="H79" s="22"/>
      <c r="I79" s="21"/>
      <c r="J79" s="21">
        <v>4.57</v>
      </c>
      <c r="K79" s="21"/>
      <c r="L79" s="22"/>
      <c r="M79" s="21"/>
      <c r="N79" s="21">
        <v>4.55</v>
      </c>
      <c r="O79" s="21"/>
      <c r="P79" s="21">
        <v>5.5</v>
      </c>
      <c r="Q79" s="21"/>
      <c r="R79" s="21">
        <v>5.59</v>
      </c>
      <c r="S79" s="21"/>
      <c r="T79" s="21"/>
      <c r="U79" s="21"/>
      <c r="V79" s="21">
        <f>AVERAGE(C79,F79,J79,N79)</f>
        <v>4.5</v>
      </c>
      <c r="W79" s="7" t="s">
        <v>11</v>
      </c>
      <c r="X79" s="12">
        <f>_xlfn.STDEV.S((C79,F79,J79,N79))</f>
        <v>0.21571586249817909</v>
      </c>
      <c r="Y79" s="12"/>
      <c r="Z79" s="21">
        <f>AVERAGE(P79,R79)</f>
        <v>5.5449999999999999</v>
      </c>
      <c r="AA79" s="7" t="s">
        <v>11</v>
      </c>
      <c r="AB79" s="22">
        <f>_xlfn.STDEV.S(P79,R79)</f>
        <v>6.3639610306789177E-2</v>
      </c>
      <c r="AC79" s="4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ht="15.6" x14ac:dyDescent="0.3">
      <c r="A80" s="11" t="s">
        <v>8</v>
      </c>
      <c r="B80" s="11" t="s">
        <v>12</v>
      </c>
      <c r="C80" s="21">
        <v>3.02</v>
      </c>
      <c r="D80" s="21"/>
      <c r="E80" s="21"/>
      <c r="F80" s="21">
        <v>4.1749999999999998</v>
      </c>
      <c r="G80" s="7" t="s">
        <v>11</v>
      </c>
      <c r="H80" s="22">
        <v>4.9500000000000002E-2</v>
      </c>
      <c r="I80" s="21"/>
      <c r="J80" s="21">
        <v>4.2350000000000003</v>
      </c>
      <c r="K80" s="7" t="s">
        <v>11</v>
      </c>
      <c r="L80" s="22">
        <v>0.1061</v>
      </c>
      <c r="M80" s="21"/>
      <c r="N80" s="21">
        <v>3.52</v>
      </c>
      <c r="O80" s="21"/>
      <c r="P80" s="21">
        <v>3.47</v>
      </c>
      <c r="Q80" s="21"/>
      <c r="R80" s="21">
        <v>3.73</v>
      </c>
      <c r="S80" s="21"/>
      <c r="T80" s="21"/>
      <c r="U80" s="21"/>
      <c r="V80" s="21">
        <f>AVERAGE(C80,F80,J80,N80,T80)</f>
        <v>3.7374999999999998</v>
      </c>
      <c r="W80" s="7" t="s">
        <v>11</v>
      </c>
      <c r="X80" s="12">
        <f>_xlfn.STDEV.S((C80,F80,J80,N80,T80))</f>
        <v>0.57764608541909279</v>
      </c>
      <c r="Y80" s="12"/>
      <c r="Z80" s="21">
        <f>AVERAGE(P80,R80)</f>
        <v>3.6</v>
      </c>
      <c r="AA80" s="7" t="s">
        <v>11</v>
      </c>
      <c r="AB80" s="22">
        <f>_xlfn.STDEV.S(P80,R80)</f>
        <v>0.1838477631085022</v>
      </c>
      <c r="AC80" s="4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ht="3" customHeight="1" x14ac:dyDescent="0.3">
      <c r="A81" s="11" t="s">
        <v>8</v>
      </c>
      <c r="B81" s="11" t="s">
        <v>8</v>
      </c>
      <c r="C81" s="21" t="s">
        <v>8</v>
      </c>
      <c r="D81" s="21"/>
      <c r="E81" s="21"/>
      <c r="F81" s="21" t="s">
        <v>8</v>
      </c>
      <c r="G81" s="21"/>
      <c r="H81" s="22" t="s">
        <v>8</v>
      </c>
      <c r="I81" s="21"/>
      <c r="J81" s="21" t="s">
        <v>8</v>
      </c>
      <c r="K81" s="21"/>
      <c r="L81" s="22" t="s">
        <v>8</v>
      </c>
      <c r="M81" s="21"/>
      <c r="N81" s="21" t="s">
        <v>8</v>
      </c>
      <c r="O81" s="21"/>
      <c r="P81" s="21" t="s">
        <v>8</v>
      </c>
      <c r="Q81" s="21"/>
      <c r="R81" s="21" t="s">
        <v>8</v>
      </c>
      <c r="S81" s="21"/>
      <c r="T81" s="21"/>
      <c r="U81" s="21"/>
      <c r="V81" s="21"/>
      <c r="W81" s="21"/>
      <c r="X81" s="12"/>
      <c r="Y81" s="12"/>
      <c r="Z81" s="11"/>
      <c r="AA81" s="21"/>
      <c r="AB81" s="12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ht="15.6" x14ac:dyDescent="0.3">
      <c r="A82" s="26" t="s">
        <v>37</v>
      </c>
      <c r="B82" s="46" t="s">
        <v>10</v>
      </c>
      <c r="C82" s="42">
        <v>22.84</v>
      </c>
      <c r="D82" s="42"/>
      <c r="E82" s="42"/>
      <c r="F82" s="42">
        <v>26.28</v>
      </c>
      <c r="G82" s="42"/>
      <c r="H82" s="45"/>
      <c r="I82" s="42"/>
      <c r="J82" s="42">
        <v>28.42</v>
      </c>
      <c r="K82" s="42"/>
      <c r="L82" s="45"/>
      <c r="M82" s="42"/>
      <c r="N82" s="42">
        <v>28.3</v>
      </c>
      <c r="O82" s="42"/>
      <c r="P82" s="42">
        <v>22.88</v>
      </c>
      <c r="Q82" s="42"/>
      <c r="R82" s="42">
        <v>21.72</v>
      </c>
      <c r="S82" s="42"/>
      <c r="T82" s="42"/>
      <c r="U82" s="42"/>
      <c r="V82" s="42">
        <f>AVERAGE(C82,F82,J82,N82)</f>
        <v>26.46</v>
      </c>
      <c r="W82" s="43" t="s">
        <v>11</v>
      </c>
      <c r="X82" s="44">
        <f>_xlfn.STDEV.S((C82,F82,J82,N82))</f>
        <v>2.6053790511171311</v>
      </c>
      <c r="Y82" s="44"/>
      <c r="Z82" s="42">
        <f>AVERAGE(P82,R82)</f>
        <v>22.299999999999997</v>
      </c>
      <c r="AA82" s="43" t="s">
        <v>11</v>
      </c>
      <c r="AB82" s="45">
        <f>_xlfn.STDEV.S(P82,R82)</f>
        <v>0.82024386617639522</v>
      </c>
      <c r="AC82" s="4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ht="15.6" x14ac:dyDescent="0.3">
      <c r="A83" s="26" t="s">
        <v>8</v>
      </c>
      <c r="B83" s="26" t="s">
        <v>12</v>
      </c>
      <c r="C83" s="27">
        <v>16.93</v>
      </c>
      <c r="D83" s="27"/>
      <c r="E83" s="27"/>
      <c r="F83" s="27">
        <v>19.635000000000002</v>
      </c>
      <c r="G83" s="29" t="s">
        <v>11</v>
      </c>
      <c r="H83" s="28">
        <v>0.12</v>
      </c>
      <c r="I83" s="27"/>
      <c r="J83" s="27">
        <v>21.495000000000001</v>
      </c>
      <c r="K83" s="29" t="s">
        <v>11</v>
      </c>
      <c r="L83" s="28">
        <v>1.0249999999999999</v>
      </c>
      <c r="M83" s="27"/>
      <c r="N83" s="27">
        <v>14.5</v>
      </c>
      <c r="O83" s="27"/>
      <c r="P83" s="27">
        <v>13.76</v>
      </c>
      <c r="Q83" s="27"/>
      <c r="R83" s="27">
        <v>15.41</v>
      </c>
      <c r="S83" s="27"/>
      <c r="T83" s="27"/>
      <c r="U83" s="27"/>
      <c r="V83" s="27">
        <f>AVERAGE(C83,F83,J83,N83,T83)</f>
        <v>18.14</v>
      </c>
      <c r="W83" s="29" t="s">
        <v>11</v>
      </c>
      <c r="X83" s="30">
        <f>_xlfn.STDEV.S((C83,F83,J83,N83,T83))</f>
        <v>3.0662001456743315</v>
      </c>
      <c r="Y83" s="30"/>
      <c r="Z83" s="27">
        <f>AVERAGE(P83,R83)</f>
        <v>14.585000000000001</v>
      </c>
      <c r="AA83" s="29" t="s">
        <v>11</v>
      </c>
      <c r="AB83" s="28">
        <f>_xlfn.STDEV.S(P83,R83)</f>
        <v>1.1667261889578036</v>
      </c>
      <c r="AC83" s="4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ht="3" customHeight="1" x14ac:dyDescent="0.3">
      <c r="A84" s="11" t="s">
        <v>8</v>
      </c>
      <c r="B84" s="11" t="s">
        <v>8</v>
      </c>
      <c r="C84" s="21" t="s">
        <v>8</v>
      </c>
      <c r="D84" s="21"/>
      <c r="E84" s="21"/>
      <c r="F84" s="21" t="s">
        <v>8</v>
      </c>
      <c r="G84" s="21"/>
      <c r="H84" s="22" t="s">
        <v>8</v>
      </c>
      <c r="I84" s="21"/>
      <c r="J84" s="21" t="s">
        <v>8</v>
      </c>
      <c r="K84" s="21"/>
      <c r="L84" s="22" t="s">
        <v>8</v>
      </c>
      <c r="M84" s="21"/>
      <c r="N84" s="21" t="s">
        <v>8</v>
      </c>
      <c r="O84" s="21"/>
      <c r="P84" s="21" t="s">
        <v>8</v>
      </c>
      <c r="Q84" s="21"/>
      <c r="R84" s="21" t="s">
        <v>8</v>
      </c>
      <c r="S84" s="21"/>
      <c r="T84" s="21"/>
      <c r="U84" s="21"/>
      <c r="V84" s="21"/>
      <c r="W84" s="21"/>
      <c r="X84" s="12"/>
      <c r="Y84" s="12"/>
      <c r="Z84" s="11"/>
      <c r="AA84" s="21"/>
      <c r="AB84" s="12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ht="15.6" x14ac:dyDescent="0.3">
      <c r="A85" s="11" t="s">
        <v>38</v>
      </c>
      <c r="B85" s="11" t="s">
        <v>10</v>
      </c>
      <c r="C85" s="21">
        <v>0.78</v>
      </c>
      <c r="D85" s="21"/>
      <c r="E85" s="21"/>
      <c r="F85" s="21">
        <v>1.22</v>
      </c>
      <c r="G85" s="21"/>
      <c r="H85" s="22"/>
      <c r="I85" s="21"/>
      <c r="J85" s="21">
        <v>1.75</v>
      </c>
      <c r="K85" s="21"/>
      <c r="L85" s="22"/>
      <c r="M85" s="21"/>
      <c r="N85" s="21">
        <v>1.34</v>
      </c>
      <c r="O85" s="21"/>
      <c r="P85" s="21">
        <v>1.0900000000000001</v>
      </c>
      <c r="Q85" s="21"/>
      <c r="R85" s="21">
        <v>0.91</v>
      </c>
      <c r="S85" s="21"/>
      <c r="T85" s="21"/>
      <c r="U85" s="21"/>
      <c r="V85" s="21">
        <f>AVERAGE(C85,F85,J85,N85)</f>
        <v>1.2725</v>
      </c>
      <c r="W85" s="7" t="s">
        <v>11</v>
      </c>
      <c r="X85" s="12">
        <f>_xlfn.STDEV.S((C85,F85,J85,N85))</f>
        <v>0.39911360120480355</v>
      </c>
      <c r="Y85" s="12"/>
      <c r="Z85" s="21">
        <f>AVERAGE(P85,R85)</f>
        <v>1</v>
      </c>
      <c r="AA85" s="7" t="s">
        <v>11</v>
      </c>
      <c r="AB85" s="22">
        <f>_xlfn.STDEV.S(P85,R85)</f>
        <v>0.1272792206135786</v>
      </c>
      <c r="AC85" s="4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ht="15.6" x14ac:dyDescent="0.3">
      <c r="A86" s="11" t="s">
        <v>8</v>
      </c>
      <c r="B86" s="11" t="s">
        <v>12</v>
      </c>
      <c r="C86" s="21">
        <v>0.43</v>
      </c>
      <c r="D86" s="21"/>
      <c r="E86" s="21"/>
      <c r="F86" s="21">
        <v>0.73499999999999999</v>
      </c>
      <c r="G86" s="7" t="s">
        <v>11</v>
      </c>
      <c r="H86" s="22">
        <v>2.12E-2</v>
      </c>
      <c r="I86" s="21"/>
      <c r="J86" s="21">
        <v>0.87</v>
      </c>
      <c r="K86" s="7" t="s">
        <v>11</v>
      </c>
      <c r="L86" s="22">
        <v>1.41E-2</v>
      </c>
      <c r="M86" s="21"/>
      <c r="N86" s="21">
        <v>0.82</v>
      </c>
      <c r="O86" s="21"/>
      <c r="P86" s="21">
        <v>0.69</v>
      </c>
      <c r="Q86" s="21"/>
      <c r="R86" s="21">
        <v>0.66</v>
      </c>
      <c r="S86" s="21"/>
      <c r="T86" s="21"/>
      <c r="U86" s="21"/>
      <c r="V86" s="21">
        <f>AVERAGE(C86,F86,J86,N86,T86)</f>
        <v>0.71375</v>
      </c>
      <c r="W86" s="7" t="s">
        <v>11</v>
      </c>
      <c r="X86" s="12">
        <f>_xlfn.STDEV.S((C86,F86,J86,N86,T86))</f>
        <v>0.19720442016682391</v>
      </c>
      <c r="Y86" s="12"/>
      <c r="Z86" s="21">
        <f>AVERAGE(P86,R86)</f>
        <v>0.67500000000000004</v>
      </c>
      <c r="AA86" s="7" t="s">
        <v>11</v>
      </c>
      <c r="AB86" s="22">
        <f>_xlfn.STDEV.S(P86,R86)</f>
        <v>2.1213203435596368E-2</v>
      </c>
      <c r="AC86" s="4"/>
    </row>
    <row r="87" spans="1:43" ht="3" customHeight="1" x14ac:dyDescent="0.3">
      <c r="A87" s="11"/>
      <c r="B87" s="11"/>
      <c r="C87" s="11"/>
      <c r="D87" s="11"/>
      <c r="E87" s="11"/>
      <c r="F87" s="20"/>
      <c r="G87" s="11"/>
      <c r="H87" s="11"/>
      <c r="I87" s="12"/>
      <c r="J87" s="20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21"/>
      <c r="X87" s="12"/>
      <c r="Y87" s="12"/>
      <c r="Z87" s="11"/>
      <c r="AA87" s="21"/>
      <c r="AB87" s="12"/>
    </row>
    <row r="88" spans="1:43" ht="15.6" x14ac:dyDescent="0.3">
      <c r="A88" s="11" t="s">
        <v>39</v>
      </c>
      <c r="B88" s="11" t="s">
        <v>10</v>
      </c>
      <c r="C88" s="21">
        <v>25.74</v>
      </c>
      <c r="D88" s="7"/>
      <c r="E88" s="7"/>
      <c r="F88" s="25">
        <v>21.58</v>
      </c>
      <c r="G88" s="21"/>
      <c r="H88" s="22"/>
      <c r="I88" s="21"/>
      <c r="J88" s="25">
        <v>21.46</v>
      </c>
      <c r="K88" s="21"/>
      <c r="L88" s="21"/>
      <c r="M88" s="21"/>
      <c r="N88" s="21">
        <v>22.82</v>
      </c>
      <c r="O88" s="7"/>
      <c r="P88" s="21">
        <v>20.95</v>
      </c>
      <c r="Q88" s="21"/>
      <c r="R88" s="21">
        <v>18.75</v>
      </c>
      <c r="S88" s="21"/>
      <c r="T88" s="21"/>
      <c r="U88" s="21"/>
      <c r="V88" s="21">
        <f>AVERAGE(C88,F88,J88,N88)</f>
        <v>22.9</v>
      </c>
      <c r="W88" s="7" t="s">
        <v>11</v>
      </c>
      <c r="X88" s="12">
        <f>_xlfn.STDEV.S((C88,F88,J88,N88))</f>
        <v>1.9906447866625185</v>
      </c>
      <c r="Y88" s="12"/>
      <c r="Z88" s="21">
        <f>AVERAGE(P88,R88)</f>
        <v>19.850000000000001</v>
      </c>
      <c r="AA88" s="7" t="s">
        <v>11</v>
      </c>
      <c r="AB88" s="22">
        <f>_xlfn.STDEV.S(P88,R88)</f>
        <v>1.5556349186104039</v>
      </c>
    </row>
    <row r="89" spans="1:43" ht="15.6" x14ac:dyDescent="0.3">
      <c r="A89" s="11" t="s">
        <v>8</v>
      </c>
      <c r="B89" s="11" t="s">
        <v>12</v>
      </c>
      <c r="C89" s="21">
        <v>25.89</v>
      </c>
      <c r="D89" s="7"/>
      <c r="E89" s="7"/>
      <c r="F89" s="25">
        <v>22.745000000000001</v>
      </c>
      <c r="G89" s="7" t="s">
        <v>11</v>
      </c>
      <c r="H89" s="22">
        <v>0.14799999999999999</v>
      </c>
      <c r="I89" s="21"/>
      <c r="J89" s="25">
        <v>22.69</v>
      </c>
      <c r="K89" s="7" t="s">
        <v>11</v>
      </c>
      <c r="L89" s="22">
        <v>1.41E-2</v>
      </c>
      <c r="M89" s="21"/>
      <c r="N89" s="21">
        <v>26.26</v>
      </c>
      <c r="O89" s="7"/>
      <c r="P89" s="21">
        <v>22.46</v>
      </c>
      <c r="Q89" s="21"/>
      <c r="R89" s="21">
        <v>18.3</v>
      </c>
      <c r="S89" s="21"/>
      <c r="T89" s="21"/>
      <c r="U89" s="21"/>
      <c r="V89" s="21">
        <f>AVERAGE(C89,F89,J89,N89,T89)</f>
        <v>24.396250000000002</v>
      </c>
      <c r="W89" s="7" t="s">
        <v>11</v>
      </c>
      <c r="X89" s="12">
        <f>_xlfn.STDEV.S((C89,F89,J89,N89,T89))</f>
        <v>1.9444595435921692</v>
      </c>
      <c r="Y89" s="12"/>
      <c r="Z89" s="21">
        <f>AVERAGE(P89,R89)</f>
        <v>20.380000000000003</v>
      </c>
      <c r="AA89" s="7" t="s">
        <v>11</v>
      </c>
      <c r="AB89" s="22">
        <f>_xlfn.STDEV.S(P89,R89)</f>
        <v>2.9415642097360108</v>
      </c>
    </row>
    <row r="90" spans="1:43" ht="3" customHeight="1" x14ac:dyDescent="0.3">
      <c r="A90" s="11" t="s">
        <v>8</v>
      </c>
      <c r="B90" s="11" t="s">
        <v>8</v>
      </c>
      <c r="C90" s="21" t="s">
        <v>8</v>
      </c>
      <c r="D90" s="21"/>
      <c r="E90" s="21"/>
      <c r="F90" s="25" t="s">
        <v>8</v>
      </c>
      <c r="G90" s="21"/>
      <c r="H90" s="22" t="s">
        <v>8</v>
      </c>
      <c r="I90" s="21"/>
      <c r="J90" s="25" t="s">
        <v>8</v>
      </c>
      <c r="K90" s="21"/>
      <c r="L90" s="22" t="s">
        <v>8</v>
      </c>
      <c r="M90" s="21"/>
      <c r="N90" s="21" t="s">
        <v>8</v>
      </c>
      <c r="O90" s="21"/>
      <c r="P90" s="21" t="s">
        <v>8</v>
      </c>
      <c r="Q90" s="21"/>
      <c r="R90" s="21" t="s">
        <v>8</v>
      </c>
      <c r="S90" s="21"/>
      <c r="T90" s="21"/>
      <c r="U90" s="21"/>
      <c r="V90" s="11"/>
      <c r="W90" s="21"/>
      <c r="X90" s="12"/>
      <c r="Y90" s="12"/>
      <c r="Z90" s="11"/>
      <c r="AA90" s="21"/>
      <c r="AB90" s="12"/>
    </row>
    <row r="91" spans="1:43" ht="15.6" x14ac:dyDescent="0.3">
      <c r="A91" s="11" t="s">
        <v>40</v>
      </c>
      <c r="B91" s="11" t="s">
        <v>10</v>
      </c>
      <c r="C91" s="21">
        <v>34.340000000000003</v>
      </c>
      <c r="D91" s="7"/>
      <c r="E91" s="7"/>
      <c r="F91" s="25">
        <v>31.16</v>
      </c>
      <c r="G91" s="21"/>
      <c r="H91" s="22"/>
      <c r="I91" s="21"/>
      <c r="J91" s="25">
        <v>28.35</v>
      </c>
      <c r="K91" s="21"/>
      <c r="L91" s="22"/>
      <c r="M91" s="21"/>
      <c r="N91" s="21">
        <v>27.5</v>
      </c>
      <c r="O91" s="7"/>
      <c r="P91" s="21">
        <v>30.49</v>
      </c>
      <c r="Q91" s="21"/>
      <c r="R91" s="21">
        <v>30.946999999999999</v>
      </c>
      <c r="S91" s="21"/>
      <c r="T91" s="21"/>
      <c r="U91" s="21"/>
      <c r="V91" s="21">
        <f>AVERAGE(C91,F91,J91,N91)</f>
        <v>30.337499999999999</v>
      </c>
      <c r="W91" s="7" t="s">
        <v>11</v>
      </c>
      <c r="X91" s="12">
        <f>_xlfn.STDEV.S((C91,F91,J91,N91))</f>
        <v>3.0928991254161535</v>
      </c>
      <c r="Y91" s="12"/>
      <c r="Z91" s="21">
        <f>AVERAGE(P91,R91)</f>
        <v>30.718499999999999</v>
      </c>
      <c r="AA91" s="7" t="s">
        <v>11</v>
      </c>
      <c r="AB91" s="22">
        <f>_xlfn.STDEV.S(P91,R91)</f>
        <v>0.32314779900225277</v>
      </c>
    </row>
    <row r="92" spans="1:43" ht="15.6" x14ac:dyDescent="0.3">
      <c r="A92" s="11" t="s">
        <v>8</v>
      </c>
      <c r="B92" s="11" t="s">
        <v>12</v>
      </c>
      <c r="C92" s="21">
        <v>39.14</v>
      </c>
      <c r="D92" s="7"/>
      <c r="E92" s="7"/>
      <c r="F92" s="25">
        <v>36.83</v>
      </c>
      <c r="G92" s="7" t="s">
        <v>11</v>
      </c>
      <c r="H92" s="22">
        <v>0.14099999999999999</v>
      </c>
      <c r="I92" s="21"/>
      <c r="J92" s="25">
        <v>34.82</v>
      </c>
      <c r="K92" s="7" t="s">
        <v>11</v>
      </c>
      <c r="L92" s="22">
        <v>0.83399999999999996</v>
      </c>
      <c r="M92" s="21"/>
      <c r="N92" s="21">
        <v>37.64</v>
      </c>
      <c r="O92" s="7"/>
      <c r="P92" s="21">
        <v>40.869999999999997</v>
      </c>
      <c r="Q92" s="21"/>
      <c r="R92" s="21">
        <v>40.369999999999997</v>
      </c>
      <c r="S92" s="21"/>
      <c r="T92" s="21"/>
      <c r="U92" s="21"/>
      <c r="V92" s="21">
        <f>AVERAGE(C92,F92,J92,N92,T92)</f>
        <v>37.107500000000002</v>
      </c>
      <c r="W92" s="7" t="s">
        <v>11</v>
      </c>
      <c r="X92" s="12">
        <f>_xlfn.STDEV.S((C92,F92,J92,N92,T92))</f>
        <v>1.8003957898195611</v>
      </c>
      <c r="Y92" s="12"/>
      <c r="Z92" s="21">
        <f>AVERAGE(P92,R92)</f>
        <v>40.619999999999997</v>
      </c>
      <c r="AA92" s="7" t="s">
        <v>11</v>
      </c>
      <c r="AB92" s="22">
        <f>_xlfn.STDEV.S(P92,R92)</f>
        <v>0.35355339059327379</v>
      </c>
    </row>
    <row r="93" spans="1:43" ht="3" customHeight="1" x14ac:dyDescent="0.3">
      <c r="A93" s="11" t="s">
        <v>8</v>
      </c>
      <c r="B93" s="11" t="s">
        <v>8</v>
      </c>
      <c r="C93" s="21" t="s">
        <v>8</v>
      </c>
      <c r="D93" s="21"/>
      <c r="E93" s="21"/>
      <c r="F93" s="25" t="s">
        <v>8</v>
      </c>
      <c r="G93" s="21"/>
      <c r="H93" s="22" t="s">
        <v>8</v>
      </c>
      <c r="I93" s="21"/>
      <c r="J93" s="25" t="s">
        <v>8</v>
      </c>
      <c r="K93" s="21"/>
      <c r="L93" s="22"/>
      <c r="M93" s="21"/>
      <c r="N93" s="21" t="s">
        <v>8</v>
      </c>
      <c r="O93" s="21"/>
      <c r="P93" s="21" t="s">
        <v>8</v>
      </c>
      <c r="Q93" s="21"/>
      <c r="R93" s="21" t="s">
        <v>8</v>
      </c>
      <c r="S93" s="21"/>
      <c r="T93" s="21"/>
      <c r="U93" s="21"/>
      <c r="V93" s="11"/>
      <c r="W93" s="21"/>
      <c r="X93" s="12"/>
      <c r="Y93" s="12"/>
      <c r="Z93" s="11"/>
      <c r="AA93" s="21"/>
      <c r="AB93" s="12"/>
    </row>
    <row r="94" spans="1:43" ht="15.6" x14ac:dyDescent="0.3">
      <c r="A94" s="11" t="s">
        <v>41</v>
      </c>
      <c r="B94" s="11" t="s">
        <v>10</v>
      </c>
      <c r="C94" s="21">
        <v>34.130000000000003</v>
      </c>
      <c r="D94" s="7"/>
      <c r="E94" s="7"/>
      <c r="F94" s="25">
        <v>38.82</v>
      </c>
      <c r="G94" s="21"/>
      <c r="H94" s="22"/>
      <c r="I94" s="21"/>
      <c r="J94" s="25">
        <v>40.43</v>
      </c>
      <c r="K94" s="21"/>
      <c r="L94" s="22"/>
      <c r="M94" s="21"/>
      <c r="N94" s="21">
        <v>40.22</v>
      </c>
      <c r="O94" s="7"/>
      <c r="P94" s="21">
        <v>40.25</v>
      </c>
      <c r="Q94" s="21"/>
      <c r="R94" s="21">
        <v>41.66</v>
      </c>
      <c r="S94" s="21"/>
      <c r="T94" s="21"/>
      <c r="U94" s="21"/>
      <c r="V94" s="21">
        <f>AVERAGE(C94,F94,J94,N94)</f>
        <v>38.4</v>
      </c>
      <c r="W94" s="7" t="s">
        <v>11</v>
      </c>
      <c r="X94" s="12">
        <f>_xlfn.STDEV.S((C94,F94,J94,N94))</f>
        <v>2.9349957410531267</v>
      </c>
      <c r="Y94" s="12"/>
      <c r="Z94" s="21">
        <f>AVERAGE(P94,R94)</f>
        <v>40.954999999999998</v>
      </c>
      <c r="AA94" s="7" t="s">
        <v>11</v>
      </c>
      <c r="AB94" s="22">
        <f>_xlfn.STDEV.S(P94,R94)</f>
        <v>0.99702056147302964</v>
      </c>
    </row>
    <row r="95" spans="1:43" ht="15.6" x14ac:dyDescent="0.3">
      <c r="A95" s="11" t="s">
        <v>8</v>
      </c>
      <c r="B95" s="11" t="s">
        <v>12</v>
      </c>
      <c r="C95" s="21">
        <v>28.51</v>
      </c>
      <c r="D95" s="7"/>
      <c r="E95" s="7"/>
      <c r="F95" s="25">
        <v>32.11</v>
      </c>
      <c r="G95" s="7" t="s">
        <v>11</v>
      </c>
      <c r="H95" s="22">
        <v>0.127</v>
      </c>
      <c r="I95" s="21"/>
      <c r="J95" s="25">
        <v>34.520000000000003</v>
      </c>
      <c r="K95" s="7" t="s">
        <v>11</v>
      </c>
      <c r="L95" s="22">
        <v>0.84799999999999998</v>
      </c>
      <c r="M95" s="21"/>
      <c r="N95" s="21">
        <v>27.06</v>
      </c>
      <c r="O95" s="7"/>
      <c r="P95" s="21">
        <v>28.12</v>
      </c>
      <c r="Q95" s="21"/>
      <c r="R95" s="21">
        <v>34.299999999999997</v>
      </c>
      <c r="S95" s="21"/>
      <c r="T95" s="21"/>
      <c r="U95" s="21"/>
      <c r="V95" s="21">
        <f>AVERAGE(C95,F95,J95,N95,T95)</f>
        <v>30.550000000000004</v>
      </c>
      <c r="W95" s="7" t="s">
        <v>11</v>
      </c>
      <c r="X95" s="12">
        <f>_xlfn.STDEV.S((C95,F95,J95,N95,T95))</f>
        <v>3.3929436580448362</v>
      </c>
      <c r="Y95" s="12"/>
      <c r="Z95" s="21">
        <f>AVERAGE(P95,R95)</f>
        <v>31.21</v>
      </c>
      <c r="AA95" s="7" t="s">
        <v>11</v>
      </c>
      <c r="AB95" s="22">
        <f>_xlfn.STDEV.S(P95,R95)</f>
        <v>4.3699199077328608</v>
      </c>
    </row>
    <row r="96" spans="1:43" ht="3" customHeight="1" x14ac:dyDescent="0.3">
      <c r="A96" s="11" t="s">
        <v>8</v>
      </c>
      <c r="B96" s="11" t="s">
        <v>8</v>
      </c>
      <c r="C96" s="21" t="s">
        <v>8</v>
      </c>
      <c r="D96" s="21"/>
      <c r="E96" s="21"/>
      <c r="F96" s="25" t="s">
        <v>8</v>
      </c>
      <c r="G96" s="21"/>
      <c r="H96" s="22" t="s">
        <v>8</v>
      </c>
      <c r="I96" s="21"/>
      <c r="J96" s="25" t="s">
        <v>8</v>
      </c>
      <c r="K96" s="21"/>
      <c r="L96" s="22"/>
      <c r="M96" s="21"/>
      <c r="N96" s="21" t="s">
        <v>8</v>
      </c>
      <c r="O96" s="21"/>
      <c r="P96" s="21" t="s">
        <v>8</v>
      </c>
      <c r="Q96" s="21"/>
      <c r="R96" s="21" t="s">
        <v>8</v>
      </c>
      <c r="S96" s="21"/>
      <c r="T96" s="21"/>
      <c r="U96" s="21"/>
      <c r="V96" s="11"/>
      <c r="W96" s="11"/>
      <c r="X96" s="12"/>
      <c r="Y96" s="12"/>
      <c r="Z96" s="11"/>
      <c r="AA96" s="11"/>
      <c r="AB96" s="12"/>
    </row>
    <row r="97" spans="1:28" ht="15.6" x14ac:dyDescent="0.3">
      <c r="A97" s="11" t="s">
        <v>42</v>
      </c>
      <c r="B97" s="11" t="s">
        <v>10</v>
      </c>
      <c r="C97" s="21">
        <v>32.840000000000003</v>
      </c>
      <c r="D97" s="7"/>
      <c r="E97" s="7"/>
      <c r="F97" s="25">
        <v>37.43</v>
      </c>
      <c r="G97" s="21"/>
      <c r="H97" s="22"/>
      <c r="I97" s="21"/>
      <c r="J97" s="25">
        <v>39.19</v>
      </c>
      <c r="K97" s="21"/>
      <c r="L97" s="22"/>
      <c r="M97" s="21"/>
      <c r="N97" s="21">
        <v>39.049999999999997</v>
      </c>
      <c r="O97" s="7"/>
      <c r="P97" s="21">
        <v>35.909999999999997</v>
      </c>
      <c r="Q97" s="21"/>
      <c r="R97" s="21">
        <v>36.42</v>
      </c>
      <c r="S97" s="21"/>
      <c r="T97" s="21"/>
      <c r="U97" s="21"/>
      <c r="V97" s="21">
        <f>AVERAGE(C97,F97,J97,N97)</f>
        <v>37.127499999999998</v>
      </c>
      <c r="W97" s="7" t="s">
        <v>11</v>
      </c>
      <c r="X97" s="12">
        <f>_xlfn.STDEV.S((C97,F97,J97,N97))</f>
        <v>2.9678317000800405</v>
      </c>
      <c r="Y97" s="12"/>
      <c r="Z97" s="21">
        <f>AVERAGE(P97,R97)</f>
        <v>36.164999999999999</v>
      </c>
      <c r="AA97" s="7" t="s">
        <v>11</v>
      </c>
      <c r="AB97" s="22">
        <f>_xlfn.STDEV.S(P97,R97)</f>
        <v>0.36062445840514284</v>
      </c>
    </row>
    <row r="98" spans="1:28" ht="15.6" x14ac:dyDescent="0.3">
      <c r="A98" s="11" t="s">
        <v>8</v>
      </c>
      <c r="B98" s="11" t="s">
        <v>12</v>
      </c>
      <c r="C98" s="21">
        <v>26.6</v>
      </c>
      <c r="D98" s="7"/>
      <c r="E98" s="7"/>
      <c r="F98" s="25">
        <v>30.495000000000001</v>
      </c>
      <c r="G98" s="7" t="s">
        <v>11</v>
      </c>
      <c r="H98" s="22">
        <v>0.16300000000000001</v>
      </c>
      <c r="I98" s="21"/>
      <c r="J98" s="25">
        <v>32.924999999999997</v>
      </c>
      <c r="K98" s="7" t="s">
        <v>11</v>
      </c>
      <c r="L98" s="22">
        <v>1.0389999999999999</v>
      </c>
      <c r="M98" s="21"/>
      <c r="N98" s="21">
        <v>25.2</v>
      </c>
      <c r="O98" s="7"/>
      <c r="P98" s="21">
        <v>23.41</v>
      </c>
      <c r="Q98" s="21"/>
      <c r="R98" s="21">
        <v>27.79</v>
      </c>
      <c r="S98" s="21"/>
      <c r="T98" s="21"/>
      <c r="U98" s="21"/>
      <c r="V98" s="21">
        <f>AVERAGE(C98,F98,J98,N98,T98)</f>
        <v>28.805</v>
      </c>
      <c r="W98" s="7" t="s">
        <v>11</v>
      </c>
      <c r="X98" s="12">
        <f>_xlfn.STDEV.S((C98,F98,J98,N98,T98))</f>
        <v>3.5444110935386641</v>
      </c>
      <c r="Y98" s="12"/>
      <c r="Z98" s="21">
        <f>AVERAGE(P98,R98)</f>
        <v>25.6</v>
      </c>
      <c r="AA98" s="7" t="s">
        <v>11</v>
      </c>
      <c r="AB98" s="22">
        <f>_xlfn.STDEV.S(P98,R98)</f>
        <v>3.0971277015970773</v>
      </c>
    </row>
    <row r="99" spans="1:28" ht="3" customHeight="1" x14ac:dyDescent="0.3">
      <c r="A99" s="1"/>
      <c r="B99" s="1"/>
      <c r="C99" s="1"/>
      <c r="D99" s="1"/>
      <c r="E99" s="1"/>
      <c r="F99" s="1"/>
      <c r="G99" s="2"/>
      <c r="H99" s="1"/>
      <c r="I99" s="1"/>
      <c r="J99" s="1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"/>
      <c r="Y99" s="2"/>
      <c r="Z99" s="1"/>
      <c r="AA99" s="1"/>
      <c r="AB99" s="2"/>
    </row>
  </sheetData>
  <mergeCells count="8">
    <mergeCell ref="V4:X4"/>
    <mergeCell ref="Z4:AB4"/>
    <mergeCell ref="F6:G6"/>
    <mergeCell ref="J6:L6"/>
    <mergeCell ref="F4:G4"/>
    <mergeCell ref="J4:L4"/>
    <mergeCell ref="F5:H5"/>
    <mergeCell ref="J5:L5"/>
  </mergeCells>
  <pageMargins left="0.7" right="0.7" top="0.75" bottom="0.75" header="0.3" footer="0.3"/>
  <pageSetup paperSize="9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cfa201-7f48-40bf-b733-8709b42ebd6c">
      <Terms xmlns="http://schemas.microsoft.com/office/infopath/2007/PartnerControls"/>
    </lcf76f155ced4ddcb4097134ff3c332f>
    <TaxCatchAll xmlns="475ad2e2-f5dd-4b53-8e17-61318381e4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33555AE77CE746A6B1240AA5B5B67B" ma:contentTypeVersion="14" ma:contentTypeDescription="Opprett et nytt dokument." ma:contentTypeScope="" ma:versionID="80d58b276f049115ce96c72e658449d3">
  <xsd:schema xmlns:xsd="http://www.w3.org/2001/XMLSchema" xmlns:xs="http://www.w3.org/2001/XMLSchema" xmlns:p="http://schemas.microsoft.com/office/2006/metadata/properties" xmlns:ns2="5dcfa201-7f48-40bf-b733-8709b42ebd6c" xmlns:ns3="475ad2e2-f5dd-4b53-8e17-61318381e495" targetNamespace="http://schemas.microsoft.com/office/2006/metadata/properties" ma:root="true" ma:fieldsID="b9d811d6fb1330396cda5cd358680083" ns2:_="" ns3:_="">
    <xsd:import namespace="5dcfa201-7f48-40bf-b733-8709b42ebd6c"/>
    <xsd:import namespace="475ad2e2-f5dd-4b53-8e17-61318381e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fa201-7f48-40bf-b733-8709b42ebd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322a372c-f9c2-4fd8-9939-aea158435b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ad2e2-f5dd-4b53-8e17-61318381e4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60cd34-7351-47a4-9981-909ff66db19f}" ma:internalName="TaxCatchAll" ma:showField="CatchAllData" ma:web="475ad2e2-f5dd-4b53-8e17-61318381e4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D41116-01EB-4FDF-A25D-205F80F98610}">
  <ds:schemaRefs>
    <ds:schemaRef ds:uri="http://schemas.microsoft.com/office/2006/metadata/properties"/>
    <ds:schemaRef ds:uri="http://schemas.microsoft.com/office/infopath/2007/PartnerControls"/>
    <ds:schemaRef ds:uri="8bbd4995-53b7-43e2-b62f-10947586ac31"/>
    <ds:schemaRef ds:uri="7ad447bd-7193-45a9-be28-c34631c68bc2"/>
    <ds:schemaRef ds:uri="4ae562ef-cc7a-4d54-ac76-65609672509e"/>
    <ds:schemaRef ds:uri="5dcfa201-7f48-40bf-b733-8709b42ebd6c"/>
    <ds:schemaRef ds:uri="475ad2e2-f5dd-4b53-8e17-61318381e495"/>
  </ds:schemaRefs>
</ds:datastoreItem>
</file>

<file path=customXml/itemProps2.xml><?xml version="1.0" encoding="utf-8"?>
<ds:datastoreItem xmlns:ds="http://schemas.openxmlformats.org/officeDocument/2006/customXml" ds:itemID="{133B2FBF-8F0D-48BC-B7C3-6EA43A54F1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615CA1-EA7E-4564-B471-454C2CA25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cfa201-7f48-40bf-b733-8709b42ebd6c"/>
    <ds:schemaRef ds:uri="475ad2e2-f5dd-4b53-8e17-61318381e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f00f39-6041-45b0-b309-e0210d8b32af}" enabled="0" method="" siteId="{e1f00f39-6041-45b0-b309-e0210d8b32a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Table S1 </vt:lpstr>
      <vt:lpstr>'Table S1 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 Beate Standal</dc:creator>
  <cp:lastModifiedBy>Inger Beate Standal</cp:lastModifiedBy>
  <cp:lastPrinted>2025-11-25T15:10:06Z</cp:lastPrinted>
  <dcterms:created xsi:type="dcterms:W3CDTF">2024-11-19T14:58:31Z</dcterms:created>
  <dcterms:modified xsi:type="dcterms:W3CDTF">2025-12-28T13:00:30Z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0x0101000D33555AE77CE746A6B1240AA5B5B67B</vt:lpwstr>
  </property>
</Properties>
</file>