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https://uibes-my.sharepoint.com/personal/amc069_id_uib_eu/Documents/MiProSoft RECERCA/ARTICLES/04 Article entrevistes - Maria/SUBMISSION EMSE/"/>
    </mc:Choice>
  </mc:AlternateContent>
  <xr:revisionPtr revIDLastSave="4916" documentId="11_AD4D2F04E46CFB4ACB3E20988517F9DA683EDF24" xr6:coauthVersionLast="47" xr6:coauthVersionMax="47" xr10:uidLastSave="{2AEAB71D-A819-47D6-B7F4-AD8CCD98BC57}"/>
  <bookViews>
    <workbookView xWindow="-120" yWindow="-120" windowWidth="29040" windowHeight="15990" xr2:uid="{00000000-000D-0000-FFFF-FFFF00000000}"/>
  </bookViews>
  <sheets>
    <sheet name="Participants" sheetId="1" r:id="rId1"/>
    <sheet name="6 i 7. Project success" sheetId="2" r:id="rId2"/>
    <sheet name="8. Team" sheetId="3" r:id="rId3"/>
    <sheet name="9. Organization" sheetId="4" r:id="rId4"/>
    <sheet name="10. Technology" sheetId="5" r:id="rId5"/>
    <sheet name="11. Development" sheetId="7" r:id="rId6"/>
    <sheet name="12. Project Management" sheetId="8" r:id="rId7"/>
    <sheet name="13. Project nature" sheetId="9"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7" i="1" l="1"/>
  <c r="K26" i="1"/>
  <c r="K25" i="1"/>
  <c r="K24" i="1"/>
  <c r="K23" i="1"/>
  <c r="K22" i="1"/>
  <c r="J28" i="1"/>
  <c r="J27" i="1"/>
  <c r="J26" i="1"/>
  <c r="J25" i="1"/>
  <c r="J24" i="1"/>
  <c r="J23" i="1"/>
  <c r="J22" i="1"/>
  <c r="J17" i="1"/>
  <c r="J16" i="1"/>
  <c r="J15" i="1"/>
  <c r="J14" i="1"/>
  <c r="J8" i="1"/>
  <c r="J7" i="1"/>
  <c r="J6" i="1"/>
  <c r="J2" i="1"/>
  <c r="J3" i="1" l="1"/>
  <c r="J18" i="1" l="1"/>
  <c r="K3" i="1"/>
  <c r="K2" i="1"/>
  <c r="J10" i="1"/>
  <c r="K17" i="1" l="1"/>
  <c r="K16" i="1"/>
  <c r="K15" i="1"/>
  <c r="K14" i="1"/>
  <c r="K9" i="1"/>
  <c r="K8" i="1"/>
  <c r="K7" i="1"/>
  <c r="K6" i="1"/>
</calcChain>
</file>

<file path=xl/sharedStrings.xml><?xml version="1.0" encoding="utf-8"?>
<sst xmlns="http://schemas.openxmlformats.org/spreadsheetml/2006/main" count="1098" uniqueCount="737">
  <si>
    <t>P1</t>
  </si>
  <si>
    <t>Fracàs: alguna cosa entregada que no serveix (no satisfà al client). A vegades s'accepten resultats que són un fracàs.</t>
  </si>
  <si>
    <t>Id. Participant</t>
  </si>
  <si>
    <t>Comunicació</t>
  </si>
  <si>
    <t>Skills</t>
  </si>
  <si>
    <t>1. Comunicació tant entre els membres de l'equip com amb els interessats externs. El receptor rep el missatge. Es comunica tot el que s'ha de comunicar, i no es comunica el que no s'ha de comunicar.</t>
  </si>
  <si>
    <t>2. L'actitud, la proactivitat i la iniciativa dels implicats en el projecte tant membres de l'equip com interessats externs. Aquestes tres skills faciliten l'aptitud. Els membres de l'equip i els interessats tenen ganes de que el projecte sigui exitós.</t>
  </si>
  <si>
    <t>Característiques dels equips</t>
  </si>
  <si>
    <t>Tenir equips distribuïts, formats per persones amb diferents nivells d'experiència, sexe i religió no influeix en l'èxit</t>
  </si>
  <si>
    <t>Altres aspectes no classificats</t>
  </si>
  <si>
    <t>La COHESIÓ entre els membres de l'equip NO influeix en el seu èxit.</t>
  </si>
  <si>
    <t>Organizational experience</t>
  </si>
  <si>
    <t>Importància de que si una organització es dedica a una cosa en concret, l'abast serà molt més detallat.</t>
  </si>
  <si>
    <t>Comentaris</t>
  </si>
  <si>
    <t>És fonamental. L'organització pot influir molt en l'èxit del projecte</t>
  </si>
  <si>
    <t>Estuctura de l'organització</t>
  </si>
  <si>
    <t>Qui decideix què s'ha de fer, i com s'ha de fer.</t>
  </si>
  <si>
    <t>És important adaptar-se a l'ESTRATÈGIA EMPRESARIAL de l'organització del client.</t>
  </si>
  <si>
    <t>És important rebre el SUPORT tant sigui de l'organització que desenvolupa el projecte com de l'organització client.</t>
  </si>
  <si>
    <t>Si el resultat no ha agradat al client, si el projecte ha fallit, s'analita a nivell directiu per quins motius el projecte ha anat malament. Pensen per què ha passat, i què haurien pogut fer per evitar-ho. No ho registen.</t>
  </si>
  <si>
    <t>No creu que influeixi molt, la gent s'adapta. Utilitzar unes eines o unes altres pot fer que la gent hi dediqui més temps o menys.</t>
  </si>
  <si>
    <t>Maturity of the technology</t>
  </si>
  <si>
    <t>Technical complexity</t>
  </si>
  <si>
    <t>L'ús de tecnologies molt noves pot provocar problemes. L'ús de eines molt antigues que poden ser deprecades, també pot afectar a l'èxit dels projectes.</t>
  </si>
  <si>
    <t>Ús de tecnologies molt complexes.</t>
  </si>
  <si>
    <t>Software development life cycle model</t>
  </si>
  <si>
    <t xml:space="preserve">1. Considera que és fonamental. Si el cicle de vida utilitzat no és l'adequat, el projecte fracassa. Està molt relacionat amb el nivell de definició de l'abast i el pressupost del client. </t>
  </si>
  <si>
    <t>Specification of project requirements</t>
  </si>
  <si>
    <t>2. És important saber si es podran definir bé els requisits o no, ja que és la base per poder estimar el cronograma i el pressupost. Si el client té clar allò que vol, facilita el projecte.</t>
  </si>
  <si>
    <t>Com s'executa el projecte?</t>
  </si>
  <si>
    <t xml:space="preserve">Manera de fer feina. Tenir regles definides sobre com es treballarà, facilita el desenvolupament. </t>
  </si>
  <si>
    <t>Stakeholder management</t>
  </si>
  <si>
    <t>1. És important gestionar correctament les expectatives del client i dels usuaris clau.</t>
  </si>
  <si>
    <t>Change management</t>
  </si>
  <si>
    <t>Risk management</t>
  </si>
  <si>
    <t xml:space="preserve">2. S'ha de ser resolutiu i s'ha d'anticipar als riscos. </t>
  </si>
  <si>
    <t>3. Gestionar correctament els canvis és molt important per l'èxit del projecte. Els canvis de l'abast, canvis d'equip, d'estratègia...</t>
  </si>
  <si>
    <t>Metodologia per gestionar el projecte</t>
  </si>
  <si>
    <t>No influeix.</t>
  </si>
  <si>
    <t>SEGUIMENT del projecte. Ha de ser equilibrat depenent de l'experiència i perfil de l'equip.</t>
  </si>
  <si>
    <t>Singularity</t>
  </si>
  <si>
    <t>Criticality</t>
  </si>
  <si>
    <t>Size</t>
  </si>
  <si>
    <t>Complexity</t>
  </si>
  <si>
    <t>Urgency</t>
  </si>
  <si>
    <t>Documentation</t>
  </si>
  <si>
    <t>Afecta a l'èxit el fet de no tenir referents ni experiència desenvolupant projectes similars.</t>
  </si>
  <si>
    <t>No afecta directament.</t>
  </si>
  <si>
    <t xml:space="preserve">La mida del projecte influeix en l'èxit. Com més gran és el projecte, més esforç s'hi ha de dedicar (per exemple, 3 PMs). S'ha de saber modular. </t>
  </si>
  <si>
    <t>Influeix i està relacionat amb la singularitat del projecte. El fet de ser singular fa que sigui més complex desenvolupar-lo.</t>
  </si>
  <si>
    <t>No afecta.</t>
  </si>
  <si>
    <t>Seguiment del projecte</t>
  </si>
  <si>
    <t>Suport de les organitzacions</t>
  </si>
  <si>
    <t>P2</t>
  </si>
  <si>
    <t>Product Owner</t>
  </si>
  <si>
    <t>Mai ha experimentat un projecte fracassat com a tal. "Sempre s'ha pogut entregar l'MVP i s'ha pogut evolucionar sobre això".  Que hi hagi retràs no significa fracàs. Fracàs seria no entregar el producte.</t>
  </si>
  <si>
    <t>Hi ha hagut retards degut a un canvi de paradigma que s'ha experimentat a l'empresa. Aquest canvi de paradigma ha suposat canvis de metodologia, canvis a nivell d'equip...</t>
  </si>
  <si>
    <t>"No hi havia cultura de gestió de projectes. Es feia el disseny sense definir el projecte com a tal".</t>
  </si>
  <si>
    <t xml:space="preserve">"No quedava clar qui podia fer canvis a l'abast i qui no, tothom tenia privilegis per poder canviar les prioritats del backlog". S'estan prenent mesures per evitar que això tornia a passar. La funcionalitat sempre serà la mateixa fins que s'entrega el producte definit, el disseny pot canviar. </t>
  </si>
  <si>
    <t>WATERFALL per projectes interns de l'organització. Metodologia ÀGIL per projectes externs.</t>
  </si>
  <si>
    <t>Tenir l'equip IT externalitzat, problema. Contaractar software factory situada a un altre país (Argentina) és un problema. Només hi ha una persona amb el rol de Product Manager o Technical Lead que ha de "controlar" a massa desenvolupadors externs. Aquests desenvolupadors externs no tenen coneixement sobre el que desenvolupen.</t>
  </si>
  <si>
    <t xml:space="preserve">"Pels Projectes grans, els equips de desenvolupament són més grans". És impossible fer un seguiment exhaustiu de qui fa què. </t>
  </si>
  <si>
    <t>Persona que està al càrrec del departament d'IT és qui decideix la metodologia.</t>
  </si>
  <si>
    <t xml:space="preserve">Si el projecte és clau per seguir o millorar l'estratègia econòmica de l'organització, hi dedicarà molts de recursos perquè el projecte sigui exitós com abans millor. "Mentre el negoci vagi bé, l'organització no es preocuparà pels projectes tecnològics". </t>
  </si>
  <si>
    <t>Mala gestió de la selecció de les tecnologies de desenvolupament pot fer que el projecte presenti desviacions de temps. "Afecten a la part de desenvolupament".</t>
  </si>
  <si>
    <t>Testing</t>
  </si>
  <si>
    <t xml:space="preserve">Pel bon testeig és vital tenir definits els requisits correctament. </t>
  </si>
  <si>
    <t>"La fase de definició dels requisits és vital per l'èxit dels projectes". A les user stories també és clau tenir ben definits els criteris d'acceptació.</t>
  </si>
  <si>
    <t>Comunicació amb els stakeholders per rebre feedback.</t>
  </si>
  <si>
    <t>"Els stakeholders de la part comercial no saben de projectes i això provoca canvis a l'abast". "L'stakeholder es sent el propietari de l'eina i qui millor en sap". Ara els Product Owners poden qüestionar als stakeholders. Els stakeholders es senten qüestionats (degut a les capacitats dels actuals Product Owners).</t>
  </si>
  <si>
    <t>Com que els stakeholders es senten els amos de l'eina, això pot conduir a que demanin canvis sobre el que s'ha desenvolupat. Hi ha diferents persones que tenen capacitat per canviar la prioritat. Molt relacionat amb els privilegis segons l'organigrama.</t>
  </si>
  <si>
    <t xml:space="preserve">"L'èxit dels projectes grossos ve definit per saber definir l'MVP i la seva evolució. Se l'ha d'anar trossejant". </t>
  </si>
  <si>
    <t>Coneixements</t>
  </si>
  <si>
    <t xml:space="preserve">Coneixement en gestió de projectes. Important. </t>
  </si>
  <si>
    <t>Online</t>
  </si>
  <si>
    <t>Involvement/participation/cooperation</t>
  </si>
  <si>
    <t>Els membres de l'equip i els interessats estan implicats en què el projecte sigui satisfactori. Els membres de l'equip més sèniors, que duen molts d'anys treballant en una mateixa empresa estan "acomodats", no estan tan implicats. Fins i tot pot ser que deixin de compartir determinada informació.</t>
  </si>
  <si>
    <t>Estratègia empresarial</t>
  </si>
  <si>
    <r>
      <t xml:space="preserve">Els projectes innovadors (que no són singulars) provoquen </t>
    </r>
    <r>
      <rPr>
        <sz val="11"/>
        <color rgb="FFFF0000"/>
        <rFont val="Calibri"/>
        <family val="2"/>
        <scheme val="minor"/>
      </rPr>
      <t>incertesa.</t>
    </r>
  </si>
  <si>
    <t>P3</t>
  </si>
  <si>
    <t>Project Manager</t>
  </si>
  <si>
    <t xml:space="preserve">Fracàs: l'usuari no pot utilitzar el producte per satisfer la seva necessitat. Encara que presenti desviacions en temps, cost i abast (dins uns marges). </t>
  </si>
  <si>
    <r>
      <rPr>
        <sz val="11"/>
        <color rgb="FF0070C0"/>
        <rFont val="Calibri"/>
        <family val="2"/>
        <scheme val="minor"/>
      </rPr>
      <t>"Conseguir un resultado que el cliente acepte"</t>
    </r>
    <r>
      <rPr>
        <sz val="11"/>
        <color theme="1"/>
        <rFont val="Calibri"/>
        <family val="2"/>
        <scheme val="minor"/>
      </rPr>
      <t>. Client satisfet amb el producte entregat encara que no respecti el cronograma, el pressupost i l'abast estimats. Success: El client està satisfet amb el resultat i tornaria contractar l'empresa.</t>
    </r>
  </si>
  <si>
    <r>
      <rPr>
        <sz val="11"/>
        <color rgb="FF0070C0"/>
        <rFont val="Calibri"/>
        <family val="2"/>
        <scheme val="minor"/>
      </rPr>
      <t>"Les organitzacions no estan tan lligades a temps i a cost. Les organitzacions són flexibles". "El que marca l'èxit d'un projecte és (1) tenir un MVP clar des del principi i (2) arribar a aconseguir l'abast desitjat"</t>
    </r>
    <r>
      <rPr>
        <sz val="11"/>
        <color theme="1"/>
        <rFont val="Calibri"/>
        <family val="2"/>
        <scheme val="minor"/>
      </rPr>
      <t xml:space="preserve">. </t>
    </r>
    <r>
      <rPr>
        <sz val="11"/>
        <color rgb="FF0070C0"/>
        <rFont val="Calibri"/>
        <family val="2"/>
        <scheme val="minor"/>
      </rPr>
      <t>"Quan hi ha una finalitat econòmica i s'aconsegueix l'objectiu". "Quan hi ha un interessat intern que pot agrair que el que s'ha fet li agrada"</t>
    </r>
    <r>
      <rPr>
        <sz val="11"/>
        <color theme="1"/>
        <rFont val="Calibri"/>
        <family val="2"/>
        <scheme val="minor"/>
      </rPr>
      <t xml:space="preserve">. </t>
    </r>
  </si>
  <si>
    <r>
      <rPr>
        <sz val="11"/>
        <color rgb="FF0070C0"/>
        <rFont val="Calibri"/>
        <family val="2"/>
        <scheme val="minor"/>
      </rPr>
      <t>"Els interessats han d'estar satisfets. Es poden complir els criteris d'abast, temps i cost però si els interessats no estan satisfets amb el resultat, el projecte no es podrà considerar exitós"</t>
    </r>
    <r>
      <rPr>
        <sz val="11"/>
        <color theme="1"/>
        <rFont val="Calibri"/>
        <family val="2"/>
        <scheme val="minor"/>
      </rPr>
      <t xml:space="preserve">. </t>
    </r>
    <r>
      <rPr>
        <sz val="11"/>
        <color rgb="FF0070C0"/>
        <rFont val="Calibri"/>
        <family val="2"/>
        <scheme val="minor"/>
      </rPr>
      <t>"També pot passar que es compleixin els criteris de l'Iron Triangle i que el client estigui satisfet, però el projecte per determinats motius no surti a producció i que no s'utilitzi</t>
    </r>
    <r>
      <rPr>
        <sz val="11"/>
        <color theme="1"/>
        <rFont val="Calibri"/>
        <family val="2"/>
        <scheme val="minor"/>
      </rPr>
      <t>", per temes de situació del mercat o per canvis de política interna. "</t>
    </r>
    <r>
      <rPr>
        <sz val="11"/>
        <color rgb="FF0070C0"/>
        <rFont val="Calibri"/>
        <family val="2"/>
        <scheme val="minor"/>
      </rPr>
      <t>Èxit també és que el client segueixi confiant amb l'empresa, que permeti l'evolució del producte, tenir més projectes d'aquest client</t>
    </r>
    <r>
      <rPr>
        <sz val="11"/>
        <color theme="1"/>
        <rFont val="Calibri"/>
        <family val="2"/>
        <scheme val="minor"/>
      </rPr>
      <t xml:space="preserve">". Èxit si el client tornaria a contractar l'empresa. </t>
    </r>
  </si>
  <si>
    <r>
      <t>Es fa una anàlisi, un poc tard, per esbrinar per què no s'han pres les mesures adients per frenar les desviacions. "</t>
    </r>
    <r>
      <rPr>
        <sz val="11"/>
        <color rgb="FF0070C0"/>
        <rFont val="Calibri"/>
        <family val="2"/>
        <scheme val="minor"/>
      </rPr>
      <t>No és tant analitzar per què hi ha hagut desviacions, sinó per què no s'han pres les mesures oportunes per frenar-ho</t>
    </r>
    <r>
      <rPr>
        <sz val="11"/>
        <color theme="1"/>
        <rFont val="Calibri"/>
        <family val="2"/>
        <scheme val="minor"/>
      </rPr>
      <t xml:space="preserve">". Es documenten aquestes causes, però </t>
    </r>
    <r>
      <rPr>
        <sz val="11"/>
        <color rgb="FF0070C0"/>
        <rFont val="Calibri"/>
        <family val="2"/>
        <scheme val="minor"/>
      </rPr>
      <t>"no hi ha una forma estandarditzada de compartir els fracassos amb la resta d'equips o organització"</t>
    </r>
    <r>
      <rPr>
        <sz val="11"/>
        <color theme="1"/>
        <rFont val="Calibri"/>
        <family val="2"/>
        <scheme val="minor"/>
      </rPr>
      <t xml:space="preserve">. "El fracàs està molt centralitzat". El director de desenvolupament i el director general són conscients d'aquest fracàs, pèrò la comunicació horitzontal a nivell de diferents equips és més complexa. El fracàs escala verticalment. </t>
    </r>
  </si>
  <si>
    <t>Commitment/dedication</t>
  </si>
  <si>
    <t>Fonamental.</t>
  </si>
  <si>
    <r>
      <t>Maduresa emocional dels membres de l'equip. "Pots tenir molta experiència però no ser capaç de fer feina sota pressió, o no ser capaç de resoldre problemes amb els companys". "</t>
    </r>
    <r>
      <rPr>
        <sz val="11"/>
        <color rgb="FF0070C0"/>
        <rFont val="Calibri"/>
        <family val="2"/>
        <scheme val="minor"/>
      </rPr>
      <t>Pots tenir coneixement tècnic però no ser madur emocionalment</t>
    </r>
    <r>
      <rPr>
        <sz val="11"/>
        <color theme="1"/>
        <rFont val="Calibri"/>
        <family val="2"/>
        <scheme val="minor"/>
      </rPr>
      <t>". "</t>
    </r>
    <r>
      <rPr>
        <sz val="11"/>
        <color rgb="FF0070C0"/>
        <rFont val="Calibri"/>
        <family val="2"/>
        <scheme val="minor"/>
      </rPr>
      <t>A vegades un junior amb menys capacitat tècnica, és més solvent que un senior sense maduresa emocional</t>
    </r>
    <r>
      <rPr>
        <sz val="11"/>
        <color theme="1"/>
        <rFont val="Calibri"/>
        <family val="2"/>
        <scheme val="minor"/>
      </rPr>
      <t>".</t>
    </r>
  </si>
  <si>
    <r>
      <t>No saber només escoltar, sinó també saber transmetre. "</t>
    </r>
    <r>
      <rPr>
        <sz val="11"/>
        <color rgb="FF0070C0"/>
        <rFont val="Calibri"/>
        <family val="2"/>
        <scheme val="minor"/>
      </rPr>
      <t xml:space="preserve">Molt important no ocultar les coses". "A vegades es tendeix a tenir por, a ocultar debilitats, i això pot suposar un risc per l'èxit del projecte". </t>
    </r>
    <r>
      <rPr>
        <sz val="11"/>
        <rFont val="Calibri"/>
        <family val="2"/>
        <scheme val="minor"/>
      </rPr>
      <t xml:space="preserve">Comunicar problemes. </t>
    </r>
  </si>
  <si>
    <t>Voler resoldre problemes per un mateix pot provocar retards en el projecte.</t>
  </si>
  <si>
    <t>Confiança</t>
  </si>
  <si>
    <r>
      <t xml:space="preserve">Tot i demostrar confiança, encara s'oculten coses. No tenir por de fer front a dificultats, de comunicar els problemes. Currículums no reals, que fan que la gent no sigui solvent. -&gt; </t>
    </r>
    <r>
      <rPr>
        <sz val="11"/>
        <color rgb="FF0070C0"/>
        <rFont val="Calibri"/>
        <family val="2"/>
        <scheme val="minor"/>
      </rPr>
      <t>Confiar per no ocultar informació</t>
    </r>
    <r>
      <rPr>
        <sz val="11"/>
        <color theme="1"/>
        <rFont val="Calibri"/>
        <family val="2"/>
        <scheme val="minor"/>
      </rPr>
      <t>.</t>
    </r>
  </si>
  <si>
    <t xml:space="preserve">Hi ha d'haver SINGERGIA entre els membres de l'equip. </t>
  </si>
  <si>
    <t>Organizational environment</t>
  </si>
  <si>
    <t xml:space="preserve">S'ha d'intentar trobar un ambient favorable a nivells intermedis per gestionar de adequada la forma de tractar amb l'organització client. </t>
  </si>
  <si>
    <t>Cultura de l'organització</t>
  </si>
  <si>
    <t>L'empresa es compromet a complaure les necessitats dels empleats. Ofereix teletreball (redueix probabilitat de rotació), cobreix necessitats formatives dels empleats.</t>
  </si>
  <si>
    <t>Utilitzar tecnologies molt antigues fa que sigui difícil trobar gent que s'hi vulgui dedicar, i contribueix a que els desenvolupadors es sentin desmotivats molt aviat ja que no és útil per la seva carrera professional. Passa molt als projectes d'administració pública.</t>
  </si>
  <si>
    <t xml:space="preserve">Una bona eina de gestió i seguiment dels projectes és fonamental a diferents fases del projecte. Una eina que permeti fer seguiment de forma fàcil, intuitiva, moderna... Ja que sinó no serà utilitzada pels usuaris, i donarà problemes (retrassos i augment dels riscs). </t>
  </si>
  <si>
    <t xml:space="preserve">Si la tecnologia és massa complexa i massa novedosa pot fer que es gestionin malament els riscs i pot provocar problemes de sobrecostos. Si les eines són massa complexes, pot ser contraproduent perquè no es reporten les dades, no li donen suficient importància. </t>
  </si>
  <si>
    <t xml:space="preserve">La definició del disseny tècnic (core) ha de ser compartit entre diferents persones. </t>
  </si>
  <si>
    <t xml:space="preserve">A vegades l'empresa client imposa la metodologia, l'estàndard a utilitzar. Si no, es fa una proposta. Fins i tot hi pot haver imposicions de eines i tecnologies. </t>
  </si>
  <si>
    <t>Disseny</t>
  </si>
  <si>
    <t>Ús d'estàndards per la codificació</t>
  </si>
  <si>
    <t>Pot venir imposat pel client. No utilitzar-los suposa un risc per l'èxit del projecte, i pot generar conflictes amb el client. -&gt; IMPOSICIÓ per part del client</t>
  </si>
  <si>
    <r>
      <t xml:space="preserve">IMPOSICIÓ de l'ús de determinades eines, estàndards... Per part del client. Les organitzacions client tendeixen a voler </t>
    </r>
    <r>
      <rPr>
        <b/>
        <sz val="11"/>
        <color theme="1"/>
        <rFont val="Calibri"/>
        <family val="2"/>
        <scheme val="minor"/>
      </rPr>
      <t>estandarditzar</t>
    </r>
    <r>
      <rPr>
        <sz val="11"/>
        <color theme="1"/>
        <rFont val="Calibri"/>
        <family val="2"/>
        <scheme val="minor"/>
      </rPr>
      <t xml:space="preserve"> els processos de desenvolupament, pel testeig...</t>
    </r>
  </si>
  <si>
    <t>Objectius del projecte</t>
  </si>
  <si>
    <t xml:space="preserve">"Tenir molt definit i controlat el MVP". </t>
  </si>
  <si>
    <t>Aspectes que no s'han acabat de classificar</t>
  </si>
  <si>
    <t xml:space="preserve">Gestió de la incertesa. Relacionat amb la definició dels requisits. No sé si s'hauria de tractar aquí. </t>
  </si>
  <si>
    <t>Especificació dels requisits equilibrada. No han d'estar excessivament detallats per poder gestionar la INCERTESA. Massa detall pot no ser àgil.</t>
  </si>
  <si>
    <t>Pressupost</t>
  </si>
  <si>
    <t>Cronograma</t>
  </si>
  <si>
    <t>Les estimacions s'han de fer de forma quantitativa. I s'han d'aplicar bons marges (buffers). No es poden compartir aquests buffers amb els desenvolupadors, ja que no ho gestionen correctament i l'acaben utilitzant.</t>
  </si>
  <si>
    <r>
      <rPr>
        <b/>
        <sz val="11"/>
        <color theme="1"/>
        <rFont val="Calibri"/>
        <family val="2"/>
        <scheme val="minor"/>
      </rPr>
      <t>Seguiment</t>
    </r>
    <r>
      <rPr>
        <sz val="11"/>
        <color theme="1"/>
        <rFont val="Calibri"/>
        <family val="2"/>
        <scheme val="minor"/>
      </rPr>
      <t xml:space="preserve"> de les tasques de forma </t>
    </r>
    <r>
      <rPr>
        <b/>
        <sz val="11"/>
        <color theme="1"/>
        <rFont val="Calibri"/>
        <family val="2"/>
        <scheme val="minor"/>
      </rPr>
      <t>quantitativa</t>
    </r>
    <r>
      <rPr>
        <sz val="11"/>
        <color theme="1"/>
        <rFont val="Calibri"/>
        <family val="2"/>
        <scheme val="minor"/>
      </rPr>
      <t xml:space="preserve"> amb l'equip per entendre quant queda per acabar la tasca. Important per intentar detectar que alguns membres de l'equip comuniquen problemes.</t>
    </r>
  </si>
  <si>
    <t>Gestionar correctament els canvis a l'abast, "tenir-ho molt controlat". "Tenir molt controlat el MVP per poder filtrar els canvis i tenir clar què és allò que s'ha d'entregar com a mínim". Si no, hi pot haver un augment de la complexitat i del risc de desviacions.</t>
  </si>
  <si>
    <t>Compartir els riscos verticalment i horitzontalment.</t>
  </si>
  <si>
    <t>Gestió de les adquisicions</t>
  </si>
  <si>
    <t>Dependre de proveïdors dels clients (de tercers), s'ha de gestionar correctament.</t>
  </si>
  <si>
    <r>
      <t xml:space="preserve">En els projectes petits és molt important tenir-ho tot documentat per assegurar la </t>
    </r>
    <r>
      <rPr>
        <b/>
        <sz val="11"/>
        <color theme="1"/>
        <rFont val="Calibri"/>
        <family val="2"/>
        <scheme val="minor"/>
      </rPr>
      <t>transferència</t>
    </r>
    <r>
      <rPr>
        <sz val="11"/>
        <color theme="1"/>
        <rFont val="Calibri"/>
        <family val="2"/>
        <scheme val="minor"/>
      </rPr>
      <t xml:space="preserve"> de </t>
    </r>
    <r>
      <rPr>
        <b/>
        <sz val="11"/>
        <color theme="1"/>
        <rFont val="Calibri"/>
        <family val="2"/>
        <scheme val="minor"/>
      </rPr>
      <t>coneixement</t>
    </r>
    <r>
      <rPr>
        <sz val="11"/>
        <color theme="1"/>
        <rFont val="Calibri"/>
        <family val="2"/>
        <scheme val="minor"/>
      </rPr>
      <t>. Sobretot si hi ha canvis de personal -&gt; pot dur a sobrecostos.</t>
    </r>
  </si>
  <si>
    <t xml:space="preserve">Tenir molt clar què és el que necessita el client des del moment 0, no hi ha marge d'error. Fins i tot, és recomanable validar un poc el que ell demana. Validar-ho tot, ja que pot ser que no s'hagi expressat o entès bé i l'empresa desenvolupadora en pot ser responsable. </t>
  </si>
  <si>
    <t>P4</t>
  </si>
  <si>
    <r>
      <t>Un projecte existós és aquell que "</t>
    </r>
    <r>
      <rPr>
        <sz val="11"/>
        <color rgb="FF0070C0"/>
        <rFont val="Calibri"/>
        <family val="2"/>
        <scheme val="minor"/>
      </rPr>
      <t>compleix l'abast, el temps és subjectiu (és la variable sacrificable), i que sigui aprofitable</t>
    </r>
    <r>
      <rPr>
        <sz val="11"/>
        <color theme="1"/>
        <rFont val="Calibri"/>
        <family val="2"/>
        <scheme val="minor"/>
      </rPr>
      <t xml:space="preserve"> (que cobreixi les necessitats dels usuaris finals i sigui utilitzat)".</t>
    </r>
  </si>
  <si>
    <t xml:space="preserve">No s'analitza al seu nivell, creu que a nivell de gerència o no. Identifiquen que els projectes han fracassat quan fan seguiment o quan els estabilitzen. Els cap de projectes saben si els projectes van bé o no, i ho comuniquen a nivell de gerència. </t>
  </si>
  <si>
    <r>
      <t>"</t>
    </r>
    <r>
      <rPr>
        <sz val="11"/>
        <color rgb="FF0070C0"/>
        <rFont val="Calibri"/>
        <family val="2"/>
        <scheme val="minor"/>
      </rPr>
      <t>El fracàs és quan entregues però ningú utilitza el producte</t>
    </r>
    <r>
      <rPr>
        <sz val="11"/>
        <color theme="1"/>
        <rFont val="Calibri"/>
        <family val="2"/>
        <scheme val="minor"/>
      </rPr>
      <t>".</t>
    </r>
  </si>
  <si>
    <t>Creu que la majoria dels factors estan relacionats amb les persones</t>
  </si>
  <si>
    <r>
      <t xml:space="preserve">Tant la gent que espera tenir més participació al projecte com les persones (sobretot de l'organització externa) que realment no estan motivades i es senten obligades a fer-ho. </t>
    </r>
    <r>
      <rPr>
        <sz val="11"/>
        <color rgb="FF0070C0"/>
        <rFont val="Calibri"/>
        <family val="2"/>
        <scheme val="minor"/>
      </rPr>
      <t>"Hi ha de ser, però no hi volen ser"</t>
    </r>
    <r>
      <rPr>
        <sz val="11"/>
        <color theme="1"/>
        <rFont val="Calibri"/>
        <family val="2"/>
        <scheme val="minor"/>
      </rPr>
      <t>. Moltes vegades no donen la informació necessària. Relacionat també amb MOTIVACIÓ.</t>
    </r>
  </si>
  <si>
    <t xml:space="preserve">Capacitat de treballar en equip. </t>
  </si>
  <si>
    <t>Canvis a la jerarquia de l'organització, per temes polítics (Admin. Pública)</t>
  </si>
  <si>
    <t>Canvis d'estratègia de l'organització. Pot estar influida per decisions externes a l'organització. Provoca canvis al cronograma, abast...</t>
  </si>
  <si>
    <t>"A vegades hem de continuar fent feina amb tecnologies que ja estan obsoletes, i s'han de mantenir, i en altres casos t'has d'adaptar a tecnologies noves que encara no domines". Això implica tenir un període de formació, que pot provocar retrassos ja que no s'acaba de tenir un sistema estable... -&gt; Fer feina amb una tecnologia consolidada</t>
  </si>
  <si>
    <t>"A vegades l'anàlisi i el disseny no es fa amb les persones adequades, els interlocutors que tens no són els adequats". Això fa que no es puguin identificar requisits reals i que es treballi amb requisits que no són els finals. "Això és un problema greu ja que al final has de tornar enrere i has de modificar coses". -&gt; Ha de definir els requisits qui ho hauria de fer.</t>
  </si>
  <si>
    <t xml:space="preserve">"És crítica tota la part de proves". "S'haurien de tenir totes les parts implicades per fer aquestes proves amb profunditat, però a vegades no es tenen tots els recursos". </t>
  </si>
  <si>
    <t xml:space="preserve"> </t>
  </si>
  <si>
    <t>"No tothom entén el mateix. No tenen la mateixa visió, coneixement..."</t>
  </si>
  <si>
    <t>"És molt crític, i a vegades o no se fa, o se fa malament". Creu que si es dedicassin més esforços per identificar els riscs, el projecte aniria millor". La gestió de riscs actuals consisteix en identifica un o dos riscs.</t>
  </si>
  <si>
    <t xml:space="preserve">La documentació (pla de projecte?) es limita a un anàlisi dels requisits a alt nivell, i cronogrames i seguiment del cronograma i del pressupost". </t>
  </si>
  <si>
    <t>"La gestió a sanitat és un poc subrealista. Encara que tinguis formació en gestió de projectes, hi ha coses que no es poden fer". "Feim poca feina amb el tema de lliçons apreses, gestió dels interessats..."</t>
  </si>
  <si>
    <t>Prioritat</t>
  </si>
  <si>
    <t>La prioritat està molt relacionada amb l'organizació i depèn molt de l'estratègia de l'organització (del que es plantegen poder fer durant els propers X anys). Això implica tenir en compte els terminis d'entrega, amb quins fons es finançarà el projecte... -&gt; El finançament afecta molt a la prioritat</t>
  </si>
  <si>
    <t xml:space="preserve">"Tot el que està enfocat a pacients és un poc més complex, ja que hi ha diferents nivells de coneixement de la tecnologia, i això pot afectar a l'èxit del producte entregat". </t>
  </si>
  <si>
    <r>
      <t xml:space="preserve">Que al projecte hi participin persones que no volen ser al projecte, perquè no hi estan d'acord o perquè es senten obligades, pot fer que </t>
    </r>
    <r>
      <rPr>
        <sz val="11"/>
        <color rgb="FF0070C0"/>
        <rFont val="Calibri"/>
        <family val="2"/>
        <scheme val="minor"/>
      </rPr>
      <t>no proporcionin informació necessària per dur a terme el projecte</t>
    </r>
    <r>
      <rPr>
        <sz val="11"/>
        <color theme="1"/>
        <rFont val="Calibri"/>
        <family val="2"/>
        <scheme val="minor"/>
      </rPr>
      <t>, i això afecta a l'èxit del projecte. "</t>
    </r>
    <r>
      <rPr>
        <sz val="11"/>
        <color rgb="FF0070C0"/>
        <rFont val="Calibri"/>
        <family val="2"/>
        <scheme val="minor"/>
      </rPr>
      <t xml:space="preserve">Conèixer els membres d'organització afectats d'alguna manera, tant a nivell de direcció com a nivell d'usuari final, comunicar-los com està evolucionant aquesta feina, i donar a conèixer quan es fa el tancament del projecte" </t>
    </r>
    <r>
      <rPr>
        <sz val="11"/>
        <rFont val="Calibri"/>
        <family val="2"/>
        <scheme val="minor"/>
      </rPr>
      <t>- COMUNICACIONS ESSENCIALS</t>
    </r>
    <r>
      <rPr>
        <sz val="11"/>
        <color theme="1"/>
        <rFont val="Calibri"/>
        <family val="2"/>
        <scheme val="minor"/>
      </rPr>
      <t>.</t>
    </r>
  </si>
  <si>
    <t>P5</t>
  </si>
  <si>
    <t>Product Manager</t>
  </si>
  <si>
    <t>Assolir l'objectiu desitjat, "moure el número, com per exemple augmentar el número de connexions".</t>
  </si>
  <si>
    <t>"No s'ha complit l'objectiu", independentment de les desviacions de temps i cost.</t>
  </si>
  <si>
    <t xml:space="preserve">S'analitza però no es registra. S'analitza si fracassa perquè l'objectiu marcat no tenia sentit o no era el correcte. S'analitza quan acaba el trimestre i es té en compte en el futur (només l'objectiu, però no es fa un anàlisi del per què). </t>
  </si>
  <si>
    <t>Coneixement i expertise.</t>
  </si>
  <si>
    <t>Estabilitat de l'equip</t>
  </si>
  <si>
    <t>Membres de l'equip amb molta experiència. Duen molts d'anys fent feina a la mateixa empresa i estan "acomodats" -&gt; no volen compartir determinada informació o ja no estan tan IMPLICATS.</t>
  </si>
  <si>
    <t>Problemes de ROTACIÓ de les persones que participen al projecte.</t>
  </si>
  <si>
    <t>Evitar que hi hagi rotació dels membres de l'equip. És millor tenir un equip estable, ja són més ràpids, tenen més coneixement i els resultats són de més qualitat.</t>
  </si>
  <si>
    <t xml:space="preserve">Canal de comunicació amb els interessats. La comunicació ha de ser fluida, fàcil perquè els interessats puguin donar feedback. </t>
  </si>
  <si>
    <t xml:space="preserve">Si hi ha diferents equips, s'han de gestionar les dependències entre aquests equips per un mateix projecte. </t>
  </si>
  <si>
    <t>Polítiques i regles</t>
  </si>
  <si>
    <t>No hi ha un procediment per planificar els projectes. Polítiques canviants.</t>
  </si>
  <si>
    <t xml:space="preserve">Canvis comercials continus. Els objectius van canviant trimestralment. Afecta a que els equips no tinguin una estabilitat per assolir els objectius. Quan canvien tant els objectius, les coses comencen a no sortir. </t>
  </si>
  <si>
    <t>L'ús de tecnologies quasi obsoletes retrassa molt els projectes, degut a la manca de compatibilitat amb els sistemes dels clients i perquè crea deute tècnic -&gt; creix el manteniment.</t>
  </si>
  <si>
    <t>Important fer ús d'eines de gestió pel desenvolupament perquè els devs vegin què han de fer, veure com va l'objectiu en què estan treballant. Que vegin que la feina que fan té resultats. Motiva molt a l'equip. I quan veuen que no avancen, intenten cercar alternatives. Es fiquen més a la part de producte.</t>
  </si>
  <si>
    <t>Manteniment</t>
  </si>
  <si>
    <t xml:space="preserve">Mesclen manteniment i nous desenvolupaments en el mateix equip. "Això està molt bé quan tens controlat el manteniment d'un projecte". Quan el manteniment d'un projecte és molt gran, afecta al desenvolupament de nous projectes. </t>
  </si>
  <si>
    <t>Tenir un equip de QA o fer testeig amb els clients finals reduiria el manteniment.</t>
  </si>
  <si>
    <t>Tenir un equip de desplegament.</t>
  </si>
  <si>
    <t>Gestionar els canvis en els requisits. S'ha de gestionar molt bé com canvien les coses, els canvis en els clients. Això fa que ells puguin canviar de forma molt ràpida. "És un punt fort del seu equip i és important per l'èxit del projecte".</t>
  </si>
  <si>
    <t xml:space="preserve">És important que els interessats (direcció) sàpiguen el que és assolible. </t>
  </si>
  <si>
    <t>Definir correctament l'objectiu del projecte i que estigui alineat correctament amb els objectius de negoci. També és important que aquest objectiu es pugui mesurar.</t>
  </si>
  <si>
    <t xml:space="preserve">Particularitat del projecte influeix al seu èxit. També relacionat amb la tecnologia que s'haurà d'utilitzar. Per exemple, si s'ha de fer ús de machine learning. </t>
  </si>
  <si>
    <t>Sentiment de pertinença, ownership. Que la gent implicada en el projecte senti que és seu. Això fa que s'impliquin més, donen més la seva opinió...</t>
  </si>
  <si>
    <t>P6</t>
  </si>
  <si>
    <t>"Quan el client està satisfet amb el que se li ha entregat". El projecte s'ha d'adaptar al que necessita el client. "El client està content quan te va pagant les factures, no hi ha friccions amb el client a l'hora de pagar, ja que el client veu valor amb el que li has entregat".</t>
  </si>
  <si>
    <t>Un projecte ha fracassat quan no compleix les expectatives, quan s'ha entregat alguna cosa que no aporta valor al client. "Al valor no el defineixen unes especificacions, el defineix l'usuari final".</t>
  </si>
  <si>
    <t>Team and people factor que més influeix</t>
  </si>
  <si>
    <t xml:space="preserve">Implicació de l'equip i el client. </t>
  </si>
  <si>
    <t>Han de tenir habilitats i coneixements necessaris per dur a terme el projecte, o almenys la capacitat d'assolir aquests coneixements</t>
  </si>
  <si>
    <t>Formació tècnica adequada. Has de tenir competència tècnica. Però si tens competència tècnica i no te saps comunicar o no saps fer feina en equip, això pot afectar a l'èxit del projecte.</t>
  </si>
  <si>
    <t>Relacionat tant coneixement tècnic + habilitats/competències. Destaca molt la necessitat de saber fer feina en equip.</t>
  </si>
  <si>
    <t>Training</t>
  </si>
  <si>
    <t>MOLT RELACIONAT AMB LA CULTURA DE L'ORGANITZACIÓ, on s'intenta fomentar que la transparència i que tothom es senti lliure de donar la seva opinió.</t>
  </si>
  <si>
    <t>Tipus de client</t>
  </si>
  <si>
    <t xml:space="preserve">El tipus de client influeix molt. Per exemple, per l'organització pública, com a client, el més important és el preu no la qualitat. Qui és el client del projecte condiciona molt. </t>
  </si>
  <si>
    <t>Cohesió dels equips</t>
  </si>
  <si>
    <t xml:space="preserve">"Que l'equip del projecte NO ESTIGUI COHESIONAT afecta molt", sobretot quan es contracta a gent només per fer un determinat projecte i quan s'acaba es despedeix a la gent. Això crea un ambient de competència. </t>
  </si>
  <si>
    <t>COMPETÈNCIA/COMPETICIÓ entre els membres de l'equip. Alicient pervers de voler quedar bé i no voler que la resta d'equip faci les coses bé. Molt relacionat amb la cohesió de l'equip.</t>
  </si>
  <si>
    <t xml:space="preserve">Bones eines per millorar el rendiment dels treballadors. </t>
  </si>
  <si>
    <t>Eines de gestió</t>
  </si>
  <si>
    <t>Fer ús d'eines de control i gestió que permetin fer més d'una cosa de forma senzilla. Per exemple, control d'hores però a la vegada poder controlar de forma senzilla com va el projecte, amb poca sobrecàrrega. REDMINE</t>
  </si>
  <si>
    <t>S'ha de tenir una idea general del que s'ha de fer. Idea de tenir una arquitectura tècnica en temes generals que sigui suficient i escalable, i a partir d'aquí es comença a aplicar la metodologia Scrum o Kanban.</t>
  </si>
  <si>
    <t>Waterfall no s'utilitza fins i tot pels projectes tancats. Agile és molt millor. Kanban quan no hi ha res definit. Scrum quan pots definir requisits.</t>
  </si>
  <si>
    <t>Primera versió de demostració. Com abans el client pugui veure qualque cosa i el temps que t'ha costat poder-ho demostrar, és un indicador de la complexitat del projecte i la dinàmica que s'haurà de seguir després. És un factor d'èxit haver aconseguit que el client participi des del primer moment i ha pogut provar/veure alguna cosa. TENIR ENTORN DE DEMO PER DONAR FEEDBACK AL CLIENT EN UN PERÍODE DE TEMPS CURT -&gt; això vol dir que l'organització és prou madura per tenir un entorn de desenvolupament i entregament continu.</t>
  </si>
  <si>
    <t>Procés d'incorporació/on boarding d'entre 3-6 mesos. Perquè quan se l'assigna a diferents projectes sàpiga què pot esperar dels seus companys i perquè tenguin coneixements comuns per poder anar desenvolupant el projecte. Les formacions no només són tècniques, també en fan de soft skills. Durant el procés d'onboarding es mostren les tecnologies que s'utilitzen. Se n'utilitzen poques.</t>
  </si>
  <si>
    <t>Sempre hi ha unes guies de millors pràctiques, s'expliquen durant el procés d'onboarding</t>
  </si>
  <si>
    <t xml:space="preserve">Ser capaç de resoldre conflictes (empats), gent que no es posa d'acord. Avaluar quina decisió és la millor. L'objectiu és evitar la paràlisi per anàlisi. </t>
  </si>
  <si>
    <t xml:space="preserve">Evitar que la gent estigui cremada. Que es sentin pressionats i que no tinguin vida. Que no puguin desconnectar del projecte. -&gt; moltes vegades s'haurà de refer la feina feta. </t>
  </si>
  <si>
    <t xml:space="preserve">Sempre s'hi troben i influeix. Canvia l'equip, la tecnologia... Fer una cosa que no has fet mai és un factor diferenciador -&gt; tens més risc. </t>
  </si>
  <si>
    <t xml:space="preserve">Relació entre projecte amb molta pressió, molt de risc on la gent ha hagut de fer moltes hores extra, i rotació de personal. </t>
  </si>
  <si>
    <t>Orientats a aportar valor al client. Característiques del Project Manager. Cap Project Manager ha de gestionar projectes el doble de grans del que ha gestionat mai -&gt; EXPERIÈNCIA del Project Manager</t>
  </si>
  <si>
    <t>Estimació correcta del deadline. A moltes empreses a aquesta estimació la fa la part comercial (negoci). Si negoci i part tècnica no van coordinats, és un risc. Ja que hi pot haver un pressupost i cronogrames gestionats exclusivament per la part de negoci. -&gt; LA PART COMERCIAL NO POT DUR EL PROJECTE</t>
  </si>
  <si>
    <t>P7</t>
  </si>
  <si>
    <t>Formalment un projecte exitós el que compleix els criteris de l'Iron Triangle, però a l'àmbit de software l'abast és molt mòbil. És molt relatiu al tipus de project. També és fonamental la satisfacció del client (aquesta variable determina tota la resta de variables). S'han d'entregar coses que aportin valor als clients.</t>
  </si>
  <si>
    <t xml:space="preserve">Quan qualsevol de les variables de Temps, Cost, Abast o Satisfacció del client no es compleix. Tenint en compte que les variables Temps, Cost i Abast poden variar un poc. </t>
  </si>
  <si>
    <t>Influència total del factor humà sobre l'èxit del projecte.</t>
  </si>
  <si>
    <t>Empatia</t>
  </si>
  <si>
    <t>Saber entendre les necessitats del client i saber coordinar-te amb els companys</t>
  </si>
  <si>
    <t xml:space="preserve">Identificar els límits del projecte o de la funcionalitat. Saber identificar què és un requisit vs. un altre. Evitar la tendència de voler expandir les funcionalitats infinitament. RECEPTIU AL CANVI DE FORMA EQUILIBRADA juntament amb claretat d'idees. </t>
  </si>
  <si>
    <t>Polítiques d'incentius</t>
  </si>
  <si>
    <t>Tendència de les organitzacions per voler controlar-ho tot amb profunditat. BUROCRATITZACIÓ -&gt; negatiu en qualsevol projecte. Tenir un excés de processos en marxa fa que la gent es centri només en complir el procés. Quan a més hi afegeixes mètriques, desastre.</t>
  </si>
  <si>
    <t>Factor de fracàs! S'ha d'anar alerta amb les polítiques d'incentius. Si marques un objectiu a un treballador i hi associes un incentiu, sempre el compliran encara que sigui fent trampes. KPI = Keep People Idiotic</t>
  </si>
  <si>
    <t>Apostar per tecnologies avorrides. Fer ús de tecnologies provades. S'ha d'apostar per la innovació però és necessari tenir un conjunt d'eines de confiança.</t>
  </si>
  <si>
    <t>Gestionar la tendència dels desenvolupadors per provar eines noves i de voler estar al dia per tenir una bona carrera professional.</t>
  </si>
  <si>
    <t>Quan s'ha d'apostar utilitzar una nova tecnologia, és important haver mesurat prèviament el retorn de la inversió. Quins seran els resultats.</t>
  </si>
  <si>
    <t>És fonamental un bon anàlisi dels requisits. Entendre el que es necessita fer i saber posar límits a aquestes funcionalitats.</t>
  </si>
  <si>
    <t>Trobar el grau correcte d'abstracció pel desenvolupament. No voler fer-ho tot abstracte per poder utilitzar-ho en un futur. És mal de mantenir i dificulta el procés d'onboarding. Evitar la tendència d'utilitzar llibreries sense saber com funcionen realment, ja que pot afectar a l'escalabilitat -&gt; pot no satisfer al client.</t>
  </si>
  <si>
    <t>Desenvolupament - Ús d'estàndards</t>
  </si>
  <si>
    <t xml:space="preserve">Quan el client demana un canvi, fer-li entendre què implica aquest canvi. </t>
  </si>
  <si>
    <t>Saber fer estimacions és bàsic. Intentar estimar amb hores, ja que és el que entén el client. El que és més complicat és intentar traduir la complexitat en hores. Anar refinant per fer estimacions. Una estimació aporta valor quan ajuda a reduir la incertesa.</t>
  </si>
  <si>
    <t>Si saps gestionar la incertesa, no condueix al fracàs. Contribueix al risc de fracàs.</t>
  </si>
  <si>
    <t>P8</t>
  </si>
  <si>
    <t>Les parts interessades estan contentes i d'acord amb el que s'ha entregat. Encara que no s'aconsegueixi complir en temps i costs al 100%, s'entrega dins uns límits acceptables.</t>
  </si>
  <si>
    <t xml:space="preserve">Quan el projecte es desvia molt de les expectatives inicials del client i canvia tant que no ets capaç de comunicar els canvis del projecte de forma efectiva. </t>
  </si>
  <si>
    <t xml:space="preserve">No es fa una anàlisi de forma sistemàtica. Es fa un anàlisi postmortem quan els projectes fracassen per identificar les causes que han provocat aquella situació (especialment en projectes grans). </t>
  </si>
  <si>
    <t>Es realitza una anàlisi postmortem quan acaba el projecte. Es fa sempre que falla, és una anàlisi contínua.</t>
  </si>
  <si>
    <t xml:space="preserve">Anàlisi per comprovar si es varen identificar correctament els riscs (si ha faltat informació). Si a nivell de planificacions s'han tingut en compte vacances, si l'anàlisi del requisits hagués pogut ser millor. </t>
  </si>
  <si>
    <t>Compromís de les parts interessades perquè extreure els requisits del projecte, per poder comunicar canvis.. Compromís també dels arquitectes de software, que tinguin ganes de saber-ho tot del projecte.</t>
  </si>
  <si>
    <t>Compromís/ENGAGEMENT. Intentar que els equips es sentin partíceps del projecte. Tota la gent és clau.</t>
  </si>
  <si>
    <t xml:space="preserve">Que hi hagi cohesió entre els membres de l'equip (dinars, sopars...) </t>
  </si>
  <si>
    <t>EXPERTISE depenent del rol de la persona.</t>
  </si>
  <si>
    <t>Comunicació entre totes les parts implicades. "És una de les peces angulars de la gestió del projecte".</t>
  </si>
  <si>
    <t>Que el project manager sigui hàbil per extreure informació dels interessats quan hi ha algun problema. Project Manager metòdic, puntual, que demostri compromís amb les entregues (molt importants per la gestió del projecte)... Capacitat de lideratge depenent del rol...</t>
  </si>
  <si>
    <t>És important que les organitzacions intentin deixar clar quines són les seves expectatives des d'un inici.</t>
  </si>
  <si>
    <t xml:space="preserve">Identificar i entendre quin és el tipus de client. </t>
  </si>
  <si>
    <t xml:space="preserve">Organitzacions implicades en tot moment. </t>
  </si>
  <si>
    <t xml:space="preserve">L'experiència de l'organització (tant de l'empresa client com de la que desenvolupa el projecte) influirà en el seu èxit. Si ja tenen experiència, tenen el know how. Saben millor com fer les coses. En canvi, si l'organització client és més nova, s'haurà de treure més informació per dur a terme el projecte amb èxit. </t>
  </si>
  <si>
    <t>Eines obsoletes: no hi ha formació, no hi ha gent capacitada, manca de suport. Tecnologies molt noves: no hi haurà gent capacitada per fer-ne ús. Pot ser un alicient per atreure a gent nova, però pot ser un risc. Per tant el millor és l'equilibri, una tecnologia estàndard.</t>
  </si>
  <si>
    <t>La complexitat és un risc a tenir en compte a l'hora de fer estimacions dependent també del perfil dels desenvolupadors.</t>
  </si>
  <si>
    <t>La fase d'anàlisi és crítica, sobretot en waterfall. Es necessita gent amb experiència per poder fer estimacions. Assegurar-se que els requisits estan alineats amb les expectatives del client/negoci.</t>
  </si>
  <si>
    <t>Estar sempre al dia del que està passant. Identificar bloquejos i actuar correctament.</t>
  </si>
  <si>
    <t>El client hauria d'estar implicat en el testeig, recopilació de feedback del client. Assegurar-se mitjançant proves unitàries o d'integració que el sistema fa el que hauria de fer.</t>
  </si>
  <si>
    <t>ENTREGUES PARCIALS per tenir les parts interessades més alineades amb el que finalment s'entrega</t>
  </si>
  <si>
    <t>CADENA CRÍTICA: identificar-la i controlar-la. COMUNICACIONS: fonamentals</t>
  </si>
  <si>
    <t>Gestió dels canvis en el projecte. Canvis en els requisits del projecte, desviacions -&gt; comunicació amb suficient antel·lació</t>
  </si>
  <si>
    <t>Preocupar-se de les parts que poden afectar al projecte per poder identificar riscs i controlar-los. Controlar molt els riscs identificats, assegurant-se que els riscs es van mitigant...</t>
  </si>
  <si>
    <t>Controlar els temps d'entrega, molt relacionats amb els costs.</t>
  </si>
  <si>
    <t>Criticitat i la prioritat que l'organització doni a aquest projecte. "Criticitat és a quin tipus de pacient pot afectar". Per tant, quin és l'usuari final i quin és el volum d'usuaris.</t>
  </si>
  <si>
    <t>Si és un projecte clau per l'empresa, hi haurà més pressió, serà més crític. És important no traslladar a l'equip que el projecte que s'està desenvolupant és crític.</t>
  </si>
  <si>
    <t>Pels projectes petits els PM ja saben que són més manejables, controlables si es tenen ben definits els requisits... Si els projectes més grans, és més probable que hi hagi desviacions.</t>
  </si>
  <si>
    <t xml:space="preserve">La mida i la complexitat del projecte no tenen perquè estar relacionats però normalment els projectes llargs en temps són més complexos. </t>
  </si>
  <si>
    <t>El pressupost assignat per un projecte en concret sol estar relacionat amb la importància que la teva empresa dona al projecte.</t>
  </si>
  <si>
    <t>Tenir experiència en projectes similars influeix positivament.</t>
  </si>
  <si>
    <t>P9</t>
  </si>
  <si>
    <t>Perquè un projecte sigui exitós s'ha de respectar l'abast. El cronograma i el pressupost es poden ajustar per entregar el que demana el client. "Es proporciona al client el que ell vol".</t>
  </si>
  <si>
    <t>Quan el producte que s'està creant ja no aporta valor al client, o ja no és capaç de definir el que vol.</t>
  </si>
  <si>
    <t xml:space="preserve">A alt nivell de l'organització no s'analitza. A nivell d'equip sí que s'analitza el que ha passat per identificar possibles millores futures. </t>
  </si>
  <si>
    <t>Capacitat de treballar en equip. Respecte, humiltat.</t>
  </si>
  <si>
    <t>Que les persones implicades en el projecte participin quan se'ls necessita.</t>
  </si>
  <si>
    <r>
      <t xml:space="preserve">Fomentar la </t>
    </r>
    <r>
      <rPr>
        <sz val="11"/>
        <color rgb="FFFF0000"/>
        <rFont val="Calibri"/>
        <family val="2"/>
        <scheme val="minor"/>
      </rPr>
      <t>transparència</t>
    </r>
    <r>
      <rPr>
        <sz val="11"/>
        <color theme="1"/>
        <rFont val="Calibri"/>
        <family val="2"/>
        <scheme val="minor"/>
      </rPr>
      <t xml:space="preserve"> perquè les persones puguin reconèixer els seus errors, que no tinguin por de demanar ajuda. </t>
    </r>
  </si>
  <si>
    <t>Documentació dels processos vitals</t>
  </si>
  <si>
    <t>Objectiu/roadmap de l'organització ben definit.  Projecte alienat amb l'objectiu de l'organització.</t>
  </si>
  <si>
    <t>Trobar un equilibri entre apostar per les noves tecnologies i voler adaptar-se massa ràpid als canvis tecnològics. No mostrar resistència al canvis de tecnologia.</t>
  </si>
  <si>
    <t>Important i difícil</t>
  </si>
  <si>
    <t xml:space="preserve">Analitzar juntament amb interessats de la part de negoci o amb el client. És important per fer un breakdown de les tasques que s'han de dur a terme amb el màxim nivell de detall. </t>
  </si>
  <si>
    <t>Gestió de les expectatives dels interessats. És important per poder definir l'abast correctament.</t>
  </si>
  <si>
    <t>Definició de l'abast</t>
  </si>
  <si>
    <t xml:space="preserve">Documentació i tancament de l'abast. Planificar l'abast. </t>
  </si>
  <si>
    <t>La part de negoci ha d'entendre què és el que considera valor. És millor fer les coses que li aportaran valor per trossos (diferents projectes petits). És millor que fer el big bang.</t>
  </si>
  <si>
    <t>P10</t>
  </si>
  <si>
    <r>
      <rPr>
        <sz val="11"/>
        <color rgb="FF0070C0"/>
        <rFont val="Calibri"/>
        <family val="2"/>
        <scheme val="minor"/>
      </rPr>
      <t>"Que el projecte acabi respectant el temps, cost i abast estimats, és un èxit"</t>
    </r>
    <r>
      <rPr>
        <sz val="11"/>
        <color theme="1"/>
        <rFont val="Calibri"/>
        <family val="2"/>
        <scheme val="minor"/>
      </rPr>
      <t>. Però això no ho és tot. És important que la gent implicada en el projecte estigui contenta. "</t>
    </r>
    <r>
      <rPr>
        <sz val="11"/>
        <color rgb="FF0070C0"/>
        <rFont val="Calibri"/>
        <family val="2"/>
        <scheme val="minor"/>
      </rPr>
      <t>El factor emocional és molt important"</t>
    </r>
    <r>
      <rPr>
        <sz val="11"/>
        <color theme="1"/>
        <rFont val="Calibri"/>
        <family val="2"/>
        <scheme val="minor"/>
      </rPr>
      <t xml:space="preserve">.  Les desviacions de cost són acceptables depenent de les prioritats dels usuaris/clients. </t>
    </r>
    <r>
      <rPr>
        <sz val="11"/>
        <color rgb="FF0070C0"/>
        <rFont val="Calibri"/>
        <family val="2"/>
        <scheme val="minor"/>
      </rPr>
      <t>"A nivell d'equip, èxit és que facin feina feliços, però no és el que demana negoci".</t>
    </r>
  </si>
  <si>
    <r>
      <rPr>
        <sz val="11"/>
        <color rgb="FF0070C0"/>
        <rFont val="Calibri"/>
        <family val="2"/>
        <scheme val="minor"/>
      </rPr>
      <t>"Quan no entregues dins el termini i no s'assoleix l'abast. El cost és un poc més manejable"</t>
    </r>
    <r>
      <rPr>
        <sz val="11"/>
        <color theme="1"/>
        <rFont val="Calibri"/>
        <family val="2"/>
        <scheme val="minor"/>
      </rPr>
      <t>. Si augmenta el cost, normalment es redueix l'abast.</t>
    </r>
    <r>
      <rPr>
        <sz val="11"/>
        <color rgb="FF0070C0"/>
        <rFont val="Calibri"/>
        <family val="2"/>
        <scheme val="minor"/>
      </rPr>
      <t xml:space="preserve"> "Que el client no empri el producte que se li ha entregat. Està a producció i no s'utilitza degut a canvis de prioritats a nivell de negoci".</t>
    </r>
  </si>
  <si>
    <t xml:space="preserve">"Si l'equip ha complit amb la seva part, i el projecte ha fallit per culpa d'un altre, l'anàlisi s'escala a nivell de direcció". </t>
  </si>
  <si>
    <t>Crítica constructiva</t>
  </si>
  <si>
    <t>Crítica constructiva i la millora contínua. "Si detectes un punt de millora, intentar fer un canvi i presentar-lo de manera positiva"</t>
  </si>
  <si>
    <r>
      <t xml:space="preserve">Comunicació entre els membres de l'equip, i la comunicació entre diferents equips. </t>
    </r>
    <r>
      <rPr>
        <sz val="11"/>
        <color rgb="FF0070C0"/>
        <rFont val="Calibri"/>
        <family val="2"/>
        <scheme val="minor"/>
      </rPr>
      <t>"Comunicació intra equip i inter equips"</t>
    </r>
    <r>
      <rPr>
        <sz val="11"/>
        <color theme="1"/>
        <rFont val="Calibri"/>
        <family val="2"/>
        <scheme val="minor"/>
      </rPr>
      <t xml:space="preserve">. </t>
    </r>
    <r>
      <rPr>
        <sz val="11"/>
        <color rgb="FF0070C0"/>
        <rFont val="Calibri"/>
        <family val="2"/>
        <scheme val="minor"/>
      </rPr>
      <t>"Unificar el llenguatge fer comunicar-se amb els usuaris. No és el mateix negociar amb els usuaris de negoci o negociar amb els tècnics."</t>
    </r>
  </si>
  <si>
    <t>Motivació</t>
  </si>
  <si>
    <t>Que l'equip estigui motivat.</t>
  </si>
  <si>
    <t>Aconseguir que la gent col·labori, que participi activament en el projecte encara que impliqui a equips heterogenis.</t>
  </si>
  <si>
    <t>La BUROCRÀCIA INTERNA excessiva o mal organitzada afecta negativament a l'hora de treballar. El flux per fer tràmits és complicat.</t>
  </si>
  <si>
    <t>A vegades a la part de negoci fan peticions pensant que és súper urgent. Però quan l'equip ho finalitza veuen que no ho necessitaven.</t>
  </si>
  <si>
    <t>La gent ha d'aprendre a utilitzar les noves tecnologies. Però és important per superar les limitacions de la tecnologia actual.</t>
  </si>
  <si>
    <t>Anàlisi detallada. Si es fa l'anàlisi d'un projecte de millora d'una cosa que s'havia fet anteriorment, s'ha de comprovar com es podria millorar l'anàlisi que es va fer inicialment. Tenir clar quins són els defectes que es volen eliminar i evitar repetir els mateixos errors que quan es va analitzar per primera vegada. (Ho veig relacionat amb gestió del coneixement)</t>
  </si>
  <si>
    <t>És important i està molt relacionat amb anàlisi. Disseny en base a un anàlisi molt detallada.</t>
  </si>
  <si>
    <t>"Dailies perquè els membres de l'equip entenguin quin és el focus de l'sprint". Els devs han d'entendre quin és l'objectiu de l'sprint. + Retrospective per conèixer què es pot millorar.</t>
  </si>
  <si>
    <t>Testeig continu de funcionalitats. Que estigui fet per QA. Es fan pull requests per revisar codi, sempre acompanyades de crítiques constructives.</t>
  </si>
  <si>
    <t>P11</t>
  </si>
  <si>
    <r>
      <t xml:space="preserve">"Un projecte té un pressupost, un abast i un termini d'execució. Si aquests criteris no es compleixen, el projecte comença a ser menys exitós. </t>
    </r>
    <r>
      <rPr>
        <sz val="11"/>
        <color rgb="FF0070C0"/>
        <rFont val="Calibri"/>
        <family val="2"/>
        <scheme val="minor"/>
      </rPr>
      <t>Es suposa que si compleix amb tot això, totes les parts implicades en el projecte estan satisfetes (tant el client com l'empresa que desenvolupa el projecte, i l'equip que el desenvolupa"</t>
    </r>
    <r>
      <rPr>
        <sz val="11"/>
        <color theme="1"/>
        <rFont val="Calibri"/>
        <family val="2"/>
        <scheme val="minor"/>
      </rPr>
      <t xml:space="preserve">. </t>
    </r>
  </si>
  <si>
    <r>
      <t>A l'hora de considerar fracàs "</t>
    </r>
    <r>
      <rPr>
        <sz val="11"/>
        <color rgb="FF0070C0"/>
        <rFont val="Calibri"/>
        <family val="2"/>
        <scheme val="minor"/>
      </rPr>
      <t>depèn de la mesura en la que fallen els criteris de l'Iron Triangle. Hi ha uns marges de desviació acceptables (20% respecte a l'estimat, no sé si ho posa d'exemple o si és real)</t>
    </r>
    <r>
      <rPr>
        <sz val="11"/>
        <color theme="1"/>
        <rFont val="Calibri"/>
        <family val="2"/>
        <scheme val="minor"/>
      </rPr>
      <t xml:space="preserve">". </t>
    </r>
  </si>
  <si>
    <r>
      <t>"</t>
    </r>
    <r>
      <rPr>
        <sz val="11"/>
        <color rgb="FF0070C0"/>
        <rFont val="Calibri"/>
        <family val="2"/>
        <scheme val="minor"/>
      </rPr>
      <t>S'analitza amb menys freqüència del que seria convenient</t>
    </r>
    <r>
      <rPr>
        <sz val="11"/>
        <color theme="1"/>
        <rFont val="Calibri"/>
        <family val="2"/>
        <scheme val="minor"/>
      </rPr>
      <t xml:space="preserve">". Hi ha procediments per fer informes quan els projectes fracassen. </t>
    </r>
    <r>
      <rPr>
        <sz val="11"/>
        <color rgb="FF0070C0"/>
        <rFont val="Calibri"/>
        <family val="2"/>
        <scheme val="minor"/>
      </rPr>
      <t>"A la pràctica, els documents de tancament del projecte no es fan amb el nivell de detall suficient. No es considera una prioritat</t>
    </r>
    <r>
      <rPr>
        <sz val="11"/>
        <color theme="1"/>
        <rFont val="Calibri"/>
        <family val="2"/>
        <scheme val="minor"/>
      </rPr>
      <t>". S'intenta recopilar l'opinió de tot l'equip sobre els factors que poden haver provocat el fracàs i suggeriments de millora per altres projectes. No es sap què es fa amb aquesta informació.</t>
    </r>
  </si>
  <si>
    <t>Capacitat de comunicació, capacitat de treballar en equip</t>
  </si>
  <si>
    <t>Comunicació eficaç entre els membres de l'equip.</t>
  </si>
  <si>
    <t>Expedient acadèmic dels membres de l'equip.</t>
  </si>
  <si>
    <t>Qualitat dels membres de l'equip. Diferents cultures dels membres de l'equip.</t>
  </si>
  <si>
    <t>El coordinador de l'equip ha de ser capaç de que l'equip treballi bé conjuntament i de proporcionar-los les eines perquè es comuniquin correctament.</t>
  </si>
  <si>
    <t>L'organització ofereix formació als membres de l'equip per fer front al projecte actual i projectes futurs.</t>
  </si>
  <si>
    <t>Que l'organització externa/client tingui una persona responsable del projecte (que lideri el projecte a la part del client).</t>
  </si>
  <si>
    <t>Adaptar-se a les noves tecnologies per poder millorar i crear un entorn de treball més segur i eficient. Fomentar l'actualització de la tecnologia, especialment en projectes grans.</t>
  </si>
  <si>
    <t>Ús de tecnologia adequada pel projecte. Tecnologies adequades per desenvolupar el producte. (Utilitzar eina específica pel dev d'apps per mòbils i no una altra eina que no sigui per això, encara que també pugui ser útil).</t>
  </si>
  <si>
    <t>Anàlisi funcional detallada amb el client.</t>
  </si>
  <si>
    <t>Rebre feedback del client</t>
  </si>
  <si>
    <t>Rebre feedback del client de forma freqüent. Intentar que el client pugui veure com abans millor alguna cosa tangible, per així poder identificar possibles canvis/millores.</t>
  </si>
  <si>
    <t>Gestió de les comunicacions</t>
  </si>
  <si>
    <t>Comunicació periòdica amb l'equip i el client (crec que seria el mateix que la comunicació de team and people).</t>
  </si>
  <si>
    <t>Definició de les tasques</t>
  </si>
  <si>
    <t xml:space="preserve">Bona definició de les tasques. </t>
  </si>
  <si>
    <t>Fer seguiment dels costs, temps i abast i assegurar-se respecten les estimacions.</t>
  </si>
  <si>
    <t>Gestió dels canvis en els requists, juntament amb el client. Gestionar els canvis a l'abast, i posar limitacions a les peticions del client, ja que pot afectar a la planificació del projecte.</t>
  </si>
  <si>
    <t>Desconeixement a nivell funcional i tècnic -&gt; necessitat de formació per fer-hi front.</t>
  </si>
  <si>
    <t xml:space="preserve">Els terminis d'entrega són molt curts i hi ha poc marge d'error, encara que siguin projectes petits. </t>
  </si>
  <si>
    <t>"L'èxit o fracàs d'un projecte es resumeix en l'equip". "Conèixer l'equip facilita l'estimació del projecte"</t>
  </si>
  <si>
    <t>Nombre d'interlocutors implicats en el projecte. S'ha de gestionar correctament. (no sé si va aquí)</t>
  </si>
  <si>
    <t>P12</t>
  </si>
  <si>
    <t>Project Manager/Technical Lead</t>
  </si>
  <si>
    <r>
      <t>"</t>
    </r>
    <r>
      <rPr>
        <sz val="11"/>
        <color rgb="FF0070C0"/>
        <rFont val="Calibri"/>
        <family val="2"/>
        <scheme val="minor"/>
      </rPr>
      <t>La qualitat (tècnica i funcional, el compliment de l'abast i el compliment del cronograma són el més important per poder considerar que un projecte és exitós".</t>
    </r>
    <r>
      <rPr>
        <sz val="11"/>
        <color theme="1"/>
        <rFont val="Calibri"/>
        <family val="2"/>
        <scheme val="minor"/>
      </rPr>
      <t xml:space="preserve"> El cost és més flexible. El temps es pot desviar fins a un 15% respecte a l'estimació inicial. S'ha de trobar un equilibri entre qualitat tècnica i qualitat funcional. </t>
    </r>
  </si>
  <si>
    <r>
      <rPr>
        <sz val="11"/>
        <color rgb="FF0070C0"/>
        <rFont val="Calibri"/>
        <family val="2"/>
        <scheme val="minor"/>
      </rPr>
      <t>"Quan el projecte finalitza sense respectar el cost i el temps estimats, i no compleix amb la qualitat".</t>
    </r>
    <r>
      <rPr>
        <sz val="11"/>
        <color theme="1"/>
        <rFont val="Calibri"/>
        <family val="2"/>
        <scheme val="minor"/>
      </rPr>
      <t xml:space="preserve"> </t>
    </r>
  </si>
  <si>
    <r>
      <t xml:space="preserve">A nivell personal s'analitza, ja que és important </t>
    </r>
    <r>
      <rPr>
        <sz val="11"/>
        <color rgb="FF0070C0"/>
        <rFont val="Calibri"/>
        <family val="2"/>
        <scheme val="minor"/>
      </rPr>
      <t>"aprendre dels errors"</t>
    </r>
    <r>
      <rPr>
        <sz val="11"/>
        <color theme="1"/>
        <rFont val="Calibri"/>
        <family val="2"/>
        <scheme val="minor"/>
      </rPr>
      <t xml:space="preserve">. Per planificar un projecte defineix la línia base en temps i cost, i si hi ha hagut desviacions, mira què ha provocat aquestes alteracions de la línia base. Normalment són: canvis en els recursos, integracions fallides, canvis de tecnologia... </t>
    </r>
  </si>
  <si>
    <t>Que no hi hagi rotació dels INTERESSATS, que siguin els mateixos des de l'inici fins al final del projecte.</t>
  </si>
  <si>
    <t>Identificació dels interessats</t>
  </si>
  <si>
    <t>Identificar a l'inici del projecte qui són els interessats i qui és el responsable d'aquests, juntament amb l'estabilitat dels interessats.</t>
  </si>
  <si>
    <t>Per planificar correctament, el PM ha de conèixer l'equip que participarà al projecte per poder ajustar bé els marges de contingència.</t>
  </si>
  <si>
    <t>Intentar mantenir l'equip del projecte cohesionat.</t>
  </si>
  <si>
    <r>
      <t>"</t>
    </r>
    <r>
      <rPr>
        <sz val="11"/>
        <color rgb="FF0070C0"/>
        <rFont val="Calibri"/>
        <family val="2"/>
        <scheme val="minor"/>
      </rPr>
      <t>Potenciar la comunicació entre els membres de l'equip i amb el PM</t>
    </r>
    <r>
      <rPr>
        <sz val="11"/>
        <color theme="1"/>
        <rFont val="Calibri"/>
        <family val="2"/>
        <scheme val="minor"/>
      </rPr>
      <t>".</t>
    </r>
  </si>
  <si>
    <t>"És important que l'organització confii amb el PM i la seva capacitat per gestionar els projectes"</t>
  </si>
  <si>
    <t xml:space="preserve">Importància de que la organització fixi un estàndard per gestionar el projecte, ja que sinó els interessats poden fer que el projecte fracassi. Que l'organització trii una metodologia o una mescla entre aquestes, però que la segueixi. </t>
  </si>
  <si>
    <t>"Els projectes es planifiquen en base a la tecnologia utilitzada". La tecnologia no hauria d'influir.</t>
  </si>
  <si>
    <t xml:space="preserve">És més fàcil planificar un projecte que farà ús d'una tecnologia més moderna. </t>
  </si>
  <si>
    <t>S'ha de definir una bona arquitectura: selecció de les eines adequades que cobreixin tot l'abast del projecte. Arquitecte de software.</t>
  </si>
  <si>
    <t>Definició d'una línia base</t>
  </si>
  <si>
    <t>Revisió contínua de l'estat del projecte durant totes les fases del cicle de vida del projecte. Fer seguiment comparant la realitat amb la línia base. Així es pot tenir una foto del que tenies i on has arribat.</t>
  </si>
  <si>
    <t>Moment en què es desenvolupa el projecte</t>
  </si>
  <si>
    <t>Dependència del projecte</t>
  </si>
  <si>
    <t>Gestionar la dependència del producte resultat del projecte amb altres productes/projectes. Número de dependències o integracions amb altres projectes.</t>
  </si>
  <si>
    <t xml:space="preserve">Moment en el que es desenvolupa el projecte. És molt millor durant els mesos de juliol i agost ja que la part de negoci està més tranquil·la. Que el projecte es desenvolupi en un moment de canvi de tecnologia. </t>
  </si>
  <si>
    <t>Qui és l'sponsor del projecte, afecta a la seva planificació.</t>
  </si>
  <si>
    <t>P13</t>
  </si>
  <si>
    <r>
      <t xml:space="preserve">Tenir clar quin és el concepte de satisfacció del client. Identificar qui és que ha d'estar satisfet (el client, els usuaris, els sponsors...). És important que el projecte aporti valor (reduir costos, augmentar ingressos, millorar eficiència...) i que s'assoleixin els objectius fixats a l'inici del projecte. Inherentment, els projectes es solen desviar en temps, cost i abast, i són factors que afecten a la satisfacció. </t>
    </r>
    <r>
      <rPr>
        <sz val="11"/>
        <color rgb="FF0070C0"/>
        <rFont val="Calibri"/>
        <family val="2"/>
        <scheme val="minor"/>
      </rPr>
      <t xml:space="preserve">"Depenent de com s'impliqui al client o els usuaris al desenvolupament del projecte, poden entendre més les desviacions del projecte". Deixar clar des de l'inici quins són els terminis i pressupost, i a partir d'això intentar aportar valor. </t>
    </r>
  </si>
  <si>
    <t xml:space="preserve">"Insatisfacció del client/usuaris o falta d'aportació de valor". </t>
  </si>
  <si>
    <t>Al final de cada sprint es fan retrospectives que permeten identificar millores a nivell de producte o a nivell de coordinació. És la manera d'anar reconduint cap a l'èxit. És important implicar el client o key users.</t>
  </si>
  <si>
    <t>"Els projectes es recolzen en les persones"</t>
  </si>
  <si>
    <t xml:space="preserve">Compromís de tots els implicats en el projecte. Alineació de tothom amb els objectius del projecte. </t>
  </si>
  <si>
    <t xml:space="preserve">Si hi ha un excés de jerarquització, els equips no tenen autonomia i no poden aportar valor de manera autosuficient ja que cada decisió implica a diferents departaments o àrees. Això provoca ineficiències, desviacions en terminis... Provoca l'execució de tasques del projecte amb una manca de col·laboració entre departaments. </t>
  </si>
  <si>
    <t>Solució: equips orientats a producte.</t>
  </si>
  <si>
    <t>La jerarquització provoca també la manca d'alineació dels objectius. Manca d'alienació entre els objectius de l'organització i els objectius dels departaments/àrees que participen o es veuen afectats pel projecte. També provoca problemes a l'hora d'establir prioritats.</t>
  </si>
  <si>
    <t>"La tecnologia pot afectar a l'èxit del projecte però en menor mesura". Si el projecte fracassa serà per altres motius, sol ser pes discrepàncies o perquè els membres de l'equip tenen poca experiència.</t>
  </si>
  <si>
    <t xml:space="preserve">Si s'utilitza tecnologia més innovadora, els factors de risc són més alts i dificulta l'assoliment dels objectius. A empreses grans es solen utilitzar eines consolidades i testejades. </t>
  </si>
  <si>
    <r>
      <rPr>
        <sz val="11"/>
        <color rgb="FF0070C0"/>
        <rFont val="Calibri"/>
        <family val="2"/>
        <scheme val="minor"/>
      </rPr>
      <t>"És important l'adopció de dinàmiques per desenvolupar codi o desplegar-lo. Aquestes bones pràctiques han d'estar definides pel mateix equip de desenvolupament."</t>
    </r>
    <r>
      <rPr>
        <sz val="11"/>
        <color theme="1"/>
        <rFont val="Calibri"/>
        <family val="2"/>
        <scheme val="minor"/>
      </rPr>
      <t xml:space="preserve"> Els mateixos desenvolupadors acorden o hereden pràctiques tècniques per desenvolupar codi, testejar, coordinar-se... Si no es fa, el projecte sol presentar desviacions</t>
    </r>
  </si>
  <si>
    <t>"Gran part de l'èxit radica en una bona comunicació. Tant a nivell d'equip com amb els stakeholders". S'ha de fer un bon ús de les eines de comunicació ja que la faciliten.</t>
  </si>
  <si>
    <t>Implicació dels key users a les diferents dinàmiques de l'equip perquè es sentin integrats i entenen quan l'equip tècnic presenta problemes i poden entrendre desviacions. Participació a les plannings, reviews i al dia a dia... Fomentar un entorn de col·laboració de tots els implicats en el projecte (important que estigui suportada per la tecnologia)</t>
  </si>
  <si>
    <t>Adopció de dinàmiques recurrents que aportin valor (dailies, plannings, reviews...). Si es fan com toca, és garantia d'èxit. Són un mecanisme d'inspecció i aportació constant.</t>
  </si>
  <si>
    <t xml:space="preserve">Si s'apliquen dinàmiques d'Agile (Scrum), la gestió dels riscos es fa dia a dia. </t>
  </si>
  <si>
    <t>Seguiment del pressupost.</t>
  </si>
  <si>
    <t xml:space="preserve">      </t>
  </si>
  <si>
    <t>Sponsor</t>
  </si>
  <si>
    <t>Context del projecte</t>
  </si>
  <si>
    <t>Tenir clar quin és l'objectiu del projecte.</t>
  </si>
  <si>
    <t>Orientació del projecte, no perdre l'enfocament d'aquest. Orientar els projectes a cobrir necessitats, no a implementar una eina.</t>
  </si>
  <si>
    <t>Capacitat d'adaptació</t>
  </si>
  <si>
    <t xml:space="preserve">Flexibilitat de l'organització, de l'equip, del projecte per adaptar-se als canvis. </t>
  </si>
  <si>
    <t>Confiança mútua dins l'equip de desenvolupament, els stakeholders...S'aconsegueix implicant els key users a les diferents dinàmiques del projectes, manenint-los constantment informats... Aprendre a celebrar els fracassos per millorar.</t>
  </si>
  <si>
    <t>P14</t>
  </si>
  <si>
    <t>Delivery PMO</t>
  </si>
  <si>
    <t xml:space="preserve">Un projecte ha fracassat quan el client o l'empresa que executa el projecte decideix no acabar el projecte o no dona més oportunitats de negoci. És bidireccional. L'empresa que desenvolupa el projecte pot no voler fer més feina amb un client en concret, i viceversa. </t>
  </si>
  <si>
    <t xml:space="preserve">El client està content quan es compleix l'abast i es respecta el pressupost estimat, permet la satisfacció del client. El cronograma és secundari, i es pot justificar fàcilment. Tant client com empresa han d'estar satisfets amb la seva relació. </t>
  </si>
  <si>
    <t>Retrospectiva per revisar quin era l'abast inicial acordat amb el client, i a partir d'això veure quina és la desviació real i identificar si està provocada per causes tècniques o de gestió. Possibles causes: mala estimació inicial, mala presa de requisits, priorització de tasques "fora de l'abast", falta de capacitat tècnica dels membres de l'equip...</t>
  </si>
  <si>
    <t>"El 90% del projecte depèn de l'equip.</t>
  </si>
  <si>
    <t>L'equip de desenvolupament i el client han de formar un únic equip (partnership). Els clients s'han de sentir part de l'equip.</t>
  </si>
  <si>
    <t>Bona comunicació.</t>
  </si>
  <si>
    <t>Capacitats tècniques.</t>
  </si>
  <si>
    <r>
      <t xml:space="preserve">Permeten entregar el projecte bé i satisfent als interessats. Les hard skills no són suficients. Personalitat dels membres de l'equip, la capacitat de comunicació, l'actitud, l'aptitud, ganes de treballar en equip, </t>
    </r>
    <r>
      <rPr>
        <sz val="11"/>
        <color rgb="FF0070C0"/>
        <rFont val="Calibri"/>
        <family val="2"/>
        <scheme val="minor"/>
      </rPr>
      <t>l'autocrítica</t>
    </r>
    <r>
      <rPr>
        <sz val="11"/>
        <color theme="1"/>
        <rFont val="Calibri"/>
        <family val="2"/>
        <scheme val="minor"/>
      </rPr>
      <t>. Gestió emocional per tractar amb el client, s'ha de saber negociar amb ell mantenint la calma. Organització personal.</t>
    </r>
  </si>
  <si>
    <t>És el context en el que l'empleat fa feina.</t>
  </si>
  <si>
    <t xml:space="preserve">L'organització ha de ser flexible no rígida. </t>
  </si>
  <si>
    <t xml:space="preserve">Si l'organització ofereix capacitat d'autodecisió, llibertat i confiança, el treballador es sent més a gust i agafa més ownership del projecte. </t>
  </si>
  <si>
    <r>
      <t xml:space="preserve">Eina de documentació que sigui </t>
    </r>
    <r>
      <rPr>
        <sz val="11"/>
        <color rgb="FF0070C0"/>
        <rFont val="Calibri"/>
        <family val="2"/>
        <scheme val="minor"/>
      </rPr>
      <t>còmoda</t>
    </r>
    <r>
      <rPr>
        <sz val="11"/>
        <color theme="1"/>
        <rFont val="Calibri"/>
        <family val="2"/>
        <scheme val="minor"/>
      </rPr>
      <t xml:space="preserve">, </t>
    </r>
    <r>
      <rPr>
        <sz val="11"/>
        <color rgb="FF0070C0"/>
        <rFont val="Calibri"/>
        <family val="2"/>
        <scheme val="minor"/>
      </rPr>
      <t>usable</t>
    </r>
    <r>
      <rPr>
        <sz val="11"/>
        <color theme="1"/>
        <rFont val="Calibri"/>
        <family val="2"/>
        <scheme val="minor"/>
      </rPr>
      <t xml:space="preserve"> i ha d'aportar valor visible.</t>
    </r>
  </si>
  <si>
    <t>"L'ús d'eines adequades és un factor clau". Bona eina de gestió, comunicació o documentació.</t>
  </si>
  <si>
    <t>Bona part de testeig.</t>
  </si>
  <si>
    <t xml:space="preserve">Una bona presa i gestió dels requisits és un factor decisiu per l'èxit del projecte. Que les coses que es facin tenguin un sentit i estiguin ben analitzades. Ajuda a prioritzar les prioritats i a oferir als clients els que ells cerquen. </t>
  </si>
  <si>
    <t xml:space="preserve">És imprescindible. Has de ser capaç de veure i prendre les accions necessàries per reconduir el projecte. Seguiment periòdic. </t>
  </si>
  <si>
    <t>Gestió de l'abast</t>
  </si>
  <si>
    <t xml:space="preserve">Gestió de l'abast. Molt relacionat amb gestió dels recursos humans, gestió del temps i dels costs. La gestió ha de ser contínua. </t>
  </si>
  <si>
    <t>Gestió dels recursos</t>
  </si>
  <si>
    <t>Gestió contínua dels recursos, derivat d'una gestió contínua de l'abast.</t>
  </si>
  <si>
    <t>Gestió contínua del pressupost.</t>
  </si>
  <si>
    <t>Gestió contínua del cronograma. Molt relacionat amb pressupost, abast i recursos humans.</t>
  </si>
  <si>
    <t xml:space="preserve">No s'hi dediquen recursos. Les empreses tendeixes a fer més gestió d'incidències que prevenció. </t>
  </si>
  <si>
    <t xml:space="preserve">Tenir clarament definits els objectius del projecte, la meta final i els subobjectius. </t>
  </si>
  <si>
    <t>S'ha de poder controlar el que realment és important. Pels clients tot és important.</t>
  </si>
  <si>
    <t>El project manager ha de poder identificar el que realment és urgent i el que no.</t>
  </si>
  <si>
    <t>Planificació</t>
  </si>
  <si>
    <t>Bona planificació (roadmap) de la feina a fer a nivell d'equip.</t>
  </si>
  <si>
    <t>P15</t>
  </si>
  <si>
    <r>
      <t xml:space="preserve">El concepte varia si és un projecte tradicional o àgil. Si és </t>
    </r>
    <r>
      <rPr>
        <b/>
        <sz val="11"/>
        <color theme="1"/>
        <rFont val="Calibri"/>
        <family val="2"/>
        <scheme val="minor"/>
      </rPr>
      <t>tradicional</t>
    </r>
    <r>
      <rPr>
        <sz val="11"/>
        <color theme="1"/>
        <rFont val="Calibri"/>
        <family val="2"/>
        <scheme val="minor"/>
      </rPr>
      <t xml:space="preserve"> s'ha de respectar l'Iron Triangle (el temps, el cost i l'abast estimats), i s'ha de controlar la qualitat del producte que s'ha entregat (que funcioni, que no falli). Si és </t>
    </r>
    <r>
      <rPr>
        <b/>
        <sz val="11"/>
        <color theme="1"/>
        <rFont val="Calibri"/>
        <family val="2"/>
        <scheme val="minor"/>
      </rPr>
      <t>àgil</t>
    </r>
    <r>
      <rPr>
        <sz val="11"/>
        <color theme="1"/>
        <rFont val="Calibri"/>
        <family val="2"/>
        <scheme val="minor"/>
      </rPr>
      <t>, com que no hi ha un abast definit, no es poden fer estimacions en quant a temps i cost. Per això l'èxit s'ha de mesurar amb els KPIs de negoci. Per anar controlant si s'assoleixen als objectius marcats (nombre de persones que tanquen una venda via web).</t>
    </r>
  </si>
  <si>
    <r>
      <rPr>
        <b/>
        <i/>
        <sz val="11"/>
        <color theme="1"/>
        <rFont val="Calibri"/>
        <family val="2"/>
        <scheme val="minor"/>
      </rPr>
      <t>Si no es compleixen les expectatives dels clients (abast)</t>
    </r>
    <r>
      <rPr>
        <sz val="11"/>
        <color theme="1"/>
        <rFont val="Calibri"/>
        <family val="2"/>
        <scheme val="minor"/>
      </rPr>
      <t xml:space="preserve">, s'hauria d'analitzar si s'han fet entregues parcials, si s'han fet actes de les reunions amb el client, si s'han mostrat prototips al client... </t>
    </r>
    <r>
      <rPr>
        <b/>
        <i/>
        <sz val="11"/>
        <color theme="1"/>
        <rFont val="Calibri"/>
        <family val="2"/>
        <scheme val="minor"/>
      </rPr>
      <t>Si és un problema de desviacions en el pressupost</t>
    </r>
    <r>
      <rPr>
        <sz val="11"/>
        <color theme="1"/>
        <rFont val="Calibri"/>
        <family val="2"/>
        <scheme val="minor"/>
      </rPr>
      <t xml:space="preserve">, s'hauria d'analitzar quina part es va analitzar amb massa poc detall. </t>
    </r>
    <r>
      <rPr>
        <b/>
        <i/>
        <sz val="11"/>
        <color theme="1"/>
        <rFont val="Calibri"/>
        <family val="2"/>
        <scheme val="minor"/>
      </rPr>
      <t>Si hi ha desviacions al cronograma</t>
    </r>
    <r>
      <rPr>
        <sz val="11"/>
        <color theme="1"/>
        <rFont val="Calibri"/>
        <family val="2"/>
        <scheme val="minor"/>
      </rPr>
      <t>, s'hauria d'analitzar si l'estimació va ser massa relaxada. S'ha d'analitzar també si els canvis d'abast s'han controlat adequadament, o si aquests canvis s'han tractat com a bugs (si és així provoquen desviacions).</t>
    </r>
  </si>
  <si>
    <r>
      <t xml:space="preserve">Quan no s'entrega al client el que esperava. Quan s'entrega un producte que té falla molt, que té molts de bugs. </t>
    </r>
    <r>
      <rPr>
        <sz val="11"/>
        <color rgb="FF0070C0"/>
        <rFont val="Calibri"/>
        <family val="2"/>
        <scheme val="minor"/>
      </rPr>
      <t>"Si hi ha desviacions però el client està content, el fracàs no és fracàs"</t>
    </r>
    <r>
      <rPr>
        <sz val="11"/>
        <color theme="1"/>
        <rFont val="Calibri"/>
        <family val="2"/>
        <scheme val="minor"/>
      </rPr>
      <t>.</t>
    </r>
  </si>
  <si>
    <t>Oferir un ambient relaxat, fora pressió als membres de l'equip del projecte.</t>
  </si>
  <si>
    <t>Autocrítica.</t>
  </si>
  <si>
    <t>Motivació dels membres de l'equip per fer bona feina.</t>
  </si>
  <si>
    <t>Comunicació fluida amb els stakeholders per poder-los comentar els avanços.</t>
  </si>
  <si>
    <t>Poder ser transparent amb els stakeholders.</t>
  </si>
  <si>
    <t>A vegades hi ha clients que són molt exigents, que no volen implicar-se, i encara que s'intenti evitar, afecta al projecte.</t>
  </si>
  <si>
    <t>Implicació dels stakeholders. Stakeholder obert.</t>
  </si>
  <si>
    <r>
      <rPr>
        <sz val="11"/>
        <color rgb="FF0070C0"/>
        <rFont val="Calibri"/>
        <family val="2"/>
        <scheme val="minor"/>
      </rPr>
      <t>Proactivitat</t>
    </r>
    <r>
      <rPr>
        <sz val="11"/>
        <color theme="1"/>
        <rFont val="Calibri"/>
        <family val="2"/>
        <scheme val="minor"/>
      </rPr>
      <t xml:space="preserve"> (ganes de fer feina entregant qualitat) dels membres de l'equip. Actitud, ganes d'aprendre, open minded (obert a canvis/capaç de valorar i entendre altres opcions), habilitats de negociació i comunicació, capacitat per motivar a l'equip, i capacitat per aguantar la pressió. Tant per gent nova com per gent sènior. </t>
    </r>
  </si>
  <si>
    <t xml:space="preserve">EXCÉS de BUROCRÀCIA, provoca retards i bloquejos. </t>
  </si>
  <si>
    <r>
      <rPr>
        <b/>
        <sz val="11"/>
        <color theme="1"/>
        <rFont val="Calibri"/>
        <family val="2"/>
        <scheme val="minor"/>
      </rPr>
      <t xml:space="preserve">El número de persones que hi ha entre el Product Manager i el client </t>
    </r>
    <r>
      <rPr>
        <sz val="11"/>
        <color theme="1"/>
        <rFont val="Calibri"/>
        <family val="2"/>
        <scheme val="minor"/>
      </rPr>
      <t xml:space="preserve">ha de ser reduït, ja que pot provocar l'efecte del telèfon romput. </t>
    </r>
    <r>
      <rPr>
        <b/>
        <sz val="11"/>
        <color theme="1"/>
        <rFont val="Calibri"/>
        <family val="2"/>
        <scheme val="minor"/>
      </rPr>
      <t>Número d'interaccions necessàries entre diferents departaments per resoldre un problema. Nombre d'intrelocutors que tenen capacitat de prendre decisions.</t>
    </r>
  </si>
  <si>
    <t>"Afecta directament l'ús de les eines tècniques"</t>
  </si>
  <si>
    <t>Ús d'eines que permetin mostrar avanços al client com abans millor</t>
  </si>
  <si>
    <t>Ús d'eines que permetin desplegar contínuament i fàcilment a live. Indicador: freqüència dels desplegaments a l'entorn de live (CI/CD ben montat).; nombre de processos manuals que són necessaris per desplegar.</t>
  </si>
  <si>
    <t>Sistema de ticketing el més senzill possible.</t>
  </si>
  <si>
    <t>Un procés tècnic es veu afectat per un procés funcional, i viceversa.</t>
  </si>
  <si>
    <t xml:space="preserve">El testeig permet adonar-se'n de la manca d'alineació entre els clients i els project/product managers. Quan els clients se n'adonen de que no utilitzen el mateix vocabulari. </t>
  </si>
  <si>
    <t>Com abans es pugui mostrar algun resultat (encara que sigui parcial) al client, millor. És important tenir molt de feedback del client i que sigui ràpid.</t>
  </si>
  <si>
    <t>Número de reunions o quantitat de temps necessari per acordar els requisits.</t>
  </si>
  <si>
    <t>Bona gestió de riscs, s'hauria de fer més. Es fa molt poc. Què podria passar i què fer si passa.</t>
  </si>
  <si>
    <t>Bona comprensió lectora dels requisits amb un vocabulari estàndard que entenguin tots els stakeholders. Indicador: temps necessari per analitzar els requisits</t>
  </si>
  <si>
    <t>Indicador: un pic entregar, temps necessari per posar-ho a producció (degut a canvis a l'abast, bugs...)</t>
  </si>
  <si>
    <t>Número de dominis funcionals als que afecta el projecte. Com més dominis es veuen afectats, més risc hi ha. Has d'implicar a més gent tècnica o a membres que ho coordinin. Número de persones que s'hauran d'implicar.</t>
  </si>
  <si>
    <t>Naturalesa de projecte</t>
  </si>
  <si>
    <t xml:space="preserve">Projecte nou vs. projecte existent. Si es modifica un projecte existent, s'ha d'assegurar que es manten la qualitat. Si és nou, hi ha més risc, ja que es parteix de zero. </t>
  </si>
  <si>
    <t>Experiència dels membres de l'equip</t>
  </si>
  <si>
    <t>Anys d'experiència. No és el mateix tenir gent sènior que júnior. S'ha de tenir en compte.</t>
  </si>
  <si>
    <t>P16</t>
  </si>
  <si>
    <t>IT Business Partner</t>
  </si>
  <si>
    <t>Depèn de l'organització a la que es desenvolupa el projecte. Si l'organització client és la mateixa a la que es desenvolupa el projecte, el més important és satisfer les necessitats del client (són més flexibles a l'hora de respectar els criteris de l'Iron Triangle. En el cas de les consultores, el més important és que el projecte sigui rentable per l'empresa, encara que el resultat entregat no satisfaci les necessitats del client.</t>
  </si>
  <si>
    <t>El producte entregat no satisfà les necessitats del client en el moment en què aquest ho necessitava.</t>
  </si>
  <si>
    <t xml:space="preserve">Sessions de retrospectiva periòdicament (a nivell d'sprint) per qüestionar-se els problemes que han anat sorgint durant l'sprint. Aquesta informació s'emmagatzema amb l'eina de gestió de projectes. A vegades no es recull amb el nivell de detall suficient. </t>
  </si>
  <si>
    <t>Coneixements de l'equip del projecte a nivell tècnic i tecnològic. Coneixements relacionats amb el sector en el que s'està treballant.</t>
  </si>
  <si>
    <t xml:space="preserve">Capacitat de centrar-se en una tasca, enfocament fix de principi a fi de la tasca. </t>
  </si>
  <si>
    <t xml:space="preserve">Cohesió entre els membres de l'equip. Intentar ajudar-se entre ells. </t>
  </si>
  <si>
    <t>La rotació dels membres de l'equip perjudica molt al projecte. S'ha de fer molt d'esforç per retenir el talent. S'ha incrementat amb el teletreball.</t>
  </si>
  <si>
    <r>
      <t>Bona comunicació entre els membres de l'equip i entre les persones que defineixen els requisits del projecte.</t>
    </r>
    <r>
      <rPr>
        <sz val="11"/>
        <color rgb="FF0070C0"/>
        <rFont val="Calibri"/>
        <family val="2"/>
        <scheme val="minor"/>
      </rPr>
      <t xml:space="preserve"> "Pensar en com facilitar el seu treball perquè ells facilitin el teu"</t>
    </r>
    <r>
      <rPr>
        <sz val="11"/>
        <color theme="1"/>
        <rFont val="Calibri"/>
        <family val="2"/>
        <scheme val="minor"/>
      </rPr>
      <t>.</t>
    </r>
  </si>
  <si>
    <t>Que els interessats tenguin molt de poder dins el projecte. Pot ser un factor negatiu. Ja que poden actuar pel seu bé personal.</t>
  </si>
  <si>
    <t xml:space="preserve">Tenir clar un procediment de com es canalitzen les peticions, com s'analitzen... </t>
  </si>
  <si>
    <r>
      <t xml:space="preserve">Tenir una jerarquia clara. Hi ha d'haver rols clarament identificats que puguin prendre decisions. Sinó, hi pot haver bloquejos. </t>
    </r>
    <r>
      <rPr>
        <b/>
        <sz val="11"/>
        <color theme="1"/>
        <rFont val="Calibri"/>
        <family val="2"/>
        <scheme val="minor"/>
      </rPr>
      <t xml:space="preserve">Nombre d'àrees/usuaris finals es veuran afectats pel projecte. </t>
    </r>
  </si>
  <si>
    <t>Ús d'una tecnologia consolidada i que l'equip tengui per mà.</t>
  </si>
  <si>
    <t>Integració contínia, testeig amb tests unitaris i tests d'integració automatitzats. Permeten assolir qualitat en el codi, permet detectar problemes i seguir avançant. Avancen a un ritme més ràpid.</t>
  </si>
  <si>
    <t>Ús d'estàndards del llenguatge de programació.</t>
  </si>
  <si>
    <t>Abast acotat. Posar límits a l'abast per evitar que canviï infinitament. Definició de l'abast amb els interessats.</t>
  </si>
  <si>
    <t>No ocultar informació al client ni als membres de l'equip.</t>
  </si>
  <si>
    <t>Control dels RRHH que participen al projecte</t>
  </si>
  <si>
    <t>Com més gran és el projecte, més difícil és controlar-ho tot. S'escalen els problemes, els riscs, hi ha més rotació del personal.</t>
  </si>
  <si>
    <t xml:space="preserve">Afavoreix el projecte ja que l'organització hi centra el focus i hi dedica més recursos. </t>
  </si>
  <si>
    <t xml:space="preserve">Qui és l'sponsor del projecte afecta molt. </t>
  </si>
  <si>
    <t>Bona gestió del pressupost, tenir-ho tot en compte.</t>
  </si>
  <si>
    <t>P17</t>
  </si>
  <si>
    <t>Complir amb l'abast, temps i cost estimats + qualitat dins un marge respectable. El client ha d'estar satisfet amb el resultat.</t>
  </si>
  <si>
    <t xml:space="preserve">Encara que es respecti el temps, el cost i l'abast estimats, el client no està satisfet. </t>
  </si>
  <si>
    <t xml:space="preserve">S'analitza el que ha influït al projecte durant el tancament d'aquest. Les lliçons apreses no es recullen a cap eina. Només es recull a una eina, les dades de temps i cost. </t>
  </si>
  <si>
    <t xml:space="preserve">Coneixements tècnics. </t>
  </si>
  <si>
    <t>Els membres de l'equip i stakeholders han de tenir els skills adequats. Dependent del rol. Capacitat de comunicació.</t>
  </si>
  <si>
    <t xml:space="preserve">Els stakeholders s'han d'implicar en el projecte. Han de veure com alguna cosa positiva. </t>
  </si>
  <si>
    <t xml:space="preserve">Una persona motivada i capaç pot ser més vàlida que una persona amb més experiència però sense motivació. </t>
  </si>
  <si>
    <t>No és un factor determinant</t>
  </si>
  <si>
    <t xml:space="preserve">"Organización suficientemente estructurada" amb els rols clarament definits per saber qui té la responsabilitat de prendre determinades decisions. </t>
  </si>
  <si>
    <t xml:space="preserve">Organització flexible, orientada a la millora contínua i que accepti els canvis. </t>
  </si>
  <si>
    <t>"Les eines han de facilitat que els membres de comunicació estiguin comunicats en els àrees que ho han d'estar". Qui necessita la informació, l'ha de tenir". La tecnologia s'ha d'adaptar a la metodologia de treball en equip.</t>
  </si>
  <si>
    <t>Metodologia Agile.</t>
  </si>
  <si>
    <t xml:space="preserve">Les proves han d'implicar als interessats de la part de negoci. </t>
  </si>
  <si>
    <t xml:space="preserve">Entregues parcials, incrementals. Per identificar que el que s'està desenvolupant és el que realment vol el client. Permet identificar desviacions en l'abast. </t>
  </si>
  <si>
    <t>Metodologia Agile</t>
  </si>
  <si>
    <t>La comunicació és vital, relacionat amb la gestió de les expectatives.</t>
  </si>
  <si>
    <t xml:space="preserve">Gestió de les expectatives dels interessats. </t>
  </si>
  <si>
    <t>Projecte amb requisits temporals, de pressupost i abast realistes.</t>
  </si>
  <si>
    <t>Si es poden tenir els recursos necessaris no afecta a l'èxit del projecte.</t>
  </si>
  <si>
    <t>P18</t>
  </si>
  <si>
    <t>Abast ben definit i tancat. Si l'abast augmenta, ha de quedar clar que són afegits a l'abast.</t>
  </si>
  <si>
    <t xml:space="preserve">El producte entregat no s'utilitza o no és útil als usuaris finals/organització. </t>
  </si>
  <si>
    <t xml:space="preserve">No ho recull. </t>
  </si>
  <si>
    <t>"Una empresa és un conjunt de persones"</t>
  </si>
  <si>
    <t>Interès, implicació de les persones involucrades en el projecte</t>
  </si>
  <si>
    <t>Influeix positivament.</t>
  </si>
  <si>
    <t>Cultura digital dels interessats. No tenir coneixements tecnològics pot dificultar que els interessats entenguin què s'ha de fer o el que s'ha fet. Coneixement de negoci de la persona d'IT degut a la manca de cultura digital de la persona de negoci o de claretat del què vol.</t>
  </si>
  <si>
    <t>"Priorització del projecte dins l'estructura global de l'empresa".</t>
  </si>
  <si>
    <t>Si s'utilitzen tecnologies més modernes, el risc de fracàs és més present. És millor utilitzar tecnologies consolidades.</t>
  </si>
  <si>
    <t>Si es contempla l'ús d'unes tecnologies o unes altres a l'inici del projecte, no afecta.</t>
  </si>
  <si>
    <t>Especificació clara dels requisits del projecte</t>
  </si>
  <si>
    <t xml:space="preserve">Marc de feina ben definit, amb unes regles clares. Ajuda a que es compleixin els terminis. </t>
  </si>
  <si>
    <t xml:space="preserve">Gestió de les expectatives dels interessats durant tot el projecte. Molt relacionat amb la gestió de l'abast. </t>
  </si>
  <si>
    <t xml:space="preserve">Gestió de l'abast. Molt relacionat amb la gestió de les expectatives. </t>
  </si>
  <si>
    <t>És fonamental.</t>
  </si>
  <si>
    <t xml:space="preserve">Traslladar tot el que passa al projecte als interessats. </t>
  </si>
  <si>
    <t>Definir un abast tancat.</t>
  </si>
  <si>
    <t>Influeix</t>
  </si>
  <si>
    <t xml:space="preserve">Projecte molt tècnic que la part de negoci no coneix, o a la inversa. </t>
  </si>
  <si>
    <t>P19</t>
  </si>
  <si>
    <t>El producte entregat resol el problema inicial. És important no perdre el focus del problema inicial, i es respecten els temps i costs de l'anàlisi inicial.</t>
  </si>
  <si>
    <t>El producte no resol el problema inicial. No respectar els temps i costs inicials és més flexible.</t>
  </si>
  <si>
    <t>Retrospectiva quan acaba l'sprint per analitzar què ha anat bé i què no ha anat bé. Queda repositat i es comparteix amb tot l'equip perquè el know how quedi present.</t>
  </si>
  <si>
    <t xml:space="preserve">Motivació dels membres de l'equip amb el seu entorn laboral. </t>
  </si>
  <si>
    <t xml:space="preserve">Situacions personals dels membres de l'equip. </t>
  </si>
  <si>
    <t xml:space="preserve">Els membres de l'equip han de tenir clara la jerarquia de l'organització. Han de tenir clar qui és el seu cap, a qui s'ha de dirigir quan hi ha un problema. És important que els rols estiguin clarament identificats, definits i que tothom els conegui. </t>
  </si>
  <si>
    <t>Motivació per aprendre, capacitat de comunicació, de fer feina en equip.</t>
  </si>
  <si>
    <t>Si els membres de l'equip són més experts és més probable que el projecte sigui exitós.</t>
  </si>
  <si>
    <t>Formació acadèmica dels membres de l'equip.</t>
  </si>
  <si>
    <t>Els responsables han de ser conscients de les necessitats del client i les capacitats de l'equip.</t>
  </si>
  <si>
    <t>Implicació de l'equip amb el projecte, han de mostrar interès. L'equip ha d'entendre quin és el problema que està solucionant</t>
  </si>
  <si>
    <t>Apropar el món de la tecnologia i de negoci, han d'estar alineats. Unió de l'equip de tecnologia i negoci.</t>
  </si>
  <si>
    <t>"Influeix a l'hora d'aconseguir un equip vàlid"</t>
  </si>
  <si>
    <t>És millor utilitzar tecnologia consolidada. Normalment les noves tecnologies són més eficients en quant a temps de desenvolupament tot i que implica despeses prèvies a nivell d'organització per actualitzar la tecnologia.</t>
  </si>
  <si>
    <t xml:space="preserve">Identificar els requisits havent entès correctament el problema inicial. Per la recopilació dels requisits tècnics, és important que es tingui en compte l'stack tecnològic de la companyia, tenir coneixement del que ja hi ha fet. </t>
  </si>
  <si>
    <t>Intentar que les entregues siguin molt funcionals de forma incremental.</t>
  </si>
  <si>
    <t>Dificulta l'èxit del projecte. Fa que les coses es facin de manera molt ràpida i malament,.</t>
  </si>
  <si>
    <t>Contribueix a fracàs, com la urgència.</t>
  </si>
  <si>
    <t xml:space="preserve">Com més gran és el projecte, més temps es necessita per poder generar entregables. Per tant, més probabilitats de fracàs. </t>
  </si>
  <si>
    <t>P20</t>
  </si>
  <si>
    <t>Product Coach</t>
  </si>
  <si>
    <t xml:space="preserve">El producte entregat resol els problemes de l'usuari. </t>
  </si>
  <si>
    <t xml:space="preserve">Quan s'ha desenvolupat una solució sense conèixer el client/usuari final ni el mercat. </t>
  </si>
  <si>
    <t xml:space="preserve">El més important és intentar fer retrospectives contínues i amb terminis curts per identificar com abans millor el que ha anat malament. </t>
  </si>
  <si>
    <t>Flexbilitat i adaptabilitat dels membres de l'equip.</t>
  </si>
  <si>
    <t xml:space="preserve">Ganes d'aprendre, open minded, no ego. </t>
  </si>
  <si>
    <t>Honestitat i transparència dels membres de l'equip. Hi ha d'haver confiança per poder comunicar els problemes.</t>
  </si>
  <si>
    <t>L'equip ha d'estat empoderat perquè fins i tot puguin triar qui volen que conformi el seu equip.</t>
  </si>
  <si>
    <t>Confiança de l'organització amb l'equip del projecte.</t>
  </si>
  <si>
    <t xml:space="preserve">Tenir com a objectiu global donar valor al client. Unir esforços per solucionar els problemes d'arrel, treballant conjuntament negoci i l'equip. </t>
  </si>
  <si>
    <t>Tecnologia consolidada però que s'adapti a la tendència del moment</t>
  </si>
  <si>
    <t>No toca influir. "Tecnologia adequada en funció del que es vol elaborar".</t>
  </si>
  <si>
    <t>Definició clara dels acceptance criteria juntament amb els QA.</t>
  </si>
  <si>
    <t>L'equip ha de poder influir a l'hora de gestionar els canvis.</t>
  </si>
  <si>
    <t>P21</t>
  </si>
  <si>
    <t>CEO</t>
  </si>
  <si>
    <t xml:space="preserve">Quan es compleixen els KPIs definits. Els KPIs han de ser clarament mesurables, i han de ser útils per mesurar l'èxit. </t>
  </si>
  <si>
    <t>Quan no s'assoleixen els KPIs. Sol passar per manca de pressupost o per una dependència molt alta del talent (rotació del personal).</t>
  </si>
  <si>
    <t>Evitar dependències del projecte. Intentar fer totes les fases del projecte, reduint el nombre de parts implicades.</t>
  </si>
  <si>
    <t>S'ha d'analitzar detalladament. Repassar lliçons apreses per evitar que es repeteixin les males estimacions...</t>
  </si>
  <si>
    <t>Equip amb bona base de coneixements tècnics</t>
  </si>
  <si>
    <t xml:space="preserve">Bona comunicació entre els membres de l'equip. Saben transmetre l'informació de forma veraç. </t>
  </si>
  <si>
    <t>Membres de l'equip implicats que sàpiguen el que estan fent. Que entenguin quina és la finalitat del que fan.</t>
  </si>
  <si>
    <t>Capacitat resolutiva individualment i en equip.</t>
  </si>
  <si>
    <t>A vegades les persones amb més experiència són més reticents a aprendre coses noves.</t>
  </si>
  <si>
    <t>Capacitat d'adaptar-se al client i que no es senti amenaçat perquè l'organització utilitza metodologies/tècniques que no entèn.</t>
  </si>
  <si>
    <t>"Quan els informàtics saben utilitzar una eina, no volen canviar".</t>
  </si>
  <si>
    <t xml:space="preserve">Ús de tecnologia adequada per a cada tipus de projecte, les millors tecnologies per resoldre cada problema, les coneguin o no. </t>
  </si>
  <si>
    <t>Procediment de seguiment del projecte.</t>
  </si>
  <si>
    <t>Política de treball en equip del software lliure traslladat a l'empresa. Proporciona robustesa, però la barrera d'entreda és molt alta. Normativa de treball.</t>
  </si>
  <si>
    <t>P22</t>
  </si>
  <si>
    <t>S'ha d'intentar aportar valor al client com abans millor. Encara que es facin coses que no es fan bé del tot.</t>
  </si>
  <si>
    <t>Lead Engineer/Hub director</t>
  </si>
  <si>
    <t xml:space="preserve">Un projecte és un èxit quan assoleix els objectius de negoci que s'han definit en un temps predictible. </t>
  </si>
  <si>
    <t>No s'assoleix l'ojectiu definit. O s'aconsegueix l'objectiu però s'ha retrassat molt l'entrega, això suposa l'augment de costs (cost d'oportunitat). A vegades el cost no compensa el benefici que està proporcionant el projecte.</t>
  </si>
  <si>
    <r>
      <rPr>
        <sz val="11"/>
        <color rgb="FF0070C0"/>
        <rFont val="Calibri"/>
        <family val="2"/>
        <scheme val="minor"/>
      </rPr>
      <t>"Té sentit fer un anàlisi post-mortem del projecte amb totes les persones que han participat al projecte per analitzar què hem fet malament"</t>
    </r>
    <r>
      <rPr>
        <sz val="11"/>
        <color theme="1"/>
        <rFont val="Calibri"/>
        <family val="2"/>
        <scheme val="minor"/>
      </rPr>
      <t xml:space="preserve"> i identificar si l'estimació s'ha fet malament o no és adequada, el projecte ha estat més complex del que s'havia previst, l'eficiència de l'equip no adequada, poc enfocament de l'equip...</t>
    </r>
  </si>
  <si>
    <r>
      <t xml:space="preserve">Col·laboració entre les parts interessades. Han de tenir un </t>
    </r>
    <r>
      <rPr>
        <sz val="11"/>
        <color rgb="FF0070C0"/>
        <rFont val="Calibri"/>
        <family val="2"/>
        <scheme val="minor"/>
      </rPr>
      <t xml:space="preserve">objectiu en comú. </t>
    </r>
  </si>
  <si>
    <r>
      <t>Que tothom estigui implicat en el projecte, i tingui com a objectiu que el projecte vagi bé.</t>
    </r>
    <r>
      <rPr>
        <sz val="11"/>
        <color rgb="FF0070C0"/>
        <rFont val="Calibri"/>
        <family val="2"/>
        <scheme val="minor"/>
      </rPr>
      <t xml:space="preserve"> Alineació amb l'objectiu</t>
    </r>
    <r>
      <rPr>
        <sz val="11"/>
        <color theme="1"/>
        <rFont val="Calibri"/>
        <family val="2"/>
        <scheme val="minor"/>
      </rPr>
      <t>. Fa que no sigui necessari perdre temps en discussions.</t>
    </r>
  </si>
  <si>
    <r>
      <rPr>
        <sz val="11"/>
        <color rgb="FF0070C0"/>
        <rFont val="Calibri"/>
        <family val="2"/>
        <scheme val="minor"/>
      </rPr>
      <t>Implicació de tots els participants en el projecte des del principi fins al final</t>
    </r>
    <r>
      <rPr>
        <sz val="11"/>
        <color theme="1"/>
        <rFont val="Calibri"/>
        <family val="2"/>
        <scheme val="minor"/>
      </rPr>
      <t xml:space="preserve">. L'equip ha de tenir clar quins són els </t>
    </r>
    <r>
      <rPr>
        <sz val="11"/>
        <color rgb="FF0070C0"/>
        <rFont val="Calibri"/>
        <family val="2"/>
        <scheme val="minor"/>
      </rPr>
      <t>objectius del projecte</t>
    </r>
    <r>
      <rPr>
        <sz val="11"/>
        <color theme="1"/>
        <rFont val="Calibri"/>
        <family val="2"/>
        <scheme val="minor"/>
      </rPr>
      <t>.</t>
    </r>
  </si>
  <si>
    <t xml:space="preserve">L'equip ha d'entendre per què fa les coses, quin és l'objectiu, ja que això augmenta la seva motivació. </t>
  </si>
  <si>
    <t>Disposar d'un equip amb una jerarquia horitzontal és favorable.</t>
  </si>
  <si>
    <r>
      <t>Cultura de l'empresa i la dinàmica de treball que tengui l'empresa</t>
    </r>
    <r>
      <rPr>
        <sz val="11"/>
        <color rgb="FF0070C0"/>
        <rFont val="Calibri"/>
        <family val="2"/>
        <scheme val="minor"/>
      </rPr>
      <t>. Alineació de l'equip amb els stakeholders</t>
    </r>
    <r>
      <rPr>
        <sz val="11"/>
        <color theme="1"/>
        <rFont val="Calibri"/>
        <family val="2"/>
        <scheme val="minor"/>
      </rPr>
      <t xml:space="preserve">. </t>
    </r>
    <r>
      <rPr>
        <sz val="11"/>
        <color rgb="FF0070C0"/>
        <rFont val="Calibri"/>
        <family val="2"/>
        <scheme val="minor"/>
      </rPr>
      <t>Negoci ha d'entendre com treballen els equips, és necessari perquè no demanin projectes molt grans</t>
    </r>
    <r>
      <rPr>
        <sz val="11"/>
        <color theme="1"/>
        <rFont val="Calibri"/>
        <family val="2"/>
        <scheme val="minor"/>
      </rPr>
      <t>.</t>
    </r>
  </si>
  <si>
    <t>Si s'utilitzen tecnologies molt noves, és probable que els membres de l'equip no siguin experts en aquesta tecnologia. Els membres de l'equip han de tenir un cert expertise amb una determinada tecnologia. S'ha d'assolir un terme mig (ni obsoletes ni molt noves), ja que influeix també a l'hora de contractar gent i a la motivació de l'equip.</t>
  </si>
  <si>
    <t xml:space="preserve">Definir el cicle de vida. Plantejar MVPs. Ser capaç d'entregar funcionalitats de forma ràpida. Permet fer estimacions de l'impacte. </t>
  </si>
  <si>
    <t>És important tenir una visió a llarg termini del projecte per assegurar-se que la solució és la millor i monitorejar el projecte.</t>
  </si>
  <si>
    <t>L'equip ha de participar al disseny de la solució, millora el commitment i l'engagement de l'equip.</t>
  </si>
  <si>
    <t xml:space="preserve">Definir estratègies de testeig, dedicar-hi esforços. </t>
  </si>
  <si>
    <t>P23</t>
  </si>
  <si>
    <t>Afecta positivament tenir experiència fent projectes similars.</t>
  </si>
  <si>
    <t>La urgència afecta a la qualitat de la solució, a la motivació de l'equip i a la dedicació de l'equip. No passa res si passa de manera puntual.</t>
  </si>
  <si>
    <t>Relacionat amb l'experiència prèvia.</t>
  </si>
  <si>
    <t>CIO</t>
  </si>
  <si>
    <t>Quan s'aconsegueix tancar el projecte respectant l'abast (qualitat). Normalment és complicat respectar els temps i costs estimats.</t>
  </si>
  <si>
    <t>Quan els costs del projecte es disparen degut a la manca d'entega ja que no compleix la qualitat.</t>
  </si>
  <si>
    <t>Depenent de la naturalesa de l'empresa es fa amb major o menor detall. A les empreses de serveis s'analitza més, es recull i es comparteix. Però a altres empreses, l'anàlisi el fa el PM i el coneixement queda dins el cap del PM.</t>
  </si>
  <si>
    <r>
      <t xml:space="preserve">Implicació dels membres de l'equip i dels interessats en el projecte. </t>
    </r>
    <r>
      <rPr>
        <sz val="11"/>
        <color rgb="FF0070C0"/>
        <rFont val="Calibri"/>
        <family val="2"/>
        <scheme val="minor"/>
      </rPr>
      <t>Els interessats s'han de sentir part del projecte.</t>
    </r>
  </si>
  <si>
    <t>Coneixements tècnics dels membres de l'equip.</t>
  </si>
  <si>
    <t>Capacitat de lideratge a nivell tècnic.</t>
  </si>
  <si>
    <t>Capacitat per adaptar-se als canvis per part dles membres de l'equip.</t>
  </si>
  <si>
    <t>Si hi ha rotació a l'equip, no afecta tant al projecte si el team lead controla aquesta rotació i la incorporació de nous membres a l'equip. La rotació afecta negativament als projectes llargs.</t>
  </si>
  <si>
    <t>Influeix positivament mentre no hi hagi dependències d'aquesta experiència.</t>
  </si>
  <si>
    <r>
      <t xml:space="preserve">La cultura de l'organització proveïdor ha de mitigar la manera de fer feina de l'organització client. Capacitat d'adaptació </t>
    </r>
    <r>
      <rPr>
        <sz val="11"/>
        <rFont val="Calibri"/>
        <family val="2"/>
        <scheme val="minor"/>
      </rPr>
      <t>(metodologia de Gestió de Projectes i manera de fer feina adequada per la tipologia dels projectes...)</t>
    </r>
  </si>
  <si>
    <t>L'ús de tecnologies/eines molt noves pot afectar negativament al projecte. En segons quins àmbits l'ús d'eines noves que la gent desconeix pot provocar reticències.</t>
  </si>
  <si>
    <t>Anàlisi dels requisits del projecte. S'han de cobrir tots els casos d'ús requerits per negoci, intentant que no hi hagi molta diferència entre el cas d'ús real i el que s'entregui.</t>
  </si>
  <si>
    <r>
      <t xml:space="preserve">És vital per identificar diferències entre el que s'ha analitzat i el cas d'ús real. Permet identificar que es cobreixen totes les necessitats dels usuaris i identificar casos d'ús que no s'havien identificat fins al moment. </t>
    </r>
    <r>
      <rPr>
        <sz val="11"/>
        <color rgb="FF0070C0"/>
        <rFont val="Calibri"/>
        <family val="2"/>
        <scheme val="minor"/>
      </rPr>
      <t>Testeig formalitzat, estandarditzat. És clau.</t>
    </r>
  </si>
  <si>
    <t>Gestió de les expectatives.</t>
  </si>
  <si>
    <t>Molt relacionat amb la gestió dels stakeholders.</t>
  </si>
  <si>
    <t>Si un projecte és molt gran, és millor romper-lo en trossos (per temps o funcionalitat), ja que permet fer seguiment de forma correcta. Es poden fer els trossos/fases de forma seqüencial o paral·lelament. Si el projecte és gran i no es pot dividir en fases (trossos), afectarà negativament a l'èxit del projecte.</t>
  </si>
  <si>
    <t>No influeix negativament al projecte si l'equip té assimilada la metodologia per gestionar projectes.</t>
  </si>
  <si>
    <t>No hauria d'afectar, però està molt relacionat amb les característiques de l'equip.</t>
  </si>
  <si>
    <t>P24</t>
  </si>
  <si>
    <t>Quan el projecte finalitza respectant el temps, l'abast i el cost desitjat i a més l'usuari final està satisfet.</t>
  </si>
  <si>
    <t xml:space="preserve">Retràs en temps, agument dels costs i quan hi ha hagut una errada amb la recopilació dels requisits (usuari final no satisfet). </t>
  </si>
  <si>
    <t xml:space="preserve">S'intenten recollir les lliçons apreses, però tots els projectes són diferents i no es poden aplicar a altres projectes. Encara que hi hagi un full de ruta, sempre hi ha coses inassolibles. El coneixement és a nivell personal, no a nivell d'organització. </t>
  </si>
  <si>
    <t xml:space="preserve">Dedicació de les empreses implicades al projecte, no hi ha d'haver friccions. </t>
  </si>
  <si>
    <t>Ànsies de poder d'algues persones que provoquen friccions entre els membres de l'equip.</t>
  </si>
  <si>
    <t>Equip intern cohesionat -&gt; influeix positivament. No friccions entre els membres de l'equip, no hi ha d'haver ànsies de poder.</t>
  </si>
  <si>
    <t>Implicació dels membres de l'equip i les empreses que estan implicades en el projecte. Implicació del cap de projecte.</t>
  </si>
  <si>
    <t>Tenir en compte l'usuari, a qui va adreçat el projecte i valorar l'opinió/manera de treballar del client.</t>
  </si>
  <si>
    <t>Definició clara dels rols. Evitar que hi hagi rols difusos, ja que pot provocar friccions "ànsies de poder".</t>
  </si>
  <si>
    <t>"L'equip ha d'estar preparat per utilitzar les eines". Les eines han de ser les adequades.</t>
  </si>
  <si>
    <t>Bona definició dels requisits implicant a tots els usuaris, pot estalviar temps i costs.</t>
  </si>
  <si>
    <t>Controlar la incorporació de nous requisits. Abast tancat.</t>
  </si>
  <si>
    <t xml:space="preserve">Amb el testeig poden sorgir nous requisits, però s'ha de controlar. </t>
  </si>
  <si>
    <t>Contacte molt freqüent amb tots els implicats/stakeholders del projecte.</t>
  </si>
  <si>
    <t>Gestió molt clara del cronograma i el pressupost.</t>
  </si>
  <si>
    <t>Afecta negativament, ja que s'ha de lluitar per aconseguir que els terminis s'allarguin.</t>
  </si>
  <si>
    <t>P25</t>
  </si>
  <si>
    <t>Els key users estan satisfets, encara que hi hagi hagut desviacions. El resultat ha de ser positiu.</t>
  </si>
  <si>
    <t>Quan l'usuari final està descontent, i hi ha hagut desviacions econòmiques degut a haver fet la feina malament des d'un principi. Les desviacions econòmiques autoritzades pel business partner no es consideren desviacions negatives.</t>
  </si>
  <si>
    <t xml:space="preserve">El departament de PMO envia qüestionaris als key users. El dep. de PMO analitza les desviacions. A vegades els PM no tenen accés als resultats d'aquest anàlisi. Si tens accés als resultats de l'anàlisi de la PMO aporta valor, és útil. </t>
  </si>
  <si>
    <t>Cohesió entre els membres de l'equip. Fluïdesa entre els membres de l'equip.</t>
  </si>
  <si>
    <t xml:space="preserve">La rotació del personal durant el projecte afecta negativament. </t>
  </si>
  <si>
    <t>L'experiència dins el mateix equip influeix positivament. Experiència de l'equip treballant junts.</t>
  </si>
  <si>
    <t>Comunicació quasi diària. Promou el sentiment de pertinença a l'equip i de treballar amb un objectiu comú. Comunicació amb la part de negoci.</t>
  </si>
  <si>
    <t>Empatia amb l'equip i amb els interessats -&gt; soft skill</t>
  </si>
  <si>
    <t>Humilitat.</t>
  </si>
  <si>
    <t>Tenir una jerarquia clara però no excessiva, facilitiaria l'èxit del projecte.</t>
  </si>
  <si>
    <t>Conèixer l'organització.</t>
  </si>
  <si>
    <t>Transparència de l'organització.</t>
  </si>
  <si>
    <t xml:space="preserve">La manca de confiança de l'organització amb els cap de projectes afecta negativament. </t>
  </si>
  <si>
    <t>L'ús de tecnologies noves sol provocar problemes</t>
  </si>
  <si>
    <t>Dependència/integració amb altres sistemes (PMS)</t>
  </si>
  <si>
    <t xml:space="preserve">L'especificació dels requisits és clau. </t>
  </si>
  <si>
    <t>Automatització dels test i fer testeijos funcionals</t>
  </si>
  <si>
    <t>Gestió econòmica del projecte.</t>
  </si>
  <si>
    <t>Tenir un pla de projecte tancat, influeix positivament en l'èxit del projecte</t>
  </si>
  <si>
    <t>Si un projecte és singular, hi haurà més probabilitats de fracàs.</t>
  </si>
  <si>
    <t>Seguiment setmanal del projecte per detectar si alguna cosa va malament i comunicar-ho als interessats. Els seguiments es fan mitjançant una eina interna. Sol conduir a la gestió dels canvis.</t>
  </si>
  <si>
    <t>Si el projecte és petit, es pot fer un seguiment més exhaustiu, i hi ha més probabilitats d'èxit.</t>
  </si>
  <si>
    <t>Si un projecte és urgent, hi ha moltes més probabilitats d'èxit.</t>
  </si>
  <si>
    <t>P26</t>
  </si>
  <si>
    <t>El client està content i el projecte finalitza respectant el cronograma, l'abast i el pressupost estimat.</t>
  </si>
  <si>
    <t xml:space="preserve">El projecte finalitza sense respectar el cronograma, l'abast i el temps, i el client no està satisfet. </t>
  </si>
  <si>
    <t xml:space="preserve">No sempre s'analitza. Es sol analitzar només en els casos en què el projecte falla de forma significativa. Quan es fa, s'analitza internament amb l'equip. </t>
  </si>
  <si>
    <t>Intentar retenir el talent.</t>
  </si>
  <si>
    <t xml:space="preserve">Experiència dels membres de l'equip. Com més experiència millor. </t>
  </si>
  <si>
    <t>Motivació dels membres de l'equip.</t>
  </si>
  <si>
    <t xml:space="preserve">Habilitats de comunicació dels membres de l'equip. Els membres de l'equip, encara que siguin programadors, han de saber comunicar-se amb el client. </t>
  </si>
  <si>
    <t>Bona comunicació amb el client. Molt relacionat amb les soft skills dels membres de l'equip.</t>
  </si>
  <si>
    <t>La jerarquia de la seva organització és molt plana.</t>
  </si>
  <si>
    <t>Formalitzar i estandarditzar l'ús d'una eina de gestió és imprescindible per l'èxit del projecte.</t>
  </si>
  <si>
    <t xml:space="preserve">La maduresa de la tecnologia influeix positivament en l'èxit del projecte. Si es desenvolupa el projecte amb una eina coneguda, hi ha més probabilitats d'èxit. </t>
  </si>
  <si>
    <t xml:space="preserve">La definició i ús d'estàndards de desenvolupament, que defineixin la manera de programar, influeix en l'èxit del projecte. Fa que augmentin les probabilitats d'èxit. </t>
  </si>
  <si>
    <t xml:space="preserve">Aconseguir definir bé l'abast influeix positivament a l'èxit del projecte. A vegades el client no és capaç de comunicar bé l'abast. </t>
  </si>
  <si>
    <t>Pla de projecte amb un abast tancat, influeix positivament.</t>
  </si>
  <si>
    <t xml:space="preserve">Tant seguiment de dades per saber quin és l'estat del projecte, com seguiment de persones. Permet detectar problemes i prendre mesures amb el temps suficient. </t>
  </si>
  <si>
    <t xml:space="preserve">Només si els terminis són molt tancats, pot influir negativament. Si els terminis són un poc flexibles, no creu que influeixi. </t>
  </si>
  <si>
    <t>Com més complexitat tècnica, més probable és que el projecte vagi malament.</t>
  </si>
  <si>
    <t>P27</t>
  </si>
  <si>
    <t>Corporate CIO</t>
  </si>
  <si>
    <t>El projecte és exitós quan compleix l'objectiu inicial, i quan el producte resultant té continuïtat (es fa servir)</t>
  </si>
  <si>
    <t xml:space="preserve">Un projecte és un fracàs quan no has après res d'aquest projecte. Si hi ha un aprenentatge darrera el projecte, no és un fracàs. </t>
  </si>
  <si>
    <t>No sempre es fa un anàlisi adequat o complet, sobretot a l'administració pública.</t>
  </si>
  <si>
    <t>Comunicació en tot moment amb tots els participants en el projecte. És molt important també la comunicació entre els membres de l'equip. Tant la comunicació formal com la comunicació informal (s'està perdent amb el teletreball)</t>
  </si>
  <si>
    <t>Suport/impuls per part de la direcció de l'organització i del client.</t>
  </si>
  <si>
    <t>Hi ha d'haver un representant de la part de negoci "Owner" que s'encarregui del projecte en el seu dia a dia. Important per projectes que no són purament tecnològics, sinó que deriven/depenen directament de negoci.</t>
  </si>
  <si>
    <t>Excel·lència tècnica de l'equip del projecte, i implementar aquest coneixement.</t>
  </si>
  <si>
    <t xml:space="preserve">Project manager: Capacitat de motivació, resolució de conflictes, capacitat per entendre les necessitats dels altres implicats en el projecte. </t>
  </si>
  <si>
    <t>Les tecnologies obsoletes augmenten la probabilitat de fracàs del projecte, ja que desmotiva a l'equip. No només amb llenguatges de programació obsolets, sinó també amb maneres de fer feina obsoletes, que no estiguin al dia.</t>
  </si>
  <si>
    <t>Tenir ben definit un marc ordenat/metodologia per desenvolupar el projecte. Sigui la metodologia que sigui, però que quedi clar/que estigui definit.</t>
  </si>
  <si>
    <t>Molt important</t>
  </si>
  <si>
    <t>Molt important juntament amb la gestió de les expectatives.</t>
  </si>
  <si>
    <t>Molt important.</t>
  </si>
  <si>
    <t>No es pot definir sempre. Només per projectes molt tancats. S'ha de saber fer feina sense tenir ben definit l'abast.</t>
  </si>
  <si>
    <t>Com més gran és el projecte, més riscs hi ha de que no vagi bé. Per evitar-ho, s'ha d'intentar dividir el projecte en trossos, en equips o en diferents fases.</t>
  </si>
  <si>
    <t>És un risc de fracàs. Depèn també de l'equip i les seves capacitats.</t>
  </si>
  <si>
    <t>Si no es gestiona adequadament pot ser un fracàs. S'ha d'intentar negociar la data d'entrega. Es presenta un MVP i un roadmap. Sol influir negativament però.</t>
  </si>
  <si>
    <t>P28</t>
  </si>
  <si>
    <t>Quan el client/usuari està content amb el resultat. Quan aporta valor. Normalment el que s'entrega no coincideix amb la primera aproximació del projecte. Quan serveix d'exemple a altres gerències.</t>
  </si>
  <si>
    <t xml:space="preserve">Quan no aporta valor a l'usuari, encara que s'hagi entregat el que l'usuari havia demanat. </t>
  </si>
  <si>
    <t>S'hauria de fer. Es fa però no sempre de manera formal. A l'eina de gestió de projectes es poden recollir lliçons apreses, l'acta de constitució, i el document de tancament.</t>
  </si>
  <si>
    <t>"L'equip és bàsic"</t>
  </si>
  <si>
    <t>És important, ja que sinó influeix en la duració del projecte.</t>
  </si>
  <si>
    <t>La predisposició és fonamental. "És més important tenir un membre de l'equip predisposat a fer feina, que una persona amb molt de coneixement tècnic".</t>
  </si>
  <si>
    <t>Hi ha d'haver un líder dins l'equip del projecte, i un representant dels usuaris finals (cat. Organització)</t>
  </si>
  <si>
    <t>Els projectes impulsats per la gerència tenen més probabilitat d'èxit, ja que s'hi impliquen més.</t>
  </si>
  <si>
    <t xml:space="preserve">Hi ha d'haver un interlocutor (representant dels usuaris, cap de servei) per fer sol·licituds al servei d'informàtica. Això fa que es facin sol·licituds repetides o molt diferents. Al departament d'IT hi ha zero jerarquia. </t>
  </si>
  <si>
    <t>Creu que no influeix en excés.</t>
  </si>
  <si>
    <t>Fer ús d'una tecnologia consolidada influeix positivament.</t>
  </si>
  <si>
    <t xml:space="preserve">Especificació dels requisits. </t>
  </si>
  <si>
    <t>S'ha de definir quins són els objectius del projecte, la seva utilitat.</t>
  </si>
  <si>
    <t>Definició clara de l'abast, és molt important però no sempre és possible. A partir d'aquí es pot decidir què és el mínim que s'ha de fer per satisfer als usuaris.</t>
  </si>
  <si>
    <t xml:space="preserve">Seguiment com setmanal del projecte, per poder seguir els avanços en les funcionalitats. És bàsic per l'èxit dels projectes. </t>
  </si>
  <si>
    <t>"Està bé tenir la planificació, però no la seguim mai".</t>
  </si>
  <si>
    <t>P29</t>
  </si>
  <si>
    <t>Quan el producte resultant es posa en producció i el client l'utilitza.</t>
  </si>
  <si>
    <t>Quan el producte no s'utilitza per res, no serveix.</t>
  </si>
  <si>
    <t xml:space="preserve">Es fa una anàlisi a nivell personal, no a nivell formal. A nivell personal es fa una retrospectiva, però no es documenten les lliçons apreses, però intenta tenir-ho per compte en projectes futur. </t>
  </si>
  <si>
    <t xml:space="preserve">Per part del client. El client ha de tenir clar el que vol. </t>
  </si>
  <si>
    <t xml:space="preserve">Reunions periòdiques amb els clients per aclarir conceptes. "Són com una mesura del nivell d'implicació del client". Ajuden a conèixer l'interès que té el peticionari. Comunicació efectiva. </t>
  </si>
  <si>
    <t>Respecte entre tots els implicats en projecte. Respectar que tots els membres de l'equip tenen la mateixa capacitat d'opinió/participació.</t>
  </si>
  <si>
    <t>Interlocutor (representant dels usuaris) amb capacitat de decisió.</t>
  </si>
  <si>
    <t>Tecnologia consolidada i còmoda influeix positivament en l'èxit del projecte.</t>
  </si>
  <si>
    <t>"Els reptes tecnològics motiven a l'equip i augmenten la participació".</t>
  </si>
  <si>
    <t>Abast ben definit, acordat amb els clients.</t>
  </si>
  <si>
    <t>Reunions de seguiment per detectar problemes, acabar de completar l'abast. Les reunions han de ser amb les persones adequades en cada fase de desenvolupament.</t>
  </si>
  <si>
    <t>Abast ben definit a través de la OTC (que aprova si la petició dels usuaris suposa un canvi significatiu). Saber on comença i on acaba.</t>
  </si>
  <si>
    <t>"Projectes que afecten a diferents àrees de l'hospital". És més crític.</t>
  </si>
  <si>
    <t>P30</t>
  </si>
  <si>
    <t>Resol la problemàtica per la qual es va generar el projecte. S'ha d'intentar que compleixi els KPI's de negoci que permeten mesurar l'èxit dels objectius.</t>
  </si>
  <si>
    <t xml:space="preserve">"Si el projecte finalitza respectant el temps i el pressupost, però no compleix l'objectiu pel que es va crear, el projecte no ha estat exitós". No resol el problema pel que s'ha generat. En el cas dels projectes de banca, també és un fracàs si els projectes no compleixen la normativa. </t>
  </si>
  <si>
    <t>Els fracassos no es solen fer públics. Com a PMO ho guarden com a lliçons apreses, però no es prenen mesures contra les persones que han provocat aquesta situació. S'analitza a nivell personal.</t>
  </si>
  <si>
    <t>Implicació del Product Owner (líder de l'àrea de negoci). Ha de tenir temps per fer la feina i s'hi ha de voler dedicar.</t>
  </si>
  <si>
    <t>A l'inici del projecte (fase zero) és important determinar les unitats (stakeholders) que hauran d'estar implicats en el projecte. Anàlisi dels stakeholders, tenen unes guies per fer-ho.</t>
  </si>
  <si>
    <t>Qui lidera el projecte?</t>
  </si>
  <si>
    <t>Projectes liderats pel líder del projecte + líder de tecnologia. "Projecte liderat per un binomi". Per negociar i consensuar determinades parts del projecte. -&gt; COORDINACIÓ I ACORD?</t>
  </si>
  <si>
    <t>Facilitar la feina als membres de l'equip</t>
  </si>
  <si>
    <t>"El project manager/product owner ha d'acturar com a tallafocs traspassant només als membres de l'equip les tasques que han de fer, facilitant-los tot el que necessitin per fer la seva feina, evitant stoppers". No fer-los arribar els problemes externs.</t>
  </si>
  <si>
    <t>Disposar de membres de l'equip motivats és més important que disposar de molts de coneixements. Per motivar-los és important donar-los bastanta llibertat. Tenir-los en compte a l'hora de fer les estimacions.</t>
  </si>
  <si>
    <t>Una jerarquia excessiva dificulta la priortització i el compartiment de recursos. Tenir una jerarquia més plana faria que la gent tingués uns objectius més alineats i que es reduís el temps de negociació.</t>
  </si>
  <si>
    <t>No afecta. "La tecnologia no és un factor crític".</t>
  </si>
  <si>
    <t>"Com més ben definits estan els requisits, el desenvolupament va millor"</t>
  </si>
  <si>
    <t>Professionalització del testeig. Testeig realitzat per un equip extern, independent dels altres. Departament de qualitat.</t>
  </si>
  <si>
    <t>ESTRATÈGIA: Agrupar els projectes en programes en funció de les àrees a les que impliquen. Facilita que augmenti l'enfocament cap a aquests projectes i que es pugui fer seguiment a nivell de programa. Gestió de la demanda de nous projectes.</t>
  </si>
  <si>
    <t xml:space="preserve">Seguiment dels programes/projectes per part de les direccions d'àrea. Seguiment transparent. Donar visibilitat a com va el projecte a nivell qualitatiu i quantitatiu, a nivell de cost, de temps i d'abast. Tenir definits KPIs de projecte. </t>
  </si>
  <si>
    <t>Gestió de la qualitat</t>
  </si>
  <si>
    <t>Indicadors per mesurar la qualitat del projecte.</t>
  </si>
  <si>
    <t xml:space="preserve">Projectes amb objectius poc definits, poc clars. Els projectes massa oberts poden conduir al fracàs. </t>
  </si>
  <si>
    <t>IT consulting</t>
  </si>
  <si>
    <t>Travel industry</t>
  </si>
  <si>
    <t>Health</t>
  </si>
  <si>
    <t>Transport</t>
  </si>
  <si>
    <t>Waste management</t>
  </si>
  <si>
    <t>Financial</t>
  </si>
  <si>
    <t>Cultura de molt poca jerarquia per fomentar la TRANSPARÈNCIA. Quan algú identifica una cosa que no està bé o que es pot millorar, és important que es notifiqui (sigui quina sigui la seva antiguitat a l'empresa). A l'organització cerquen GENT QUE PENSI i què entengui què està fent, què estarà aportant al client. MOLT RELACIONAT AMB COMUNICACIÓ</t>
  </si>
  <si>
    <t>Important tenir una línia base, trossejar els entregables per poder donar feedback als clients.</t>
  </si>
  <si>
    <t>Per la part de negoci tot és critic, tots són crítics degut a la data d'entrega. -&gt; (no sé si realment són crítics o si són urgents)</t>
  </si>
  <si>
    <t>Projectes death march, projectes que saps que quan t'hi fiques saps que estàs condemnat pel temps. La gestió de l'èxit passa per gestionar els altres problemes. El projecte ja neix amb retrassos. Terminis fixats per la part comercial.</t>
  </si>
  <si>
    <t>Participant</t>
  </si>
  <si>
    <t>Company sector</t>
  </si>
  <si>
    <t>Company size</t>
  </si>
  <si>
    <t>Role</t>
  </si>
  <si>
    <t>Experience in role</t>
  </si>
  <si>
    <t>Interview format</t>
  </si>
  <si>
    <t>On site</t>
  </si>
  <si>
    <t>Large</t>
  </si>
  <si>
    <t>Medium</t>
  </si>
  <si>
    <t>Small</t>
  </si>
  <si>
    <t>Micro</t>
  </si>
  <si>
    <t>Manager</t>
  </si>
  <si>
    <t>Functional Analyst</t>
  </si>
  <si>
    <t>Product Manager/Team Lead</t>
  </si>
  <si>
    <t>IT &amp; Innovation Director</t>
  </si>
  <si>
    <t>Tour operations Manager</t>
  </si>
  <si>
    <t>Head of IT service</t>
  </si>
  <si>
    <t>OTC coordinator &amp; PMO</t>
  </si>
  <si>
    <t>&gt;15 years</t>
  </si>
  <si>
    <t>0 - 5 years</t>
  </si>
  <si>
    <t>10 - 15 years</t>
  </si>
  <si>
    <t>5 - 10 years</t>
  </si>
  <si>
    <t>Num. of on site interviews</t>
  </si>
  <si>
    <t>Num. of online interviews</t>
  </si>
  <si>
    <t>PROJECT SUCCESS and PROJECT FAILURE</t>
  </si>
  <si>
    <t>Response - Project Success</t>
  </si>
  <si>
    <t>Response - Project Failure</t>
  </si>
  <si>
    <t>Response - Analysis of the causes of project failure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</si>
</sst>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scheme val="minor"/>
    </font>
    <font>
      <sz val="11"/>
      <color rgb="FF0070C0"/>
      <name val="Calibri"/>
      <family val="2"/>
      <scheme val="minor"/>
    </font>
    <font>
      <b/>
      <i/>
      <sz val="11"/>
      <color theme="1"/>
      <name val="Calibri"/>
      <family val="2"/>
      <scheme val="minor"/>
    </font>
    <font>
      <sz val="11"/>
      <color theme="1"/>
      <name val="Calibri"/>
      <family val="2"/>
      <scheme val="minor"/>
    </font>
  </fonts>
  <fills count="11">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theme="9" tint="0.79998168889431442"/>
        <bgColor indexed="64"/>
      </patternFill>
    </fill>
    <fill>
      <patternFill patternType="solid">
        <fgColor rgb="FFA568D2"/>
        <bgColor indexed="64"/>
      </patternFill>
    </fill>
    <fill>
      <patternFill patternType="solid">
        <fgColor rgb="FF5B9BD5"/>
        <bgColor indexed="64"/>
      </patternFill>
    </fill>
    <fill>
      <patternFill patternType="solid">
        <fgColor rgb="FFA9D18E"/>
        <bgColor indexed="64"/>
      </patternFill>
    </fill>
    <fill>
      <patternFill patternType="solid">
        <fgColor rgb="FFFFD347"/>
        <bgColor indexed="64"/>
      </patternFill>
    </fill>
    <fill>
      <patternFill patternType="solid">
        <fgColor rgb="FFF2850E"/>
        <bgColor indexed="64"/>
      </patternFill>
    </fill>
    <fill>
      <patternFill patternType="solid">
        <fgColor rgb="FFFD6C5D"/>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9" fontId="6" fillId="0" borderId="0" applyFont="0" applyFill="0" applyBorder="0" applyAlignment="0" applyProtection="0"/>
  </cellStyleXfs>
  <cellXfs count="89">
    <xf numFmtId="0" fontId="0" fillId="0" borderId="0" xfId="0"/>
    <xf numFmtId="0" fontId="0" fillId="0" borderId="1" xfId="0" applyBorder="1" applyAlignment="1">
      <alignment horizontal="center" vertical="center"/>
    </xf>
    <xf numFmtId="0" fontId="0" fillId="0" borderId="1" xfId="0" applyBorder="1"/>
    <xf numFmtId="0" fontId="1" fillId="2" borderId="1" xfId="0" applyFont="1" applyFill="1" applyBorder="1" applyAlignment="1">
      <alignment horizontal="center" vertical="center"/>
    </xf>
    <xf numFmtId="0" fontId="0" fillId="3" borderId="1" xfId="0" applyFill="1" applyBorder="1" applyAlignment="1">
      <alignment horizontal="center" vertical="center"/>
    </xf>
    <xf numFmtId="0" fontId="0" fillId="3" borderId="1" xfId="0" applyFill="1" applyBorder="1" applyAlignment="1">
      <alignment horizontal="left" vertical="center" wrapText="1"/>
    </xf>
    <xf numFmtId="0" fontId="1" fillId="4" borderId="1" xfId="0" applyFont="1" applyFill="1"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left" vertical="center" wrapText="1"/>
    </xf>
    <xf numFmtId="0" fontId="0" fillId="3" borderId="4" xfId="0" applyFill="1" applyBorder="1" applyAlignment="1">
      <alignment horizontal="left" vertical="center" wrapText="1"/>
    </xf>
    <xf numFmtId="0" fontId="0" fillId="3" borderId="3" xfId="0" applyFill="1" applyBorder="1" applyAlignment="1">
      <alignment horizontal="left" vertical="center" wrapText="1"/>
    </xf>
    <xf numFmtId="0" fontId="0" fillId="3" borderId="1" xfId="0" applyFill="1" applyBorder="1" applyAlignment="1">
      <alignment vertical="center" wrapText="1"/>
    </xf>
    <xf numFmtId="0" fontId="0" fillId="0" borderId="1" xfId="0" applyBorder="1" applyAlignment="1">
      <alignment horizontal="left"/>
    </xf>
    <xf numFmtId="0" fontId="0" fillId="0" borderId="1" xfId="0" applyBorder="1" applyAlignment="1">
      <alignment horizontal="left" vertical="center"/>
    </xf>
    <xf numFmtId="0" fontId="0" fillId="0" borderId="1" xfId="0" applyBorder="1" applyAlignment="1">
      <alignment vertical="center"/>
    </xf>
    <xf numFmtId="0" fontId="0" fillId="0" borderId="1" xfId="0" applyBorder="1" applyAlignment="1">
      <alignment wrapText="1"/>
    </xf>
    <xf numFmtId="0" fontId="2" fillId="0" borderId="1" xfId="0" applyFont="1" applyBorder="1" applyAlignment="1">
      <alignment horizontal="left" vertical="center" wrapText="1"/>
    </xf>
    <xf numFmtId="0" fontId="0" fillId="0" borderId="4" xfId="0" applyBorder="1" applyAlignment="1">
      <alignment horizontal="left"/>
    </xf>
    <xf numFmtId="0" fontId="0" fillId="0" borderId="3" xfId="0" applyBorder="1" applyAlignment="1">
      <alignment horizontal="left"/>
    </xf>
    <xf numFmtId="0" fontId="0" fillId="0" borderId="5" xfId="0" applyBorder="1" applyAlignment="1">
      <alignment horizontal="left" vertical="center" wrapText="1"/>
    </xf>
    <xf numFmtId="0" fontId="0" fillId="0" borderId="4"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wrapText="1"/>
    </xf>
    <xf numFmtId="0" fontId="0" fillId="0" borderId="3" xfId="0" applyBorder="1" applyAlignment="1">
      <alignment horizontal="left" vertical="center" wrapText="1"/>
    </xf>
    <xf numFmtId="0" fontId="0" fillId="3" borderId="4" xfId="0" applyFill="1" applyBorder="1" applyAlignment="1">
      <alignment horizontal="center" vertical="center" wrapText="1"/>
    </xf>
    <xf numFmtId="0" fontId="0" fillId="3" borderId="3" xfId="0" applyFill="1" applyBorder="1" applyAlignment="1">
      <alignment horizontal="center" vertical="center" wrapText="1"/>
    </xf>
    <xf numFmtId="0" fontId="0" fillId="3" borderId="3" xfId="0" applyFill="1" applyBorder="1" applyAlignment="1">
      <alignment horizontal="center" vertical="center"/>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xf>
    <xf numFmtId="0" fontId="0" fillId="0" borderId="3" xfId="0" applyBorder="1" applyAlignment="1">
      <alignment horizontal="center" vertical="center"/>
    </xf>
    <xf numFmtId="0" fontId="4" fillId="0" borderId="1" xfId="0" applyFont="1" applyBorder="1" applyAlignment="1">
      <alignment horizontal="left" vertical="center" wrapText="1"/>
    </xf>
    <xf numFmtId="0" fontId="1" fillId="5" borderId="3" xfId="0" applyFont="1" applyFill="1" applyBorder="1" applyAlignment="1">
      <alignment horizontal="center" vertical="center"/>
    </xf>
    <xf numFmtId="0" fontId="1" fillId="6" borderId="3" xfId="0" applyFont="1" applyFill="1" applyBorder="1" applyAlignment="1">
      <alignment horizontal="center" vertical="center"/>
    </xf>
    <xf numFmtId="0" fontId="1" fillId="6" borderId="2" xfId="0" applyFont="1" applyFill="1" applyBorder="1" applyAlignment="1">
      <alignment horizontal="center" vertical="center"/>
    </xf>
    <xf numFmtId="0" fontId="1" fillId="7" borderId="3" xfId="0" applyFont="1" applyFill="1" applyBorder="1" applyAlignment="1">
      <alignment horizontal="center" vertical="center"/>
    </xf>
    <xf numFmtId="0" fontId="1" fillId="7" borderId="2" xfId="0" applyFont="1" applyFill="1" applyBorder="1" applyAlignment="1">
      <alignment horizontal="center" vertical="center"/>
    </xf>
    <xf numFmtId="0" fontId="1" fillId="7" borderId="1" xfId="0" applyFont="1" applyFill="1" applyBorder="1" applyAlignment="1">
      <alignment horizontal="center" vertical="center"/>
    </xf>
    <xf numFmtId="0" fontId="1" fillId="8" borderId="3" xfId="0" applyFont="1" applyFill="1" applyBorder="1" applyAlignment="1">
      <alignment horizontal="center" vertical="center"/>
    </xf>
    <xf numFmtId="0" fontId="1" fillId="8" borderId="2" xfId="0" applyFont="1" applyFill="1" applyBorder="1" applyAlignment="1">
      <alignment horizontal="center" vertical="center"/>
    </xf>
    <xf numFmtId="0" fontId="1" fillId="9" borderId="3" xfId="0" applyFont="1" applyFill="1" applyBorder="1" applyAlignment="1">
      <alignment horizontal="center" vertical="center"/>
    </xf>
    <xf numFmtId="0" fontId="1" fillId="9" borderId="2" xfId="0" applyFont="1" applyFill="1" applyBorder="1" applyAlignment="1">
      <alignment horizontal="center" vertical="center"/>
    </xf>
    <xf numFmtId="0" fontId="1" fillId="10" borderId="3" xfId="0" applyFont="1" applyFill="1" applyBorder="1" applyAlignment="1">
      <alignment horizontal="center" vertical="center"/>
    </xf>
    <xf numFmtId="0" fontId="1" fillId="10" borderId="2" xfId="0" applyFont="1" applyFill="1" applyBorder="1" applyAlignment="1">
      <alignment horizontal="center" vertical="center"/>
    </xf>
    <xf numFmtId="0" fontId="0" fillId="0" borderId="6" xfId="0" applyBorder="1" applyAlignment="1">
      <alignment horizontal="left" vertical="center" wrapText="1"/>
    </xf>
    <xf numFmtId="0" fontId="4" fillId="0" borderId="1" xfId="0" applyFont="1" applyBorder="1" applyAlignment="1">
      <alignment horizontal="left" vertical="center"/>
    </xf>
    <xf numFmtId="0" fontId="2" fillId="0" borderId="1" xfId="0" applyFont="1" applyBorder="1" applyAlignment="1">
      <alignment horizontal="left" vertical="center"/>
    </xf>
    <xf numFmtId="0" fontId="1" fillId="5" borderId="1" xfId="0" applyFont="1" applyFill="1" applyBorder="1" applyAlignment="1">
      <alignment horizontal="center" vertical="center"/>
    </xf>
    <xf numFmtId="0" fontId="1" fillId="5" borderId="1" xfId="0" applyFont="1" applyFill="1" applyBorder="1"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left" vertical="center"/>
    </xf>
    <xf numFmtId="9" fontId="0" fillId="0" borderId="1" xfId="1" applyFont="1" applyBorder="1" applyAlignment="1">
      <alignment horizontal="center" vertical="center"/>
    </xf>
    <xf numFmtId="0" fontId="1" fillId="0" borderId="1" xfId="0" applyFont="1" applyBorder="1" applyAlignment="1">
      <alignment horizontal="left" vertical="center"/>
    </xf>
    <xf numFmtId="0" fontId="1" fillId="3" borderId="1" xfId="0" applyFont="1" applyFill="1" applyBorder="1" applyAlignment="1">
      <alignment horizontal="left" vertical="center"/>
    </xf>
    <xf numFmtId="0" fontId="0" fillId="0" borderId="0" xfId="0" applyAlignment="1">
      <alignment horizontal="center"/>
    </xf>
    <xf numFmtId="0" fontId="0" fillId="0" borderId="0" xfId="0" applyAlignment="1">
      <alignment vertical="center"/>
    </xf>
    <xf numFmtId="0" fontId="1" fillId="0" borderId="3" xfId="0" applyFont="1" applyBorder="1" applyAlignment="1">
      <alignment horizontal="left" vertical="center"/>
    </xf>
    <xf numFmtId="0" fontId="1" fillId="0" borderId="1" xfId="0" applyFont="1" applyBorder="1" applyAlignment="1">
      <alignment vertical="center"/>
    </xf>
    <xf numFmtId="0" fontId="0" fillId="0" borderId="0" xfId="0" applyAlignment="1">
      <alignment horizontal="center" vertical="center" wrapText="1"/>
    </xf>
    <xf numFmtId="9" fontId="0" fillId="0" borderId="0" xfId="1" applyFont="1" applyAlignment="1">
      <alignment horizont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0" fillId="0" borderId="4"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center" vertical="center"/>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3" borderId="4" xfId="0" applyFill="1" applyBorder="1" applyAlignment="1">
      <alignment horizontal="center" vertical="center" wrapText="1"/>
    </xf>
    <xf numFmtId="0" fontId="0" fillId="3" borderId="2" xfId="0" applyFill="1" applyBorder="1" applyAlignment="1">
      <alignment horizontal="center" vertical="center" wrapText="1"/>
    </xf>
    <xf numFmtId="0" fontId="0" fillId="3" borderId="3" xfId="0" applyFill="1" applyBorder="1" applyAlignment="1">
      <alignment horizontal="center" vertical="center" wrapText="1"/>
    </xf>
    <xf numFmtId="0" fontId="0" fillId="3" borderId="1" xfId="0" applyFill="1" applyBorder="1" applyAlignment="1">
      <alignment horizontal="left" vertical="center" wrapText="1"/>
    </xf>
    <xf numFmtId="0" fontId="0" fillId="0" borderId="2" xfId="0" applyBorder="1" applyAlignment="1">
      <alignment horizontal="left" vertical="center"/>
    </xf>
    <xf numFmtId="0" fontId="0" fillId="0" borderId="2" xfId="0" applyBorder="1" applyAlignment="1">
      <alignment horizontal="left" vertical="center" wrapText="1"/>
    </xf>
    <xf numFmtId="0" fontId="0" fillId="3" borderId="1" xfId="0" applyFill="1" applyBorder="1" applyAlignment="1">
      <alignment horizontal="center" vertical="center"/>
    </xf>
    <xf numFmtId="0" fontId="0" fillId="3" borderId="4" xfId="0" applyFill="1" applyBorder="1" applyAlignment="1">
      <alignment horizontal="left" vertical="center" wrapText="1"/>
    </xf>
    <xf numFmtId="0" fontId="0" fillId="3" borderId="3" xfId="0" applyFill="1" applyBorder="1"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1" xfId="0" applyBorder="1" applyAlignment="1">
      <alignment horizontal="left" vertical="center" wrapText="1"/>
    </xf>
    <xf numFmtId="0" fontId="0" fillId="0" borderId="4" xfId="0" applyBorder="1" applyAlignment="1">
      <alignment horizontal="left"/>
    </xf>
    <xf numFmtId="0" fontId="0" fillId="0" borderId="3" xfId="0" applyBorder="1" applyAlignment="1">
      <alignment horizontal="left"/>
    </xf>
  </cellXfs>
  <cellStyles count="2">
    <cellStyle name="Normal" xfId="0" builtinId="0"/>
    <cellStyle name="Porcentaje" xfId="1" builtinId="5"/>
  </cellStyles>
  <dxfs count="0"/>
  <tableStyles count="0" defaultTableStyle="TableStyleMedium2" defaultPivotStyle="PivotStyleLight16"/>
  <colors>
    <mruColors>
      <color rgb="FFFD6C5D"/>
      <color rgb="FFF2850E"/>
      <color rgb="FFFFD347"/>
      <color rgb="FFA9D18E"/>
      <color rgb="FF5B9BD5"/>
      <color rgb="FFA568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8"/>
  <sheetViews>
    <sheetView tabSelected="1" workbookViewId="0"/>
  </sheetViews>
  <sheetFormatPr baseColWidth="10" defaultColWidth="9.140625" defaultRowHeight="15" x14ac:dyDescent="0.25"/>
  <cols>
    <col min="1" max="1" width="11.5703125" customWidth="1"/>
    <col min="2" max="2" width="18.140625" bestFit="1" customWidth="1"/>
    <col min="3" max="3" width="12.5703125" bestFit="1" customWidth="1"/>
    <col min="4" max="4" width="28.42578125" customWidth="1"/>
    <col min="5" max="5" width="16.42578125" bestFit="1" customWidth="1"/>
    <col min="6" max="6" width="16.140625" bestFit="1" customWidth="1"/>
    <col min="9" max="9" width="23.7109375" bestFit="1" customWidth="1"/>
    <col min="10" max="10" width="5.42578125" customWidth="1"/>
    <col min="11" max="11" width="6.140625" customWidth="1"/>
    <col min="13" max="13" width="16.5703125" customWidth="1"/>
  </cols>
  <sheetData>
    <row r="1" spans="1:12" x14ac:dyDescent="0.25">
      <c r="A1" s="3" t="s">
        <v>709</v>
      </c>
      <c r="B1" s="3" t="s">
        <v>710</v>
      </c>
      <c r="C1" s="3" t="s">
        <v>711</v>
      </c>
      <c r="D1" s="3" t="s">
        <v>712</v>
      </c>
      <c r="E1" s="3" t="s">
        <v>713</v>
      </c>
      <c r="F1" s="3" t="s">
        <v>714</v>
      </c>
      <c r="G1" s="57"/>
      <c r="H1" s="57"/>
      <c r="I1" s="57"/>
      <c r="J1" s="57"/>
      <c r="K1" s="57"/>
      <c r="L1" s="57"/>
    </row>
    <row r="2" spans="1:12" x14ac:dyDescent="0.25">
      <c r="A2" s="1" t="s">
        <v>0</v>
      </c>
      <c r="B2" s="1" t="s">
        <v>699</v>
      </c>
      <c r="C2" s="1" t="s">
        <v>716</v>
      </c>
      <c r="D2" s="1" t="s">
        <v>80</v>
      </c>
      <c r="E2" s="1" t="s">
        <v>727</v>
      </c>
      <c r="F2" s="1" t="s">
        <v>715</v>
      </c>
      <c r="G2" s="57"/>
      <c r="H2" s="57"/>
      <c r="I2" s="52" t="s">
        <v>731</v>
      </c>
      <c r="J2" s="1">
        <f>COUNTIF(F2:F31,"On site")</f>
        <v>14</v>
      </c>
      <c r="K2" s="53">
        <f>(J2/(J3+J2))</f>
        <v>0.46666666666666667</v>
      </c>
      <c r="L2" s="57"/>
    </row>
    <row r="3" spans="1:12" x14ac:dyDescent="0.25">
      <c r="A3" s="1" t="s">
        <v>53</v>
      </c>
      <c r="B3" s="1" t="s">
        <v>700</v>
      </c>
      <c r="C3" s="1" t="s">
        <v>716</v>
      </c>
      <c r="D3" s="1" t="s">
        <v>54</v>
      </c>
      <c r="E3" s="1" t="s">
        <v>728</v>
      </c>
      <c r="F3" s="1" t="s">
        <v>74</v>
      </c>
      <c r="G3" s="57"/>
      <c r="H3" s="57"/>
      <c r="I3" s="52" t="s">
        <v>732</v>
      </c>
      <c r="J3" s="1">
        <f>COUNTIF(F2:F31,"Online")</f>
        <v>16</v>
      </c>
      <c r="K3" s="53">
        <f>(J3/(J3+J2))</f>
        <v>0.53333333333333333</v>
      </c>
      <c r="L3" s="57"/>
    </row>
    <row r="4" spans="1:12" x14ac:dyDescent="0.25">
      <c r="A4" s="1" t="s">
        <v>79</v>
      </c>
      <c r="B4" s="1" t="s">
        <v>699</v>
      </c>
      <c r="C4" s="1" t="s">
        <v>716</v>
      </c>
      <c r="D4" s="1" t="s">
        <v>80</v>
      </c>
      <c r="E4" s="1" t="s">
        <v>728</v>
      </c>
      <c r="F4" s="1" t="s">
        <v>715</v>
      </c>
      <c r="G4" s="57"/>
      <c r="H4" s="57"/>
      <c r="I4" s="57"/>
      <c r="J4" s="57"/>
      <c r="K4" s="57"/>
      <c r="L4" s="57"/>
    </row>
    <row r="5" spans="1:12" x14ac:dyDescent="0.25">
      <c r="A5" s="1" t="s">
        <v>122</v>
      </c>
      <c r="B5" s="1" t="s">
        <v>701</v>
      </c>
      <c r="C5" s="1" t="s">
        <v>717</v>
      </c>
      <c r="D5" s="62" t="s">
        <v>80</v>
      </c>
      <c r="E5" s="1" t="s">
        <v>729</v>
      </c>
      <c r="F5" s="1" t="s">
        <v>74</v>
      </c>
      <c r="G5" s="57"/>
      <c r="H5" s="57"/>
      <c r="I5" s="63" t="s">
        <v>713</v>
      </c>
      <c r="J5" s="63"/>
      <c r="K5" s="63"/>
      <c r="L5" s="57"/>
    </row>
    <row r="6" spans="1:12" x14ac:dyDescent="0.25">
      <c r="A6" s="1" t="s">
        <v>143</v>
      </c>
      <c r="B6" s="1" t="s">
        <v>700</v>
      </c>
      <c r="C6" s="1" t="s">
        <v>717</v>
      </c>
      <c r="D6" s="1" t="s">
        <v>144</v>
      </c>
      <c r="E6" s="1" t="s">
        <v>728</v>
      </c>
      <c r="F6" s="1" t="s">
        <v>74</v>
      </c>
      <c r="G6" s="57"/>
      <c r="H6" s="57"/>
      <c r="I6" s="55" t="s">
        <v>728</v>
      </c>
      <c r="J6" s="1">
        <f>COUNTIF(E2:E31,"0 - 5 years")</f>
        <v>5</v>
      </c>
      <c r="K6" s="53">
        <f>(J6/J10)</f>
        <v>0.16666666666666666</v>
      </c>
      <c r="L6" s="57"/>
    </row>
    <row r="7" spans="1:12" x14ac:dyDescent="0.25">
      <c r="A7" s="1" t="s">
        <v>169</v>
      </c>
      <c r="B7" s="1" t="s">
        <v>699</v>
      </c>
      <c r="C7" s="1" t="s">
        <v>717</v>
      </c>
      <c r="D7" s="1" t="s">
        <v>720</v>
      </c>
      <c r="E7" s="1" t="s">
        <v>727</v>
      </c>
      <c r="F7" s="1" t="s">
        <v>74</v>
      </c>
      <c r="G7" s="57"/>
      <c r="H7" s="57"/>
      <c r="I7" s="55" t="s">
        <v>730</v>
      </c>
      <c r="J7" s="1">
        <f>COUNTIF(E2:E31,"5 - 10 years")</f>
        <v>4</v>
      </c>
      <c r="K7" s="53">
        <f>(J7/J10)</f>
        <v>0.13333333333333333</v>
      </c>
      <c r="L7" s="57"/>
    </row>
    <row r="8" spans="1:12" x14ac:dyDescent="0.25">
      <c r="A8" s="1" t="s">
        <v>198</v>
      </c>
      <c r="B8" s="1" t="s">
        <v>699</v>
      </c>
      <c r="C8" s="1" t="s">
        <v>717</v>
      </c>
      <c r="D8" s="1" t="s">
        <v>80</v>
      </c>
      <c r="E8" s="1" t="s">
        <v>727</v>
      </c>
      <c r="F8" s="1" t="s">
        <v>74</v>
      </c>
      <c r="G8" s="57"/>
      <c r="H8" s="57"/>
      <c r="I8" s="55" t="s">
        <v>729</v>
      </c>
      <c r="J8" s="1">
        <f>COUNTIF(E2:E31,"10 - 15 years")</f>
        <v>7</v>
      </c>
      <c r="K8" s="53">
        <f>(J8/J10)</f>
        <v>0.23333333333333334</v>
      </c>
      <c r="L8" s="57"/>
    </row>
    <row r="9" spans="1:12" x14ac:dyDescent="0.25">
      <c r="A9" s="1" t="s">
        <v>217</v>
      </c>
      <c r="B9" s="1" t="s">
        <v>702</v>
      </c>
      <c r="C9" s="1" t="s">
        <v>718</v>
      </c>
      <c r="D9" s="1" t="s">
        <v>144</v>
      </c>
      <c r="E9" s="1" t="s">
        <v>730</v>
      </c>
      <c r="F9" s="1" t="s">
        <v>74</v>
      </c>
      <c r="G9" s="57"/>
      <c r="H9" s="57"/>
      <c r="I9" s="55" t="s">
        <v>727</v>
      </c>
      <c r="J9" s="1">
        <v>14</v>
      </c>
      <c r="K9" s="53">
        <f>(J9/J10)</f>
        <v>0.46666666666666667</v>
      </c>
      <c r="L9" s="57"/>
    </row>
    <row r="10" spans="1:12" x14ac:dyDescent="0.25">
      <c r="A10" s="1" t="s">
        <v>249</v>
      </c>
      <c r="B10" s="1" t="s">
        <v>700</v>
      </c>
      <c r="C10" s="1" t="s">
        <v>716</v>
      </c>
      <c r="D10" s="1" t="s">
        <v>144</v>
      </c>
      <c r="E10" s="1" t="s">
        <v>728</v>
      </c>
      <c r="F10" s="1" t="s">
        <v>74</v>
      </c>
      <c r="G10" s="57"/>
      <c r="H10" s="57"/>
      <c r="I10" s="57"/>
      <c r="J10" s="1">
        <f>SUM(J6:J9)</f>
        <v>30</v>
      </c>
      <c r="K10" s="57"/>
      <c r="L10" s="57"/>
    </row>
    <row r="11" spans="1:12" x14ac:dyDescent="0.25">
      <c r="A11" s="1" t="s">
        <v>265</v>
      </c>
      <c r="B11" s="1" t="s">
        <v>700</v>
      </c>
      <c r="C11" s="1" t="s">
        <v>716</v>
      </c>
      <c r="D11" s="1" t="s">
        <v>721</v>
      </c>
      <c r="E11" s="1" t="s">
        <v>727</v>
      </c>
      <c r="F11" s="1" t="s">
        <v>74</v>
      </c>
      <c r="G11" s="57"/>
      <c r="H11" s="57"/>
      <c r="I11" s="57"/>
      <c r="J11" s="57"/>
      <c r="K11" s="57"/>
      <c r="L11" s="57"/>
    </row>
    <row r="12" spans="1:12" x14ac:dyDescent="0.25">
      <c r="A12" s="1" t="s">
        <v>282</v>
      </c>
      <c r="B12" s="1" t="s">
        <v>699</v>
      </c>
      <c r="C12" s="1" t="s">
        <v>716</v>
      </c>
      <c r="D12" s="1" t="s">
        <v>80</v>
      </c>
      <c r="E12" s="1" t="s">
        <v>730</v>
      </c>
      <c r="F12" s="1" t="s">
        <v>74</v>
      </c>
      <c r="G12" s="57"/>
      <c r="H12" s="57"/>
      <c r="I12" s="57"/>
      <c r="J12" s="57"/>
      <c r="K12" s="57"/>
      <c r="L12" s="57"/>
    </row>
    <row r="13" spans="1:12" x14ac:dyDescent="0.25">
      <c r="A13" s="1" t="s">
        <v>308</v>
      </c>
      <c r="B13" s="1" t="s">
        <v>700</v>
      </c>
      <c r="C13" s="1" t="s">
        <v>716</v>
      </c>
      <c r="D13" s="1" t="s">
        <v>309</v>
      </c>
      <c r="E13" s="1" t="s">
        <v>730</v>
      </c>
      <c r="F13" s="1" t="s">
        <v>74</v>
      </c>
      <c r="G13" s="57"/>
      <c r="H13" s="57"/>
      <c r="I13" s="63" t="s">
        <v>711</v>
      </c>
      <c r="J13" s="63"/>
      <c r="K13" s="63"/>
      <c r="L13" s="57"/>
    </row>
    <row r="14" spans="1:12" x14ac:dyDescent="0.25">
      <c r="A14" s="1" t="s">
        <v>331</v>
      </c>
      <c r="B14" s="1" t="s">
        <v>700</v>
      </c>
      <c r="C14" s="1" t="s">
        <v>716</v>
      </c>
      <c r="D14" s="1" t="s">
        <v>54</v>
      </c>
      <c r="E14" s="1" t="s">
        <v>727</v>
      </c>
      <c r="F14" s="1" t="s">
        <v>715</v>
      </c>
      <c r="G14" s="57"/>
      <c r="H14" s="57"/>
      <c r="I14" s="58" t="s">
        <v>719</v>
      </c>
      <c r="J14" s="1">
        <f>COUNTIF(C2:C31, "Micro")</f>
        <v>5</v>
      </c>
      <c r="K14" s="53">
        <f>J14/J18</f>
        <v>0.16666666666666666</v>
      </c>
      <c r="L14" s="57"/>
    </row>
    <row r="15" spans="1:12" x14ac:dyDescent="0.25">
      <c r="A15" s="1" t="s">
        <v>356</v>
      </c>
      <c r="B15" s="1" t="s">
        <v>699</v>
      </c>
      <c r="C15" s="1" t="s">
        <v>716</v>
      </c>
      <c r="D15" s="1" t="s">
        <v>357</v>
      </c>
      <c r="E15" s="1" t="s">
        <v>728</v>
      </c>
      <c r="F15" s="1" t="s">
        <v>74</v>
      </c>
      <c r="G15" s="57"/>
      <c r="H15" s="57"/>
      <c r="I15" s="54" t="s">
        <v>718</v>
      </c>
      <c r="J15" s="1">
        <f>COUNTIF(C2:C31, "Small")</f>
        <v>5</v>
      </c>
      <c r="K15" s="53">
        <f>J15/J18</f>
        <v>0.16666666666666666</v>
      </c>
      <c r="L15" s="57"/>
    </row>
    <row r="16" spans="1:12" x14ac:dyDescent="0.25">
      <c r="A16" s="1" t="s">
        <v>386</v>
      </c>
      <c r="B16" s="1" t="s">
        <v>702</v>
      </c>
      <c r="C16" s="1" t="s">
        <v>718</v>
      </c>
      <c r="D16" s="1" t="s">
        <v>722</v>
      </c>
      <c r="E16" s="1" t="s">
        <v>729</v>
      </c>
      <c r="F16" s="1" t="s">
        <v>74</v>
      </c>
      <c r="G16" s="57"/>
      <c r="H16" s="57"/>
      <c r="I16" s="54" t="s">
        <v>717</v>
      </c>
      <c r="J16" s="1">
        <f>COUNTIF(C2:C31, "Medium")</f>
        <v>9</v>
      </c>
      <c r="K16" s="53">
        <f>J16/J18</f>
        <v>0.3</v>
      </c>
      <c r="L16" s="57"/>
    </row>
    <row r="17" spans="1:15" x14ac:dyDescent="0.25">
      <c r="A17" s="1" t="s">
        <v>416</v>
      </c>
      <c r="B17" s="1" t="s">
        <v>700</v>
      </c>
      <c r="C17" s="1" t="s">
        <v>717</v>
      </c>
      <c r="D17" s="1" t="s">
        <v>417</v>
      </c>
      <c r="E17" s="1" t="s">
        <v>729</v>
      </c>
      <c r="F17" s="1" t="s">
        <v>715</v>
      </c>
      <c r="G17" s="57"/>
      <c r="H17" s="57"/>
      <c r="I17" s="59" t="s">
        <v>716</v>
      </c>
      <c r="J17" s="1">
        <f>COUNTIF(C2:C31, "Large")</f>
        <v>11</v>
      </c>
      <c r="K17" s="53">
        <f>J17/J18</f>
        <v>0.36666666666666664</v>
      </c>
      <c r="L17" s="57"/>
    </row>
    <row r="18" spans="1:15" x14ac:dyDescent="0.25">
      <c r="A18" s="1" t="s">
        <v>439</v>
      </c>
      <c r="B18" s="1" t="s">
        <v>702</v>
      </c>
      <c r="C18" s="1" t="s">
        <v>719</v>
      </c>
      <c r="D18" s="1" t="s">
        <v>80</v>
      </c>
      <c r="E18" s="1" t="s">
        <v>729</v>
      </c>
      <c r="F18" s="1" t="s">
        <v>715</v>
      </c>
      <c r="G18" s="57"/>
      <c r="H18" s="57"/>
      <c r="I18" s="57"/>
      <c r="J18" s="1">
        <f>SUM(J14:J17)</f>
        <v>30</v>
      </c>
      <c r="K18" s="57"/>
      <c r="L18" s="57"/>
    </row>
    <row r="19" spans="1:15" x14ac:dyDescent="0.25">
      <c r="A19" s="1" t="s">
        <v>459</v>
      </c>
      <c r="B19" s="1" t="s">
        <v>702</v>
      </c>
      <c r="C19" s="1" t="s">
        <v>719</v>
      </c>
      <c r="D19" s="1" t="s">
        <v>723</v>
      </c>
      <c r="E19" s="1" t="s">
        <v>727</v>
      </c>
      <c r="F19" s="1" t="s">
        <v>715</v>
      </c>
      <c r="G19" s="57"/>
      <c r="H19" s="57"/>
      <c r="I19" s="57"/>
      <c r="J19" s="51"/>
      <c r="K19" s="57"/>
      <c r="L19" s="57"/>
    </row>
    <row r="20" spans="1:15" x14ac:dyDescent="0.25">
      <c r="A20" s="1" t="s">
        <v>479</v>
      </c>
      <c r="B20" s="1" t="s">
        <v>700</v>
      </c>
      <c r="C20" s="1" t="s">
        <v>717</v>
      </c>
      <c r="D20" s="1" t="s">
        <v>724</v>
      </c>
      <c r="E20" s="1" t="s">
        <v>729</v>
      </c>
      <c r="F20" s="1" t="s">
        <v>715</v>
      </c>
      <c r="G20" s="57"/>
      <c r="H20" s="57"/>
      <c r="I20" s="57"/>
      <c r="J20" s="57"/>
      <c r="K20" s="57"/>
      <c r="L20" s="57"/>
    </row>
    <row r="21" spans="1:15" x14ac:dyDescent="0.25">
      <c r="A21" s="1" t="s">
        <v>499</v>
      </c>
      <c r="B21" s="1" t="s">
        <v>700</v>
      </c>
      <c r="C21" s="1" t="s">
        <v>716</v>
      </c>
      <c r="D21" s="1" t="s">
        <v>500</v>
      </c>
      <c r="E21" s="1" t="s">
        <v>727</v>
      </c>
      <c r="F21" s="1" t="s">
        <v>74</v>
      </c>
      <c r="G21" s="57"/>
      <c r="H21" s="57"/>
      <c r="I21" s="63" t="s">
        <v>710</v>
      </c>
      <c r="J21" s="63"/>
      <c r="K21" s="63"/>
      <c r="L21" s="57"/>
    </row>
    <row r="22" spans="1:15" x14ac:dyDescent="0.25">
      <c r="A22" s="1" t="s">
        <v>514</v>
      </c>
      <c r="B22" s="1" t="s">
        <v>699</v>
      </c>
      <c r="C22" s="1" t="s">
        <v>718</v>
      </c>
      <c r="D22" s="1" t="s">
        <v>515</v>
      </c>
      <c r="E22" s="1" t="s">
        <v>727</v>
      </c>
      <c r="F22" s="1" t="s">
        <v>74</v>
      </c>
      <c r="G22" s="57"/>
      <c r="H22" s="57"/>
      <c r="I22" s="54" t="s">
        <v>700</v>
      </c>
      <c r="J22" s="1">
        <f>COUNTIF(B2:B31, "Travel industry")</f>
        <v>12</v>
      </c>
      <c r="K22" s="53">
        <f>J22/J28</f>
        <v>0.4</v>
      </c>
      <c r="L22" s="57"/>
    </row>
    <row r="23" spans="1:15" x14ac:dyDescent="0.25">
      <c r="A23" s="1" t="s">
        <v>530</v>
      </c>
      <c r="B23" s="1" t="s">
        <v>700</v>
      </c>
      <c r="C23" s="1" t="s">
        <v>716</v>
      </c>
      <c r="D23" s="1" t="s">
        <v>532</v>
      </c>
      <c r="E23" s="1" t="s">
        <v>729</v>
      </c>
      <c r="F23" s="1" t="s">
        <v>74</v>
      </c>
      <c r="G23" s="57"/>
      <c r="H23" s="57"/>
      <c r="I23" s="54" t="s">
        <v>702</v>
      </c>
      <c r="J23" s="1">
        <f>COUNTIF(B2:B31, "Transport")</f>
        <v>4</v>
      </c>
      <c r="K23" s="53">
        <f>J23/J28</f>
        <v>0.13333333333333333</v>
      </c>
      <c r="L23" s="57"/>
    </row>
    <row r="24" spans="1:15" x14ac:dyDescent="0.25">
      <c r="A24" s="1" t="s">
        <v>547</v>
      </c>
      <c r="B24" s="1" t="s">
        <v>703</v>
      </c>
      <c r="C24" s="1" t="s">
        <v>719</v>
      </c>
      <c r="D24" s="1" t="s">
        <v>551</v>
      </c>
      <c r="E24" s="1" t="s">
        <v>727</v>
      </c>
      <c r="F24" s="1" t="s">
        <v>715</v>
      </c>
      <c r="G24" s="57"/>
      <c r="H24" s="57"/>
      <c r="I24" s="54" t="s">
        <v>703</v>
      </c>
      <c r="J24" s="1">
        <f>COUNTIF(B2:B31, "Waste management")</f>
        <v>2</v>
      </c>
      <c r="K24" s="53">
        <f>J24/J28</f>
        <v>6.6666666666666666E-2</v>
      </c>
      <c r="L24" s="57"/>
    </row>
    <row r="25" spans="1:15" x14ac:dyDescent="0.25">
      <c r="A25" s="1" t="s">
        <v>570</v>
      </c>
      <c r="B25" s="1" t="s">
        <v>703</v>
      </c>
      <c r="C25" s="1" t="s">
        <v>719</v>
      </c>
      <c r="D25" s="1" t="s">
        <v>80</v>
      </c>
      <c r="E25" s="1" t="s">
        <v>729</v>
      </c>
      <c r="F25" s="1" t="s">
        <v>715</v>
      </c>
      <c r="G25" s="57"/>
      <c r="H25" s="57"/>
      <c r="I25" s="59" t="s">
        <v>701</v>
      </c>
      <c r="J25" s="1">
        <f>COUNTIF(B2:B31, "Health")</f>
        <v>3</v>
      </c>
      <c r="K25" s="53">
        <f>J25/J28</f>
        <v>0.1</v>
      </c>
      <c r="L25" s="57"/>
    </row>
    <row r="26" spans="1:15" x14ac:dyDescent="0.25">
      <c r="A26" s="1" t="s">
        <v>587</v>
      </c>
      <c r="B26" s="1" t="s">
        <v>700</v>
      </c>
      <c r="C26" s="1" t="s">
        <v>717</v>
      </c>
      <c r="D26" s="1" t="s">
        <v>80</v>
      </c>
      <c r="E26" s="1" t="s">
        <v>730</v>
      </c>
      <c r="F26" s="1" t="s">
        <v>715</v>
      </c>
      <c r="G26" s="57"/>
      <c r="H26" s="57"/>
      <c r="I26" s="59" t="s">
        <v>704</v>
      </c>
      <c r="J26" s="1">
        <f>COUNTIF(B2:B31, "Financial")</f>
        <v>1</v>
      </c>
      <c r="K26" s="53">
        <f>J26/J28</f>
        <v>3.3333333333333333E-2</v>
      </c>
      <c r="L26" s="57"/>
    </row>
    <row r="27" spans="1:15" x14ac:dyDescent="0.25">
      <c r="A27" s="1" t="s">
        <v>611</v>
      </c>
      <c r="B27" s="1" t="s">
        <v>699</v>
      </c>
      <c r="C27" s="1" t="s">
        <v>719</v>
      </c>
      <c r="D27" s="1" t="s">
        <v>515</v>
      </c>
      <c r="E27" s="1" t="s">
        <v>727</v>
      </c>
      <c r="F27" s="1" t="s">
        <v>715</v>
      </c>
      <c r="G27" s="57"/>
      <c r="H27" s="57"/>
      <c r="I27" s="59" t="s">
        <v>699</v>
      </c>
      <c r="J27" s="1">
        <f>COUNTIF(B2:B31, "IT consulting")</f>
        <v>8</v>
      </c>
      <c r="K27" s="53">
        <f>J27/J28</f>
        <v>0.26666666666666666</v>
      </c>
      <c r="L27" s="57"/>
    </row>
    <row r="28" spans="1:15" x14ac:dyDescent="0.25">
      <c r="A28" s="1" t="s">
        <v>629</v>
      </c>
      <c r="B28" s="1" t="s">
        <v>700</v>
      </c>
      <c r="C28" s="1" t="s">
        <v>717</v>
      </c>
      <c r="D28" s="1" t="s">
        <v>630</v>
      </c>
      <c r="E28" s="1" t="s">
        <v>727</v>
      </c>
      <c r="F28" s="1" t="s">
        <v>715</v>
      </c>
      <c r="G28" s="57"/>
      <c r="H28" s="57"/>
      <c r="I28" s="57"/>
      <c r="J28" s="1">
        <f>SUM(J22:J27)</f>
        <v>30</v>
      </c>
      <c r="K28" s="57"/>
      <c r="L28" s="57"/>
    </row>
    <row r="29" spans="1:15" x14ac:dyDescent="0.25">
      <c r="A29" s="1" t="s">
        <v>648</v>
      </c>
      <c r="B29" s="1" t="s">
        <v>701</v>
      </c>
      <c r="C29" s="1" t="s">
        <v>718</v>
      </c>
      <c r="D29" s="1" t="s">
        <v>725</v>
      </c>
      <c r="E29" s="1" t="s">
        <v>727</v>
      </c>
      <c r="F29" s="1" t="s">
        <v>715</v>
      </c>
      <c r="G29" s="57"/>
      <c r="H29" s="57"/>
      <c r="I29" s="57"/>
      <c r="J29" s="57"/>
      <c r="K29" s="57"/>
      <c r="L29" s="57"/>
    </row>
    <row r="30" spans="1:15" x14ac:dyDescent="0.25">
      <c r="A30" s="1" t="s">
        <v>665</v>
      </c>
      <c r="B30" s="1" t="s">
        <v>701</v>
      </c>
      <c r="C30" s="1" t="s">
        <v>718</v>
      </c>
      <c r="D30" s="1" t="s">
        <v>80</v>
      </c>
      <c r="E30" s="1" t="s">
        <v>727</v>
      </c>
      <c r="F30" s="1" t="s">
        <v>715</v>
      </c>
      <c r="G30" s="57"/>
      <c r="H30" s="57"/>
      <c r="I30" s="57"/>
      <c r="J30" s="57"/>
      <c r="K30" s="57"/>
      <c r="L30" s="57"/>
    </row>
    <row r="31" spans="1:15" x14ac:dyDescent="0.25">
      <c r="A31" s="1" t="s">
        <v>679</v>
      </c>
      <c r="B31" s="1" t="s">
        <v>704</v>
      </c>
      <c r="C31" s="1" t="s">
        <v>717</v>
      </c>
      <c r="D31" s="1" t="s">
        <v>726</v>
      </c>
      <c r="E31" s="1" t="s">
        <v>727</v>
      </c>
      <c r="F31" s="1" t="s">
        <v>74</v>
      </c>
    </row>
    <row r="32" spans="1:15" x14ac:dyDescent="0.25">
      <c r="M32" s="60"/>
      <c r="N32" s="56"/>
      <c r="O32" s="61"/>
    </row>
    <row r="33" spans="13:14" x14ac:dyDescent="0.25">
      <c r="M33" s="60"/>
      <c r="N33" s="51"/>
    </row>
    <row r="34" spans="13:14" x14ac:dyDescent="0.25">
      <c r="M34" s="60"/>
      <c r="N34" s="51"/>
    </row>
    <row r="35" spans="13:14" x14ac:dyDescent="0.25">
      <c r="M35" s="60"/>
      <c r="N35" s="51"/>
    </row>
    <row r="36" spans="13:14" x14ac:dyDescent="0.25">
      <c r="M36" s="60"/>
      <c r="N36" s="51"/>
    </row>
    <row r="37" spans="13:14" x14ac:dyDescent="0.25">
      <c r="M37" s="60"/>
      <c r="N37" s="56"/>
    </row>
    <row r="38" spans="13:14" x14ac:dyDescent="0.25">
      <c r="N38" s="56"/>
    </row>
  </sheetData>
  <mergeCells count="3">
    <mergeCell ref="I5:K5"/>
    <mergeCell ref="I13:K13"/>
    <mergeCell ref="I21:K21"/>
  </mergeCells>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8A5A5-FEEB-4EA8-82EB-CB5A8E95D297}">
  <dimension ref="A1:D46"/>
  <sheetViews>
    <sheetView workbookViewId="0">
      <selection activeCell="D4" sqref="D4"/>
    </sheetView>
  </sheetViews>
  <sheetFormatPr baseColWidth="10" defaultColWidth="9.140625" defaultRowHeight="15" x14ac:dyDescent="0.25"/>
  <cols>
    <col min="1" max="1" width="13.85546875" bestFit="1" customWidth="1"/>
    <col min="2" max="2" width="85.42578125" customWidth="1"/>
    <col min="3" max="3" width="60.140625" customWidth="1"/>
    <col min="4" max="4" width="83.85546875" customWidth="1"/>
  </cols>
  <sheetData>
    <row r="1" spans="1:4" x14ac:dyDescent="0.25">
      <c r="A1" s="63" t="s">
        <v>733</v>
      </c>
      <c r="B1" s="63"/>
      <c r="C1" s="63"/>
      <c r="D1" s="63"/>
    </row>
    <row r="2" spans="1:4" x14ac:dyDescent="0.25">
      <c r="A2" s="6" t="s">
        <v>709</v>
      </c>
      <c r="B2" s="6" t="s">
        <v>734</v>
      </c>
      <c r="C2" s="6" t="s">
        <v>735</v>
      </c>
      <c r="D2" s="6" t="s">
        <v>736</v>
      </c>
    </row>
    <row r="3" spans="1:4" ht="45" x14ac:dyDescent="0.25">
      <c r="A3" s="4" t="s">
        <v>0</v>
      </c>
      <c r="B3" s="5" t="s">
        <v>82</v>
      </c>
      <c r="C3" s="5" t="s">
        <v>1</v>
      </c>
      <c r="D3" s="8" t="s">
        <v>19</v>
      </c>
    </row>
    <row r="4" spans="1:4" ht="60" x14ac:dyDescent="0.25">
      <c r="A4" s="1" t="s">
        <v>53</v>
      </c>
      <c r="B4" s="8" t="s">
        <v>83</v>
      </c>
      <c r="C4" s="8" t="s">
        <v>55</v>
      </c>
      <c r="D4" s="8" t="s">
        <v>56</v>
      </c>
    </row>
    <row r="5" spans="1:4" ht="105" x14ac:dyDescent="0.25">
      <c r="A5" s="1" t="s">
        <v>79</v>
      </c>
      <c r="B5" s="8" t="s">
        <v>84</v>
      </c>
      <c r="C5" s="8" t="s">
        <v>81</v>
      </c>
      <c r="D5" s="8" t="s">
        <v>85</v>
      </c>
    </row>
    <row r="6" spans="1:4" ht="45" x14ac:dyDescent="0.25">
      <c r="A6" s="1" t="s">
        <v>122</v>
      </c>
      <c r="B6" s="8" t="s">
        <v>123</v>
      </c>
      <c r="C6" s="13" t="s">
        <v>125</v>
      </c>
      <c r="D6" s="8" t="s">
        <v>124</v>
      </c>
    </row>
    <row r="7" spans="1:4" ht="45" x14ac:dyDescent="0.25">
      <c r="A7" s="1" t="s">
        <v>143</v>
      </c>
      <c r="B7" s="7" t="s">
        <v>145</v>
      </c>
      <c r="C7" s="8" t="s">
        <v>146</v>
      </c>
      <c r="D7" s="8" t="s">
        <v>147</v>
      </c>
    </row>
    <row r="8" spans="1:4" ht="45" x14ac:dyDescent="0.25">
      <c r="A8" s="1" t="s">
        <v>169</v>
      </c>
      <c r="B8" s="33" t="s">
        <v>170</v>
      </c>
      <c r="C8" s="8" t="s">
        <v>171</v>
      </c>
      <c r="D8" s="8" t="s">
        <v>221</v>
      </c>
    </row>
    <row r="9" spans="1:4" ht="60" x14ac:dyDescent="0.25">
      <c r="A9" s="1" t="s">
        <v>198</v>
      </c>
      <c r="B9" s="8" t="s">
        <v>199</v>
      </c>
      <c r="C9" s="8" t="s">
        <v>200</v>
      </c>
      <c r="D9" s="8" t="s">
        <v>220</v>
      </c>
    </row>
    <row r="10" spans="1:4" ht="45" x14ac:dyDescent="0.25">
      <c r="A10" s="1" t="s">
        <v>217</v>
      </c>
      <c r="B10" s="8" t="s">
        <v>218</v>
      </c>
      <c r="C10" s="8" t="s">
        <v>219</v>
      </c>
      <c r="D10" s="8" t="s">
        <v>222</v>
      </c>
    </row>
    <row r="11" spans="1:4" ht="30" x14ac:dyDescent="0.25">
      <c r="A11" s="1" t="s">
        <v>249</v>
      </c>
      <c r="B11" s="7" t="s">
        <v>250</v>
      </c>
      <c r="C11" s="8" t="s">
        <v>251</v>
      </c>
      <c r="D11" s="8" t="s">
        <v>252</v>
      </c>
    </row>
    <row r="12" spans="1:4" ht="75" x14ac:dyDescent="0.25">
      <c r="A12" s="1" t="s">
        <v>265</v>
      </c>
      <c r="B12" s="8" t="s">
        <v>266</v>
      </c>
      <c r="C12" s="8" t="s">
        <v>267</v>
      </c>
      <c r="D12" s="33" t="s">
        <v>268</v>
      </c>
    </row>
    <row r="13" spans="1:4" ht="75" x14ac:dyDescent="0.25">
      <c r="A13" s="1" t="s">
        <v>282</v>
      </c>
      <c r="B13" s="8" t="s">
        <v>283</v>
      </c>
      <c r="C13" s="8" t="s">
        <v>284</v>
      </c>
      <c r="D13" s="8" t="s">
        <v>285</v>
      </c>
    </row>
    <row r="14" spans="1:4" ht="60" x14ac:dyDescent="0.25">
      <c r="A14" s="1" t="s">
        <v>308</v>
      </c>
      <c r="B14" s="8" t="s">
        <v>310</v>
      </c>
      <c r="C14" s="8" t="s">
        <v>311</v>
      </c>
      <c r="D14" s="8" t="s">
        <v>312</v>
      </c>
    </row>
    <row r="15" spans="1:4" ht="105" x14ac:dyDescent="0.25">
      <c r="A15" s="1" t="s">
        <v>331</v>
      </c>
      <c r="B15" s="8" t="s">
        <v>332</v>
      </c>
      <c r="C15" s="47" t="s">
        <v>333</v>
      </c>
      <c r="D15" s="8" t="s">
        <v>334</v>
      </c>
    </row>
    <row r="16" spans="1:4" ht="75" x14ac:dyDescent="0.25">
      <c r="A16" s="1" t="s">
        <v>356</v>
      </c>
      <c r="B16" s="8" t="s">
        <v>359</v>
      </c>
      <c r="C16" s="8" t="s">
        <v>358</v>
      </c>
      <c r="D16" s="8" t="s">
        <v>360</v>
      </c>
    </row>
    <row r="17" spans="1:4" ht="105" x14ac:dyDescent="0.25">
      <c r="A17" s="1" t="s">
        <v>386</v>
      </c>
      <c r="B17" s="8" t="s">
        <v>387</v>
      </c>
      <c r="C17" s="8" t="s">
        <v>389</v>
      </c>
      <c r="D17" s="8" t="s">
        <v>388</v>
      </c>
    </row>
    <row r="18" spans="1:4" ht="75" x14ac:dyDescent="0.25">
      <c r="A18" s="1" t="s">
        <v>416</v>
      </c>
      <c r="B18" s="8" t="s">
        <v>418</v>
      </c>
      <c r="C18" s="8" t="s">
        <v>419</v>
      </c>
      <c r="D18" s="8" t="s">
        <v>420</v>
      </c>
    </row>
    <row r="19" spans="1:4" ht="30" x14ac:dyDescent="0.25">
      <c r="A19" s="1" t="s">
        <v>439</v>
      </c>
      <c r="B19" s="8" t="s">
        <v>440</v>
      </c>
      <c r="C19" s="8" t="s">
        <v>441</v>
      </c>
      <c r="D19" s="8" t="s">
        <v>442</v>
      </c>
    </row>
    <row r="20" spans="1:4" ht="30" x14ac:dyDescent="0.25">
      <c r="A20" s="1" t="s">
        <v>459</v>
      </c>
      <c r="B20" s="14" t="s">
        <v>460</v>
      </c>
      <c r="C20" s="7" t="s">
        <v>461</v>
      </c>
      <c r="D20" s="13" t="s">
        <v>462</v>
      </c>
    </row>
    <row r="21" spans="1:4" ht="30" x14ac:dyDescent="0.25">
      <c r="A21" s="1" t="s">
        <v>479</v>
      </c>
      <c r="B21" s="8" t="s">
        <v>480</v>
      </c>
      <c r="C21" s="8" t="s">
        <v>481</v>
      </c>
      <c r="D21" s="8" t="s">
        <v>482</v>
      </c>
    </row>
    <row r="22" spans="1:4" ht="30" x14ac:dyDescent="0.25">
      <c r="A22" s="1" t="s">
        <v>499</v>
      </c>
      <c r="B22" s="13" t="s">
        <v>501</v>
      </c>
      <c r="C22" s="8" t="s">
        <v>502</v>
      </c>
      <c r="D22" s="8" t="s">
        <v>503</v>
      </c>
    </row>
    <row r="23" spans="1:4" ht="30" x14ac:dyDescent="0.25">
      <c r="A23" s="1" t="s">
        <v>514</v>
      </c>
      <c r="B23" s="8" t="s">
        <v>516</v>
      </c>
      <c r="C23" s="8" t="s">
        <v>517</v>
      </c>
      <c r="D23" s="8" t="s">
        <v>519</v>
      </c>
    </row>
    <row r="24" spans="1:4" ht="60" x14ac:dyDescent="0.25">
      <c r="A24" s="1" t="s">
        <v>530</v>
      </c>
      <c r="B24" s="8" t="s">
        <v>533</v>
      </c>
      <c r="C24" s="8" t="s">
        <v>534</v>
      </c>
      <c r="D24" s="8" t="s">
        <v>535</v>
      </c>
    </row>
    <row r="25" spans="1:4" ht="45" x14ac:dyDescent="0.25">
      <c r="A25" s="1" t="s">
        <v>547</v>
      </c>
      <c r="B25" s="8" t="s">
        <v>552</v>
      </c>
      <c r="C25" s="8" t="s">
        <v>553</v>
      </c>
      <c r="D25" s="8" t="s">
        <v>554</v>
      </c>
    </row>
    <row r="26" spans="1:4" ht="45" x14ac:dyDescent="0.25">
      <c r="A26" s="1" t="s">
        <v>570</v>
      </c>
      <c r="B26" s="8" t="s">
        <v>571</v>
      </c>
      <c r="C26" s="8" t="s">
        <v>572</v>
      </c>
      <c r="D26" s="8" t="s">
        <v>573</v>
      </c>
    </row>
    <row r="27" spans="1:4" ht="60" x14ac:dyDescent="0.25">
      <c r="A27" s="1" t="s">
        <v>587</v>
      </c>
      <c r="B27" s="13" t="s">
        <v>588</v>
      </c>
      <c r="C27" s="8" t="s">
        <v>589</v>
      </c>
      <c r="D27" s="8" t="s">
        <v>590</v>
      </c>
    </row>
    <row r="28" spans="1:4" ht="30" x14ac:dyDescent="0.25">
      <c r="A28" s="1" t="s">
        <v>611</v>
      </c>
      <c r="B28" s="13" t="s">
        <v>612</v>
      </c>
      <c r="C28" s="8" t="s">
        <v>613</v>
      </c>
      <c r="D28" s="8" t="s">
        <v>614</v>
      </c>
    </row>
    <row r="29" spans="1:4" ht="30" x14ac:dyDescent="0.25">
      <c r="A29" s="1" t="s">
        <v>629</v>
      </c>
      <c r="B29" s="8" t="s">
        <v>631</v>
      </c>
      <c r="C29" s="8" t="s">
        <v>632</v>
      </c>
      <c r="D29" s="13" t="s">
        <v>633</v>
      </c>
    </row>
    <row r="30" spans="1:4" ht="45" x14ac:dyDescent="0.25">
      <c r="A30" s="1" t="s">
        <v>648</v>
      </c>
      <c r="B30" s="8" t="s">
        <v>649</v>
      </c>
      <c r="C30" s="8" t="s">
        <v>650</v>
      </c>
      <c r="D30" s="8" t="s">
        <v>651</v>
      </c>
    </row>
    <row r="31" spans="1:4" ht="45" x14ac:dyDescent="0.25">
      <c r="A31" s="1" t="s">
        <v>665</v>
      </c>
      <c r="B31" s="14" t="s">
        <v>666</v>
      </c>
      <c r="C31" s="14" t="s">
        <v>667</v>
      </c>
      <c r="D31" s="7" t="s">
        <v>668</v>
      </c>
    </row>
    <row r="32" spans="1:4" ht="58.5" customHeight="1" x14ac:dyDescent="0.25">
      <c r="A32" s="1" t="s">
        <v>679</v>
      </c>
      <c r="B32" s="8" t="s">
        <v>680</v>
      </c>
      <c r="C32" s="8" t="s">
        <v>681</v>
      </c>
      <c r="D32" s="8" t="s">
        <v>682</v>
      </c>
    </row>
    <row r="46" ht="13.5" customHeight="1" x14ac:dyDescent="0.25"/>
  </sheetData>
  <mergeCells count="1">
    <mergeCell ref="A1:D1"/>
  </mergeCell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BA3A3-D86B-4D8F-9E01-B2D70CA8ADC6}">
  <dimension ref="A1:U34"/>
  <sheetViews>
    <sheetView workbookViewId="0">
      <pane ySplit="1" topLeftCell="A2" activePane="bottomLeft" state="frozen"/>
      <selection activeCell="L1" sqref="L1"/>
      <selection pane="bottomLeft" activeCell="D6" sqref="D6"/>
    </sheetView>
  </sheetViews>
  <sheetFormatPr baseColWidth="10" defaultColWidth="9.140625" defaultRowHeight="15" x14ac:dyDescent="0.25"/>
  <cols>
    <col min="1" max="1" width="12.85546875" bestFit="1" customWidth="1"/>
    <col min="2" max="3" width="62.28515625" customWidth="1"/>
    <col min="4" max="4" width="57.28515625" customWidth="1"/>
    <col min="5" max="5" width="48.28515625" customWidth="1"/>
    <col min="6" max="7" width="45.5703125" customWidth="1"/>
    <col min="8" max="8" width="57.28515625" customWidth="1"/>
    <col min="9" max="9" width="59.28515625" customWidth="1"/>
    <col min="10" max="11" width="36.140625" customWidth="1"/>
    <col min="12" max="12" width="42.42578125" customWidth="1"/>
    <col min="13" max="13" width="37.5703125" customWidth="1"/>
    <col min="14" max="15" width="42.42578125" customWidth="1"/>
    <col min="16" max="19" width="45.140625" customWidth="1"/>
    <col min="20" max="20" width="44.140625" customWidth="1"/>
    <col min="21" max="21" width="43.140625" customWidth="1"/>
  </cols>
  <sheetData>
    <row r="1" spans="1:21" x14ac:dyDescent="0.25">
      <c r="A1" s="37" t="s">
        <v>2</v>
      </c>
      <c r="B1" s="37" t="s">
        <v>3</v>
      </c>
      <c r="C1" s="37" t="s">
        <v>91</v>
      </c>
      <c r="D1" s="37" t="s">
        <v>4</v>
      </c>
      <c r="E1" s="37" t="s">
        <v>72</v>
      </c>
      <c r="F1" s="37" t="s">
        <v>177</v>
      </c>
      <c r="G1" s="37" t="s">
        <v>685</v>
      </c>
      <c r="H1" s="37" t="s">
        <v>75</v>
      </c>
      <c r="I1" s="37" t="s">
        <v>86</v>
      </c>
      <c r="J1" s="37" t="s">
        <v>272</v>
      </c>
      <c r="K1" s="37" t="s">
        <v>687</v>
      </c>
      <c r="L1" s="37" t="s">
        <v>7</v>
      </c>
      <c r="M1" s="38" t="s">
        <v>414</v>
      </c>
      <c r="N1" s="38" t="s">
        <v>353</v>
      </c>
      <c r="O1" s="38" t="s">
        <v>202</v>
      </c>
      <c r="P1" s="38" t="s">
        <v>181</v>
      </c>
      <c r="Q1" s="38" t="s">
        <v>149</v>
      </c>
      <c r="R1" s="38" t="s">
        <v>314</v>
      </c>
      <c r="S1" s="38" t="s">
        <v>269</v>
      </c>
      <c r="T1" s="38" t="s">
        <v>9</v>
      </c>
      <c r="U1" s="39" t="s">
        <v>13</v>
      </c>
    </row>
    <row r="2" spans="1:21" ht="60" x14ac:dyDescent="0.25">
      <c r="A2" s="4" t="s">
        <v>0</v>
      </c>
      <c r="B2" s="5" t="s">
        <v>5</v>
      </c>
      <c r="C2" s="5"/>
      <c r="D2" s="5" t="s">
        <v>6</v>
      </c>
      <c r="E2" s="5"/>
      <c r="F2" s="5"/>
      <c r="G2" s="5"/>
      <c r="H2" s="5"/>
      <c r="I2" s="5"/>
      <c r="J2" s="5"/>
      <c r="K2" s="5"/>
      <c r="L2" s="5" t="s">
        <v>8</v>
      </c>
      <c r="M2" s="5"/>
      <c r="N2" s="5"/>
      <c r="O2" s="5"/>
      <c r="P2" s="5"/>
      <c r="Q2" s="5"/>
      <c r="R2" s="5"/>
      <c r="S2" s="5"/>
      <c r="T2" s="5" t="s">
        <v>10</v>
      </c>
      <c r="U2" s="2"/>
    </row>
    <row r="3" spans="1:21" ht="120" x14ac:dyDescent="0.25">
      <c r="A3" s="71" t="s">
        <v>53</v>
      </c>
      <c r="B3" s="78" t="s">
        <v>68</v>
      </c>
      <c r="C3" s="75"/>
      <c r="D3" s="71"/>
      <c r="E3" s="64" t="s">
        <v>73</v>
      </c>
      <c r="F3" s="20"/>
      <c r="G3" s="20"/>
      <c r="H3" s="66" t="s">
        <v>76</v>
      </c>
      <c r="I3" s="72"/>
      <c r="J3" s="28"/>
      <c r="K3" s="28"/>
      <c r="L3" s="8" t="s">
        <v>60</v>
      </c>
      <c r="M3" s="8"/>
      <c r="N3" s="8"/>
      <c r="O3" s="8"/>
      <c r="P3" s="8"/>
      <c r="Q3" s="8"/>
      <c r="R3" s="8"/>
      <c r="S3" s="8"/>
      <c r="T3" s="8"/>
      <c r="U3" s="2"/>
    </row>
    <row r="4" spans="1:21" ht="75" x14ac:dyDescent="0.25">
      <c r="A4" s="71"/>
      <c r="B4" s="78"/>
      <c r="C4" s="76"/>
      <c r="D4" s="71"/>
      <c r="E4" s="79"/>
      <c r="F4" s="21"/>
      <c r="G4" s="21"/>
      <c r="H4" s="80"/>
      <c r="I4" s="73"/>
      <c r="J4" s="29"/>
      <c r="K4" s="29"/>
      <c r="L4" s="7" t="s">
        <v>150</v>
      </c>
      <c r="M4" s="7"/>
      <c r="N4" s="7"/>
      <c r="O4" s="7"/>
      <c r="P4" s="7"/>
      <c r="Q4" s="7" t="s">
        <v>151</v>
      </c>
      <c r="R4" s="7"/>
      <c r="S4" s="7"/>
      <c r="T4" s="14"/>
      <c r="U4" s="2"/>
    </row>
    <row r="5" spans="1:21" ht="60" x14ac:dyDescent="0.25">
      <c r="A5" s="71"/>
      <c r="B5" s="78"/>
      <c r="C5" s="77"/>
      <c r="D5" s="71"/>
      <c r="E5" s="65"/>
      <c r="F5" s="22"/>
      <c r="G5" s="22"/>
      <c r="H5" s="67"/>
      <c r="I5" s="74"/>
      <c r="J5" s="30"/>
      <c r="K5" s="30"/>
      <c r="L5" s="7" t="s">
        <v>61</v>
      </c>
      <c r="M5" s="7"/>
      <c r="N5" s="7"/>
      <c r="O5" s="7"/>
      <c r="P5" s="7"/>
      <c r="Q5" s="7"/>
      <c r="R5" s="7"/>
      <c r="S5" s="7"/>
      <c r="T5" s="2"/>
      <c r="U5" s="2"/>
    </row>
    <row r="6" spans="1:21" ht="105" x14ac:dyDescent="0.25">
      <c r="A6" s="1" t="s">
        <v>79</v>
      </c>
      <c r="B6" s="8" t="s">
        <v>89</v>
      </c>
      <c r="C6" s="8" t="s">
        <v>92</v>
      </c>
      <c r="D6" s="8" t="s">
        <v>88</v>
      </c>
      <c r="E6" s="8" t="s">
        <v>90</v>
      </c>
      <c r="F6" s="8"/>
      <c r="G6" s="8"/>
      <c r="H6" s="13"/>
      <c r="I6" s="13" t="s">
        <v>87</v>
      </c>
      <c r="J6" s="13"/>
      <c r="K6" s="13"/>
      <c r="L6" s="8" t="s">
        <v>93</v>
      </c>
      <c r="M6" s="8"/>
      <c r="N6" s="8"/>
      <c r="O6" s="8"/>
      <c r="P6" s="8"/>
      <c r="Q6" s="8"/>
      <c r="R6" s="8"/>
      <c r="S6" s="8"/>
      <c r="T6" s="13"/>
      <c r="U6" s="2"/>
    </row>
    <row r="7" spans="1:21" ht="120" x14ac:dyDescent="0.25">
      <c r="A7" s="1" t="s">
        <v>122</v>
      </c>
      <c r="B7" s="8" t="s">
        <v>142</v>
      </c>
      <c r="C7" s="13"/>
      <c r="D7" s="13" t="s">
        <v>128</v>
      </c>
      <c r="E7" s="13"/>
      <c r="F7" s="13"/>
      <c r="G7" s="13"/>
      <c r="H7" s="7" t="s">
        <v>127</v>
      </c>
      <c r="I7" s="13"/>
      <c r="J7" s="13"/>
      <c r="K7" s="13"/>
      <c r="L7" s="13"/>
      <c r="M7" s="13"/>
      <c r="N7" s="13"/>
      <c r="O7" s="13"/>
      <c r="P7" s="13"/>
      <c r="Q7" s="13"/>
      <c r="R7" s="13"/>
      <c r="S7" s="13"/>
      <c r="T7" s="13"/>
      <c r="U7" s="8" t="s">
        <v>126</v>
      </c>
    </row>
    <row r="8" spans="1:21" ht="60" x14ac:dyDescent="0.25">
      <c r="A8" s="1" t="s">
        <v>143</v>
      </c>
      <c r="B8" s="8" t="s">
        <v>153</v>
      </c>
      <c r="C8" s="2"/>
      <c r="D8" s="2"/>
      <c r="E8" s="14" t="s">
        <v>148</v>
      </c>
      <c r="F8" s="14"/>
      <c r="G8" s="14"/>
      <c r="H8" s="8" t="s">
        <v>168</v>
      </c>
      <c r="I8" s="2"/>
      <c r="J8" s="2"/>
      <c r="K8" s="2"/>
      <c r="L8" s="8" t="s">
        <v>154</v>
      </c>
      <c r="M8" s="8"/>
      <c r="N8" s="8"/>
      <c r="O8" s="8"/>
      <c r="P8" s="8"/>
      <c r="Q8" s="8" t="s">
        <v>152</v>
      </c>
      <c r="R8" s="8"/>
      <c r="S8" s="8"/>
      <c r="T8" s="2"/>
      <c r="U8" s="2"/>
    </row>
    <row r="9" spans="1:21" ht="60" x14ac:dyDescent="0.25">
      <c r="A9" s="71" t="s">
        <v>169</v>
      </c>
      <c r="B9" s="66" t="s">
        <v>178</v>
      </c>
      <c r="C9" s="64"/>
      <c r="D9" s="8" t="s">
        <v>174</v>
      </c>
      <c r="E9" s="8" t="s">
        <v>175</v>
      </c>
      <c r="F9" s="66" t="s">
        <v>190</v>
      </c>
      <c r="G9" s="23"/>
      <c r="H9" s="64" t="s">
        <v>173</v>
      </c>
      <c r="I9" s="68"/>
      <c r="J9" s="31"/>
      <c r="K9" s="31"/>
      <c r="L9" s="66" t="s">
        <v>193</v>
      </c>
      <c r="M9" s="23"/>
      <c r="N9" s="23"/>
      <c r="O9" s="23"/>
      <c r="P9" s="66" t="s">
        <v>182</v>
      </c>
      <c r="Q9" s="68"/>
      <c r="R9" s="31"/>
      <c r="S9" s="31"/>
      <c r="T9" s="66" t="s">
        <v>183</v>
      </c>
      <c r="U9" s="64" t="s">
        <v>172</v>
      </c>
    </row>
    <row r="10" spans="1:21" ht="64.5" customHeight="1" x14ac:dyDescent="0.25">
      <c r="A10" s="71"/>
      <c r="B10" s="67"/>
      <c r="C10" s="65"/>
      <c r="D10" s="70" t="s">
        <v>176</v>
      </c>
      <c r="E10" s="70"/>
      <c r="F10" s="67"/>
      <c r="G10" s="24"/>
      <c r="H10" s="65"/>
      <c r="I10" s="69"/>
      <c r="J10" s="32"/>
      <c r="K10" s="32"/>
      <c r="L10" s="67"/>
      <c r="M10" s="24"/>
      <c r="N10" s="24"/>
      <c r="O10" s="24"/>
      <c r="P10" s="67"/>
      <c r="Q10" s="69"/>
      <c r="R10" s="32"/>
      <c r="S10" s="32"/>
      <c r="T10" s="67"/>
      <c r="U10" s="65"/>
    </row>
    <row r="11" spans="1:21" ht="75" x14ac:dyDescent="0.25">
      <c r="A11" s="1" t="s">
        <v>198</v>
      </c>
      <c r="B11" s="13"/>
      <c r="C11" s="13"/>
      <c r="D11" s="8" t="s">
        <v>204</v>
      </c>
      <c r="E11" s="13"/>
      <c r="F11" s="13"/>
      <c r="G11" s="13"/>
      <c r="H11" s="13"/>
      <c r="I11" s="13"/>
      <c r="J11" s="13"/>
      <c r="K11" s="13"/>
      <c r="L11" s="13"/>
      <c r="M11" s="13"/>
      <c r="N11" s="13"/>
      <c r="O11" s="8" t="s">
        <v>203</v>
      </c>
      <c r="P11" s="13"/>
      <c r="Q11" s="13"/>
      <c r="R11" s="13"/>
      <c r="S11" s="13"/>
      <c r="T11" s="8" t="s">
        <v>209</v>
      </c>
      <c r="U11" s="8" t="s">
        <v>201</v>
      </c>
    </row>
    <row r="12" spans="1:21" ht="75" x14ac:dyDescent="0.25">
      <c r="A12" s="1" t="s">
        <v>217</v>
      </c>
      <c r="B12" s="7" t="s">
        <v>227</v>
      </c>
      <c r="C12" s="14"/>
      <c r="D12" s="7" t="s">
        <v>228</v>
      </c>
      <c r="E12" s="14" t="s">
        <v>226</v>
      </c>
      <c r="F12" s="14"/>
      <c r="G12" s="14"/>
      <c r="H12" s="7" t="s">
        <v>224</v>
      </c>
      <c r="I12" s="7" t="s">
        <v>223</v>
      </c>
      <c r="J12" s="7"/>
      <c r="K12" s="7"/>
      <c r="L12" s="14"/>
      <c r="M12" s="14"/>
      <c r="N12" s="14"/>
      <c r="O12" s="14"/>
      <c r="P12" s="7" t="s">
        <v>225</v>
      </c>
      <c r="Q12" s="14"/>
      <c r="R12" s="14"/>
      <c r="S12" s="14"/>
      <c r="T12" s="14"/>
      <c r="U12" s="14"/>
    </row>
    <row r="13" spans="1:21" ht="45" x14ac:dyDescent="0.25">
      <c r="A13" s="1" t="s">
        <v>249</v>
      </c>
      <c r="B13" s="13"/>
      <c r="C13" s="13"/>
      <c r="D13" s="13" t="s">
        <v>253</v>
      </c>
      <c r="E13" s="13"/>
      <c r="F13" s="13"/>
      <c r="G13" s="13"/>
      <c r="H13" s="8" t="s">
        <v>254</v>
      </c>
      <c r="I13" s="13"/>
      <c r="J13" s="13"/>
      <c r="K13" s="13"/>
      <c r="L13" s="13"/>
      <c r="M13" s="13"/>
      <c r="N13" s="13"/>
      <c r="O13" s="13"/>
      <c r="P13" s="13"/>
      <c r="Q13" s="13"/>
      <c r="R13" s="13"/>
      <c r="S13" s="8" t="s">
        <v>255</v>
      </c>
      <c r="U13" s="13"/>
    </row>
    <row r="14" spans="1:21" ht="60" x14ac:dyDescent="0.25">
      <c r="A14" s="1" t="s">
        <v>265</v>
      </c>
      <c r="B14" s="8" t="s">
        <v>271</v>
      </c>
      <c r="C14" s="13"/>
      <c r="D14" s="13"/>
      <c r="E14" s="13"/>
      <c r="F14" s="13"/>
      <c r="G14" s="13"/>
      <c r="H14" s="8" t="s">
        <v>274</v>
      </c>
      <c r="I14" s="13"/>
      <c r="J14" s="13" t="s">
        <v>273</v>
      </c>
      <c r="K14" s="13"/>
      <c r="L14" s="13"/>
      <c r="M14" s="13"/>
      <c r="N14" s="13"/>
      <c r="O14" s="13"/>
      <c r="P14" s="13"/>
      <c r="Q14" s="13"/>
      <c r="R14" s="13"/>
      <c r="S14" s="8" t="s">
        <v>270</v>
      </c>
      <c r="T14" s="13"/>
      <c r="U14" s="13"/>
    </row>
    <row r="15" spans="1:21" ht="60" x14ac:dyDescent="0.25">
      <c r="A15" s="1" t="s">
        <v>282</v>
      </c>
      <c r="B15" s="13" t="s">
        <v>287</v>
      </c>
      <c r="C15" s="13"/>
      <c r="D15" s="13" t="s">
        <v>286</v>
      </c>
      <c r="E15" s="13" t="s">
        <v>288</v>
      </c>
      <c r="F15" s="8" t="s">
        <v>291</v>
      </c>
      <c r="G15" s="8"/>
      <c r="H15" s="13"/>
      <c r="I15" s="13"/>
      <c r="J15" s="13"/>
      <c r="K15" s="13"/>
      <c r="L15" s="8" t="s">
        <v>289</v>
      </c>
      <c r="M15" s="8"/>
      <c r="N15" s="8"/>
      <c r="O15" s="13"/>
      <c r="P15" s="13"/>
      <c r="Q15" s="13"/>
      <c r="R15" s="13"/>
      <c r="S15" s="13"/>
      <c r="T15" s="8" t="s">
        <v>290</v>
      </c>
      <c r="U15" s="8" t="s">
        <v>306</v>
      </c>
    </row>
    <row r="16" spans="1:21" ht="60" x14ac:dyDescent="0.25">
      <c r="A16" s="1" t="s">
        <v>308</v>
      </c>
      <c r="B16" s="13" t="s">
        <v>318</v>
      </c>
      <c r="C16" s="13"/>
      <c r="D16" s="13"/>
      <c r="E16" s="13"/>
      <c r="F16" s="13"/>
      <c r="G16" s="13"/>
      <c r="H16" s="13"/>
      <c r="I16" s="13"/>
      <c r="J16" s="13"/>
      <c r="K16" s="13"/>
      <c r="L16" s="8" t="s">
        <v>316</v>
      </c>
      <c r="M16" s="8"/>
      <c r="N16" s="8"/>
      <c r="O16" s="13"/>
      <c r="P16" s="13" t="s">
        <v>317</v>
      </c>
      <c r="Q16" s="8" t="s">
        <v>313</v>
      </c>
      <c r="R16" s="8" t="s">
        <v>315</v>
      </c>
      <c r="S16" s="13"/>
      <c r="T16" s="13"/>
      <c r="U16" s="13"/>
    </row>
    <row r="17" spans="1:21" ht="90" x14ac:dyDescent="0.25">
      <c r="A17" s="1" t="s">
        <v>331</v>
      </c>
      <c r="B17" s="8" t="s">
        <v>343</v>
      </c>
      <c r="C17" s="8" t="s">
        <v>355</v>
      </c>
      <c r="D17" s="13"/>
      <c r="E17" s="13"/>
      <c r="F17" s="13"/>
      <c r="G17" s="13"/>
      <c r="H17" s="8" t="s">
        <v>344</v>
      </c>
      <c r="I17" s="8" t="s">
        <v>336</v>
      </c>
      <c r="J17" s="13"/>
      <c r="K17" s="13"/>
      <c r="L17" s="13"/>
      <c r="M17" s="13"/>
      <c r="N17" s="8" t="s">
        <v>354</v>
      </c>
      <c r="O17" s="13"/>
      <c r="Q17" s="13"/>
      <c r="R17" s="13"/>
      <c r="S17" s="13"/>
      <c r="T17" s="13"/>
      <c r="U17" s="13" t="s">
        <v>335</v>
      </c>
    </row>
    <row r="18" spans="1:21" ht="90" x14ac:dyDescent="0.25">
      <c r="A18" s="1" t="s">
        <v>356</v>
      </c>
      <c r="B18" s="13" t="s">
        <v>363</v>
      </c>
      <c r="C18" s="13"/>
      <c r="D18" s="8" t="s">
        <v>365</v>
      </c>
      <c r="E18" s="13" t="s">
        <v>364</v>
      </c>
      <c r="F18" s="13"/>
      <c r="G18" s="13"/>
      <c r="H18" s="13"/>
      <c r="I18" s="13"/>
      <c r="J18" s="13"/>
      <c r="K18" s="13"/>
      <c r="L18" s="13"/>
      <c r="M18" s="13"/>
      <c r="N18" s="13"/>
      <c r="O18" s="13"/>
      <c r="P18" s="8" t="s">
        <v>362</v>
      </c>
      <c r="Q18" s="13"/>
      <c r="R18" s="13"/>
      <c r="S18" s="13" t="s">
        <v>391</v>
      </c>
      <c r="T18" s="13"/>
      <c r="U18" s="13" t="s">
        <v>361</v>
      </c>
    </row>
    <row r="19" spans="1:21" ht="90" x14ac:dyDescent="0.25">
      <c r="A19" s="1" t="s">
        <v>386</v>
      </c>
      <c r="B19" s="8" t="s">
        <v>393</v>
      </c>
      <c r="C19" s="13" t="s">
        <v>394</v>
      </c>
      <c r="D19" s="8" t="s">
        <v>397</v>
      </c>
      <c r="E19" s="13"/>
      <c r="F19" s="13"/>
      <c r="G19" s="13"/>
      <c r="H19" s="13" t="s">
        <v>396</v>
      </c>
      <c r="I19" s="13"/>
      <c r="J19" s="8" t="s">
        <v>392</v>
      </c>
      <c r="K19" s="8"/>
      <c r="L19" s="13"/>
      <c r="M19" s="8" t="s">
        <v>415</v>
      </c>
      <c r="N19" s="13"/>
      <c r="O19" s="13"/>
      <c r="P19" s="13"/>
      <c r="Q19" s="13"/>
      <c r="R19" s="13"/>
      <c r="S19" s="13"/>
      <c r="T19" s="13"/>
      <c r="U19" s="8" t="s">
        <v>395</v>
      </c>
    </row>
    <row r="20" spans="1:21" ht="60" x14ac:dyDescent="0.25">
      <c r="A20" s="1" t="s">
        <v>416</v>
      </c>
      <c r="B20" s="8" t="s">
        <v>425</v>
      </c>
      <c r="C20" s="13"/>
      <c r="D20" s="8" t="s">
        <v>422</v>
      </c>
      <c r="E20" s="8" t="s">
        <v>421</v>
      </c>
      <c r="F20" s="13"/>
      <c r="G20" s="13"/>
      <c r="H20" s="7" t="s">
        <v>537</v>
      </c>
      <c r="I20" s="13"/>
      <c r="J20" s="13"/>
      <c r="K20" s="13"/>
      <c r="L20" s="13"/>
      <c r="M20" s="13"/>
      <c r="N20" s="13"/>
      <c r="O20" s="13"/>
      <c r="P20" s="8" t="s">
        <v>423</v>
      </c>
      <c r="Q20" s="8" t="s">
        <v>424</v>
      </c>
      <c r="R20" s="13"/>
      <c r="S20" s="13"/>
      <c r="T20" s="8" t="s">
        <v>426</v>
      </c>
      <c r="U20" s="13"/>
    </row>
    <row r="21" spans="1:21" ht="45" x14ac:dyDescent="0.25">
      <c r="A21" s="1" t="s">
        <v>439</v>
      </c>
      <c r="B21" s="13"/>
      <c r="C21" s="13"/>
      <c r="D21" s="8" t="s">
        <v>444</v>
      </c>
      <c r="E21" s="13" t="s">
        <v>443</v>
      </c>
      <c r="F21" s="13"/>
      <c r="G21" s="13"/>
      <c r="H21" s="8" t="s">
        <v>445</v>
      </c>
      <c r="I21" s="13"/>
      <c r="J21" s="8" t="s">
        <v>446</v>
      </c>
      <c r="K21" s="8"/>
      <c r="L21" s="13"/>
      <c r="M21" s="13" t="s">
        <v>447</v>
      </c>
      <c r="N21" s="13"/>
      <c r="O21" s="13"/>
      <c r="P21" s="13"/>
      <c r="Q21" s="13"/>
      <c r="R21" s="13"/>
      <c r="S21" s="13"/>
      <c r="T21" s="13"/>
      <c r="U21" s="13"/>
    </row>
    <row r="22" spans="1:21" ht="90" x14ac:dyDescent="0.25">
      <c r="A22" s="1" t="s">
        <v>459</v>
      </c>
      <c r="B22" s="13" t="s">
        <v>363</v>
      </c>
      <c r="C22" s="13"/>
      <c r="D22" s="12"/>
      <c r="E22" s="8" t="s">
        <v>466</v>
      </c>
      <c r="F22" s="12"/>
      <c r="G22" s="12"/>
      <c r="H22" s="13" t="s">
        <v>464</v>
      </c>
      <c r="I22" s="12"/>
      <c r="J22" s="12"/>
      <c r="K22" s="12"/>
      <c r="L22" s="12"/>
      <c r="M22" s="13" t="s">
        <v>465</v>
      </c>
      <c r="N22" s="12"/>
      <c r="O22" s="12"/>
      <c r="P22" s="12"/>
      <c r="Q22" s="12"/>
      <c r="R22" s="12"/>
      <c r="S22" s="12"/>
      <c r="T22" s="12"/>
      <c r="U22" s="13" t="s">
        <v>463</v>
      </c>
    </row>
    <row r="23" spans="1:21" ht="45" x14ac:dyDescent="0.25">
      <c r="A23" s="1" t="s">
        <v>479</v>
      </c>
      <c r="B23" s="13"/>
      <c r="D23" s="8" t="s">
        <v>486</v>
      </c>
      <c r="E23" s="13" t="s">
        <v>488</v>
      </c>
      <c r="F23" s="13"/>
      <c r="G23" s="13"/>
      <c r="H23" s="8" t="s">
        <v>490</v>
      </c>
      <c r="I23" s="13"/>
      <c r="J23" s="8" t="s">
        <v>483</v>
      </c>
      <c r="K23" s="8"/>
      <c r="L23" s="13"/>
      <c r="M23" s="8" t="s">
        <v>487</v>
      </c>
      <c r="N23" s="13"/>
      <c r="O23" s="13"/>
      <c r="P23" s="13"/>
      <c r="Q23" s="13"/>
      <c r="R23" s="13"/>
      <c r="S23" s="13"/>
      <c r="T23" s="48" t="s">
        <v>484</v>
      </c>
      <c r="U23" s="13"/>
    </row>
    <row r="24" spans="1:21" ht="45" x14ac:dyDescent="0.25">
      <c r="A24" s="1" t="s">
        <v>499</v>
      </c>
      <c r="B24" s="13"/>
      <c r="C24" s="8" t="s">
        <v>506</v>
      </c>
      <c r="D24" s="13" t="s">
        <v>505</v>
      </c>
      <c r="E24" s="13"/>
      <c r="F24" s="13"/>
      <c r="G24" s="13"/>
      <c r="H24" s="8" t="s">
        <v>536</v>
      </c>
      <c r="I24" s="13"/>
      <c r="J24" s="13"/>
      <c r="K24" s="13"/>
      <c r="L24" s="8" t="s">
        <v>507</v>
      </c>
      <c r="M24" s="13"/>
      <c r="N24" s="8" t="s">
        <v>504</v>
      </c>
      <c r="O24" s="13"/>
      <c r="P24" s="13"/>
      <c r="Q24" s="13"/>
      <c r="R24" s="13"/>
      <c r="S24" s="13"/>
      <c r="T24" s="13"/>
      <c r="U24" s="13"/>
    </row>
    <row r="25" spans="1:21" ht="45" x14ac:dyDescent="0.25">
      <c r="A25" s="1" t="s">
        <v>514</v>
      </c>
      <c r="B25" s="8" t="s">
        <v>521</v>
      </c>
      <c r="C25" s="13"/>
      <c r="D25" s="13" t="s">
        <v>523</v>
      </c>
      <c r="E25" s="13" t="s">
        <v>520</v>
      </c>
      <c r="F25" s="13"/>
      <c r="G25" s="13"/>
      <c r="H25" s="8" t="s">
        <v>522</v>
      </c>
      <c r="I25" s="13"/>
      <c r="J25" s="13"/>
      <c r="K25" s="13"/>
      <c r="L25" s="13"/>
      <c r="M25" s="8" t="s">
        <v>524</v>
      </c>
      <c r="N25" s="13"/>
      <c r="O25" s="13"/>
      <c r="P25" s="13"/>
      <c r="Q25" s="13"/>
      <c r="R25" s="13"/>
      <c r="S25" s="13"/>
      <c r="T25" s="13"/>
      <c r="U25" s="13"/>
    </row>
    <row r="26" spans="1:21" ht="45" x14ac:dyDescent="0.25">
      <c r="A26" s="1" t="s">
        <v>530</v>
      </c>
      <c r="B26" s="13"/>
      <c r="C26" s="13"/>
      <c r="D26" s="13"/>
      <c r="E26" s="13"/>
      <c r="F26" s="13"/>
      <c r="G26" s="13"/>
      <c r="H26" s="8" t="s">
        <v>538</v>
      </c>
      <c r="I26" s="13"/>
      <c r="J26" s="8" t="s">
        <v>539</v>
      </c>
      <c r="K26" s="8"/>
      <c r="L26" s="13"/>
      <c r="M26" s="13"/>
      <c r="N26" s="13"/>
      <c r="O26" s="13"/>
      <c r="P26" s="13"/>
      <c r="Q26" s="13"/>
      <c r="R26" s="13"/>
      <c r="S26" s="13"/>
      <c r="T26" s="13"/>
      <c r="U26" s="13"/>
    </row>
    <row r="27" spans="1:21" ht="60" x14ac:dyDescent="0.25">
      <c r="A27" s="1" t="s">
        <v>547</v>
      </c>
      <c r="B27" s="13"/>
      <c r="C27" s="13"/>
      <c r="D27" s="13" t="s">
        <v>557</v>
      </c>
      <c r="E27" s="13" t="s">
        <v>556</v>
      </c>
      <c r="F27" s="13"/>
      <c r="G27" s="13"/>
      <c r="H27" s="8" t="s">
        <v>555</v>
      </c>
      <c r="I27" s="13"/>
      <c r="J27" s="13"/>
      <c r="K27" s="13"/>
      <c r="L27" s="13"/>
      <c r="M27" s="8" t="s">
        <v>560</v>
      </c>
      <c r="N27" s="8" t="s">
        <v>558</v>
      </c>
      <c r="O27" s="13"/>
      <c r="P27" s="13"/>
      <c r="Q27" s="8" t="s">
        <v>559</v>
      </c>
      <c r="R27" s="13"/>
      <c r="S27" s="13"/>
      <c r="T27" s="13"/>
      <c r="U27" s="13"/>
    </row>
    <row r="28" spans="1:21" ht="45" x14ac:dyDescent="0.25">
      <c r="A28" s="1" t="s">
        <v>570</v>
      </c>
      <c r="B28" s="13"/>
      <c r="C28" s="13"/>
      <c r="D28" s="13"/>
      <c r="E28" s="13"/>
      <c r="F28" s="13"/>
      <c r="G28" s="13"/>
      <c r="H28" s="8" t="s">
        <v>577</v>
      </c>
      <c r="I28" s="8" t="s">
        <v>574</v>
      </c>
      <c r="J28" s="13"/>
      <c r="K28" s="13"/>
      <c r="L28" s="13"/>
      <c r="M28" s="13"/>
      <c r="N28" s="13"/>
      <c r="O28" s="13"/>
      <c r="P28" s="8" t="s">
        <v>576</v>
      </c>
      <c r="Q28" s="13"/>
      <c r="R28" s="13"/>
      <c r="S28" s="13"/>
      <c r="T28" s="8" t="s">
        <v>575</v>
      </c>
      <c r="U28" s="13"/>
    </row>
    <row r="29" spans="1:21" ht="45" x14ac:dyDescent="0.25">
      <c r="A29" s="1" t="s">
        <v>587</v>
      </c>
      <c r="B29" s="8" t="s">
        <v>594</v>
      </c>
      <c r="C29" s="8" t="s">
        <v>600</v>
      </c>
      <c r="D29" s="13" t="s">
        <v>596</v>
      </c>
      <c r="E29" s="13"/>
      <c r="F29" s="13"/>
      <c r="G29" s="13"/>
      <c r="H29" s="13"/>
      <c r="I29" s="13"/>
      <c r="J29" s="13"/>
      <c r="K29" s="13"/>
      <c r="L29" s="13"/>
      <c r="M29" s="8" t="s">
        <v>593</v>
      </c>
      <c r="N29" s="13"/>
      <c r="O29" s="8" t="s">
        <v>595</v>
      </c>
      <c r="P29" s="8" t="s">
        <v>591</v>
      </c>
      <c r="Q29" s="8" t="s">
        <v>592</v>
      </c>
      <c r="R29" s="13"/>
      <c r="S29" s="13"/>
      <c r="T29" s="13"/>
      <c r="U29" s="13"/>
    </row>
    <row r="30" spans="1:21" ht="45" x14ac:dyDescent="0.25">
      <c r="A30" s="1" t="s">
        <v>611</v>
      </c>
      <c r="B30" s="8" t="s">
        <v>619</v>
      </c>
      <c r="C30" s="13"/>
      <c r="D30" s="8" t="s">
        <v>618</v>
      </c>
      <c r="E30" s="13" t="s">
        <v>556</v>
      </c>
      <c r="F30" s="13"/>
      <c r="G30" s="13"/>
      <c r="H30" s="13"/>
      <c r="I30" s="13"/>
      <c r="J30" s="13" t="s">
        <v>617</v>
      </c>
      <c r="K30" s="13"/>
      <c r="L30" s="13"/>
      <c r="M30" s="8" t="s">
        <v>616</v>
      </c>
      <c r="N30" s="13"/>
      <c r="O30" s="13"/>
      <c r="P30" s="13"/>
      <c r="Q30" s="13" t="s">
        <v>615</v>
      </c>
      <c r="R30" s="13"/>
      <c r="S30" s="13"/>
      <c r="T30" s="13"/>
      <c r="U30" s="13"/>
    </row>
    <row r="31" spans="1:21" ht="60" x14ac:dyDescent="0.25">
      <c r="A31" s="1" t="s">
        <v>629</v>
      </c>
      <c r="B31" s="8" t="s">
        <v>634</v>
      </c>
      <c r="C31" s="13"/>
      <c r="D31" s="8" t="s">
        <v>638</v>
      </c>
      <c r="E31" s="8" t="s">
        <v>637</v>
      </c>
      <c r="F31" s="13"/>
      <c r="G31" s="13"/>
      <c r="H31" s="13"/>
      <c r="I31" s="13"/>
      <c r="J31" s="13"/>
      <c r="K31" s="13"/>
      <c r="L31" s="13"/>
      <c r="M31" s="13"/>
      <c r="N31" s="13"/>
      <c r="O31" s="13"/>
      <c r="P31" s="13"/>
      <c r="Q31" s="13"/>
      <c r="R31" s="13"/>
      <c r="S31" s="13"/>
      <c r="T31" s="13"/>
      <c r="U31" s="13"/>
    </row>
    <row r="32" spans="1:21" ht="45" x14ac:dyDescent="0.25">
      <c r="A32" s="1" t="s">
        <v>648</v>
      </c>
      <c r="B32" s="13"/>
      <c r="C32" s="13"/>
      <c r="D32" s="13"/>
      <c r="E32" s="8" t="s">
        <v>653</v>
      </c>
      <c r="F32" s="13"/>
      <c r="G32" s="13"/>
      <c r="H32" s="13"/>
      <c r="I32" s="8" t="s">
        <v>654</v>
      </c>
      <c r="J32" s="13"/>
      <c r="K32" s="13"/>
      <c r="L32" s="8" t="s">
        <v>655</v>
      </c>
      <c r="M32" s="13"/>
      <c r="N32" s="13"/>
      <c r="O32" s="13"/>
      <c r="P32" s="13"/>
      <c r="Q32" s="13"/>
      <c r="R32" s="13"/>
      <c r="S32" s="13"/>
      <c r="T32" s="13"/>
      <c r="U32" s="13" t="s">
        <v>652</v>
      </c>
    </row>
    <row r="33" spans="1:21" ht="45" x14ac:dyDescent="0.25">
      <c r="A33" s="1" t="s">
        <v>665</v>
      </c>
      <c r="B33" s="8" t="s">
        <v>670</v>
      </c>
      <c r="C33" s="13"/>
      <c r="D33" s="8" t="s">
        <v>671</v>
      </c>
      <c r="E33" s="13"/>
      <c r="F33" s="13"/>
      <c r="G33" s="13"/>
      <c r="H33" s="13" t="s">
        <v>669</v>
      </c>
      <c r="I33" s="13"/>
      <c r="J33" s="13"/>
      <c r="K33" s="13"/>
      <c r="L33" s="13"/>
      <c r="M33" s="13"/>
      <c r="N33" s="13"/>
      <c r="O33" s="13"/>
      <c r="P33" s="13"/>
      <c r="Q33" s="13"/>
      <c r="R33" s="13"/>
      <c r="S33" s="13"/>
      <c r="T33" s="13"/>
      <c r="U33" s="13"/>
    </row>
    <row r="34" spans="1:21" ht="105" x14ac:dyDescent="0.25">
      <c r="A34" s="1" t="s">
        <v>679</v>
      </c>
      <c r="B34" s="13"/>
      <c r="C34" s="13"/>
      <c r="D34" s="13"/>
      <c r="E34" s="13"/>
      <c r="F34" s="13"/>
      <c r="G34" s="8" t="s">
        <v>686</v>
      </c>
      <c r="H34" s="8" t="s">
        <v>683</v>
      </c>
      <c r="I34" s="13"/>
      <c r="J34" s="8" t="s">
        <v>689</v>
      </c>
      <c r="K34" s="8" t="s">
        <v>688</v>
      </c>
      <c r="L34" s="13"/>
      <c r="M34" s="13"/>
      <c r="N34" s="13"/>
      <c r="O34" s="13"/>
      <c r="P34" s="13"/>
      <c r="Q34" s="13"/>
      <c r="R34" s="8" t="s">
        <v>684</v>
      </c>
      <c r="S34" s="13"/>
      <c r="T34" s="13"/>
      <c r="U34" s="13"/>
    </row>
  </sheetData>
  <mergeCells count="19">
    <mergeCell ref="I3:I5"/>
    <mergeCell ref="C3:C5"/>
    <mergeCell ref="A3:A5"/>
    <mergeCell ref="B3:B5"/>
    <mergeCell ref="D3:D5"/>
    <mergeCell ref="E3:E5"/>
    <mergeCell ref="H3:H5"/>
    <mergeCell ref="D10:E10"/>
    <mergeCell ref="B9:B10"/>
    <mergeCell ref="C9:C10"/>
    <mergeCell ref="A9:A10"/>
    <mergeCell ref="F9:F10"/>
    <mergeCell ref="U9:U10"/>
    <mergeCell ref="P9:P10"/>
    <mergeCell ref="H9:H10"/>
    <mergeCell ref="I9:I10"/>
    <mergeCell ref="L9:L10"/>
    <mergeCell ref="Q9:Q10"/>
    <mergeCell ref="T9:T10"/>
  </mergeCells>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66395-D644-4F85-B01B-614471A056B0}">
  <dimension ref="A1:K31"/>
  <sheetViews>
    <sheetView workbookViewId="0">
      <pane ySplit="1" topLeftCell="A2" activePane="bottomLeft" state="frozen"/>
      <selection activeCell="I1" sqref="I1"/>
      <selection pane="bottomLeft" activeCell="C6" sqref="C6"/>
    </sheetView>
  </sheetViews>
  <sheetFormatPr baseColWidth="10" defaultColWidth="9.140625" defaultRowHeight="15" x14ac:dyDescent="0.25"/>
  <cols>
    <col min="1" max="1" width="12.85546875" bestFit="1" customWidth="1"/>
    <col min="2" max="2" width="52.140625" bestFit="1" customWidth="1"/>
    <col min="3" max="3" width="39.5703125" customWidth="1"/>
    <col min="4" max="4" width="48.28515625" customWidth="1"/>
    <col min="5" max="5" width="43.42578125" customWidth="1"/>
    <col min="6" max="6" width="45.140625" customWidth="1"/>
    <col min="7" max="7" width="41.7109375" bestFit="1" customWidth="1"/>
    <col min="8" max="8" width="46.42578125" bestFit="1" customWidth="1"/>
    <col min="9" max="10" width="46.42578125" customWidth="1"/>
    <col min="11" max="11" width="50.28515625" bestFit="1" customWidth="1"/>
  </cols>
  <sheetData>
    <row r="1" spans="1:11" x14ac:dyDescent="0.25">
      <c r="A1" s="35" t="s">
        <v>2</v>
      </c>
      <c r="B1" s="35" t="s">
        <v>11</v>
      </c>
      <c r="C1" s="35" t="s">
        <v>94</v>
      </c>
      <c r="D1" s="35" t="s">
        <v>96</v>
      </c>
      <c r="E1" s="35" t="s">
        <v>15</v>
      </c>
      <c r="F1" s="36" t="s">
        <v>77</v>
      </c>
      <c r="G1" s="36" t="s">
        <v>52</v>
      </c>
      <c r="H1" s="36" t="s">
        <v>155</v>
      </c>
      <c r="I1" s="36" t="s">
        <v>205</v>
      </c>
      <c r="J1" s="36" t="s">
        <v>179</v>
      </c>
      <c r="K1" s="36" t="s">
        <v>13</v>
      </c>
    </row>
    <row r="2" spans="1:11" ht="45" x14ac:dyDescent="0.25">
      <c r="A2" s="4" t="s">
        <v>0</v>
      </c>
      <c r="B2" s="11" t="s">
        <v>12</v>
      </c>
      <c r="C2" s="11"/>
      <c r="D2" s="11"/>
      <c r="E2" s="11" t="s">
        <v>16</v>
      </c>
      <c r="F2" s="5" t="s">
        <v>17</v>
      </c>
      <c r="G2" s="7" t="s">
        <v>18</v>
      </c>
      <c r="H2" s="7"/>
      <c r="I2" s="7"/>
      <c r="J2" s="7"/>
      <c r="K2" s="11" t="s">
        <v>14</v>
      </c>
    </row>
    <row r="3" spans="1:11" ht="90" x14ac:dyDescent="0.25">
      <c r="A3" s="4" t="s">
        <v>53</v>
      </c>
      <c r="B3" s="13"/>
      <c r="C3" s="13"/>
      <c r="D3" s="13"/>
      <c r="E3" s="8" t="s">
        <v>62</v>
      </c>
      <c r="F3" s="8" t="s">
        <v>63</v>
      </c>
      <c r="G3" s="13"/>
      <c r="H3" s="16"/>
      <c r="I3" s="16"/>
      <c r="J3" s="16"/>
      <c r="K3" s="13"/>
    </row>
    <row r="4" spans="1:11" ht="60" x14ac:dyDescent="0.25">
      <c r="A4" s="4" t="s">
        <v>79</v>
      </c>
      <c r="B4" s="13"/>
      <c r="C4" s="8" t="s">
        <v>95</v>
      </c>
      <c r="D4" s="8" t="s">
        <v>97</v>
      </c>
      <c r="E4" s="13"/>
      <c r="F4" s="13"/>
      <c r="G4" s="13"/>
      <c r="H4" s="13"/>
      <c r="I4" s="13"/>
      <c r="J4" s="13"/>
      <c r="K4" s="13"/>
    </row>
    <row r="5" spans="1:11" ht="45" x14ac:dyDescent="0.25">
      <c r="A5" s="4" t="s">
        <v>122</v>
      </c>
      <c r="B5" s="14"/>
      <c r="C5" s="14"/>
      <c r="D5" s="14"/>
      <c r="E5" s="7" t="s">
        <v>129</v>
      </c>
      <c r="F5" s="7" t="s">
        <v>130</v>
      </c>
      <c r="G5" s="14"/>
      <c r="H5" s="14"/>
      <c r="I5" s="14"/>
      <c r="J5" s="14"/>
      <c r="K5" s="14"/>
    </row>
    <row r="6" spans="1:11" ht="75" x14ac:dyDescent="0.25">
      <c r="A6" s="4" t="s">
        <v>143</v>
      </c>
      <c r="B6" s="13"/>
      <c r="C6" s="13"/>
      <c r="D6" s="13"/>
      <c r="E6" s="13"/>
      <c r="F6" s="8" t="s">
        <v>157</v>
      </c>
      <c r="G6" s="13"/>
      <c r="H6" s="8" t="s">
        <v>156</v>
      </c>
      <c r="I6" s="8"/>
      <c r="J6" s="8"/>
      <c r="K6" s="13"/>
    </row>
    <row r="7" spans="1:11" ht="120" x14ac:dyDescent="0.25">
      <c r="A7" s="4" t="s">
        <v>169</v>
      </c>
      <c r="B7" s="13"/>
      <c r="C7" s="13"/>
      <c r="D7" s="8"/>
      <c r="E7" s="8" t="s">
        <v>705</v>
      </c>
      <c r="F7" s="13"/>
      <c r="G7" s="13"/>
      <c r="H7" s="13"/>
      <c r="I7" s="13"/>
      <c r="J7" s="8" t="s">
        <v>180</v>
      </c>
      <c r="K7" s="13"/>
    </row>
    <row r="8" spans="1:11" ht="90" x14ac:dyDescent="0.25">
      <c r="A8" s="4" t="s">
        <v>198</v>
      </c>
      <c r="B8" s="13"/>
      <c r="C8" s="13"/>
      <c r="D8" s="13"/>
      <c r="E8" s="13"/>
      <c r="F8" s="13"/>
      <c r="G8" s="13"/>
      <c r="H8" s="8" t="s">
        <v>206</v>
      </c>
      <c r="I8" s="8" t="s">
        <v>207</v>
      </c>
      <c r="J8" s="13"/>
      <c r="K8" s="13"/>
    </row>
    <row r="9" spans="1:11" ht="90" x14ac:dyDescent="0.25">
      <c r="A9" s="4" t="s">
        <v>217</v>
      </c>
      <c r="B9" s="8" t="s">
        <v>232</v>
      </c>
      <c r="C9" s="13"/>
      <c r="D9" s="13"/>
      <c r="E9" s="13"/>
      <c r="F9" s="8" t="s">
        <v>229</v>
      </c>
      <c r="G9" s="13" t="s">
        <v>231</v>
      </c>
      <c r="H9" s="13"/>
      <c r="I9" s="13"/>
      <c r="J9" s="13" t="s">
        <v>230</v>
      </c>
      <c r="K9" s="13"/>
    </row>
    <row r="10" spans="1:11" ht="30" x14ac:dyDescent="0.25">
      <c r="A10" s="4" t="s">
        <v>249</v>
      </c>
      <c r="B10" s="13"/>
      <c r="C10" s="13"/>
      <c r="D10" s="13"/>
      <c r="E10" s="8"/>
      <c r="F10" s="8" t="s">
        <v>257</v>
      </c>
      <c r="G10" s="13"/>
      <c r="H10" s="13" t="s">
        <v>256</v>
      </c>
      <c r="I10" s="13"/>
      <c r="J10" s="13"/>
      <c r="K10" s="13"/>
    </row>
    <row r="11" spans="1:11" ht="45" x14ac:dyDescent="0.25">
      <c r="A11" s="4" t="s">
        <v>265</v>
      </c>
      <c r="B11" s="13"/>
      <c r="C11" s="13"/>
      <c r="D11" s="13"/>
      <c r="E11" s="13"/>
      <c r="F11" s="8" t="s">
        <v>276</v>
      </c>
      <c r="G11" s="13"/>
      <c r="H11" s="8" t="s">
        <v>275</v>
      </c>
      <c r="I11" s="13"/>
      <c r="J11" s="13"/>
      <c r="K11" s="13"/>
    </row>
    <row r="12" spans="1:11" ht="45" x14ac:dyDescent="0.25">
      <c r="A12" s="4" t="s">
        <v>282</v>
      </c>
      <c r="B12" s="13"/>
      <c r="C12" s="13"/>
      <c r="D12" s="13"/>
      <c r="E12" s="8" t="s">
        <v>292</v>
      </c>
      <c r="F12" s="13"/>
      <c r="G12" s="13"/>
      <c r="H12" s="13"/>
      <c r="I12" s="13"/>
      <c r="J12" s="13"/>
      <c r="K12" s="13"/>
    </row>
    <row r="13" spans="1:11" ht="75" x14ac:dyDescent="0.25">
      <c r="A13" s="4" t="s">
        <v>308</v>
      </c>
      <c r="B13" s="12"/>
      <c r="C13" s="12"/>
      <c r="D13" s="12"/>
      <c r="E13" s="12"/>
      <c r="F13" s="12"/>
      <c r="G13" s="12"/>
      <c r="H13" s="8" t="s">
        <v>320</v>
      </c>
      <c r="I13" s="12"/>
      <c r="J13" s="12"/>
      <c r="K13" s="8" t="s">
        <v>319</v>
      </c>
    </row>
    <row r="14" spans="1:11" ht="120" x14ac:dyDescent="0.25">
      <c r="A14" s="4" t="s">
        <v>331</v>
      </c>
      <c r="B14" s="13"/>
      <c r="C14" s="13"/>
      <c r="D14" s="13"/>
      <c r="E14" s="8" t="s">
        <v>337</v>
      </c>
      <c r="F14" s="8" t="s">
        <v>339</v>
      </c>
      <c r="G14" s="13"/>
      <c r="H14" s="13"/>
      <c r="I14" s="13"/>
      <c r="J14" s="13"/>
      <c r="K14" s="13" t="s">
        <v>338</v>
      </c>
    </row>
    <row r="15" spans="1:11" ht="45" x14ac:dyDescent="0.25">
      <c r="A15" s="4" t="s">
        <v>356</v>
      </c>
      <c r="B15" s="14"/>
      <c r="C15" s="14"/>
      <c r="D15" s="7" t="s">
        <v>368</v>
      </c>
      <c r="E15" s="14" t="s">
        <v>367</v>
      </c>
      <c r="F15" s="14"/>
      <c r="G15" s="14"/>
      <c r="H15" s="14"/>
      <c r="I15" s="14"/>
      <c r="J15" s="14"/>
      <c r="K15" s="14" t="s">
        <v>366</v>
      </c>
    </row>
    <row r="16" spans="1:11" ht="105" x14ac:dyDescent="0.25">
      <c r="A16" s="4" t="s">
        <v>386</v>
      </c>
      <c r="B16" s="14"/>
      <c r="C16" s="7" t="s">
        <v>390</v>
      </c>
      <c r="D16" s="14"/>
      <c r="E16" s="7" t="s">
        <v>399</v>
      </c>
      <c r="F16" s="14"/>
      <c r="G16" s="14"/>
      <c r="H16" s="14" t="s">
        <v>398</v>
      </c>
      <c r="I16" s="14"/>
      <c r="J16" s="14"/>
      <c r="K16" s="14"/>
    </row>
    <row r="17" spans="1:11" ht="75" x14ac:dyDescent="0.25">
      <c r="A17" s="4" t="s">
        <v>416</v>
      </c>
      <c r="B17" s="13"/>
      <c r="C17" s="13"/>
      <c r="D17" s="8"/>
      <c r="E17" s="7" t="s">
        <v>428</v>
      </c>
      <c r="F17" s="13"/>
      <c r="G17" s="13"/>
      <c r="H17" s="8" t="s">
        <v>427</v>
      </c>
      <c r="I17" s="13"/>
      <c r="J17" s="13"/>
      <c r="K17" s="13"/>
    </row>
    <row r="18" spans="1:11" ht="60" x14ac:dyDescent="0.25">
      <c r="A18" s="4" t="s">
        <v>439</v>
      </c>
      <c r="B18" s="13"/>
      <c r="C18" s="13"/>
      <c r="D18" s="8" t="s">
        <v>449</v>
      </c>
      <c r="E18" s="8" t="s">
        <v>448</v>
      </c>
      <c r="F18" s="13"/>
      <c r="G18" s="13"/>
      <c r="H18" s="13"/>
      <c r="I18" s="13"/>
      <c r="J18" s="13"/>
      <c r="K18" s="13"/>
    </row>
    <row r="19" spans="1:11" ht="30" x14ac:dyDescent="0.25">
      <c r="A19" s="4" t="s">
        <v>459</v>
      </c>
      <c r="B19" s="13"/>
      <c r="C19" s="13"/>
      <c r="D19" s="13"/>
      <c r="E19" s="2"/>
      <c r="F19" s="8" t="s">
        <v>467</v>
      </c>
      <c r="G19" s="13"/>
      <c r="H19" s="13"/>
      <c r="I19" s="13"/>
      <c r="J19" s="13"/>
      <c r="K19" s="13"/>
    </row>
    <row r="20" spans="1:11" ht="90" x14ac:dyDescent="0.25">
      <c r="A20" s="4" t="s">
        <v>479</v>
      </c>
      <c r="B20" s="13"/>
      <c r="C20" s="13"/>
      <c r="D20" s="8" t="s">
        <v>491</v>
      </c>
      <c r="E20" s="8" t="s">
        <v>485</v>
      </c>
      <c r="F20" s="8" t="s">
        <v>489</v>
      </c>
      <c r="G20" s="13"/>
      <c r="H20" s="13"/>
      <c r="I20" s="13"/>
      <c r="J20" s="13"/>
      <c r="K20" s="13"/>
    </row>
    <row r="21" spans="1:11" ht="45" x14ac:dyDescent="0.25">
      <c r="A21" s="4" t="s">
        <v>499</v>
      </c>
      <c r="B21" s="13"/>
      <c r="C21" s="8" t="s">
        <v>508</v>
      </c>
      <c r="D21" s="8" t="s">
        <v>509</v>
      </c>
      <c r="E21" s="13"/>
      <c r="F21" s="13"/>
      <c r="G21" s="13"/>
      <c r="H21" s="13"/>
      <c r="I21" s="13"/>
      <c r="J21" s="13"/>
      <c r="K21" s="13"/>
    </row>
    <row r="22" spans="1:11" ht="45" x14ac:dyDescent="0.25">
      <c r="A22" s="4" t="s">
        <v>514</v>
      </c>
      <c r="B22" s="13"/>
      <c r="C22" s="13"/>
      <c r="D22" s="8" t="s">
        <v>525</v>
      </c>
      <c r="E22" s="13"/>
      <c r="F22" s="13"/>
      <c r="G22" s="13"/>
      <c r="H22" s="13"/>
      <c r="I22" s="13"/>
      <c r="J22" s="13"/>
      <c r="K22" s="13"/>
    </row>
    <row r="23" spans="1:11" ht="75" x14ac:dyDescent="0.25">
      <c r="A23" s="4" t="s">
        <v>530</v>
      </c>
      <c r="B23" s="13"/>
      <c r="C23" s="13"/>
      <c r="D23" s="8" t="s">
        <v>541</v>
      </c>
      <c r="E23" s="8" t="s">
        <v>540</v>
      </c>
      <c r="F23" s="13"/>
      <c r="G23" s="13"/>
      <c r="H23" s="13"/>
      <c r="I23" s="13"/>
      <c r="J23" s="13"/>
      <c r="K23" s="13"/>
    </row>
    <row r="24" spans="1:11" ht="75" x14ac:dyDescent="0.25">
      <c r="A24" s="4" t="s">
        <v>547</v>
      </c>
      <c r="B24" s="13"/>
      <c r="C24" s="13"/>
      <c r="D24" s="33" t="s">
        <v>561</v>
      </c>
      <c r="E24" s="13"/>
      <c r="F24" s="13"/>
      <c r="G24" s="13"/>
      <c r="H24" s="13"/>
      <c r="I24" s="13"/>
      <c r="J24" s="13"/>
      <c r="K24" s="13"/>
    </row>
    <row r="25" spans="1:11" ht="45" x14ac:dyDescent="0.25">
      <c r="A25" s="4" t="s">
        <v>570</v>
      </c>
      <c r="B25" s="13"/>
      <c r="C25" s="13"/>
      <c r="D25" s="8" t="s">
        <v>578</v>
      </c>
      <c r="E25" s="8" t="s">
        <v>579</v>
      </c>
      <c r="F25" s="13"/>
      <c r="G25" s="13"/>
      <c r="H25" s="13"/>
      <c r="I25" s="13"/>
      <c r="J25" s="13"/>
      <c r="K25" s="13"/>
    </row>
    <row r="26" spans="1:11" ht="30" x14ac:dyDescent="0.25">
      <c r="A26" s="4" t="s">
        <v>587</v>
      </c>
      <c r="B26" s="13"/>
      <c r="C26" s="13" t="s">
        <v>598</v>
      </c>
      <c r="D26" s="13" t="s">
        <v>599</v>
      </c>
      <c r="E26" s="8" t="s">
        <v>597</v>
      </c>
      <c r="F26" s="13"/>
      <c r="G26" s="13"/>
      <c r="H26" s="13"/>
      <c r="I26" s="13"/>
      <c r="J26" s="13"/>
      <c r="K26" s="13"/>
    </row>
    <row r="27" spans="1:11" x14ac:dyDescent="0.25">
      <c r="A27" s="4" t="s">
        <v>611</v>
      </c>
      <c r="B27" s="13"/>
      <c r="C27" s="13"/>
      <c r="D27" s="13"/>
      <c r="E27" s="13"/>
      <c r="F27" s="13"/>
      <c r="G27" s="13"/>
      <c r="H27" s="13"/>
      <c r="I27" s="13"/>
      <c r="J27" s="13"/>
      <c r="K27" s="13" t="s">
        <v>620</v>
      </c>
    </row>
    <row r="28" spans="1:11" ht="75" x14ac:dyDescent="0.25">
      <c r="A28" s="4" t="s">
        <v>629</v>
      </c>
      <c r="B28" s="13"/>
      <c r="C28" s="13"/>
      <c r="D28" s="13"/>
      <c r="E28" s="8" t="s">
        <v>636</v>
      </c>
      <c r="F28" s="13"/>
      <c r="G28" s="8" t="s">
        <v>635</v>
      </c>
      <c r="H28" s="13"/>
      <c r="I28" s="13"/>
      <c r="J28" s="13"/>
      <c r="K28" s="13"/>
    </row>
    <row r="29" spans="1:11" ht="75" x14ac:dyDescent="0.25">
      <c r="A29" s="4" t="s">
        <v>648</v>
      </c>
      <c r="B29" s="13"/>
      <c r="C29" s="13"/>
      <c r="D29" s="13"/>
      <c r="E29" s="8" t="s">
        <v>657</v>
      </c>
      <c r="F29" s="13"/>
      <c r="G29" s="8" t="s">
        <v>656</v>
      </c>
      <c r="H29" s="13"/>
      <c r="I29" s="13"/>
      <c r="J29" s="13"/>
      <c r="K29" s="13"/>
    </row>
    <row r="30" spans="1:11" ht="30" x14ac:dyDescent="0.25">
      <c r="A30" s="4" t="s">
        <v>665</v>
      </c>
      <c r="B30" s="13"/>
      <c r="C30" s="13"/>
      <c r="D30" s="13"/>
      <c r="E30" s="8" t="s">
        <v>672</v>
      </c>
      <c r="F30" s="13"/>
      <c r="G30" s="13"/>
      <c r="H30" s="13"/>
      <c r="I30" s="13"/>
      <c r="J30" s="13"/>
      <c r="K30" s="13"/>
    </row>
    <row r="31" spans="1:11" ht="75" x14ac:dyDescent="0.25">
      <c r="A31" s="4" t="s">
        <v>679</v>
      </c>
      <c r="B31" s="13"/>
      <c r="C31" s="13"/>
      <c r="D31" s="13"/>
      <c r="E31" s="8" t="s">
        <v>690</v>
      </c>
      <c r="F31" s="13"/>
      <c r="G31" s="13"/>
      <c r="H31" s="13"/>
      <c r="I31" s="13"/>
      <c r="J31" s="13"/>
      <c r="K31" s="13"/>
    </row>
  </sheetData>
  <pageMargins left="0.7" right="0.7" top="0.75" bottom="0.75" header="0.3" footer="0.3"/>
  <pageSetup paperSize="9"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FECDC-4C3B-40B1-9356-1D178E1FBF46}">
  <dimension ref="A1:G32"/>
  <sheetViews>
    <sheetView topLeftCell="C1" workbookViewId="0">
      <pane ySplit="1" topLeftCell="A2" activePane="bottomLeft" state="frozen"/>
      <selection activeCell="D1" sqref="D1"/>
      <selection pane="bottomLeft" activeCell="F27" sqref="F27"/>
    </sheetView>
  </sheetViews>
  <sheetFormatPr baseColWidth="10" defaultColWidth="9.140625" defaultRowHeight="15" x14ac:dyDescent="0.25"/>
  <cols>
    <col min="1" max="1" width="12.85546875" bestFit="1" customWidth="1"/>
    <col min="2" max="2" width="43.7109375" customWidth="1"/>
    <col min="3" max="5" width="45" customWidth="1"/>
    <col min="6" max="6" width="44.5703125" customWidth="1"/>
    <col min="7" max="7" width="49.42578125" customWidth="1"/>
  </cols>
  <sheetData>
    <row r="1" spans="1:7" ht="30" x14ac:dyDescent="0.25">
      <c r="A1" s="34" t="s">
        <v>2</v>
      </c>
      <c r="B1" s="49" t="s">
        <v>21</v>
      </c>
      <c r="C1" s="49" t="s">
        <v>22</v>
      </c>
      <c r="D1" s="50" t="s">
        <v>401</v>
      </c>
      <c r="E1" s="49" t="s">
        <v>185</v>
      </c>
      <c r="F1" s="49" t="s">
        <v>9</v>
      </c>
      <c r="G1" s="49" t="s">
        <v>13</v>
      </c>
    </row>
    <row r="2" spans="1:7" x14ac:dyDescent="0.25">
      <c r="A2" s="81" t="s">
        <v>0</v>
      </c>
      <c r="B2" s="78" t="s">
        <v>23</v>
      </c>
      <c r="C2" s="78" t="s">
        <v>24</v>
      </c>
      <c r="D2" s="9"/>
      <c r="E2" s="9"/>
      <c r="F2" s="82"/>
      <c r="G2" s="78" t="s">
        <v>20</v>
      </c>
    </row>
    <row r="3" spans="1:7" x14ac:dyDescent="0.25">
      <c r="A3" s="81"/>
      <c r="B3" s="78"/>
      <c r="C3" s="78"/>
      <c r="D3" s="10"/>
      <c r="E3" s="10"/>
      <c r="F3" s="83"/>
      <c r="G3" s="78"/>
    </row>
    <row r="4" spans="1:7" ht="60" x14ac:dyDescent="0.25">
      <c r="A4" s="1" t="s">
        <v>53</v>
      </c>
      <c r="B4" s="13"/>
      <c r="C4" s="13"/>
      <c r="D4" s="13"/>
      <c r="E4" s="13"/>
      <c r="F4" s="13"/>
      <c r="G4" s="8" t="s">
        <v>64</v>
      </c>
    </row>
    <row r="5" spans="1:7" ht="90" x14ac:dyDescent="0.25">
      <c r="A5" s="1" t="s">
        <v>79</v>
      </c>
      <c r="B5" s="8" t="s">
        <v>98</v>
      </c>
      <c r="C5" s="8" t="s">
        <v>100</v>
      </c>
      <c r="D5" s="8"/>
      <c r="E5" s="8"/>
      <c r="F5" s="12"/>
      <c r="G5" s="8" t="s">
        <v>99</v>
      </c>
    </row>
    <row r="6" spans="1:7" ht="120" x14ac:dyDescent="0.25">
      <c r="A6" s="1" t="s">
        <v>122</v>
      </c>
      <c r="B6" s="8" t="s">
        <v>131</v>
      </c>
      <c r="C6" s="13"/>
      <c r="D6" s="13"/>
      <c r="E6" s="13"/>
      <c r="F6" s="13"/>
      <c r="G6" s="13"/>
    </row>
    <row r="7" spans="1:7" ht="105" x14ac:dyDescent="0.25">
      <c r="A7" s="1" t="s">
        <v>143</v>
      </c>
      <c r="B7" s="8" t="s">
        <v>158</v>
      </c>
      <c r="C7" s="13"/>
      <c r="D7" s="13"/>
      <c r="E7" s="8" t="s">
        <v>159</v>
      </c>
      <c r="G7" s="13"/>
    </row>
    <row r="8" spans="1:7" ht="75" x14ac:dyDescent="0.25">
      <c r="A8" s="1" t="s">
        <v>169</v>
      </c>
      <c r="B8" s="13"/>
      <c r="C8" s="13"/>
      <c r="D8" s="13"/>
      <c r="E8" s="8" t="s">
        <v>186</v>
      </c>
      <c r="F8" s="8" t="s">
        <v>184</v>
      </c>
      <c r="G8" s="13"/>
    </row>
    <row r="9" spans="1:7" ht="60" x14ac:dyDescent="0.25">
      <c r="A9" s="1" t="s">
        <v>198</v>
      </c>
      <c r="B9" s="7" t="s">
        <v>208</v>
      </c>
      <c r="C9" s="2"/>
      <c r="D9" s="2"/>
      <c r="E9" s="2"/>
      <c r="F9" s="2"/>
      <c r="G9" s="8" t="s">
        <v>210</v>
      </c>
    </row>
    <row r="10" spans="1:7" ht="90" x14ac:dyDescent="0.25">
      <c r="A10" s="1" t="s">
        <v>217</v>
      </c>
      <c r="B10" s="8" t="s">
        <v>233</v>
      </c>
      <c r="C10" s="8" t="s">
        <v>234</v>
      </c>
      <c r="D10" s="8"/>
      <c r="E10" s="13"/>
      <c r="F10" s="13"/>
      <c r="G10" s="13"/>
    </row>
    <row r="11" spans="1:7" ht="60" x14ac:dyDescent="0.25">
      <c r="A11" s="1" t="s">
        <v>249</v>
      </c>
      <c r="B11" s="8" t="s">
        <v>258</v>
      </c>
      <c r="C11" s="2"/>
      <c r="D11" s="2"/>
      <c r="E11" s="2"/>
      <c r="F11" s="2"/>
      <c r="G11" s="2"/>
    </row>
    <row r="12" spans="1:7" ht="45" x14ac:dyDescent="0.25">
      <c r="A12" s="1" t="s">
        <v>265</v>
      </c>
      <c r="B12" s="8" t="s">
        <v>277</v>
      </c>
      <c r="C12" s="2"/>
      <c r="D12" s="2"/>
      <c r="E12" s="2"/>
      <c r="F12" s="2"/>
      <c r="G12" s="2"/>
    </row>
    <row r="13" spans="1:7" ht="75" x14ac:dyDescent="0.25">
      <c r="A13" s="1" t="s">
        <v>282</v>
      </c>
      <c r="B13" s="8" t="s">
        <v>293</v>
      </c>
      <c r="C13" s="13"/>
      <c r="D13" s="13"/>
      <c r="E13" s="13"/>
      <c r="F13" s="8" t="s">
        <v>294</v>
      </c>
      <c r="G13" s="13"/>
    </row>
    <row r="14" spans="1:7" ht="30" x14ac:dyDescent="0.25">
      <c r="A14" s="1" t="s">
        <v>308</v>
      </c>
      <c r="B14" s="8" t="s">
        <v>322</v>
      </c>
      <c r="C14" s="13"/>
      <c r="D14" s="13"/>
      <c r="E14" s="13"/>
      <c r="F14" s="13"/>
      <c r="G14" s="8" t="s">
        <v>321</v>
      </c>
    </row>
    <row r="15" spans="1:7" ht="75" x14ac:dyDescent="0.25">
      <c r="A15" s="1" t="s">
        <v>331</v>
      </c>
      <c r="B15" s="8" t="s">
        <v>341</v>
      </c>
      <c r="C15" s="13"/>
      <c r="D15" s="13"/>
      <c r="E15" s="13"/>
      <c r="F15" s="13"/>
      <c r="G15" s="8" t="s">
        <v>340</v>
      </c>
    </row>
    <row r="16" spans="1:7" ht="30" x14ac:dyDescent="0.25">
      <c r="A16" s="1" t="s">
        <v>356</v>
      </c>
      <c r="B16" s="2"/>
      <c r="C16" s="2"/>
      <c r="D16" s="2"/>
      <c r="E16" s="2"/>
      <c r="F16" s="15" t="s">
        <v>369</v>
      </c>
      <c r="G16" s="8" t="s">
        <v>370</v>
      </c>
    </row>
    <row r="17" spans="1:7" ht="75" x14ac:dyDescent="0.25">
      <c r="A17" s="1" t="s">
        <v>386</v>
      </c>
      <c r="B17" s="13"/>
      <c r="C17" s="13"/>
      <c r="D17" s="8" t="s">
        <v>402</v>
      </c>
      <c r="E17" s="13" t="s">
        <v>403</v>
      </c>
      <c r="F17" s="13"/>
      <c r="G17" s="13" t="s">
        <v>400</v>
      </c>
    </row>
    <row r="18" spans="1:7" ht="30" x14ac:dyDescent="0.25">
      <c r="A18" s="1" t="s">
        <v>416</v>
      </c>
      <c r="B18" s="8" t="s">
        <v>429</v>
      </c>
      <c r="C18" s="13"/>
      <c r="D18" s="13"/>
      <c r="E18" s="13"/>
      <c r="F18" s="13"/>
      <c r="G18" s="13"/>
    </row>
    <row r="19" spans="1:7" ht="75" x14ac:dyDescent="0.25">
      <c r="A19" s="1" t="s">
        <v>439</v>
      </c>
      <c r="B19" s="13"/>
      <c r="C19" s="13"/>
      <c r="D19" s="13"/>
      <c r="E19" s="13"/>
      <c r="F19" s="13"/>
      <c r="G19" s="8" t="s">
        <v>450</v>
      </c>
    </row>
    <row r="20" spans="1:7" ht="45" x14ac:dyDescent="0.25">
      <c r="A20" s="1" t="s">
        <v>459</v>
      </c>
      <c r="B20" s="8" t="s">
        <v>468</v>
      </c>
      <c r="C20" s="13"/>
      <c r="D20" s="13"/>
      <c r="E20" s="13"/>
      <c r="F20" s="13"/>
      <c r="G20" s="8" t="s">
        <v>469</v>
      </c>
    </row>
    <row r="21" spans="1:7" ht="90" x14ac:dyDescent="0.25">
      <c r="A21" s="1" t="s">
        <v>479</v>
      </c>
      <c r="B21" s="8" t="s">
        <v>493</v>
      </c>
      <c r="C21" s="13"/>
      <c r="D21" s="13"/>
      <c r="E21" s="13"/>
      <c r="F21" s="13"/>
      <c r="G21" s="13" t="s">
        <v>492</v>
      </c>
    </row>
    <row r="22" spans="1:7" ht="30" x14ac:dyDescent="0.25">
      <c r="A22" s="1" t="s">
        <v>499</v>
      </c>
      <c r="B22" s="7" t="s">
        <v>510</v>
      </c>
      <c r="C22" s="2"/>
      <c r="D22" s="2"/>
      <c r="E22" s="2"/>
      <c r="F22" s="2"/>
      <c r="G22" s="7" t="s">
        <v>511</v>
      </c>
    </row>
    <row r="23" spans="1:7" ht="45" x14ac:dyDescent="0.25">
      <c r="A23" s="1" t="s">
        <v>514</v>
      </c>
      <c r="B23" s="13"/>
      <c r="C23" s="13"/>
      <c r="D23" s="13"/>
      <c r="E23" s="13"/>
      <c r="F23" s="8" t="s">
        <v>527</v>
      </c>
      <c r="G23" s="8" t="s">
        <v>526</v>
      </c>
    </row>
    <row r="24" spans="1:7" ht="120" x14ac:dyDescent="0.25">
      <c r="A24" s="1" t="s">
        <v>530</v>
      </c>
      <c r="B24" s="8" t="s">
        <v>542</v>
      </c>
      <c r="C24" s="13"/>
      <c r="D24" s="13"/>
      <c r="E24" s="13"/>
      <c r="F24" s="13"/>
      <c r="G24" s="13"/>
    </row>
    <row r="25" spans="1:7" ht="60" x14ac:dyDescent="0.25">
      <c r="A25" s="1" t="s">
        <v>547</v>
      </c>
      <c r="B25" s="8" t="s">
        <v>562</v>
      </c>
      <c r="C25" s="13"/>
      <c r="D25" s="13"/>
      <c r="E25" s="13"/>
      <c r="F25" s="13"/>
      <c r="G25" s="13"/>
    </row>
    <row r="26" spans="1:7" ht="30" x14ac:dyDescent="0.25">
      <c r="A26" s="1" t="s">
        <v>570</v>
      </c>
      <c r="B26" s="13"/>
      <c r="C26" s="13"/>
      <c r="D26" s="13"/>
      <c r="E26" s="13"/>
      <c r="F26" s="13"/>
      <c r="G26" s="8" t="s">
        <v>580</v>
      </c>
    </row>
    <row r="27" spans="1:7" x14ac:dyDescent="0.25">
      <c r="A27" s="1" t="s">
        <v>587</v>
      </c>
      <c r="B27" s="13" t="s">
        <v>601</v>
      </c>
      <c r="C27" s="13"/>
      <c r="D27" s="13"/>
      <c r="E27" s="13"/>
      <c r="F27" s="13" t="s">
        <v>602</v>
      </c>
      <c r="G27" s="13"/>
    </row>
    <row r="28" spans="1:7" ht="60" x14ac:dyDescent="0.25">
      <c r="A28" s="1" t="s">
        <v>611</v>
      </c>
      <c r="B28" s="8" t="s">
        <v>622</v>
      </c>
      <c r="C28" s="13"/>
      <c r="D28" s="13"/>
      <c r="E28" s="8" t="s">
        <v>621</v>
      </c>
      <c r="F28" s="13"/>
      <c r="G28" s="13"/>
    </row>
    <row r="29" spans="1:7" ht="90" x14ac:dyDescent="0.25">
      <c r="A29" s="1" t="s">
        <v>629</v>
      </c>
      <c r="B29" s="8" t="s">
        <v>639</v>
      </c>
      <c r="C29" s="13"/>
      <c r="D29" s="13"/>
      <c r="E29" s="13"/>
      <c r="F29" s="13"/>
      <c r="G29" s="13"/>
    </row>
    <row r="30" spans="1:7" ht="30" x14ac:dyDescent="0.25">
      <c r="A30" s="1" t="s">
        <v>648</v>
      </c>
      <c r="B30" s="8" t="s">
        <v>659</v>
      </c>
      <c r="C30" s="13"/>
      <c r="D30" s="13"/>
      <c r="E30" s="13"/>
      <c r="F30" s="13"/>
      <c r="G30" s="13" t="s">
        <v>658</v>
      </c>
    </row>
    <row r="31" spans="1:7" ht="30" x14ac:dyDescent="0.25">
      <c r="A31" s="1" t="s">
        <v>665</v>
      </c>
      <c r="B31" s="8" t="s">
        <v>673</v>
      </c>
      <c r="C31" s="13"/>
      <c r="D31" s="13"/>
      <c r="E31" s="13"/>
      <c r="F31" s="13"/>
      <c r="G31" s="8" t="s">
        <v>674</v>
      </c>
    </row>
    <row r="32" spans="1:7" x14ac:dyDescent="0.25">
      <c r="A32" s="1" t="s">
        <v>679</v>
      </c>
      <c r="B32" s="13"/>
      <c r="C32" s="13"/>
      <c r="D32" s="13"/>
      <c r="E32" s="13"/>
      <c r="F32" s="13"/>
      <c r="G32" s="13" t="s">
        <v>691</v>
      </c>
    </row>
  </sheetData>
  <mergeCells count="5">
    <mergeCell ref="A2:A3"/>
    <mergeCell ref="B2:B3"/>
    <mergeCell ref="C2:C3"/>
    <mergeCell ref="G2:G3"/>
    <mergeCell ref="F2:F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24E0D-4004-42FD-832C-D117B3E67F1D}">
  <dimension ref="A1:L32"/>
  <sheetViews>
    <sheetView topLeftCell="H1" workbookViewId="0">
      <pane ySplit="1" topLeftCell="A2" activePane="bottomLeft" state="frozen"/>
      <selection activeCell="I1" sqref="I1"/>
      <selection pane="bottomLeft" activeCell="J23" sqref="J23"/>
    </sheetView>
  </sheetViews>
  <sheetFormatPr baseColWidth="10" defaultColWidth="9.140625" defaultRowHeight="15" x14ac:dyDescent="0.25"/>
  <cols>
    <col min="1" max="1" width="12.85546875" bestFit="1" customWidth="1"/>
    <col min="2" max="2" width="49.42578125" customWidth="1"/>
    <col min="3" max="3" width="45.42578125" customWidth="1"/>
    <col min="4" max="4" width="49.42578125" customWidth="1"/>
    <col min="5" max="5" width="48.42578125" customWidth="1"/>
    <col min="6" max="6" width="43.140625" bestFit="1" customWidth="1"/>
    <col min="7" max="7" width="45.5703125" customWidth="1"/>
    <col min="8" max="8" width="43.85546875" customWidth="1"/>
    <col min="9" max="9" width="41.85546875" customWidth="1"/>
    <col min="10" max="10" width="48.42578125" customWidth="1"/>
    <col min="11" max="11" width="47.7109375" customWidth="1"/>
    <col min="12" max="12" width="63.140625" customWidth="1"/>
  </cols>
  <sheetData>
    <row r="1" spans="1:12" x14ac:dyDescent="0.25">
      <c r="A1" s="40" t="s">
        <v>2</v>
      </c>
      <c r="B1" s="40" t="s">
        <v>25</v>
      </c>
      <c r="C1" s="40" t="s">
        <v>104</v>
      </c>
      <c r="D1" s="40" t="s">
        <v>103</v>
      </c>
      <c r="E1" s="40" t="s">
        <v>27</v>
      </c>
      <c r="F1" s="41" t="s">
        <v>65</v>
      </c>
      <c r="G1" s="41" t="s">
        <v>160</v>
      </c>
      <c r="H1" s="41" t="s">
        <v>213</v>
      </c>
      <c r="I1" s="41" t="s">
        <v>296</v>
      </c>
      <c r="J1" s="41" t="s">
        <v>29</v>
      </c>
      <c r="K1" s="41" t="s">
        <v>9</v>
      </c>
      <c r="L1" s="41" t="s">
        <v>13</v>
      </c>
    </row>
    <row r="2" spans="1:12" x14ac:dyDescent="0.25">
      <c r="A2" s="81" t="s">
        <v>0</v>
      </c>
      <c r="B2" s="78" t="s">
        <v>26</v>
      </c>
      <c r="C2" s="9"/>
      <c r="D2" s="82"/>
      <c r="E2" s="78" t="s">
        <v>28</v>
      </c>
      <c r="F2" s="75"/>
      <c r="G2" s="25"/>
      <c r="H2" s="25"/>
      <c r="I2" s="25"/>
      <c r="J2" s="78" t="s">
        <v>30</v>
      </c>
      <c r="K2" s="75"/>
      <c r="L2" s="78" t="s">
        <v>20</v>
      </c>
    </row>
    <row r="3" spans="1:12" ht="51.6" customHeight="1" x14ac:dyDescent="0.25">
      <c r="A3" s="81"/>
      <c r="B3" s="78"/>
      <c r="C3" s="10"/>
      <c r="D3" s="83"/>
      <c r="E3" s="78"/>
      <c r="F3" s="77"/>
      <c r="G3" s="26"/>
      <c r="H3" s="26"/>
      <c r="I3" s="26"/>
      <c r="J3" s="78"/>
      <c r="K3" s="77"/>
      <c r="L3" s="78"/>
    </row>
    <row r="4" spans="1:12" ht="45" x14ac:dyDescent="0.25">
      <c r="A4" s="1" t="s">
        <v>53</v>
      </c>
      <c r="B4" s="13"/>
      <c r="C4" s="13"/>
      <c r="D4" s="13"/>
      <c r="E4" s="8" t="s">
        <v>67</v>
      </c>
      <c r="F4" s="8" t="s">
        <v>66</v>
      </c>
      <c r="G4" s="8"/>
      <c r="H4" s="8"/>
      <c r="I4" s="8"/>
      <c r="J4" s="13"/>
      <c r="K4" s="13"/>
      <c r="L4" s="13"/>
    </row>
    <row r="5" spans="1:12" ht="60" x14ac:dyDescent="0.25">
      <c r="A5" s="1" t="s">
        <v>79</v>
      </c>
      <c r="B5" s="8" t="s">
        <v>102</v>
      </c>
      <c r="C5" s="8" t="s">
        <v>105</v>
      </c>
      <c r="D5" s="8" t="s">
        <v>101</v>
      </c>
      <c r="E5" s="8" t="s">
        <v>111</v>
      </c>
      <c r="F5" s="13"/>
      <c r="G5" s="13"/>
      <c r="H5" s="13"/>
      <c r="I5" s="13"/>
      <c r="J5" s="13"/>
      <c r="K5" s="13"/>
      <c r="L5" s="8" t="s">
        <v>106</v>
      </c>
    </row>
    <row r="6" spans="1:12" ht="58.5" customHeight="1" x14ac:dyDescent="0.25">
      <c r="A6" s="1" t="s">
        <v>122</v>
      </c>
      <c r="B6" s="13"/>
      <c r="C6" s="13"/>
      <c r="D6" s="84" t="s">
        <v>132</v>
      </c>
      <c r="E6" s="85"/>
      <c r="F6" s="8" t="s">
        <v>133</v>
      </c>
      <c r="G6" s="8"/>
      <c r="H6" s="8"/>
      <c r="I6" s="8"/>
      <c r="J6" s="13"/>
      <c r="K6" s="13"/>
      <c r="L6" s="13"/>
    </row>
    <row r="7" spans="1:12" ht="75" x14ac:dyDescent="0.25">
      <c r="A7" s="1" t="s">
        <v>143</v>
      </c>
      <c r="B7" s="13"/>
      <c r="C7" s="13"/>
      <c r="D7" s="13"/>
      <c r="E7" s="13"/>
      <c r="F7" s="8" t="s">
        <v>162</v>
      </c>
      <c r="G7" s="8" t="s">
        <v>161</v>
      </c>
      <c r="H7" s="8"/>
      <c r="I7" s="8"/>
      <c r="J7" s="13"/>
      <c r="K7" s="13" t="s">
        <v>163</v>
      </c>
      <c r="L7" s="13"/>
    </row>
    <row r="8" spans="1:12" ht="165" x14ac:dyDescent="0.25">
      <c r="A8" s="1" t="s">
        <v>169</v>
      </c>
      <c r="B8" s="8" t="s">
        <v>188</v>
      </c>
      <c r="C8" s="8" t="s">
        <v>191</v>
      </c>
      <c r="D8" s="8" t="s">
        <v>187</v>
      </c>
      <c r="E8" s="13"/>
      <c r="F8" s="13"/>
      <c r="G8" s="13"/>
      <c r="H8" s="13"/>
      <c r="I8" s="13"/>
      <c r="J8" s="13"/>
      <c r="K8" s="8" t="s">
        <v>189</v>
      </c>
      <c r="L8" s="13"/>
    </row>
    <row r="9" spans="1:12" ht="120" x14ac:dyDescent="0.25">
      <c r="A9" s="1" t="s">
        <v>198</v>
      </c>
      <c r="B9" s="13"/>
      <c r="C9" s="13"/>
      <c r="D9" s="13"/>
      <c r="E9" s="8" t="s">
        <v>211</v>
      </c>
      <c r="F9" s="13"/>
      <c r="G9" s="13"/>
      <c r="H9" s="8" t="s">
        <v>212</v>
      </c>
      <c r="I9" s="8"/>
      <c r="J9" s="13"/>
      <c r="K9" s="13"/>
      <c r="L9" s="13"/>
    </row>
    <row r="10" spans="1:12" ht="60" x14ac:dyDescent="0.25">
      <c r="A10" s="1" t="s">
        <v>217</v>
      </c>
      <c r="B10" s="13"/>
      <c r="C10" s="13"/>
      <c r="D10" s="13"/>
      <c r="E10" s="8" t="s">
        <v>235</v>
      </c>
      <c r="F10" s="8" t="s">
        <v>237</v>
      </c>
      <c r="G10" s="13"/>
      <c r="H10" s="13"/>
      <c r="I10" s="13"/>
      <c r="J10" s="13"/>
      <c r="K10" s="8" t="s">
        <v>238</v>
      </c>
      <c r="L10" s="13"/>
    </row>
    <row r="11" spans="1:12" ht="60" x14ac:dyDescent="0.25">
      <c r="A11" s="1" t="s">
        <v>249</v>
      </c>
      <c r="B11" s="13"/>
      <c r="C11" s="13"/>
      <c r="D11" s="13"/>
      <c r="E11" s="8" t="s">
        <v>260</v>
      </c>
      <c r="F11" s="13" t="s">
        <v>259</v>
      </c>
      <c r="G11" s="13"/>
      <c r="H11" s="13"/>
      <c r="I11" s="13"/>
      <c r="J11" s="13"/>
      <c r="K11" s="13"/>
      <c r="L11" s="13"/>
    </row>
    <row r="12" spans="1:12" ht="105" x14ac:dyDescent="0.25">
      <c r="A12" s="1" t="s">
        <v>265</v>
      </c>
      <c r="B12" s="13"/>
      <c r="C12" s="13"/>
      <c r="D12" s="8" t="s">
        <v>279</v>
      </c>
      <c r="E12" s="8" t="s">
        <v>278</v>
      </c>
      <c r="F12" s="8" t="s">
        <v>281</v>
      </c>
      <c r="G12" s="13"/>
      <c r="H12" s="13"/>
      <c r="I12" s="13"/>
      <c r="J12" s="13"/>
      <c r="K12" s="13"/>
      <c r="L12" s="13"/>
    </row>
    <row r="13" spans="1:12" ht="60" x14ac:dyDescent="0.25">
      <c r="A13" s="1" t="s">
        <v>282</v>
      </c>
      <c r="B13" s="13"/>
      <c r="C13" s="13"/>
      <c r="D13" s="13"/>
      <c r="E13" s="13" t="s">
        <v>295</v>
      </c>
      <c r="F13" s="13"/>
      <c r="G13" s="13"/>
      <c r="H13" s="13"/>
      <c r="I13" s="8" t="s">
        <v>297</v>
      </c>
      <c r="J13" s="13"/>
      <c r="K13" s="13"/>
      <c r="L13" s="13"/>
    </row>
    <row r="14" spans="1:12" ht="45" x14ac:dyDescent="0.25">
      <c r="A14" s="1" t="s">
        <v>308</v>
      </c>
      <c r="B14" s="2"/>
      <c r="C14" s="2"/>
      <c r="D14" s="7" t="s">
        <v>323</v>
      </c>
      <c r="E14" s="2"/>
      <c r="F14" s="2"/>
      <c r="G14" s="2"/>
      <c r="H14" s="2"/>
      <c r="I14" s="2"/>
      <c r="J14" s="2"/>
      <c r="K14" s="2"/>
      <c r="L14" s="2"/>
    </row>
    <row r="15" spans="1:12" ht="120" x14ac:dyDescent="0.25">
      <c r="A15" s="1" t="s">
        <v>331</v>
      </c>
      <c r="B15" s="13"/>
      <c r="C15" s="8" t="s">
        <v>342</v>
      </c>
      <c r="D15" s="13"/>
      <c r="E15" s="13"/>
      <c r="F15" s="13"/>
      <c r="G15" s="13"/>
      <c r="H15" s="13"/>
      <c r="I15" s="13"/>
      <c r="J15" s="13"/>
      <c r="K15" s="13"/>
      <c r="L15" s="13"/>
    </row>
    <row r="16" spans="1:12" ht="75" x14ac:dyDescent="0.25">
      <c r="A16" s="1" t="s">
        <v>356</v>
      </c>
      <c r="B16" s="2"/>
      <c r="C16" s="2"/>
      <c r="D16" s="2"/>
      <c r="E16" s="8" t="s">
        <v>372</v>
      </c>
      <c r="F16" s="14" t="s">
        <v>371</v>
      </c>
      <c r="G16" s="2"/>
      <c r="H16" s="2"/>
      <c r="I16" s="2"/>
      <c r="J16" s="2"/>
      <c r="K16" s="2"/>
      <c r="L16" s="2"/>
    </row>
    <row r="17" spans="1:12" ht="75" x14ac:dyDescent="0.25">
      <c r="A17" s="1" t="s">
        <v>386</v>
      </c>
      <c r="B17" s="2"/>
      <c r="C17" s="2"/>
      <c r="D17" s="2"/>
      <c r="E17" s="7" t="s">
        <v>409</v>
      </c>
      <c r="F17" s="7" t="s">
        <v>405</v>
      </c>
      <c r="G17" s="2"/>
      <c r="H17" s="2"/>
      <c r="I17" s="2"/>
      <c r="J17" s="2"/>
      <c r="K17" s="7" t="s">
        <v>406</v>
      </c>
      <c r="L17" s="14" t="s">
        <v>404</v>
      </c>
    </row>
    <row r="18" spans="1:12" ht="75" x14ac:dyDescent="0.25">
      <c r="A18" s="1" t="s">
        <v>416</v>
      </c>
      <c r="B18" s="13"/>
      <c r="C18" s="13" t="s">
        <v>431</v>
      </c>
      <c r="D18" s="13"/>
      <c r="E18" s="13"/>
      <c r="F18" s="8" t="s">
        <v>430</v>
      </c>
      <c r="G18" s="13"/>
      <c r="H18" s="13"/>
      <c r="I18" s="13"/>
      <c r="J18" s="13"/>
      <c r="K18" s="13"/>
      <c r="L18" s="13"/>
    </row>
    <row r="19" spans="1:12" ht="60" x14ac:dyDescent="0.25">
      <c r="A19" s="1" t="s">
        <v>439</v>
      </c>
      <c r="B19" s="13"/>
      <c r="C19" s="13"/>
      <c r="D19" s="13"/>
      <c r="E19" s="13"/>
      <c r="F19" s="8" t="s">
        <v>452</v>
      </c>
      <c r="G19" s="13"/>
      <c r="H19" s="13"/>
      <c r="I19" s="13"/>
      <c r="J19" s="13"/>
      <c r="K19" s="8" t="s">
        <v>453</v>
      </c>
      <c r="L19" s="13" t="s">
        <v>451</v>
      </c>
    </row>
    <row r="20" spans="1:12" ht="30" x14ac:dyDescent="0.25">
      <c r="A20" s="1" t="s">
        <v>459</v>
      </c>
      <c r="B20" s="13"/>
      <c r="C20" s="13"/>
      <c r="D20" s="13"/>
      <c r="E20" s="13" t="s">
        <v>470</v>
      </c>
      <c r="F20" s="13"/>
      <c r="G20" s="13"/>
      <c r="H20" s="8" t="s">
        <v>471</v>
      </c>
      <c r="I20" s="13"/>
      <c r="J20" s="13"/>
      <c r="K20" s="13"/>
      <c r="L20" s="13"/>
    </row>
    <row r="21" spans="1:12" ht="75" x14ac:dyDescent="0.25">
      <c r="A21" s="1" t="s">
        <v>479</v>
      </c>
      <c r="B21" s="13"/>
      <c r="C21" s="13"/>
      <c r="D21" s="13"/>
      <c r="E21" s="8" t="s">
        <v>494</v>
      </c>
      <c r="F21" s="13"/>
      <c r="G21" s="13"/>
      <c r="H21" s="8"/>
      <c r="I21" s="13"/>
      <c r="J21" s="8" t="s">
        <v>495</v>
      </c>
      <c r="K21" s="13"/>
      <c r="L21" s="13"/>
    </row>
    <row r="22" spans="1:12" ht="30" x14ac:dyDescent="0.25">
      <c r="A22" s="1" t="s">
        <v>499</v>
      </c>
      <c r="B22" s="13"/>
      <c r="C22" s="13"/>
      <c r="D22" s="13"/>
      <c r="E22" s="8" t="s">
        <v>512</v>
      </c>
      <c r="F22" s="13"/>
      <c r="G22" s="13"/>
      <c r="H22" s="13"/>
      <c r="I22" s="13"/>
      <c r="J22" s="13"/>
      <c r="K22" s="13"/>
      <c r="L22" s="13"/>
    </row>
    <row r="23" spans="1:12" ht="60" x14ac:dyDescent="0.25">
      <c r="A23" s="1" t="s">
        <v>514</v>
      </c>
      <c r="B23" s="13"/>
      <c r="C23" s="13"/>
      <c r="D23" s="13"/>
      <c r="E23" s="13"/>
      <c r="F23" s="13"/>
      <c r="G23" s="13"/>
      <c r="H23" s="8" t="s">
        <v>529</v>
      </c>
      <c r="I23" s="13"/>
      <c r="J23" s="13"/>
      <c r="K23" s="13"/>
      <c r="L23" s="13"/>
    </row>
    <row r="24" spans="1:12" ht="45" x14ac:dyDescent="0.25">
      <c r="A24" s="1" t="s">
        <v>530</v>
      </c>
      <c r="B24" s="8" t="s">
        <v>543</v>
      </c>
      <c r="C24" s="13"/>
      <c r="D24" s="8" t="s">
        <v>545</v>
      </c>
      <c r="E24" s="13"/>
      <c r="F24" s="13" t="s">
        <v>546</v>
      </c>
      <c r="G24" s="13"/>
      <c r="H24" s="13"/>
      <c r="I24" s="13"/>
      <c r="J24" s="13"/>
      <c r="K24" s="13"/>
      <c r="L24" s="13"/>
    </row>
    <row r="25" spans="1:12" ht="90" x14ac:dyDescent="0.25">
      <c r="A25" s="1" t="s">
        <v>547</v>
      </c>
      <c r="B25" s="13"/>
      <c r="C25" s="13"/>
      <c r="D25" s="13"/>
      <c r="E25" s="8" t="s">
        <v>563</v>
      </c>
      <c r="F25" s="8" t="s">
        <v>564</v>
      </c>
      <c r="G25" s="13"/>
      <c r="H25" s="13"/>
      <c r="I25" s="13"/>
      <c r="J25" s="13"/>
      <c r="K25" s="13"/>
      <c r="L25" s="13"/>
    </row>
    <row r="26" spans="1:12" ht="30" x14ac:dyDescent="0.25">
      <c r="A26" s="1" t="s">
        <v>570</v>
      </c>
      <c r="B26" s="13"/>
      <c r="C26" s="13"/>
      <c r="D26" s="13"/>
      <c r="E26" s="8" t="s">
        <v>581</v>
      </c>
      <c r="F26" s="8" t="s">
        <v>583</v>
      </c>
      <c r="G26" s="13"/>
      <c r="H26" s="13"/>
      <c r="I26" s="13"/>
      <c r="J26" s="13"/>
      <c r="K26" s="13"/>
      <c r="L26" s="13"/>
    </row>
    <row r="27" spans="1:12" x14ac:dyDescent="0.25">
      <c r="A27" s="1" t="s">
        <v>587</v>
      </c>
      <c r="B27" s="13"/>
      <c r="C27" s="13"/>
      <c r="D27" s="13"/>
      <c r="E27" s="13" t="s">
        <v>603</v>
      </c>
      <c r="F27" s="13" t="s">
        <v>604</v>
      </c>
      <c r="G27" s="13"/>
      <c r="H27" s="13"/>
      <c r="I27" s="13"/>
      <c r="J27" s="13"/>
      <c r="K27" s="13"/>
      <c r="L27" s="13"/>
    </row>
    <row r="28" spans="1:12" ht="60" x14ac:dyDescent="0.25">
      <c r="A28" s="1" t="s">
        <v>611</v>
      </c>
      <c r="B28" s="13"/>
      <c r="C28" s="8" t="s">
        <v>623</v>
      </c>
      <c r="D28" s="13"/>
      <c r="E28" s="13"/>
      <c r="F28" s="13"/>
      <c r="G28" s="13"/>
      <c r="H28" s="13"/>
      <c r="I28" s="13"/>
      <c r="J28" s="13"/>
      <c r="K28" s="13"/>
      <c r="L28" s="13"/>
    </row>
    <row r="29" spans="1:12" ht="45" x14ac:dyDescent="0.25">
      <c r="A29" s="1" t="s">
        <v>629</v>
      </c>
      <c r="B29" s="8" t="s">
        <v>640</v>
      </c>
      <c r="C29" s="13"/>
      <c r="D29" s="13"/>
      <c r="E29" s="13"/>
      <c r="F29" s="13"/>
      <c r="G29" s="13"/>
      <c r="H29" s="13"/>
      <c r="I29" s="13"/>
      <c r="J29" s="13"/>
      <c r="K29" s="13"/>
      <c r="L29" s="13"/>
    </row>
    <row r="30" spans="1:12" x14ac:dyDescent="0.25">
      <c r="A30" s="1" t="s">
        <v>648</v>
      </c>
      <c r="B30" s="13"/>
      <c r="C30" s="13"/>
      <c r="D30" s="13"/>
      <c r="E30" s="13" t="s">
        <v>660</v>
      </c>
      <c r="F30" s="13"/>
      <c r="G30" s="13"/>
      <c r="H30" s="13"/>
      <c r="I30" s="13"/>
      <c r="J30" s="13"/>
      <c r="K30" s="13"/>
      <c r="L30" s="13"/>
    </row>
    <row r="31" spans="1:12" x14ac:dyDescent="0.25">
      <c r="A31" s="1" t="s">
        <v>665</v>
      </c>
      <c r="B31" s="13"/>
      <c r="C31" s="13"/>
      <c r="D31" s="13"/>
      <c r="E31" s="13" t="s">
        <v>675</v>
      </c>
      <c r="F31" s="13"/>
      <c r="G31" s="13"/>
      <c r="H31" s="13"/>
      <c r="I31" s="13"/>
      <c r="J31" s="13"/>
      <c r="K31" s="13"/>
      <c r="L31" s="13"/>
    </row>
    <row r="32" spans="1:12" ht="45" x14ac:dyDescent="0.25">
      <c r="A32" s="1" t="s">
        <v>679</v>
      </c>
      <c r="B32" s="13"/>
      <c r="C32" s="13"/>
      <c r="D32" s="13"/>
      <c r="E32" s="8" t="s">
        <v>692</v>
      </c>
      <c r="F32" s="8" t="s">
        <v>693</v>
      </c>
      <c r="G32" s="13"/>
      <c r="H32" s="13"/>
      <c r="I32" s="13"/>
      <c r="J32" s="13"/>
      <c r="K32" s="13"/>
      <c r="L32" s="13"/>
    </row>
  </sheetData>
  <mergeCells count="9">
    <mergeCell ref="D6:E6"/>
    <mergeCell ref="A2:A3"/>
    <mergeCell ref="B2:B3"/>
    <mergeCell ref="E2:E3"/>
    <mergeCell ref="L2:L3"/>
    <mergeCell ref="J2:J3"/>
    <mergeCell ref="F2:F3"/>
    <mergeCell ref="K2:K3"/>
    <mergeCell ref="D2:D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C663F-2D48-4ED3-9F14-40C276382D10}">
  <dimension ref="A1:T33"/>
  <sheetViews>
    <sheetView topLeftCell="O1" workbookViewId="0">
      <pane ySplit="1" topLeftCell="A6" activePane="bottomLeft" state="frozen"/>
      <selection pane="bottomLeft" activeCell="R14" sqref="R14"/>
    </sheetView>
  </sheetViews>
  <sheetFormatPr baseColWidth="10" defaultColWidth="9.140625" defaultRowHeight="15" x14ac:dyDescent="0.25"/>
  <cols>
    <col min="1" max="1" width="12.85546875" bestFit="1" customWidth="1"/>
    <col min="2" max="2" width="57.85546875" customWidth="1"/>
    <col min="3" max="3" width="39" customWidth="1"/>
    <col min="4" max="5" width="47.42578125" customWidth="1"/>
    <col min="6" max="6" width="57.85546875" customWidth="1"/>
    <col min="7" max="7" width="45.140625" customWidth="1"/>
    <col min="8" max="8" width="55.42578125" customWidth="1"/>
    <col min="9" max="9" width="46" customWidth="1"/>
    <col min="10" max="11" width="55.28515625" customWidth="1"/>
    <col min="12" max="12" width="43.140625" customWidth="1"/>
    <col min="13" max="13" width="39.85546875" customWidth="1"/>
    <col min="14" max="15" width="33.42578125" customWidth="1"/>
    <col min="16" max="16" width="36.140625" customWidth="1"/>
    <col min="17" max="17" width="48.140625" customWidth="1"/>
    <col min="18" max="18" width="33.42578125" customWidth="1"/>
    <col min="19" max="19" width="39.140625" customWidth="1"/>
    <col min="20" max="20" width="62.28515625" customWidth="1"/>
  </cols>
  <sheetData>
    <row r="1" spans="1:20" x14ac:dyDescent="0.25">
      <c r="A1" s="42" t="s">
        <v>2</v>
      </c>
      <c r="B1" s="42" t="s">
        <v>31</v>
      </c>
      <c r="C1" s="42" t="s">
        <v>300</v>
      </c>
      <c r="D1" s="42" t="s">
        <v>262</v>
      </c>
      <c r="E1" s="42" t="s">
        <v>374</v>
      </c>
      <c r="F1" s="42" t="s">
        <v>107</v>
      </c>
      <c r="G1" s="42" t="s">
        <v>34</v>
      </c>
      <c r="H1" s="43" t="s">
        <v>33</v>
      </c>
      <c r="I1" s="43" t="s">
        <v>37</v>
      </c>
      <c r="J1" s="43" t="s">
        <v>51</v>
      </c>
      <c r="K1" s="43" t="s">
        <v>696</v>
      </c>
      <c r="L1" s="43" t="s">
        <v>324</v>
      </c>
      <c r="M1" s="43" t="s">
        <v>112</v>
      </c>
      <c r="N1" s="43" t="s">
        <v>113</v>
      </c>
      <c r="O1" s="43" t="s">
        <v>376</v>
      </c>
      <c r="P1" s="43" t="s">
        <v>118</v>
      </c>
      <c r="Q1" s="43" t="s">
        <v>298</v>
      </c>
      <c r="R1" s="43" t="s">
        <v>384</v>
      </c>
      <c r="S1" s="43" t="s">
        <v>109</v>
      </c>
      <c r="T1" s="43" t="s">
        <v>13</v>
      </c>
    </row>
    <row r="2" spans="1:20" x14ac:dyDescent="0.25">
      <c r="A2" s="81" t="s">
        <v>0</v>
      </c>
      <c r="B2" s="78" t="s">
        <v>32</v>
      </c>
      <c r="C2" s="9"/>
      <c r="D2" s="9"/>
      <c r="E2" s="9"/>
      <c r="F2" s="75"/>
      <c r="G2" s="78" t="s">
        <v>35</v>
      </c>
      <c r="H2" s="78" t="s">
        <v>36</v>
      </c>
      <c r="I2" s="78" t="s">
        <v>38</v>
      </c>
      <c r="J2" s="82" t="s">
        <v>39</v>
      </c>
      <c r="K2" s="9"/>
      <c r="L2" s="9"/>
      <c r="M2" s="9"/>
      <c r="N2" s="9"/>
      <c r="O2" s="9"/>
      <c r="P2" s="9"/>
      <c r="Q2" s="9"/>
      <c r="R2" s="9"/>
      <c r="S2" s="9"/>
      <c r="T2" s="78"/>
    </row>
    <row r="3" spans="1:20" x14ac:dyDescent="0.25">
      <c r="A3" s="81"/>
      <c r="B3" s="78"/>
      <c r="C3" s="10"/>
      <c r="D3" s="10"/>
      <c r="E3" s="10"/>
      <c r="F3" s="77"/>
      <c r="G3" s="78"/>
      <c r="H3" s="78"/>
      <c r="I3" s="78"/>
      <c r="J3" s="83"/>
      <c r="K3" s="10"/>
      <c r="L3" s="10"/>
      <c r="M3" s="10"/>
      <c r="N3" s="10"/>
      <c r="O3" s="10"/>
      <c r="P3" s="10"/>
      <c r="Q3" s="10"/>
      <c r="R3" s="10"/>
      <c r="S3" s="10"/>
      <c r="T3" s="78"/>
    </row>
    <row r="4" spans="1:20" ht="75" x14ac:dyDescent="0.25">
      <c r="A4" s="68" t="s">
        <v>53</v>
      </c>
      <c r="B4" s="66" t="s">
        <v>69</v>
      </c>
      <c r="C4" s="23"/>
      <c r="D4" s="23"/>
      <c r="E4" s="23"/>
      <c r="F4" s="72"/>
      <c r="G4" s="87"/>
      <c r="H4" s="66" t="s">
        <v>70</v>
      </c>
      <c r="I4" s="66" t="s">
        <v>57</v>
      </c>
      <c r="J4" s="87"/>
      <c r="K4" s="17"/>
      <c r="L4" s="17"/>
      <c r="M4" s="17"/>
      <c r="N4" s="17"/>
      <c r="O4" s="17"/>
      <c r="P4" s="17"/>
      <c r="Q4" s="17"/>
      <c r="R4" s="17"/>
      <c r="S4" s="17"/>
      <c r="T4" s="8" t="s">
        <v>58</v>
      </c>
    </row>
    <row r="5" spans="1:20" ht="30" x14ac:dyDescent="0.25">
      <c r="A5" s="69"/>
      <c r="B5" s="67"/>
      <c r="C5" s="24"/>
      <c r="D5" s="24"/>
      <c r="E5" s="24"/>
      <c r="F5" s="74"/>
      <c r="G5" s="88"/>
      <c r="H5" s="67"/>
      <c r="I5" s="67"/>
      <c r="J5" s="88"/>
      <c r="K5" s="18"/>
      <c r="L5" s="18"/>
      <c r="M5" s="18"/>
      <c r="N5" s="18"/>
      <c r="O5" s="18"/>
      <c r="P5" s="18"/>
      <c r="Q5" s="18"/>
      <c r="R5" s="18"/>
      <c r="S5" s="18"/>
      <c r="T5" s="15" t="s">
        <v>59</v>
      </c>
    </row>
    <row r="6" spans="1:20" ht="75" x14ac:dyDescent="0.25">
      <c r="A6" s="4" t="s">
        <v>79</v>
      </c>
      <c r="B6" s="13"/>
      <c r="C6" s="13"/>
      <c r="D6" s="13"/>
      <c r="E6" s="13"/>
      <c r="F6" s="13" t="s">
        <v>108</v>
      </c>
      <c r="G6" s="8" t="s">
        <v>117</v>
      </c>
      <c r="H6" s="8" t="s">
        <v>116</v>
      </c>
      <c r="I6" s="13"/>
      <c r="J6" s="8" t="s">
        <v>115</v>
      </c>
      <c r="K6" s="46"/>
      <c r="L6" s="46"/>
      <c r="M6" s="84" t="s">
        <v>114</v>
      </c>
      <c r="N6" s="85"/>
      <c r="O6" s="19"/>
      <c r="P6" s="19" t="s">
        <v>119</v>
      </c>
      <c r="Q6" s="19"/>
      <c r="R6" s="19"/>
      <c r="S6" s="8" t="s">
        <v>110</v>
      </c>
      <c r="T6" s="13"/>
    </row>
    <row r="7" spans="1:20" ht="75" x14ac:dyDescent="0.25">
      <c r="A7" s="27" t="s">
        <v>122</v>
      </c>
      <c r="B7" s="8" t="s">
        <v>135</v>
      </c>
      <c r="C7" s="8"/>
      <c r="D7" s="8"/>
      <c r="E7" s="8"/>
      <c r="F7" s="13"/>
      <c r="G7" s="8" t="s">
        <v>136</v>
      </c>
      <c r="H7" s="13"/>
      <c r="I7" s="13"/>
      <c r="J7" s="13"/>
      <c r="K7" s="13"/>
      <c r="L7" s="13"/>
      <c r="M7" s="13"/>
      <c r="N7" s="13"/>
      <c r="O7" s="13"/>
      <c r="P7" s="13"/>
      <c r="Q7" s="13"/>
      <c r="R7" s="13"/>
      <c r="S7" s="8" t="s">
        <v>137</v>
      </c>
      <c r="T7" s="8" t="s">
        <v>138</v>
      </c>
    </row>
    <row r="8" spans="1:20" ht="60" x14ac:dyDescent="0.25">
      <c r="A8" s="1" t="s">
        <v>143</v>
      </c>
      <c r="B8" s="8" t="s">
        <v>165</v>
      </c>
      <c r="C8" s="8"/>
      <c r="D8" s="8"/>
      <c r="E8" s="8"/>
      <c r="F8" s="7" t="s">
        <v>166</v>
      </c>
      <c r="G8" s="2"/>
      <c r="H8" s="15" t="s">
        <v>164</v>
      </c>
      <c r="I8" s="2"/>
      <c r="J8" s="2"/>
      <c r="K8" s="2"/>
      <c r="L8" s="2"/>
      <c r="M8" s="2"/>
      <c r="N8" s="2"/>
      <c r="O8" s="2"/>
      <c r="P8" s="2"/>
      <c r="Q8" s="2"/>
      <c r="R8" s="2"/>
      <c r="S8" s="2"/>
      <c r="T8" s="2" t="s">
        <v>134</v>
      </c>
    </row>
    <row r="9" spans="1:20" ht="87" customHeight="1" x14ac:dyDescent="0.25">
      <c r="A9" s="1" t="s">
        <v>169</v>
      </c>
      <c r="B9" s="8" t="s">
        <v>192</v>
      </c>
      <c r="C9" s="8"/>
      <c r="D9" s="8"/>
      <c r="E9" s="8"/>
      <c r="F9" s="14"/>
      <c r="G9" s="14"/>
      <c r="H9" s="14"/>
      <c r="I9" s="14"/>
      <c r="J9" s="14"/>
      <c r="K9" s="14"/>
      <c r="L9" s="14"/>
      <c r="M9" s="86" t="s">
        <v>197</v>
      </c>
      <c r="N9" s="86"/>
      <c r="O9" s="8"/>
      <c r="P9" s="14"/>
      <c r="Q9" s="14"/>
      <c r="R9" s="14"/>
      <c r="S9" s="14"/>
      <c r="T9" s="7" t="s">
        <v>196</v>
      </c>
    </row>
    <row r="10" spans="1:20" ht="60" x14ac:dyDescent="0.25">
      <c r="A10" s="1" t="s">
        <v>198</v>
      </c>
      <c r="B10" s="13"/>
      <c r="C10" s="13"/>
      <c r="D10" s="13"/>
      <c r="E10" s="13"/>
      <c r="F10" s="13"/>
      <c r="G10" s="13"/>
      <c r="H10" s="8" t="s">
        <v>214</v>
      </c>
      <c r="I10" s="13"/>
      <c r="J10" s="13"/>
      <c r="K10" s="13"/>
      <c r="L10" s="13"/>
      <c r="M10" s="13"/>
      <c r="N10" s="13"/>
      <c r="O10" s="13"/>
      <c r="P10" s="13"/>
      <c r="Q10" s="13"/>
      <c r="R10" s="13"/>
      <c r="S10" s="13"/>
      <c r="T10" s="8" t="s">
        <v>215</v>
      </c>
    </row>
    <row r="11" spans="1:20" ht="60" x14ac:dyDescent="0.25">
      <c r="A11" s="1" t="s">
        <v>217</v>
      </c>
      <c r="B11" s="2"/>
      <c r="C11" s="2"/>
      <c r="D11" s="2"/>
      <c r="E11" s="2"/>
      <c r="F11" s="2"/>
      <c r="G11" s="8" t="s">
        <v>241</v>
      </c>
      <c r="H11" s="7" t="s">
        <v>240</v>
      </c>
      <c r="I11" s="2"/>
      <c r="J11" s="7" t="s">
        <v>236</v>
      </c>
      <c r="K11" s="7"/>
      <c r="L11" s="7"/>
      <c r="M11" s="8" t="s">
        <v>247</v>
      </c>
      <c r="N11" s="8" t="s">
        <v>242</v>
      </c>
      <c r="O11" s="8"/>
      <c r="P11" s="2"/>
      <c r="Q11" s="2"/>
      <c r="R11" s="2"/>
      <c r="S11" s="2"/>
      <c r="T11" s="8" t="s">
        <v>239</v>
      </c>
    </row>
    <row r="12" spans="1:20" ht="30" x14ac:dyDescent="0.25">
      <c r="A12" s="1" t="s">
        <v>249</v>
      </c>
      <c r="B12" s="8" t="s">
        <v>261</v>
      </c>
      <c r="C12" s="8"/>
      <c r="D12" s="8" t="s">
        <v>263</v>
      </c>
      <c r="E12" s="8"/>
      <c r="F12" s="13"/>
      <c r="G12" s="13"/>
      <c r="H12" s="13"/>
      <c r="I12" s="13"/>
      <c r="J12" s="13"/>
      <c r="K12" s="13"/>
      <c r="L12" s="13"/>
      <c r="M12" s="13"/>
      <c r="N12" s="13"/>
      <c r="O12" s="13"/>
      <c r="P12" s="13"/>
      <c r="Q12" s="13"/>
      <c r="R12" s="13"/>
      <c r="S12" s="13"/>
      <c r="T12" s="13"/>
    </row>
    <row r="13" spans="1:20" ht="60" x14ac:dyDescent="0.25">
      <c r="A13" s="1" t="s">
        <v>265</v>
      </c>
      <c r="B13" s="2"/>
      <c r="C13" s="2"/>
      <c r="D13" s="2"/>
      <c r="E13" s="2"/>
      <c r="F13" s="2"/>
      <c r="G13" s="2"/>
      <c r="H13" s="2"/>
      <c r="I13" s="2"/>
      <c r="J13" s="15" t="s">
        <v>280</v>
      </c>
      <c r="K13" s="15"/>
      <c r="L13" s="15"/>
      <c r="M13" s="2"/>
      <c r="N13" s="2"/>
      <c r="O13" s="2"/>
      <c r="P13" s="2"/>
      <c r="S13" s="2"/>
      <c r="T13" s="2"/>
    </row>
    <row r="14" spans="1:20" ht="60" x14ac:dyDescent="0.25">
      <c r="A14" s="1" t="s">
        <v>282</v>
      </c>
      <c r="B14" s="13"/>
      <c r="C14" s="13" t="s">
        <v>301</v>
      </c>
      <c r="D14" s="8"/>
      <c r="E14" s="8"/>
      <c r="F14" s="13"/>
      <c r="G14" s="13"/>
      <c r="H14" s="8" t="s">
        <v>303</v>
      </c>
      <c r="I14" s="13"/>
      <c r="J14" s="8" t="s">
        <v>302</v>
      </c>
      <c r="K14" s="8"/>
      <c r="L14" s="8"/>
      <c r="M14" s="13"/>
      <c r="N14" s="13"/>
      <c r="O14" s="13"/>
      <c r="P14" s="13"/>
      <c r="Q14" s="8" t="s">
        <v>299</v>
      </c>
      <c r="R14" s="8"/>
      <c r="S14" s="13"/>
      <c r="T14" s="13"/>
    </row>
    <row r="15" spans="1:20" ht="60" x14ac:dyDescent="0.25">
      <c r="A15" s="1" t="s">
        <v>308</v>
      </c>
      <c r="B15" s="2"/>
      <c r="C15" s="2"/>
      <c r="D15" s="2"/>
      <c r="E15" s="2"/>
      <c r="F15" s="2"/>
      <c r="G15" s="2"/>
      <c r="H15" s="2"/>
      <c r="I15" s="2"/>
      <c r="J15" s="8" t="s">
        <v>325</v>
      </c>
      <c r="K15" s="8"/>
      <c r="L15" s="8" t="s">
        <v>706</v>
      </c>
      <c r="M15" s="2"/>
      <c r="N15" s="2"/>
      <c r="O15" s="2"/>
      <c r="P15" s="2"/>
      <c r="Q15" s="2"/>
      <c r="R15" s="2"/>
      <c r="S15" s="2"/>
      <c r="T15" s="2"/>
    </row>
    <row r="16" spans="1:20" ht="60" x14ac:dyDescent="0.25">
      <c r="A16" s="1" t="s">
        <v>331</v>
      </c>
      <c r="B16" s="12"/>
      <c r="C16" s="12"/>
      <c r="D16" s="12"/>
      <c r="E16" s="12"/>
      <c r="F16" s="13" t="s">
        <v>351</v>
      </c>
      <c r="G16" s="8" t="s">
        <v>346</v>
      </c>
      <c r="H16" s="12"/>
      <c r="I16" s="8" t="s">
        <v>345</v>
      </c>
      <c r="J16" s="12"/>
      <c r="K16" s="12"/>
      <c r="L16" s="12"/>
      <c r="M16" s="13" t="s">
        <v>347</v>
      </c>
      <c r="N16" s="12"/>
      <c r="O16" s="12"/>
      <c r="P16" s="12"/>
      <c r="Q16" s="12"/>
      <c r="R16" s="12"/>
      <c r="S16" s="12"/>
      <c r="T16" s="12"/>
    </row>
    <row r="17" spans="1:20" ht="45" x14ac:dyDescent="0.25">
      <c r="A17" s="1" t="s">
        <v>356</v>
      </c>
      <c r="B17" s="2"/>
      <c r="C17" s="2"/>
      <c r="D17" s="2"/>
      <c r="E17" s="7" t="s">
        <v>375</v>
      </c>
      <c r="F17" s="7" t="s">
        <v>381</v>
      </c>
      <c r="G17" s="8" t="s">
        <v>380</v>
      </c>
      <c r="H17" s="2"/>
      <c r="I17" s="2"/>
      <c r="J17" s="7" t="s">
        <v>373</v>
      </c>
      <c r="K17" s="7"/>
      <c r="L17" s="2"/>
      <c r="M17" s="14" t="s">
        <v>378</v>
      </c>
      <c r="N17" s="7" t="s">
        <v>379</v>
      </c>
      <c r="O17" s="7" t="s">
        <v>377</v>
      </c>
      <c r="P17" s="2"/>
      <c r="Q17" s="2"/>
      <c r="R17" s="7" t="s">
        <v>385</v>
      </c>
      <c r="S17" s="2"/>
      <c r="T17" s="2"/>
    </row>
    <row r="18" spans="1:20" ht="45" x14ac:dyDescent="0.25">
      <c r="A18" s="1" t="s">
        <v>386</v>
      </c>
      <c r="B18" s="13"/>
      <c r="C18" s="13"/>
      <c r="D18" s="8" t="s">
        <v>407</v>
      </c>
      <c r="E18" s="13"/>
      <c r="F18" s="13"/>
      <c r="G18" s="8" t="s">
        <v>408</v>
      </c>
      <c r="H18" s="13"/>
      <c r="I18" s="13"/>
      <c r="J18" s="13"/>
      <c r="K18" s="13"/>
      <c r="L18" s="13"/>
      <c r="M18" s="13"/>
      <c r="N18" s="13"/>
      <c r="O18" s="13"/>
      <c r="P18" s="13"/>
      <c r="Q18" s="13"/>
      <c r="R18" s="13"/>
      <c r="S18" s="8" t="s">
        <v>410</v>
      </c>
      <c r="T18" s="13"/>
    </row>
    <row r="19" spans="1:20" ht="45" x14ac:dyDescent="0.25">
      <c r="A19" s="1" t="s">
        <v>416</v>
      </c>
      <c r="B19" s="13"/>
      <c r="C19" s="13"/>
      <c r="D19" s="8" t="s">
        <v>432</v>
      </c>
      <c r="E19" s="13"/>
      <c r="F19" s="13"/>
      <c r="G19" s="13"/>
      <c r="H19" s="13"/>
      <c r="I19" s="13"/>
      <c r="J19" s="13"/>
      <c r="K19" s="13"/>
      <c r="L19" s="13"/>
      <c r="M19" s="8" t="s">
        <v>438</v>
      </c>
      <c r="N19" s="13"/>
      <c r="O19" s="8" t="s">
        <v>434</v>
      </c>
      <c r="P19" s="13"/>
      <c r="Q19" s="8" t="s">
        <v>433</v>
      </c>
      <c r="R19" s="13"/>
      <c r="S19" s="13"/>
      <c r="T19" s="13"/>
    </row>
    <row r="20" spans="1:20" ht="30" x14ac:dyDescent="0.25">
      <c r="A20" s="1" t="s">
        <v>439</v>
      </c>
      <c r="B20" s="14" t="s">
        <v>456</v>
      </c>
      <c r="C20" s="2"/>
      <c r="D20" s="2"/>
      <c r="E20" s="2"/>
      <c r="F20" s="2"/>
      <c r="G20" s="2"/>
      <c r="H20" s="2"/>
      <c r="I20" s="14" t="s">
        <v>454</v>
      </c>
      <c r="J20" s="2"/>
      <c r="K20" s="2"/>
      <c r="L20" s="2"/>
      <c r="M20" s="2"/>
      <c r="N20" s="2"/>
      <c r="O20" s="2"/>
      <c r="P20" s="2"/>
      <c r="Q20" s="7" t="s">
        <v>455</v>
      </c>
      <c r="R20" s="2"/>
      <c r="S20" s="2"/>
      <c r="T20" s="2"/>
    </row>
    <row r="21" spans="1:20" ht="30" x14ac:dyDescent="0.25">
      <c r="A21" s="1" t="s">
        <v>459</v>
      </c>
      <c r="B21" s="8" t="s">
        <v>472</v>
      </c>
      <c r="C21" s="13"/>
      <c r="D21" s="13" t="s">
        <v>476</v>
      </c>
      <c r="E21" s="8" t="s">
        <v>473</v>
      </c>
      <c r="F21" s="13"/>
      <c r="G21" s="13" t="s">
        <v>474</v>
      </c>
      <c r="H21" s="13"/>
      <c r="I21" s="13"/>
      <c r="J21" s="13"/>
      <c r="K21" s="13"/>
      <c r="L21" s="13"/>
      <c r="M21" s="13"/>
      <c r="N21" s="13"/>
      <c r="O21" s="13"/>
      <c r="P21" s="13"/>
      <c r="Q21" s="13" t="s">
        <v>475</v>
      </c>
      <c r="R21" s="13"/>
      <c r="S21" s="13"/>
      <c r="T21" s="13"/>
    </row>
    <row r="22" spans="1:20" x14ac:dyDescent="0.25">
      <c r="A22" s="1" t="s">
        <v>479</v>
      </c>
      <c r="B22" s="13"/>
      <c r="C22" s="13"/>
      <c r="D22" s="13"/>
      <c r="E22" s="13"/>
      <c r="F22" s="13"/>
      <c r="G22" s="13"/>
      <c r="H22" s="13"/>
      <c r="I22" s="13"/>
      <c r="J22" s="13"/>
      <c r="K22" s="13"/>
      <c r="L22" s="13"/>
      <c r="M22" s="13"/>
      <c r="N22" s="13"/>
      <c r="O22" s="13"/>
      <c r="P22" s="13"/>
      <c r="Q22" s="13"/>
      <c r="R22" s="13"/>
      <c r="S22" s="13"/>
      <c r="T22" s="13"/>
    </row>
    <row r="23" spans="1:20" x14ac:dyDescent="0.25">
      <c r="A23" s="1" t="s">
        <v>499</v>
      </c>
      <c r="B23" s="13"/>
      <c r="C23" s="13"/>
      <c r="D23" s="13"/>
      <c r="E23" s="13"/>
      <c r="F23" s="13"/>
      <c r="G23" s="13"/>
      <c r="H23" s="13" t="s">
        <v>513</v>
      </c>
      <c r="I23" s="13"/>
      <c r="J23" s="13"/>
      <c r="K23" s="13"/>
      <c r="L23" s="13"/>
      <c r="M23" s="13"/>
      <c r="N23" s="13"/>
      <c r="O23" s="13"/>
      <c r="P23" s="13"/>
      <c r="Q23" s="13"/>
      <c r="R23" s="13"/>
      <c r="S23" s="13"/>
      <c r="T23" s="13"/>
    </row>
    <row r="24" spans="1:20" x14ac:dyDescent="0.25">
      <c r="A24" s="1" t="s">
        <v>514</v>
      </c>
      <c r="B24" s="13"/>
      <c r="C24" s="13"/>
      <c r="D24" s="13"/>
      <c r="E24" s="13"/>
      <c r="F24" s="13"/>
      <c r="G24" s="13"/>
      <c r="H24" s="13"/>
      <c r="I24" s="13"/>
      <c r="J24" s="13" t="s">
        <v>528</v>
      </c>
      <c r="K24" s="13"/>
      <c r="L24" s="13"/>
      <c r="M24" s="13"/>
      <c r="N24" s="13"/>
      <c r="O24" s="13"/>
      <c r="P24" s="13"/>
      <c r="Q24" s="13"/>
      <c r="R24" s="13"/>
      <c r="S24" s="13"/>
      <c r="T24" s="13"/>
    </row>
    <row r="25" spans="1:20" ht="45" x14ac:dyDescent="0.25">
      <c r="A25" s="1" t="s">
        <v>530</v>
      </c>
      <c r="B25" s="13"/>
      <c r="C25" s="13"/>
      <c r="D25" s="13"/>
      <c r="E25" s="13"/>
      <c r="F25" s="13"/>
      <c r="G25" s="13"/>
      <c r="H25" s="13"/>
      <c r="I25" s="13"/>
      <c r="J25" s="8" t="s">
        <v>544</v>
      </c>
      <c r="K25" s="8"/>
      <c r="L25" s="13"/>
      <c r="M25" s="13"/>
      <c r="N25" s="13"/>
      <c r="O25" s="13"/>
      <c r="P25" s="13"/>
      <c r="Q25" s="13"/>
      <c r="R25" s="13"/>
      <c r="S25" s="13"/>
      <c r="T25" s="13"/>
    </row>
    <row r="26" spans="1:20" x14ac:dyDescent="0.25">
      <c r="A26" s="1" t="s">
        <v>547</v>
      </c>
      <c r="B26" s="13" t="s">
        <v>565</v>
      </c>
      <c r="C26" s="13"/>
      <c r="D26" s="13"/>
      <c r="E26" s="13"/>
      <c r="F26" s="13"/>
      <c r="G26" s="13"/>
      <c r="H26" s="13"/>
      <c r="I26" s="13"/>
      <c r="J26" s="13"/>
      <c r="K26" s="13"/>
      <c r="L26" s="13"/>
      <c r="M26" s="13"/>
      <c r="N26" s="13"/>
      <c r="O26" s="13"/>
      <c r="P26" s="13"/>
      <c r="Q26" s="13" t="s">
        <v>566</v>
      </c>
      <c r="R26" s="13"/>
      <c r="S26" s="13"/>
      <c r="T26" s="13"/>
    </row>
    <row r="27" spans="1:20" ht="30" x14ac:dyDescent="0.25">
      <c r="A27" s="1" t="s">
        <v>570</v>
      </c>
      <c r="B27" s="13"/>
      <c r="C27" s="13"/>
      <c r="D27" s="13"/>
      <c r="E27" s="8" t="s">
        <v>582</v>
      </c>
      <c r="F27" s="13"/>
      <c r="G27" s="13"/>
      <c r="H27" s="13"/>
      <c r="I27" s="13"/>
      <c r="J27" s="13" t="s">
        <v>585</v>
      </c>
      <c r="K27" s="13"/>
      <c r="L27" s="13"/>
      <c r="M27" s="13"/>
      <c r="N27" s="13"/>
      <c r="O27" s="13"/>
      <c r="P27" s="13"/>
      <c r="Q27" s="8" t="s">
        <v>584</v>
      </c>
      <c r="R27" s="13"/>
      <c r="S27" s="13"/>
      <c r="T27" s="13"/>
    </row>
    <row r="28" spans="1:20" ht="60" x14ac:dyDescent="0.25">
      <c r="A28" s="1" t="s">
        <v>587</v>
      </c>
      <c r="B28" s="13"/>
      <c r="C28" s="13"/>
      <c r="D28" s="13"/>
      <c r="E28" s="13"/>
      <c r="F28" s="13"/>
      <c r="G28" s="13"/>
      <c r="H28" s="13"/>
      <c r="I28" s="13"/>
      <c r="J28" s="8" t="s">
        <v>608</v>
      </c>
      <c r="K28" s="8"/>
      <c r="L28" s="13"/>
      <c r="M28" s="13" t="s">
        <v>605</v>
      </c>
      <c r="N28" s="13"/>
      <c r="O28" s="13"/>
      <c r="P28" s="13"/>
      <c r="Q28" s="13"/>
      <c r="R28" s="8" t="s">
        <v>606</v>
      </c>
      <c r="S28" s="13"/>
      <c r="T28" s="13"/>
    </row>
    <row r="29" spans="1:20" ht="45" x14ac:dyDescent="0.25">
      <c r="A29" s="1" t="s">
        <v>611</v>
      </c>
      <c r="B29" s="13"/>
      <c r="C29" s="13"/>
      <c r="D29" s="8" t="s">
        <v>624</v>
      </c>
      <c r="E29" s="13"/>
      <c r="F29" s="13"/>
      <c r="G29" s="13"/>
      <c r="H29" s="13"/>
      <c r="I29" s="13"/>
      <c r="J29" s="8" t="s">
        <v>626</v>
      </c>
      <c r="K29" s="8"/>
      <c r="L29" s="13"/>
      <c r="M29" s="13"/>
      <c r="N29" s="13"/>
      <c r="O29" s="13"/>
      <c r="P29" s="13"/>
      <c r="Q29" s="13"/>
      <c r="R29" s="8" t="s">
        <v>625</v>
      </c>
      <c r="S29" s="13"/>
      <c r="T29" s="13"/>
    </row>
    <row r="30" spans="1:20" ht="45" x14ac:dyDescent="0.25">
      <c r="A30" s="1" t="s">
        <v>629</v>
      </c>
      <c r="B30" s="13" t="s">
        <v>641</v>
      </c>
      <c r="C30" s="13"/>
      <c r="D30" s="8" t="s">
        <v>644</v>
      </c>
      <c r="E30" s="13"/>
      <c r="F30" s="13"/>
      <c r="G30" s="13" t="s">
        <v>643</v>
      </c>
      <c r="H30" s="13"/>
      <c r="I30" s="13"/>
      <c r="J30" s="13"/>
      <c r="K30" s="13"/>
      <c r="L30" s="13"/>
      <c r="M30" s="13"/>
      <c r="N30" s="13"/>
      <c r="O30" s="13"/>
      <c r="P30" s="13"/>
      <c r="Q30" s="8" t="s">
        <v>642</v>
      </c>
      <c r="R30" s="13"/>
      <c r="S30" s="13"/>
      <c r="T30" s="13"/>
    </row>
    <row r="31" spans="1:20" ht="60" x14ac:dyDescent="0.25">
      <c r="A31" s="1" t="s">
        <v>648</v>
      </c>
      <c r="B31" s="13"/>
      <c r="C31" s="13"/>
      <c r="D31" s="8" t="s">
        <v>662</v>
      </c>
      <c r="E31" s="13"/>
      <c r="F31" s="13" t="s">
        <v>661</v>
      </c>
      <c r="G31" s="13"/>
      <c r="H31" s="13"/>
      <c r="I31" s="13"/>
      <c r="J31" s="8" t="s">
        <v>663</v>
      </c>
      <c r="K31" s="8"/>
      <c r="L31" s="13"/>
      <c r="M31" s="13"/>
      <c r="N31" s="13"/>
      <c r="O31" s="13"/>
      <c r="P31" s="13"/>
      <c r="Q31" s="13"/>
      <c r="R31" s="13"/>
      <c r="S31" s="13"/>
      <c r="T31" s="13" t="s">
        <v>664</v>
      </c>
    </row>
    <row r="32" spans="1:20" ht="45" x14ac:dyDescent="0.25">
      <c r="A32" s="1" t="s">
        <v>665</v>
      </c>
      <c r="B32" s="13"/>
      <c r="C32" s="13"/>
      <c r="D32" s="8" t="s">
        <v>677</v>
      </c>
      <c r="E32" s="13"/>
      <c r="F32" s="13"/>
      <c r="G32" s="13"/>
      <c r="H32" s="13"/>
      <c r="I32" s="13"/>
      <c r="J32" s="8" t="s">
        <v>676</v>
      </c>
      <c r="K32" s="8"/>
      <c r="L32" s="13"/>
      <c r="M32" s="13"/>
      <c r="N32" s="13"/>
      <c r="O32" s="13"/>
      <c r="P32" s="13"/>
      <c r="Q32" s="13"/>
      <c r="R32" s="13"/>
      <c r="S32" s="13"/>
      <c r="T32" s="13"/>
    </row>
    <row r="33" spans="1:20" ht="90" x14ac:dyDescent="0.25">
      <c r="A33" s="1" t="s">
        <v>679</v>
      </c>
      <c r="B33" s="13"/>
      <c r="C33" s="13"/>
      <c r="D33" s="13"/>
      <c r="E33" s="13"/>
      <c r="F33" s="13"/>
      <c r="G33" s="13"/>
      <c r="H33" s="13"/>
      <c r="I33" s="8" t="s">
        <v>694</v>
      </c>
      <c r="J33" s="8" t="s">
        <v>695</v>
      </c>
      <c r="K33" s="8" t="s">
        <v>697</v>
      </c>
      <c r="L33" s="13"/>
      <c r="M33" s="13"/>
      <c r="N33" s="13"/>
      <c r="O33" s="13"/>
      <c r="P33" s="13"/>
      <c r="Q33" s="13"/>
      <c r="R33" s="13"/>
      <c r="S33" s="13"/>
      <c r="T33" s="13"/>
    </row>
  </sheetData>
  <mergeCells count="17">
    <mergeCell ref="A2:A3"/>
    <mergeCell ref="B2:B3"/>
    <mergeCell ref="G2:G3"/>
    <mergeCell ref="H2:H3"/>
    <mergeCell ref="T2:T3"/>
    <mergeCell ref="I2:I3"/>
    <mergeCell ref="J2:J3"/>
    <mergeCell ref="F2:F3"/>
    <mergeCell ref="M6:N6"/>
    <mergeCell ref="B4:B5"/>
    <mergeCell ref="M9:N9"/>
    <mergeCell ref="A4:A5"/>
    <mergeCell ref="G4:G5"/>
    <mergeCell ref="H4:H5"/>
    <mergeCell ref="I4:I5"/>
    <mergeCell ref="J4:J5"/>
    <mergeCell ref="F4:F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FF6B5-AEF4-4D3D-8FD6-0FE46D559457}">
  <dimension ref="A1:M32"/>
  <sheetViews>
    <sheetView workbookViewId="0">
      <pane ySplit="1" topLeftCell="A10" activePane="bottomLeft" state="frozen"/>
      <selection activeCell="E1" sqref="E1"/>
      <selection pane="bottomLeft" activeCell="D19" sqref="D19"/>
    </sheetView>
  </sheetViews>
  <sheetFormatPr baseColWidth="10" defaultColWidth="9.140625" defaultRowHeight="15" x14ac:dyDescent="0.25"/>
  <cols>
    <col min="1" max="1" width="12.85546875" bestFit="1" customWidth="1"/>
    <col min="2" max="3" width="40.85546875" customWidth="1"/>
    <col min="4" max="4" width="43.42578125" bestFit="1" customWidth="1"/>
    <col min="5" max="5" width="43.42578125" customWidth="1"/>
    <col min="6" max="6" width="46.28515625" customWidth="1"/>
    <col min="7" max="7" width="33.85546875" bestFit="1" customWidth="1"/>
    <col min="8" max="8" width="37.85546875" customWidth="1"/>
    <col min="9" max="9" width="35.85546875" customWidth="1"/>
    <col min="10" max="12" width="37.85546875" customWidth="1"/>
    <col min="13" max="13" width="14.140625" bestFit="1" customWidth="1"/>
  </cols>
  <sheetData>
    <row r="1" spans="1:13" x14ac:dyDescent="0.25">
      <c r="A1" s="44" t="s">
        <v>2</v>
      </c>
      <c r="B1" s="44" t="s">
        <v>40</v>
      </c>
      <c r="C1" s="44" t="s">
        <v>350</v>
      </c>
      <c r="D1" s="44" t="s">
        <v>41</v>
      </c>
      <c r="E1" s="45" t="s">
        <v>139</v>
      </c>
      <c r="F1" s="45" t="s">
        <v>42</v>
      </c>
      <c r="G1" s="45" t="s">
        <v>43</v>
      </c>
      <c r="H1" s="45" t="s">
        <v>44</v>
      </c>
      <c r="I1" s="45" t="s">
        <v>349</v>
      </c>
      <c r="J1" s="45" t="s">
        <v>327</v>
      </c>
      <c r="K1" s="45" t="s">
        <v>412</v>
      </c>
      <c r="L1" s="45" t="s">
        <v>326</v>
      </c>
      <c r="M1" s="45" t="s">
        <v>45</v>
      </c>
    </row>
    <row r="2" spans="1:13" x14ac:dyDescent="0.25">
      <c r="A2" s="81" t="s">
        <v>0</v>
      </c>
      <c r="B2" s="78" t="s">
        <v>46</v>
      </c>
      <c r="C2" s="75"/>
      <c r="D2" s="78" t="s">
        <v>47</v>
      </c>
      <c r="E2" s="82"/>
      <c r="F2" s="78" t="s">
        <v>48</v>
      </c>
      <c r="G2" s="78" t="s">
        <v>49</v>
      </c>
      <c r="H2" s="78" t="s">
        <v>50</v>
      </c>
      <c r="I2" s="5"/>
      <c r="J2" s="5"/>
      <c r="K2" s="5"/>
      <c r="L2" s="5"/>
      <c r="M2" s="78" t="s">
        <v>50</v>
      </c>
    </row>
    <row r="3" spans="1:13" ht="41.1" customHeight="1" x14ac:dyDescent="0.25">
      <c r="A3" s="81"/>
      <c r="B3" s="78"/>
      <c r="C3" s="77"/>
      <c r="D3" s="78"/>
      <c r="E3" s="83"/>
      <c r="F3" s="78"/>
      <c r="G3" s="78"/>
      <c r="H3" s="78"/>
      <c r="I3" s="5"/>
      <c r="J3" s="5"/>
      <c r="K3" s="5"/>
      <c r="L3" s="5"/>
      <c r="M3" s="78"/>
    </row>
    <row r="4" spans="1:13" ht="45" x14ac:dyDescent="0.25">
      <c r="A4" s="1" t="s">
        <v>53</v>
      </c>
      <c r="B4" s="8" t="s">
        <v>78</v>
      </c>
      <c r="C4" s="8"/>
      <c r="D4" s="13"/>
      <c r="E4" s="13"/>
      <c r="F4" s="8" t="s">
        <v>71</v>
      </c>
      <c r="G4" s="13"/>
      <c r="H4" s="13"/>
      <c r="I4" s="13"/>
      <c r="J4" s="13"/>
      <c r="K4" s="13"/>
      <c r="L4" s="13"/>
      <c r="M4" s="13"/>
    </row>
    <row r="5" spans="1:13" ht="90" x14ac:dyDescent="0.25">
      <c r="A5" s="1" t="s">
        <v>79</v>
      </c>
      <c r="B5" s="8"/>
      <c r="C5" s="8"/>
      <c r="D5" s="8" t="s">
        <v>121</v>
      </c>
      <c r="E5" s="8"/>
      <c r="F5" s="8" t="s">
        <v>120</v>
      </c>
      <c r="G5" s="8"/>
      <c r="H5" s="8"/>
      <c r="I5" s="8"/>
      <c r="J5" s="8"/>
      <c r="K5" s="8"/>
      <c r="L5" s="8"/>
      <c r="M5" s="8"/>
    </row>
    <row r="6" spans="1:13" ht="105" x14ac:dyDescent="0.25">
      <c r="A6" s="1" t="s">
        <v>122</v>
      </c>
      <c r="B6" s="13"/>
      <c r="C6" s="13"/>
      <c r="D6" s="8" t="s">
        <v>243</v>
      </c>
      <c r="E6" s="8" t="s">
        <v>140</v>
      </c>
      <c r="F6" s="13" t="s">
        <v>50</v>
      </c>
      <c r="G6" s="8" t="s">
        <v>141</v>
      </c>
      <c r="H6" s="13"/>
      <c r="I6" s="13"/>
      <c r="J6" s="13"/>
      <c r="K6" s="13"/>
      <c r="L6" s="13"/>
      <c r="M6" s="13"/>
    </row>
    <row r="7" spans="1:13" ht="60" x14ac:dyDescent="0.25">
      <c r="A7" s="1" t="s">
        <v>143</v>
      </c>
      <c r="B7" s="8" t="s">
        <v>167</v>
      </c>
      <c r="C7" s="8"/>
      <c r="D7" s="13"/>
      <c r="E7" s="13"/>
      <c r="F7" s="13"/>
      <c r="G7" s="13"/>
      <c r="H7" s="13"/>
      <c r="I7" s="13"/>
      <c r="J7" s="13"/>
      <c r="K7" s="13"/>
      <c r="L7" s="13"/>
      <c r="M7" s="13"/>
    </row>
    <row r="8" spans="1:13" ht="60" x14ac:dyDescent="0.25">
      <c r="A8" s="1" t="s">
        <v>169</v>
      </c>
      <c r="B8" s="8" t="s">
        <v>194</v>
      </c>
      <c r="C8" s="8"/>
      <c r="D8" s="8"/>
      <c r="E8" s="13"/>
      <c r="F8" s="13"/>
      <c r="G8" s="13"/>
      <c r="H8" s="8" t="s">
        <v>195</v>
      </c>
      <c r="I8" s="13"/>
      <c r="J8" s="13"/>
      <c r="K8" s="13"/>
      <c r="L8" s="13"/>
      <c r="M8" s="13"/>
    </row>
    <row r="9" spans="1:13" ht="90" x14ac:dyDescent="0.25">
      <c r="A9" s="1" t="s">
        <v>198</v>
      </c>
      <c r="B9" s="8" t="s">
        <v>216</v>
      </c>
      <c r="C9" s="8"/>
      <c r="D9" s="13"/>
      <c r="E9" s="13"/>
      <c r="F9" s="13"/>
      <c r="G9" s="13"/>
      <c r="H9" s="8" t="s">
        <v>708</v>
      </c>
      <c r="I9" s="8"/>
      <c r="J9" s="8"/>
      <c r="K9" s="8"/>
      <c r="L9" s="8"/>
      <c r="M9" s="13"/>
    </row>
    <row r="10" spans="1:13" ht="60" x14ac:dyDescent="0.25">
      <c r="A10" s="1" t="s">
        <v>217</v>
      </c>
      <c r="B10" s="8" t="s">
        <v>248</v>
      </c>
      <c r="C10" s="8"/>
      <c r="D10" s="8" t="s">
        <v>244</v>
      </c>
      <c r="E10" s="13"/>
      <c r="F10" s="8" t="s">
        <v>245</v>
      </c>
      <c r="G10" s="8" t="s">
        <v>246</v>
      </c>
      <c r="H10" s="13"/>
      <c r="I10" s="13"/>
      <c r="J10" s="13"/>
      <c r="K10" s="13"/>
      <c r="L10" s="13"/>
      <c r="M10" s="13"/>
    </row>
    <row r="11" spans="1:13" ht="60" x14ac:dyDescent="0.25">
      <c r="A11" s="1" t="s">
        <v>249</v>
      </c>
      <c r="B11" s="13"/>
      <c r="C11" s="13"/>
      <c r="D11" s="13"/>
      <c r="E11" s="13"/>
      <c r="F11" s="8" t="s">
        <v>264</v>
      </c>
      <c r="G11" s="13"/>
      <c r="H11" s="13"/>
      <c r="I11" s="13"/>
      <c r="J11" s="13"/>
      <c r="K11" s="13"/>
      <c r="L11" s="13"/>
      <c r="M11" s="13"/>
    </row>
    <row r="12" spans="1:13" ht="45" x14ac:dyDescent="0.25">
      <c r="A12" s="1" t="s">
        <v>265</v>
      </c>
      <c r="B12" s="13"/>
      <c r="C12" s="13"/>
      <c r="D12" s="8"/>
      <c r="E12" s="13"/>
      <c r="F12" s="13"/>
      <c r="G12" s="13"/>
      <c r="H12" s="8" t="s">
        <v>707</v>
      </c>
      <c r="I12" s="13"/>
      <c r="J12" s="13"/>
      <c r="K12" s="13"/>
      <c r="L12" s="13"/>
      <c r="M12" s="13"/>
    </row>
    <row r="13" spans="1:13" ht="45" x14ac:dyDescent="0.25">
      <c r="A13" s="1" t="s">
        <v>282</v>
      </c>
      <c r="B13" s="8" t="s">
        <v>304</v>
      </c>
      <c r="C13" s="8"/>
      <c r="D13" s="13"/>
      <c r="E13" s="13"/>
      <c r="F13" s="8" t="s">
        <v>307</v>
      </c>
      <c r="G13" s="13"/>
      <c r="H13" s="8" t="s">
        <v>305</v>
      </c>
      <c r="I13" s="8"/>
      <c r="J13" s="8"/>
      <c r="K13" s="8"/>
      <c r="L13" s="8"/>
      <c r="M13" s="13"/>
    </row>
    <row r="14" spans="1:13" ht="90" x14ac:dyDescent="0.25">
      <c r="A14" s="1" t="s">
        <v>308</v>
      </c>
      <c r="B14" s="13"/>
      <c r="C14" s="13"/>
      <c r="D14" s="13"/>
      <c r="E14" s="13"/>
      <c r="F14" s="13"/>
      <c r="G14" s="13"/>
      <c r="H14" s="13"/>
      <c r="I14" s="8" t="s">
        <v>330</v>
      </c>
      <c r="J14" s="8" t="s">
        <v>328</v>
      </c>
      <c r="K14" s="8"/>
      <c r="L14" s="8" t="s">
        <v>329</v>
      </c>
      <c r="M14" s="13"/>
    </row>
    <row r="15" spans="1:13" ht="60" x14ac:dyDescent="0.25">
      <c r="A15" s="1" t="s">
        <v>331</v>
      </c>
      <c r="B15" s="13"/>
      <c r="C15" s="8" t="s">
        <v>352</v>
      </c>
      <c r="D15" s="13"/>
      <c r="E15" s="13"/>
      <c r="F15" s="13"/>
      <c r="G15" s="13"/>
      <c r="H15" s="13"/>
      <c r="I15" s="13"/>
      <c r="J15" s="13"/>
      <c r="K15" s="13"/>
      <c r="L15" s="13"/>
      <c r="M15" s="13"/>
    </row>
    <row r="16" spans="1:13" ht="45" x14ac:dyDescent="0.25">
      <c r="A16" s="1" t="s">
        <v>356</v>
      </c>
      <c r="B16" s="2"/>
      <c r="C16" s="2"/>
      <c r="D16" s="15" t="s">
        <v>382</v>
      </c>
      <c r="E16" s="2"/>
      <c r="F16" s="2"/>
      <c r="G16" s="2"/>
      <c r="H16" s="7" t="s">
        <v>383</v>
      </c>
      <c r="I16" s="2"/>
      <c r="J16" s="2"/>
      <c r="K16" s="2"/>
      <c r="L16" s="2"/>
      <c r="M16" s="2"/>
    </row>
    <row r="17" spans="1:13" ht="90" x14ac:dyDescent="0.25">
      <c r="A17" s="1" t="s">
        <v>386</v>
      </c>
      <c r="B17" s="13"/>
      <c r="C17" s="13"/>
      <c r="D17" s="13"/>
      <c r="E17" s="13"/>
      <c r="F17" s="13"/>
      <c r="G17" s="13"/>
      <c r="H17" s="13"/>
      <c r="I17" s="13"/>
      <c r="J17" s="8" t="s">
        <v>411</v>
      </c>
      <c r="K17" s="8" t="s">
        <v>413</v>
      </c>
      <c r="L17" s="13"/>
      <c r="M17" s="13"/>
    </row>
    <row r="18" spans="1:13" ht="45" x14ac:dyDescent="0.25">
      <c r="A18" s="1" t="s">
        <v>416</v>
      </c>
      <c r="B18" s="13"/>
      <c r="C18" s="13"/>
      <c r="D18" s="13"/>
      <c r="E18" s="13"/>
      <c r="F18" s="8" t="s">
        <v>435</v>
      </c>
      <c r="G18" s="13"/>
      <c r="H18" s="8" t="s">
        <v>436</v>
      </c>
      <c r="I18" s="13" t="s">
        <v>437</v>
      </c>
      <c r="J18" s="13"/>
      <c r="K18" s="13"/>
      <c r="L18" s="13"/>
      <c r="M18" s="13"/>
    </row>
    <row r="19" spans="1:13" ht="30" x14ac:dyDescent="0.25">
      <c r="A19" s="1" t="s">
        <v>439</v>
      </c>
      <c r="B19" s="13"/>
      <c r="C19" s="13"/>
      <c r="D19" s="13"/>
      <c r="E19" s="13"/>
      <c r="F19" s="13"/>
      <c r="G19" s="13"/>
      <c r="H19" s="8" t="s">
        <v>458</v>
      </c>
      <c r="I19" s="13"/>
      <c r="J19" s="13"/>
      <c r="K19" s="8" t="s">
        <v>457</v>
      </c>
      <c r="L19" s="13"/>
      <c r="M19" s="13"/>
    </row>
    <row r="20" spans="1:13" ht="30" x14ac:dyDescent="0.25">
      <c r="A20" s="1" t="s">
        <v>459</v>
      </c>
      <c r="B20" s="2"/>
      <c r="C20" s="2"/>
      <c r="D20" s="2"/>
      <c r="E20" s="2"/>
      <c r="F20" s="14" t="s">
        <v>477</v>
      </c>
      <c r="G20" s="7" t="s">
        <v>478</v>
      </c>
      <c r="H20" s="2"/>
      <c r="I20" s="2"/>
      <c r="J20" s="2"/>
      <c r="K20" s="2"/>
      <c r="L20" s="2"/>
      <c r="M20" s="2"/>
    </row>
    <row r="21" spans="1:13" ht="45" x14ac:dyDescent="0.25">
      <c r="A21" s="1" t="s">
        <v>479</v>
      </c>
      <c r="B21" s="13"/>
      <c r="C21" s="13"/>
      <c r="D21" s="13" t="s">
        <v>497</v>
      </c>
      <c r="E21" s="13"/>
      <c r="F21" s="8" t="s">
        <v>498</v>
      </c>
      <c r="G21" s="13"/>
      <c r="H21" s="8" t="s">
        <v>496</v>
      </c>
      <c r="I21" s="13"/>
      <c r="J21" s="13"/>
      <c r="K21" s="13"/>
      <c r="L21" s="13"/>
      <c r="M21" s="13"/>
    </row>
    <row r="22" spans="1:13" x14ac:dyDescent="0.25">
      <c r="A22" s="1" t="s">
        <v>499</v>
      </c>
      <c r="B22" s="2"/>
      <c r="C22" s="2"/>
      <c r="D22" s="2"/>
      <c r="E22" s="2"/>
      <c r="F22" s="2" t="s">
        <v>134</v>
      </c>
      <c r="G22" s="2"/>
      <c r="H22" s="2"/>
      <c r="I22" s="2"/>
      <c r="J22" s="2"/>
      <c r="K22" s="2"/>
      <c r="L22" s="2"/>
      <c r="M22" s="2"/>
    </row>
    <row r="23" spans="1:13" ht="45" x14ac:dyDescent="0.25">
      <c r="A23" s="1" t="s">
        <v>514</v>
      </c>
      <c r="B23" s="13"/>
      <c r="C23" s="8" t="s">
        <v>518</v>
      </c>
      <c r="D23" s="13"/>
      <c r="E23" s="13"/>
      <c r="F23" s="13"/>
      <c r="G23" s="13"/>
      <c r="H23" s="8" t="s">
        <v>531</v>
      </c>
      <c r="I23" s="13"/>
      <c r="J23" s="13"/>
      <c r="K23" s="13"/>
      <c r="L23" s="13"/>
      <c r="M23" s="13"/>
    </row>
    <row r="24" spans="1:13" ht="105" x14ac:dyDescent="0.25">
      <c r="A24" s="1" t="s">
        <v>530</v>
      </c>
      <c r="B24" s="8" t="s">
        <v>548</v>
      </c>
      <c r="C24" s="13"/>
      <c r="D24" s="13"/>
      <c r="E24" s="13"/>
      <c r="F24" s="8" t="s">
        <v>567</v>
      </c>
      <c r="G24" s="13" t="s">
        <v>550</v>
      </c>
      <c r="H24" s="8" t="s">
        <v>549</v>
      </c>
      <c r="I24" s="13"/>
      <c r="J24" s="13"/>
      <c r="K24" s="13"/>
      <c r="L24" s="13"/>
      <c r="M24" s="13"/>
    </row>
    <row r="25" spans="1:13" ht="45" x14ac:dyDescent="0.25">
      <c r="A25" s="1" t="s">
        <v>547</v>
      </c>
      <c r="B25" s="8" t="s">
        <v>568</v>
      </c>
      <c r="C25" s="13"/>
      <c r="D25" s="13"/>
      <c r="E25" s="13"/>
      <c r="F25" s="8" t="s">
        <v>569</v>
      </c>
      <c r="G25" s="13"/>
      <c r="H25" s="13"/>
      <c r="I25" s="13"/>
      <c r="J25" s="13"/>
      <c r="K25" s="13"/>
      <c r="L25" s="13"/>
      <c r="M25" s="13"/>
    </row>
    <row r="26" spans="1:13" ht="45" x14ac:dyDescent="0.25">
      <c r="A26" s="1" t="s">
        <v>570</v>
      </c>
      <c r="B26" s="13"/>
      <c r="C26" s="13"/>
      <c r="D26" s="13"/>
      <c r="E26" s="13"/>
      <c r="F26" s="13"/>
      <c r="G26" s="13"/>
      <c r="H26" s="8" t="s">
        <v>586</v>
      </c>
      <c r="I26" s="13"/>
      <c r="J26" s="13"/>
      <c r="K26" s="13"/>
      <c r="L26" s="13"/>
      <c r="M26" s="13"/>
    </row>
    <row r="27" spans="1:13" ht="30" x14ac:dyDescent="0.25">
      <c r="A27" s="1" t="s">
        <v>587</v>
      </c>
      <c r="B27" s="8" t="s">
        <v>607</v>
      </c>
      <c r="C27" s="13"/>
      <c r="D27" s="13"/>
      <c r="E27" s="13"/>
      <c r="F27" s="8" t="s">
        <v>609</v>
      </c>
      <c r="G27" s="13"/>
      <c r="H27" s="8" t="s">
        <v>610</v>
      </c>
      <c r="I27" s="13"/>
      <c r="J27" s="13"/>
      <c r="K27" s="13"/>
      <c r="L27" s="13"/>
      <c r="M27" s="13"/>
    </row>
    <row r="28" spans="1:13" ht="60" x14ac:dyDescent="0.25">
      <c r="A28" s="1" t="s">
        <v>611</v>
      </c>
      <c r="B28" s="13"/>
      <c r="C28" s="13"/>
      <c r="D28" s="13"/>
      <c r="E28" s="13"/>
      <c r="F28" s="13"/>
      <c r="G28" s="8" t="s">
        <v>628</v>
      </c>
      <c r="H28" s="8" t="s">
        <v>627</v>
      </c>
      <c r="I28" s="13"/>
      <c r="J28" s="13"/>
      <c r="K28" s="13"/>
      <c r="L28" s="13"/>
      <c r="M28" s="13"/>
    </row>
    <row r="29" spans="1:13" ht="60" x14ac:dyDescent="0.25">
      <c r="A29" s="1" t="s">
        <v>629</v>
      </c>
      <c r="B29" s="8" t="s">
        <v>646</v>
      </c>
      <c r="C29" s="13"/>
      <c r="D29" s="13"/>
      <c r="E29" s="13"/>
      <c r="F29" s="8" t="s">
        <v>645</v>
      </c>
      <c r="G29" s="13"/>
      <c r="H29" s="8" t="s">
        <v>647</v>
      </c>
      <c r="I29" s="13"/>
      <c r="J29" s="13"/>
      <c r="K29" s="13"/>
      <c r="L29" s="13"/>
      <c r="M29" s="13"/>
    </row>
    <row r="30" spans="1:13" x14ac:dyDescent="0.25">
      <c r="A30" s="1" t="s">
        <v>648</v>
      </c>
      <c r="B30" s="13"/>
      <c r="C30" s="13"/>
      <c r="D30" s="13"/>
      <c r="E30" s="13"/>
      <c r="F30" s="13"/>
      <c r="G30" s="13"/>
      <c r="H30" s="13"/>
      <c r="I30" s="13"/>
      <c r="J30" s="13"/>
      <c r="K30" s="13"/>
      <c r="L30" s="13"/>
      <c r="M30" s="13"/>
    </row>
    <row r="31" spans="1:13" ht="30" x14ac:dyDescent="0.25">
      <c r="A31" s="1" t="s">
        <v>665</v>
      </c>
      <c r="B31" s="13"/>
      <c r="C31" s="8" t="s">
        <v>678</v>
      </c>
      <c r="D31" s="13"/>
      <c r="E31" s="13"/>
      <c r="F31" s="13"/>
      <c r="G31" s="2"/>
      <c r="H31" s="2"/>
      <c r="I31" s="2"/>
      <c r="J31" s="2"/>
      <c r="K31" s="2"/>
      <c r="L31" s="2"/>
      <c r="M31" s="2"/>
    </row>
    <row r="32" spans="1:13" ht="45" x14ac:dyDescent="0.25">
      <c r="A32" s="1" t="s">
        <v>679</v>
      </c>
      <c r="B32" s="13" t="s">
        <v>348</v>
      </c>
      <c r="C32" s="13"/>
      <c r="D32" s="13"/>
      <c r="E32" s="13"/>
      <c r="F32" s="13"/>
      <c r="G32" s="13"/>
      <c r="H32" s="13"/>
      <c r="I32" s="13"/>
      <c r="J32" s="13"/>
      <c r="K32" s="8" t="s">
        <v>698</v>
      </c>
      <c r="L32" s="13"/>
      <c r="M32" s="13"/>
    </row>
  </sheetData>
  <mergeCells count="9">
    <mergeCell ref="H2:H3"/>
    <mergeCell ref="M2:M3"/>
    <mergeCell ref="E2:E3"/>
    <mergeCell ref="A2:A3"/>
    <mergeCell ref="B2:B3"/>
    <mergeCell ref="D2:D3"/>
    <mergeCell ref="F2:F3"/>
    <mergeCell ref="G2:G3"/>
    <mergeCell ref="C2:C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Participants</vt:lpstr>
      <vt:lpstr>6 i 7. Project success</vt:lpstr>
      <vt:lpstr>8. Team</vt:lpstr>
      <vt:lpstr>9. Organization</vt:lpstr>
      <vt:lpstr>10. Technology</vt:lpstr>
      <vt:lpstr>11. Development</vt:lpstr>
      <vt:lpstr>12. Project Management</vt:lpstr>
      <vt:lpstr>13. Project nature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Monserrat Barceló</dc:creator>
  <cp:lastModifiedBy>Antoni Lluís Mesquida Calafat</cp:lastModifiedBy>
  <dcterms:created xsi:type="dcterms:W3CDTF">2015-06-05T18:19:34Z</dcterms:created>
  <dcterms:modified xsi:type="dcterms:W3CDTF">2024-01-17T10:17:31Z</dcterms:modified>
</cp:coreProperties>
</file>