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Applications/Mijn Documenten/PhD studenten/Nicholaas Pinas/Chapter groeisnelheid en opbrengst/Paper/Revision/"/>
    </mc:Choice>
  </mc:AlternateContent>
  <xr:revisionPtr revIDLastSave="0" documentId="8_{E3FE74AC-2F22-FC45-A68B-447EF1A960BA}" xr6:coauthVersionLast="47" xr6:coauthVersionMax="47" xr10:uidLastSave="{00000000-0000-0000-0000-000000000000}"/>
  <bookViews>
    <workbookView xWindow="0" yWindow="460" windowWidth="27780" windowHeight="16240" xr2:uid="{667DA489-9F14-424D-87C5-22AB28217A31}"/>
  </bookViews>
  <sheets>
    <sheet name="A.Overview-performance" sheetId="1" r:id="rId1"/>
    <sheet name="B.Data_normality_checks" sheetId="2" r:id="rId2"/>
    <sheet name="C.Maturation-class_stats" sheetId="3" r:id="rId3"/>
    <sheet name="D.Maroon-vs-commercial_stats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4" i="1" l="1"/>
  <c r="Q33" i="1"/>
  <c r="Q32" i="1"/>
  <c r="Q31" i="1"/>
  <c r="Q30" i="1"/>
  <c r="Q29" i="1"/>
  <c r="Q28" i="1"/>
  <c r="Q27" i="1"/>
  <c r="Q25" i="1"/>
  <c r="AF25" i="1" s="1"/>
  <c r="Q24" i="1"/>
  <c r="AF24" i="1" s="1"/>
  <c r="Q23" i="1"/>
  <c r="Z23" i="1" s="1"/>
  <c r="Q22" i="1"/>
  <c r="Z22" i="1" s="1"/>
  <c r="Q21" i="1"/>
  <c r="AF21" i="1" s="1"/>
  <c r="Q20" i="1"/>
  <c r="AF20" i="1" s="1"/>
  <c r="Q19" i="1"/>
  <c r="Z19" i="1" s="1"/>
  <c r="Q18" i="1"/>
  <c r="Z18" i="1" s="1"/>
  <c r="Q17" i="1"/>
  <c r="Z17" i="1" s="1"/>
  <c r="Q16" i="1"/>
  <c r="AF16" i="1" s="1"/>
  <c r="Q15" i="1"/>
  <c r="Z15" i="1" s="1"/>
  <c r="Q14" i="1"/>
  <c r="AF14" i="1" s="1"/>
  <c r="Q13" i="1"/>
  <c r="AF13" i="1" s="1"/>
  <c r="Q12" i="1"/>
  <c r="AF12" i="1" s="1"/>
  <c r="Q11" i="1"/>
  <c r="Z11" i="1" s="1"/>
  <c r="Q10" i="1"/>
  <c r="Z10" i="1" s="1"/>
  <c r="Q9" i="1"/>
  <c r="AF9" i="1" s="1"/>
  <c r="Q8" i="1"/>
  <c r="Z8" i="1" s="1"/>
  <c r="Q7" i="1"/>
  <c r="Z7" i="1" s="1"/>
  <c r="Q6" i="1"/>
  <c r="AF6" i="1" s="1"/>
  <c r="Q5" i="1"/>
  <c r="AF5" i="1" s="1"/>
  <c r="Q4" i="1"/>
  <c r="AF4" i="1" s="1"/>
  <c r="Q3" i="1"/>
  <c r="Z3" i="1" s="1"/>
  <c r="Q2" i="1"/>
  <c r="AF2" i="1" s="1"/>
  <c r="N2" i="1"/>
  <c r="AD25" i="1" l="1"/>
  <c r="AB23" i="1"/>
  <c r="AD24" i="1"/>
  <c r="AB4" i="1"/>
  <c r="AD22" i="1"/>
  <c r="AD21" i="1"/>
  <c r="AD13" i="1"/>
  <c r="AD12" i="1"/>
  <c r="AD23" i="1"/>
  <c r="AD11" i="1"/>
  <c r="AD10" i="1"/>
  <c r="AD9" i="1"/>
  <c r="AD20" i="1"/>
  <c r="AD8" i="1"/>
  <c r="AB22" i="1"/>
  <c r="AD18" i="1"/>
  <c r="AD6" i="1"/>
  <c r="AB21" i="1"/>
  <c r="AD17" i="1"/>
  <c r="AD5" i="1"/>
  <c r="AB20" i="1"/>
  <c r="AD16" i="1"/>
  <c r="AD4" i="1"/>
  <c r="AD19" i="1"/>
  <c r="AB12" i="1"/>
  <c r="AD15" i="1"/>
  <c r="AD3" i="1"/>
  <c r="AD7" i="1"/>
  <c r="AB11" i="1"/>
  <c r="AD2" i="1"/>
  <c r="AD14" i="1"/>
  <c r="AB13" i="1"/>
  <c r="AB10" i="1"/>
  <c r="AB9" i="1"/>
  <c r="AB24" i="1"/>
  <c r="AB6" i="1"/>
  <c r="AB5" i="1"/>
  <c r="AB18" i="1"/>
  <c r="AB7" i="1"/>
  <c r="AB19" i="1"/>
  <c r="AB8" i="1"/>
  <c r="AB17" i="1"/>
  <c r="AB16" i="1"/>
  <c r="AB2" i="1"/>
  <c r="AB15" i="1"/>
  <c r="AB25" i="1"/>
  <c r="AB14" i="1"/>
  <c r="AB3" i="1"/>
  <c r="AF10" i="1"/>
  <c r="Z21" i="1"/>
  <c r="AF17" i="1"/>
  <c r="Z24" i="1"/>
  <c r="AF3" i="1"/>
  <c r="Z14" i="1"/>
  <c r="AF7" i="1"/>
  <c r="AF18" i="1"/>
  <c r="AF11" i="1"/>
  <c r="AF22" i="1"/>
  <c r="AF15" i="1"/>
  <c r="AF23" i="1"/>
  <c r="Z25" i="1"/>
  <c r="Z4" i="1"/>
  <c r="AF8" i="1"/>
  <c r="AF19" i="1"/>
  <c r="Z9" i="1"/>
  <c r="Z20" i="1"/>
  <c r="Z5" i="1"/>
  <c r="Z12" i="1"/>
  <c r="Z2" i="1"/>
  <c r="Z16" i="1"/>
  <c r="Z6" i="1"/>
  <c r="Z13" i="1"/>
</calcChain>
</file>

<file path=xl/sharedStrings.xml><?xml version="1.0" encoding="utf-8"?>
<sst xmlns="http://schemas.openxmlformats.org/spreadsheetml/2006/main" count="495" uniqueCount="160">
  <si>
    <t>vernacular name</t>
  </si>
  <si>
    <t>variety type</t>
  </si>
  <si>
    <t>Maroon maturation category</t>
  </si>
  <si>
    <t>IRRI height category</t>
  </si>
  <si>
    <t>accession_ID</t>
  </si>
  <si>
    <t>maturity time [days]</t>
  </si>
  <si>
    <t>farmers name</t>
  </si>
  <si>
    <t>Maroon group</t>
  </si>
  <si>
    <t>Maroon village</t>
  </si>
  <si>
    <t>latitude farmer field</t>
  </si>
  <si>
    <t>longitude farmer field</t>
  </si>
  <si>
    <t>herbarium voucher</t>
  </si>
  <si>
    <t>accession ID</t>
  </si>
  <si>
    <t>sowing date</t>
  </si>
  <si>
    <t>harvest date</t>
  </si>
  <si>
    <t xml:space="preserve">average # seeds sown/m2 </t>
  </si>
  <si>
    <t>seed density correction factor</t>
  </si>
  <si>
    <t xml:space="preserve">average plant height [cm] </t>
  </si>
  <si>
    <t>average # panicles per plot [0.25m2]</t>
  </si>
  <si>
    <t>average # tillers per plot [0.25m2]</t>
  </si>
  <si>
    <t xml:space="preserve">average # non-productive tillers per plot [0.25m2] </t>
  </si>
  <si>
    <t>average # productive grains per panicle per plot [0.25m2]</t>
  </si>
  <si>
    <t>average # non-productive grains/panicle per plot [0.25m2]</t>
  </si>
  <si>
    <t>average # productive grains per plot [0.25m2]</t>
  </si>
  <si>
    <t>average # productive grains per plot seed density corrected [0.25m2]</t>
  </si>
  <si>
    <t>average yield [kg/ha]</t>
  </si>
  <si>
    <t>average yield sowing density corrected [kg/ha]</t>
  </si>
  <si>
    <t>1000 grains weight in grams at 14% water content [gr]</t>
  </si>
  <si>
    <t>remarks</t>
  </si>
  <si>
    <t>wataa alisi</t>
  </si>
  <si>
    <t>Maroon landrace japonica</t>
  </si>
  <si>
    <t>long-duration</t>
  </si>
  <si>
    <t>NP379</t>
  </si>
  <si>
    <t>Anne Huur</t>
  </si>
  <si>
    <t xml:space="preserve">Saamaka  </t>
  </si>
  <si>
    <t>Pokigron</t>
  </si>
  <si>
    <t>yes</t>
  </si>
  <si>
    <t>Very hairy husks: itches a lot during harvesting. Little bird predation</t>
  </si>
  <si>
    <t xml:space="preserve">weti hédi </t>
  </si>
  <si>
    <t>medium-duration</t>
  </si>
  <si>
    <t>NP380</t>
  </si>
  <si>
    <t>Normal harvest</t>
  </si>
  <si>
    <t>baaka gogo</t>
  </si>
  <si>
    <t>Maroon alëkisóóla type japonica</t>
  </si>
  <si>
    <t>NP381</t>
  </si>
  <si>
    <t xml:space="preserve">mátu alisi </t>
  </si>
  <si>
    <t>Maroon landrace glaberrima</t>
  </si>
  <si>
    <t>short-duration</t>
  </si>
  <si>
    <t>NP382</t>
  </si>
  <si>
    <t>Little bird predation</t>
  </si>
  <si>
    <t>ahunjön</t>
  </si>
  <si>
    <t>NP383</t>
  </si>
  <si>
    <t>kwili kwili</t>
  </si>
  <si>
    <t>NP384</t>
  </si>
  <si>
    <t>alëkisóóla</t>
  </si>
  <si>
    <t>NP385</t>
  </si>
  <si>
    <t>jengejenge</t>
  </si>
  <si>
    <t>NP387</t>
  </si>
  <si>
    <t>djampö</t>
  </si>
  <si>
    <t>NP388</t>
  </si>
  <si>
    <t>fini sii</t>
  </si>
  <si>
    <t>NP390</t>
  </si>
  <si>
    <t>alëkisóóla, baaw ana</t>
  </si>
  <si>
    <t>NP391</t>
  </si>
  <si>
    <t>alëkisóóla, bë</t>
  </si>
  <si>
    <t>NP392</t>
  </si>
  <si>
    <t>alísi seéi</t>
  </si>
  <si>
    <t>NP395</t>
  </si>
  <si>
    <t>sika sii, bë</t>
  </si>
  <si>
    <t>NP396</t>
  </si>
  <si>
    <t>taanga lobi</t>
  </si>
  <si>
    <t>NP397</t>
  </si>
  <si>
    <t>sika sii, weti</t>
  </si>
  <si>
    <t>NP398</t>
  </si>
  <si>
    <t>alísi seéi, bë wojo</t>
  </si>
  <si>
    <t>NP399</t>
  </si>
  <si>
    <t xml:space="preserve">Julia Pomba </t>
  </si>
  <si>
    <t>Diafutu</t>
  </si>
  <si>
    <t>no</t>
  </si>
  <si>
    <t>weti alisi</t>
  </si>
  <si>
    <t>NP400</t>
  </si>
  <si>
    <t>bë kuli</t>
  </si>
  <si>
    <t>NP401</t>
  </si>
  <si>
    <t>weti kuli</t>
  </si>
  <si>
    <t>NP402</t>
  </si>
  <si>
    <t>A-125</t>
  </si>
  <si>
    <t>Nickerie commercial japonica</t>
  </si>
  <si>
    <t>NP407A</t>
  </si>
  <si>
    <t>Heavy bird predation</t>
  </si>
  <si>
    <t>A-130</t>
  </si>
  <si>
    <t>NP408A</t>
  </si>
  <si>
    <t>NP407B</t>
  </si>
  <si>
    <t>Marjorie Kanawi</t>
  </si>
  <si>
    <t>Okanisi</t>
  </si>
  <si>
    <t>Wanhatti</t>
  </si>
  <si>
    <t>NP408B</t>
  </si>
  <si>
    <t>akwandjaa</t>
  </si>
  <si>
    <t>NP386</t>
  </si>
  <si>
    <t>did not reach maturity</t>
  </si>
  <si>
    <t>Sown in area without ash from burned trees and branches</t>
  </si>
  <si>
    <t>alëkisóóla, weti</t>
  </si>
  <si>
    <t>NP389</t>
  </si>
  <si>
    <t>awéi máun</t>
  </si>
  <si>
    <t>NP393</t>
  </si>
  <si>
    <t>sika sii ku puuma</t>
  </si>
  <si>
    <t>NP394</t>
  </si>
  <si>
    <t>NP403</t>
  </si>
  <si>
    <t>no germination</t>
  </si>
  <si>
    <t>katam</t>
  </si>
  <si>
    <t>NP404</t>
  </si>
  <si>
    <t>masaa alisi</t>
  </si>
  <si>
    <t>NP405</t>
  </si>
  <si>
    <t>NA</t>
  </si>
  <si>
    <t>Ripening took very long: outside fieldwork period</t>
  </si>
  <si>
    <t>bambusi</t>
  </si>
  <si>
    <t>NP406</t>
  </si>
  <si>
    <t>average # tillers per plant</t>
  </si>
  <si>
    <t xml:space="preserve">Shapiro-Wilk Test </t>
  </si>
  <si>
    <t>W</t>
  </si>
  <si>
    <t>p-value</t>
  </si>
  <si>
    <t>conclusion</t>
  </si>
  <si>
    <t>real time to maturity (days)</t>
  </si>
  <si>
    <t>not normally distributed</t>
  </si>
  <si>
    <t>avg. plant height (cm)</t>
  </si>
  <si>
    <t>avg. seed density (m2)</t>
  </si>
  <si>
    <t xml:space="preserve">avg. number productive grains per plot </t>
  </si>
  <si>
    <t>normally distributed</t>
  </si>
  <si>
    <t>avg. weight dehusked grains with 14% water content (gram/plot)</t>
  </si>
  <si>
    <t>corrected avg. total yield (kg/ha)</t>
  </si>
  <si>
    <t>1000 grains weight [14% water content] (gr)</t>
  </si>
  <si>
    <t>Kruskal Test (chi-squared, p-value)</t>
  </si>
  <si>
    <t>Dunn's Test with Bonferroni correction (Z, p-value)</t>
  </si>
  <si>
    <t>avg. weight dehusked grains with 14% water content (gr/plot)</t>
  </si>
  <si>
    <t xml:space="preserve"> avg. total yield (kg/ha)</t>
  </si>
  <si>
    <t>Mann-Whitney-U (W, p-value)</t>
  </si>
  <si>
    <t>All Maroon landraces vs All commercial cultivars</t>
  </si>
  <si>
    <t>Statistical implication</t>
  </si>
  <si>
    <t>moderate significant difference</t>
  </si>
  <si>
    <t>Note: a p-value greater than 0.05 indicates the data is normally distributed</t>
  </si>
  <si>
    <t>Testing for significant differences between the Maroon landraces (as a combined group) and the commercial cultivars</t>
  </si>
  <si>
    <t>Testing for significant differences between Maroon landrace maturation classes</t>
  </si>
  <si>
    <t>Z</t>
  </si>
  <si>
    <t>NR</t>
  </si>
  <si>
    <t>chi-squared</t>
  </si>
  <si>
    <t>Performance variable</t>
  </si>
  <si>
    <t>Maroon [short] - Maroon [medium]</t>
  </si>
  <si>
    <t>Maroon [short] - Maroon [long]</t>
  </si>
  <si>
    <t>Maroon [medium] - Maroon [long]</t>
  </si>
  <si>
    <t xml:space="preserve">All Maroon classes </t>
  </si>
  <si>
    <t>no significant difference</t>
  </si>
  <si>
    <t xml:space="preserve"> significant difference</t>
  </si>
  <si>
    <t>intermediate</t>
  </si>
  <si>
    <t xml:space="preserve">tall </t>
  </si>
  <si>
    <t>tall</t>
  </si>
  <si>
    <t>semidwarf</t>
  </si>
  <si>
    <t>n/a</t>
  </si>
  <si>
    <t>average unmilled wet grain weight [gr/0.25m2]</t>
  </si>
  <si>
    <t>average unmilled wet grain weight sowing density corrected [gr/0.25m2]</t>
  </si>
  <si>
    <t>average milled grain weight 14% water content [gr/0.25m2]</t>
  </si>
  <si>
    <t>average milled grain weight 14% water content sowing density corrected [gr/0.25m2]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</si>
</sst>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]dd/mm/yyyy;@" x16r2:formatCode16="[$-en-NL,1]dd/mm/yyyy;@"/>
    <numFmt numFmtId="165" formatCode="0.000"/>
    <numFmt numFmtId="166" formatCode="mm/dd/yy;@"/>
    <numFmt numFmtId="167" formatCode="0.0"/>
    <numFmt numFmtId="168" formatCode="0.000E+00"/>
  </numFmts>
  <fonts count="10" x14ac:knownFonts="1">
    <font>
      <sz val="12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0" tint="-0.249977111117893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7" fontId="3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67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0" xfId="0" applyFont="1"/>
    <xf numFmtId="0" fontId="0" fillId="0" borderId="1" xfId="0" applyBorder="1"/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8" xfId="0" applyBorder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165" fontId="5" fillId="2" borderId="4" xfId="0" applyNumberFormat="1" applyFont="1" applyFill="1" applyBorder="1" applyAlignment="1">
      <alignment horizontal="center" vertical="center"/>
    </xf>
    <xf numFmtId="168" fontId="0" fillId="5" borderId="3" xfId="0" applyNumberForma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6" fillId="0" borderId="9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66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23B4-7E2C-0144-8489-A5B47E918214}">
  <dimension ref="A1:AK986"/>
  <sheetViews>
    <sheetView tabSelected="1" topLeftCell="A2" workbookViewId="0">
      <pane xSplit="1" topLeftCell="B1" activePane="topRight" state="frozen"/>
      <selection pane="topRight" activeCell="F21" sqref="F21"/>
    </sheetView>
  </sheetViews>
  <sheetFormatPr baseColWidth="10" defaultColWidth="14.5" defaultRowHeight="14" x14ac:dyDescent="0.2"/>
  <cols>
    <col min="1" max="1" width="11.6640625" style="4" customWidth="1"/>
    <col min="2" max="2" width="15.6640625" style="4" customWidth="1"/>
    <col min="3" max="3" width="27.1640625" style="4" customWidth="1"/>
    <col min="4" max="4" width="20.5" style="4" customWidth="1"/>
    <col min="5" max="5" width="19.33203125" style="4" customWidth="1"/>
    <col min="6" max="6" width="20.5" style="4" customWidth="1"/>
    <col min="7" max="7" width="16.5" style="4" customWidth="1"/>
    <col min="8" max="11" width="14.5" style="4"/>
    <col min="12" max="12" width="10.1640625" style="4" customWidth="1"/>
    <col min="13" max="13" width="14.33203125" style="4" customWidth="1"/>
    <col min="14" max="14" width="16" style="7" customWidth="1"/>
    <col min="15" max="15" width="15.33203125" style="4" customWidth="1"/>
    <col min="16" max="16" width="9.6640625" style="4" customWidth="1"/>
    <col min="17" max="17" width="12.6640625" style="9" customWidth="1"/>
    <col min="18" max="19" width="11.6640625" style="4" customWidth="1"/>
    <col min="20" max="21" width="11" style="4" customWidth="1"/>
    <col min="22" max="22" width="10.33203125" style="4" customWidth="1"/>
    <col min="23" max="23" width="12.1640625" style="4" customWidth="1"/>
    <col min="24" max="24" width="9.83203125" style="4" customWidth="1"/>
    <col min="25" max="25" width="13.83203125" style="5" customWidth="1"/>
    <col min="26" max="26" width="14.5" style="5"/>
    <col min="27" max="28" width="12.33203125" style="5" customWidth="1"/>
    <col min="29" max="29" width="15.33203125" style="5" customWidth="1"/>
    <col min="30" max="30" width="13.33203125" style="5" customWidth="1"/>
    <col min="31" max="31" width="11.83203125" style="5" customWidth="1"/>
    <col min="32" max="32" width="12" style="11" customWidth="1"/>
    <col min="33" max="38" width="8.6640625" style="4" customWidth="1"/>
    <col min="39" max="16384" width="14.5" style="4"/>
  </cols>
  <sheetData>
    <row r="1" spans="1:34" s="1" customFormat="1" ht="14.25" customHeight="1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3" t="s">
        <v>16</v>
      </c>
      <c r="R1" s="1" t="s">
        <v>17</v>
      </c>
      <c r="S1" s="1" t="s">
        <v>18</v>
      </c>
      <c r="T1" s="1" t="s">
        <v>116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156</v>
      </c>
      <c r="AB1" s="1" t="s">
        <v>157</v>
      </c>
      <c r="AC1" s="1" t="s">
        <v>158</v>
      </c>
      <c r="AD1" s="1" t="s">
        <v>159</v>
      </c>
      <c r="AE1" s="1" t="s">
        <v>25</v>
      </c>
      <c r="AF1" s="3" t="s">
        <v>26</v>
      </c>
      <c r="AG1" s="1" t="s">
        <v>27</v>
      </c>
      <c r="AH1" s="1" t="s">
        <v>28</v>
      </c>
    </row>
    <row r="2" spans="1:34" ht="14.25" customHeight="1" x14ac:dyDescent="0.15">
      <c r="A2" s="4" t="s">
        <v>32</v>
      </c>
      <c r="B2" s="4" t="s">
        <v>29</v>
      </c>
      <c r="C2" s="5" t="s">
        <v>30</v>
      </c>
      <c r="D2" s="4" t="s">
        <v>31</v>
      </c>
      <c r="E2" s="4" t="s">
        <v>152</v>
      </c>
      <c r="F2" s="4">
        <v>126</v>
      </c>
      <c r="G2" s="4" t="s">
        <v>33</v>
      </c>
      <c r="H2" s="4" t="s">
        <v>34</v>
      </c>
      <c r="I2" s="6" t="s">
        <v>35</v>
      </c>
      <c r="J2" s="5">
        <v>4.5060000000000002</v>
      </c>
      <c r="K2" s="5">
        <v>-55.4056</v>
      </c>
      <c r="L2" s="4" t="s">
        <v>36</v>
      </c>
      <c r="M2" s="4" t="s">
        <v>32</v>
      </c>
      <c r="N2" s="7">
        <f>DATE(2023,4,17)</f>
        <v>45033</v>
      </c>
      <c r="O2" s="8">
        <v>45159</v>
      </c>
      <c r="P2" s="4">
        <v>365</v>
      </c>
      <c r="Q2" s="9">
        <f>314/P2</f>
        <v>0.86027397260273974</v>
      </c>
      <c r="R2" s="10">
        <v>177.63</v>
      </c>
      <c r="S2" s="10">
        <v>14</v>
      </c>
      <c r="T2" s="10">
        <v>1</v>
      </c>
      <c r="U2" s="10">
        <v>14</v>
      </c>
      <c r="V2" s="10">
        <v>1</v>
      </c>
      <c r="W2" s="10">
        <v>246</v>
      </c>
      <c r="X2" s="10">
        <v>4</v>
      </c>
      <c r="Y2" s="5">
        <v>3202</v>
      </c>
      <c r="Z2" s="11">
        <f t="shared" ref="Z2:Z25" si="0">Y2*Q2</f>
        <v>2754.5972602739726</v>
      </c>
      <c r="AA2" s="14">
        <v>78.7</v>
      </c>
      <c r="AB2" s="14">
        <f>AA2*Q2</f>
        <v>67.703561643835627</v>
      </c>
      <c r="AC2" s="14">
        <v>53.4</v>
      </c>
      <c r="AD2" s="14">
        <f t="shared" ref="AD2:AD25" si="1">AC2*Q2</f>
        <v>45.938630136986298</v>
      </c>
      <c r="AE2" s="5">
        <v>2136</v>
      </c>
      <c r="AF2" s="11">
        <f t="shared" ref="AF2:AF25" si="2">AE2*Q2</f>
        <v>1837.5452054794521</v>
      </c>
      <c r="AG2" s="10">
        <v>24.6</v>
      </c>
      <c r="AH2" s="4" t="s">
        <v>37</v>
      </c>
    </row>
    <row r="3" spans="1:34" ht="14.25" customHeight="1" x14ac:dyDescent="0.15">
      <c r="A3" s="4" t="s">
        <v>40</v>
      </c>
      <c r="B3" s="4" t="s">
        <v>38</v>
      </c>
      <c r="C3" s="5" t="s">
        <v>30</v>
      </c>
      <c r="D3" s="4" t="s">
        <v>39</v>
      </c>
      <c r="E3" s="4" t="s">
        <v>151</v>
      </c>
      <c r="F3" s="4">
        <v>129</v>
      </c>
      <c r="G3" s="4" t="s">
        <v>33</v>
      </c>
      <c r="H3" s="4" t="s">
        <v>34</v>
      </c>
      <c r="I3" s="6" t="s">
        <v>35</v>
      </c>
      <c r="J3" s="5">
        <v>4.5060000000000002</v>
      </c>
      <c r="K3" s="5">
        <v>-55.4056</v>
      </c>
      <c r="L3" s="4" t="s">
        <v>36</v>
      </c>
      <c r="M3" s="4" t="s">
        <v>40</v>
      </c>
      <c r="N3" s="7">
        <v>45033</v>
      </c>
      <c r="O3" s="8">
        <v>45162</v>
      </c>
      <c r="P3" s="4">
        <v>365</v>
      </c>
      <c r="Q3" s="9">
        <f t="shared" ref="Q3:Q25" si="3">314/P3</f>
        <v>0.86027397260273974</v>
      </c>
      <c r="R3" s="10">
        <v>110</v>
      </c>
      <c r="S3" s="10">
        <v>15</v>
      </c>
      <c r="T3" s="10">
        <v>1</v>
      </c>
      <c r="U3" s="10">
        <v>15</v>
      </c>
      <c r="V3" s="10">
        <v>3</v>
      </c>
      <c r="W3" s="10">
        <v>79</v>
      </c>
      <c r="X3" s="10">
        <v>1.6</v>
      </c>
      <c r="Y3" s="5">
        <v>1573</v>
      </c>
      <c r="Z3" s="11">
        <f t="shared" si="0"/>
        <v>1353.2109589041097</v>
      </c>
      <c r="AA3" s="14">
        <v>38.5</v>
      </c>
      <c r="AB3" s="14">
        <f t="shared" ref="AB3:AB25" si="4">AA3*Q3</f>
        <v>33.12054794520548</v>
      </c>
      <c r="AC3" s="14">
        <v>25.13</v>
      </c>
      <c r="AD3" s="14">
        <f t="shared" si="1"/>
        <v>21.618684931506849</v>
      </c>
      <c r="AE3" s="5">
        <v>1005</v>
      </c>
      <c r="AF3" s="11">
        <f t="shared" si="2"/>
        <v>864.57534246575347</v>
      </c>
      <c r="AG3" s="10">
        <v>24.3</v>
      </c>
      <c r="AH3" s="4" t="s">
        <v>41</v>
      </c>
    </row>
    <row r="4" spans="1:34" ht="14.25" customHeight="1" x14ac:dyDescent="0.15">
      <c r="A4" s="4" t="s">
        <v>44</v>
      </c>
      <c r="B4" s="4" t="s">
        <v>42</v>
      </c>
      <c r="C4" s="4" t="s">
        <v>43</v>
      </c>
      <c r="D4" s="4" t="s">
        <v>31</v>
      </c>
      <c r="E4" s="4" t="s">
        <v>152</v>
      </c>
      <c r="F4" s="4">
        <v>126</v>
      </c>
      <c r="G4" s="4" t="s">
        <v>33</v>
      </c>
      <c r="H4" s="4" t="s">
        <v>34</v>
      </c>
      <c r="I4" s="6" t="s">
        <v>35</v>
      </c>
      <c r="J4" s="5">
        <v>4.5060000000000002</v>
      </c>
      <c r="K4" s="5">
        <v>-55.4056</v>
      </c>
      <c r="L4" s="4" t="s">
        <v>36</v>
      </c>
      <c r="M4" s="4" t="s">
        <v>44</v>
      </c>
      <c r="N4" s="7">
        <v>45033</v>
      </c>
      <c r="O4" s="8">
        <v>45159</v>
      </c>
      <c r="P4" s="4">
        <v>365</v>
      </c>
      <c r="Q4" s="9">
        <f t="shared" si="3"/>
        <v>0.86027397260273974</v>
      </c>
      <c r="R4" s="10">
        <v>160.80000000000001</v>
      </c>
      <c r="S4" s="10">
        <v>19</v>
      </c>
      <c r="T4" s="10">
        <v>1</v>
      </c>
      <c r="U4" s="10">
        <v>19</v>
      </c>
      <c r="V4" s="10">
        <v>3</v>
      </c>
      <c r="W4" s="10">
        <v>108</v>
      </c>
      <c r="X4" s="10">
        <v>1.5</v>
      </c>
      <c r="Y4" s="5">
        <v>2060</v>
      </c>
      <c r="Z4" s="11">
        <f t="shared" si="0"/>
        <v>1772.1643835616439</v>
      </c>
      <c r="AA4" s="14">
        <v>74.55</v>
      </c>
      <c r="AB4" s="14">
        <f>AA4*Q4</f>
        <v>64.133424657534249</v>
      </c>
      <c r="AC4" s="14">
        <v>50.5</v>
      </c>
      <c r="AD4" s="14">
        <f t="shared" si="1"/>
        <v>43.443835616438356</v>
      </c>
      <c r="AE4" s="5">
        <v>2020</v>
      </c>
      <c r="AF4" s="11">
        <f t="shared" si="2"/>
        <v>1737.7534246575342</v>
      </c>
      <c r="AG4" s="10">
        <v>36.1</v>
      </c>
    </row>
    <row r="5" spans="1:34" ht="14.25" customHeight="1" x14ac:dyDescent="0.15">
      <c r="A5" s="4" t="s">
        <v>48</v>
      </c>
      <c r="B5" s="4" t="s">
        <v>45</v>
      </c>
      <c r="C5" s="4" t="s">
        <v>46</v>
      </c>
      <c r="D5" s="4" t="s">
        <v>47</v>
      </c>
      <c r="E5" s="4" t="s">
        <v>152</v>
      </c>
      <c r="F5" s="4">
        <v>110</v>
      </c>
      <c r="G5" s="4" t="s">
        <v>33</v>
      </c>
      <c r="H5" s="4" t="s">
        <v>34</v>
      </c>
      <c r="I5" s="6" t="s">
        <v>35</v>
      </c>
      <c r="J5" s="5">
        <v>4.5060000000000002</v>
      </c>
      <c r="K5" s="5">
        <v>-55.4056</v>
      </c>
      <c r="L5" s="4" t="s">
        <v>36</v>
      </c>
      <c r="M5" s="4" t="s">
        <v>48</v>
      </c>
      <c r="N5" s="7">
        <v>45033</v>
      </c>
      <c r="O5" s="8">
        <v>45143</v>
      </c>
      <c r="P5" s="4">
        <v>365</v>
      </c>
      <c r="Q5" s="9">
        <f t="shared" si="3"/>
        <v>0.86027397260273974</v>
      </c>
      <c r="R5" s="10">
        <v>160</v>
      </c>
      <c r="S5" s="10">
        <v>29</v>
      </c>
      <c r="T5" s="10">
        <v>1</v>
      </c>
      <c r="U5" s="10">
        <v>29</v>
      </c>
      <c r="V5" s="10">
        <v>0</v>
      </c>
      <c r="W5" s="10">
        <v>73</v>
      </c>
      <c r="X5" s="10">
        <v>2</v>
      </c>
      <c r="Y5" s="5">
        <v>3079</v>
      </c>
      <c r="Z5" s="11">
        <f t="shared" si="0"/>
        <v>2648.7835616438356</v>
      </c>
      <c r="AA5" s="14">
        <v>80.430000000000007</v>
      </c>
      <c r="AB5" s="14">
        <f t="shared" si="4"/>
        <v>69.191835616438368</v>
      </c>
      <c r="AC5" s="14">
        <v>54.5</v>
      </c>
      <c r="AD5" s="14">
        <f t="shared" si="1"/>
        <v>46.884931506849313</v>
      </c>
      <c r="AE5" s="5">
        <v>2181</v>
      </c>
      <c r="AF5" s="11">
        <f t="shared" si="2"/>
        <v>1876.2575342465755</v>
      </c>
      <c r="AG5" s="10">
        <v>26.099999999999998</v>
      </c>
      <c r="AH5" s="4" t="s">
        <v>49</v>
      </c>
    </row>
    <row r="6" spans="1:34" ht="14.25" customHeight="1" x14ac:dyDescent="0.15">
      <c r="A6" s="4" t="s">
        <v>51</v>
      </c>
      <c r="B6" s="4" t="s">
        <v>50</v>
      </c>
      <c r="C6" s="5" t="s">
        <v>30</v>
      </c>
      <c r="D6" s="4" t="s">
        <v>39</v>
      </c>
      <c r="E6" s="4" t="s">
        <v>152</v>
      </c>
      <c r="F6" s="4">
        <v>126</v>
      </c>
      <c r="G6" s="4" t="s">
        <v>33</v>
      </c>
      <c r="H6" s="4" t="s">
        <v>34</v>
      </c>
      <c r="I6" s="6" t="s">
        <v>35</v>
      </c>
      <c r="J6" s="5">
        <v>4.5060000000000002</v>
      </c>
      <c r="K6" s="5">
        <v>-55.4056</v>
      </c>
      <c r="L6" s="4" t="s">
        <v>36</v>
      </c>
      <c r="M6" s="4" t="s">
        <v>51</v>
      </c>
      <c r="N6" s="7">
        <v>45033</v>
      </c>
      <c r="O6" s="8">
        <v>45159</v>
      </c>
      <c r="P6" s="4">
        <v>365</v>
      </c>
      <c r="Q6" s="9">
        <f t="shared" si="3"/>
        <v>0.86027397260273974</v>
      </c>
      <c r="R6" s="10">
        <v>157.5</v>
      </c>
      <c r="S6" s="10">
        <v>14</v>
      </c>
      <c r="T6" s="10">
        <v>1</v>
      </c>
      <c r="U6" s="10">
        <v>14</v>
      </c>
      <c r="V6" s="10">
        <v>0</v>
      </c>
      <c r="W6" s="10">
        <v>96</v>
      </c>
      <c r="X6" s="10">
        <v>1.6</v>
      </c>
      <c r="Y6" s="5">
        <v>1402</v>
      </c>
      <c r="Z6" s="11">
        <f t="shared" si="0"/>
        <v>1206.1041095890412</v>
      </c>
      <c r="AA6" s="14">
        <v>41.46</v>
      </c>
      <c r="AB6" s="14">
        <f t="shared" si="4"/>
        <v>35.666958904109592</v>
      </c>
      <c r="AC6" s="14">
        <v>27.97</v>
      </c>
      <c r="AD6" s="14">
        <f t="shared" si="1"/>
        <v>24.06186301369863</v>
      </c>
      <c r="AE6" s="5">
        <v>1119</v>
      </c>
      <c r="AF6" s="11">
        <f t="shared" si="2"/>
        <v>962.64657534246578</v>
      </c>
      <c r="AG6" s="10">
        <v>27.799999999999997</v>
      </c>
    </row>
    <row r="7" spans="1:34" ht="14.25" customHeight="1" x14ac:dyDescent="0.15">
      <c r="A7" s="4" t="s">
        <v>53</v>
      </c>
      <c r="B7" s="4" t="s">
        <v>52</v>
      </c>
      <c r="C7" s="5" t="s">
        <v>30</v>
      </c>
      <c r="D7" s="4" t="s">
        <v>47</v>
      </c>
      <c r="E7" s="4" t="s">
        <v>152</v>
      </c>
      <c r="F7" s="4">
        <v>116</v>
      </c>
      <c r="G7" s="4" t="s">
        <v>33</v>
      </c>
      <c r="H7" s="4" t="s">
        <v>34</v>
      </c>
      <c r="I7" s="6" t="s">
        <v>35</v>
      </c>
      <c r="J7" s="5">
        <v>4.5060000000000002</v>
      </c>
      <c r="K7" s="5">
        <v>-55.4056</v>
      </c>
      <c r="L7" s="4" t="s">
        <v>36</v>
      </c>
      <c r="M7" s="4" t="s">
        <v>53</v>
      </c>
      <c r="N7" s="7">
        <v>45033</v>
      </c>
      <c r="O7" s="8">
        <v>45149</v>
      </c>
      <c r="P7" s="4">
        <v>365</v>
      </c>
      <c r="Q7" s="9">
        <f t="shared" si="3"/>
        <v>0.86027397260273974</v>
      </c>
      <c r="R7" s="10">
        <v>132.69999999999999</v>
      </c>
      <c r="S7" s="10">
        <v>13.3</v>
      </c>
      <c r="T7" s="10">
        <v>1</v>
      </c>
      <c r="U7" s="10">
        <v>13.3</v>
      </c>
      <c r="V7" s="10">
        <v>0.3</v>
      </c>
      <c r="W7" s="10">
        <v>173.5</v>
      </c>
      <c r="X7" s="10">
        <v>2.2999999999999998</v>
      </c>
      <c r="Y7" s="5">
        <v>2256</v>
      </c>
      <c r="Z7" s="11">
        <f t="shared" si="0"/>
        <v>1940.7780821917809</v>
      </c>
      <c r="AA7" s="14">
        <v>68.5</v>
      </c>
      <c r="AB7" s="14">
        <f t="shared" si="4"/>
        <v>58.92876712328767</v>
      </c>
      <c r="AC7" s="14">
        <v>45.9</v>
      </c>
      <c r="AD7" s="14">
        <f t="shared" si="1"/>
        <v>39.486575342465756</v>
      </c>
      <c r="AE7" s="5">
        <v>1836</v>
      </c>
      <c r="AF7" s="11">
        <f t="shared" si="2"/>
        <v>1579.4630136986302</v>
      </c>
      <c r="AG7" s="10">
        <v>28.900000000000002</v>
      </c>
    </row>
    <row r="8" spans="1:34" ht="14.25" customHeight="1" x14ac:dyDescent="0.15">
      <c r="A8" s="4" t="s">
        <v>55</v>
      </c>
      <c r="B8" s="4" t="s">
        <v>54</v>
      </c>
      <c r="C8" s="4" t="s">
        <v>43</v>
      </c>
      <c r="D8" s="4" t="s">
        <v>31</v>
      </c>
      <c r="E8" s="4" t="s">
        <v>152</v>
      </c>
      <c r="F8" s="4">
        <v>129</v>
      </c>
      <c r="G8" s="4" t="s">
        <v>33</v>
      </c>
      <c r="H8" s="4" t="s">
        <v>34</v>
      </c>
      <c r="I8" s="6" t="s">
        <v>35</v>
      </c>
      <c r="J8" s="5">
        <v>4.5060000000000002</v>
      </c>
      <c r="K8" s="5">
        <v>-55.4056</v>
      </c>
      <c r="L8" s="4" t="s">
        <v>36</v>
      </c>
      <c r="M8" s="4" t="s">
        <v>55</v>
      </c>
      <c r="N8" s="7">
        <v>45033</v>
      </c>
      <c r="O8" s="8">
        <v>45162</v>
      </c>
      <c r="P8" s="4">
        <v>365</v>
      </c>
      <c r="Q8" s="9">
        <f t="shared" si="3"/>
        <v>0.86027397260273974</v>
      </c>
      <c r="R8" s="10">
        <v>165.2</v>
      </c>
      <c r="S8" s="10">
        <v>15</v>
      </c>
      <c r="T8" s="10">
        <v>1</v>
      </c>
      <c r="U8" s="10">
        <v>15</v>
      </c>
      <c r="V8" s="10">
        <v>0</v>
      </c>
      <c r="W8" s="10">
        <v>256</v>
      </c>
      <c r="X8" s="10">
        <v>2.1800000000000002</v>
      </c>
      <c r="Y8" s="5">
        <v>3389</v>
      </c>
      <c r="Z8" s="11">
        <f t="shared" si="0"/>
        <v>2915.4684931506849</v>
      </c>
      <c r="AA8" s="14">
        <v>75.25</v>
      </c>
      <c r="AB8" s="14">
        <f t="shared" si="4"/>
        <v>64.735616438356161</v>
      </c>
      <c r="AC8" s="14">
        <v>50.97</v>
      </c>
      <c r="AD8" s="14">
        <f t="shared" si="1"/>
        <v>43.848164383561645</v>
      </c>
      <c r="AE8" s="5">
        <v>2039</v>
      </c>
      <c r="AF8" s="11">
        <f t="shared" si="2"/>
        <v>1754.0986301369862</v>
      </c>
      <c r="AG8" s="10">
        <v>21.099999999999998</v>
      </c>
    </row>
    <row r="9" spans="1:34" ht="14.25" customHeight="1" x14ac:dyDescent="0.15">
      <c r="A9" s="4" t="s">
        <v>57</v>
      </c>
      <c r="B9" s="4" t="s">
        <v>56</v>
      </c>
      <c r="C9" s="5" t="s">
        <v>30</v>
      </c>
      <c r="D9" s="4" t="s">
        <v>47</v>
      </c>
      <c r="E9" s="4" t="s">
        <v>152</v>
      </c>
      <c r="F9" s="4">
        <v>123</v>
      </c>
      <c r="G9" s="4" t="s">
        <v>33</v>
      </c>
      <c r="H9" s="4" t="s">
        <v>34</v>
      </c>
      <c r="I9" s="6" t="s">
        <v>35</v>
      </c>
      <c r="J9" s="5">
        <v>4.5060000000000002</v>
      </c>
      <c r="K9" s="5">
        <v>-55.4056</v>
      </c>
      <c r="L9" s="4" t="s">
        <v>36</v>
      </c>
      <c r="M9" s="4" t="s">
        <v>57</v>
      </c>
      <c r="N9" s="7">
        <v>45036</v>
      </c>
      <c r="O9" s="8">
        <v>45159</v>
      </c>
      <c r="P9" s="4">
        <v>365</v>
      </c>
      <c r="Q9" s="9">
        <f t="shared" si="3"/>
        <v>0.86027397260273974</v>
      </c>
      <c r="R9" s="10">
        <v>168.5</v>
      </c>
      <c r="S9" s="10">
        <v>15</v>
      </c>
      <c r="T9" s="10">
        <v>1</v>
      </c>
      <c r="U9" s="10">
        <v>15</v>
      </c>
      <c r="V9" s="10">
        <v>0</v>
      </c>
      <c r="W9" s="10">
        <v>122</v>
      </c>
      <c r="X9" s="10">
        <v>2.2000000000000002</v>
      </c>
      <c r="Y9" s="5">
        <v>1796</v>
      </c>
      <c r="Z9" s="11">
        <f t="shared" si="0"/>
        <v>1545.0520547945205</v>
      </c>
      <c r="AA9" s="14">
        <v>46.1</v>
      </c>
      <c r="AB9" s="14">
        <f t="shared" si="4"/>
        <v>39.658630136986304</v>
      </c>
      <c r="AC9" s="14">
        <v>30.4</v>
      </c>
      <c r="AD9" s="14">
        <f t="shared" si="1"/>
        <v>26.152328767123286</v>
      </c>
      <c r="AE9" s="5">
        <v>1216</v>
      </c>
      <c r="AF9" s="11">
        <f t="shared" si="2"/>
        <v>1046.0931506849315</v>
      </c>
      <c r="AG9" s="10">
        <v>24.6</v>
      </c>
    </row>
    <row r="10" spans="1:34" ht="14.25" customHeight="1" x14ac:dyDescent="0.15">
      <c r="A10" s="4" t="s">
        <v>59</v>
      </c>
      <c r="B10" s="4" t="s">
        <v>58</v>
      </c>
      <c r="C10" s="5" t="s">
        <v>30</v>
      </c>
      <c r="D10" s="4" t="s">
        <v>39</v>
      </c>
      <c r="E10" s="4" t="s">
        <v>152</v>
      </c>
      <c r="F10" s="4">
        <v>113</v>
      </c>
      <c r="G10" s="4" t="s">
        <v>33</v>
      </c>
      <c r="H10" s="4" t="s">
        <v>34</v>
      </c>
      <c r="I10" s="6" t="s">
        <v>35</v>
      </c>
      <c r="J10" s="5">
        <v>4.5060000000000002</v>
      </c>
      <c r="K10" s="5">
        <v>-55.4056</v>
      </c>
      <c r="L10" s="4" t="s">
        <v>36</v>
      </c>
      <c r="M10" s="4" t="s">
        <v>59</v>
      </c>
      <c r="N10" s="7">
        <v>45036</v>
      </c>
      <c r="O10" s="8">
        <v>45149</v>
      </c>
      <c r="P10" s="4">
        <v>365</v>
      </c>
      <c r="Q10" s="9">
        <f t="shared" si="3"/>
        <v>0.86027397260273974</v>
      </c>
      <c r="R10" s="10">
        <v>145.19999999999999</v>
      </c>
      <c r="S10" s="10">
        <v>14</v>
      </c>
      <c r="T10" s="10">
        <v>1</v>
      </c>
      <c r="U10" s="10">
        <v>14</v>
      </c>
      <c r="V10" s="10">
        <v>0</v>
      </c>
      <c r="W10" s="10">
        <v>226</v>
      </c>
      <c r="X10" s="10">
        <v>1.7</v>
      </c>
      <c r="Y10" s="5">
        <v>3158</v>
      </c>
      <c r="Z10" s="11">
        <f t="shared" si="0"/>
        <v>2716.7452054794521</v>
      </c>
      <c r="AA10" s="14">
        <v>75.930000000000007</v>
      </c>
      <c r="AB10" s="14">
        <f t="shared" si="4"/>
        <v>65.320602739726041</v>
      </c>
      <c r="AC10" s="14">
        <v>51.2</v>
      </c>
      <c r="AD10" s="14">
        <f t="shared" si="1"/>
        <v>44.046027397260275</v>
      </c>
      <c r="AE10" s="5">
        <v>2048</v>
      </c>
      <c r="AF10" s="11">
        <f t="shared" si="2"/>
        <v>1761.841095890411</v>
      </c>
      <c r="AG10" s="10">
        <v>24.3</v>
      </c>
    </row>
    <row r="11" spans="1:34" ht="14.25" customHeight="1" x14ac:dyDescent="0.15">
      <c r="A11" s="4" t="s">
        <v>61</v>
      </c>
      <c r="B11" s="4" t="s">
        <v>60</v>
      </c>
      <c r="C11" s="5" t="s">
        <v>30</v>
      </c>
      <c r="D11" s="4" t="s">
        <v>39</v>
      </c>
      <c r="E11" s="4" t="s">
        <v>152</v>
      </c>
      <c r="F11" s="4">
        <v>113</v>
      </c>
      <c r="G11" s="4" t="s">
        <v>33</v>
      </c>
      <c r="H11" s="4" t="s">
        <v>34</v>
      </c>
      <c r="I11" s="6" t="s">
        <v>35</v>
      </c>
      <c r="J11" s="5">
        <v>4.5060000000000002</v>
      </c>
      <c r="K11" s="5">
        <v>-55.4056</v>
      </c>
      <c r="L11" s="4" t="s">
        <v>36</v>
      </c>
      <c r="M11" s="4" t="s">
        <v>61</v>
      </c>
      <c r="N11" s="7">
        <v>45036</v>
      </c>
      <c r="O11" s="8">
        <v>45149</v>
      </c>
      <c r="P11" s="4">
        <v>365</v>
      </c>
      <c r="Q11" s="9">
        <f t="shared" si="3"/>
        <v>0.86027397260273974</v>
      </c>
      <c r="R11" s="10">
        <v>136.4</v>
      </c>
      <c r="S11" s="10">
        <v>14</v>
      </c>
      <c r="T11" s="10">
        <v>1</v>
      </c>
      <c r="U11" s="10">
        <v>14</v>
      </c>
      <c r="V11" s="10">
        <v>0</v>
      </c>
      <c r="W11" s="10">
        <v>161</v>
      </c>
      <c r="X11" s="10">
        <v>1.6</v>
      </c>
      <c r="Y11" s="5">
        <v>2296</v>
      </c>
      <c r="Z11" s="11">
        <f t="shared" si="0"/>
        <v>1975.1890410958904</v>
      </c>
      <c r="AA11" s="14">
        <v>54.32</v>
      </c>
      <c r="AB11" s="14">
        <f t="shared" si="4"/>
        <v>46.730082191780824</v>
      </c>
      <c r="AC11" s="14">
        <v>35.93</v>
      </c>
      <c r="AD11" s="14">
        <f t="shared" si="1"/>
        <v>30.909643835616439</v>
      </c>
      <c r="AE11" s="5">
        <v>1437</v>
      </c>
      <c r="AF11" s="11">
        <f t="shared" si="2"/>
        <v>1236.2136986301371</v>
      </c>
      <c r="AG11" s="10">
        <v>23.5</v>
      </c>
    </row>
    <row r="12" spans="1:34" ht="14.25" customHeight="1" x14ac:dyDescent="0.15">
      <c r="A12" s="4" t="s">
        <v>63</v>
      </c>
      <c r="B12" s="4" t="s">
        <v>62</v>
      </c>
      <c r="C12" s="4" t="s">
        <v>43</v>
      </c>
      <c r="D12" s="4" t="s">
        <v>31</v>
      </c>
      <c r="E12" s="4" t="s">
        <v>152</v>
      </c>
      <c r="F12" s="4">
        <v>123</v>
      </c>
      <c r="G12" s="4" t="s">
        <v>33</v>
      </c>
      <c r="H12" s="4" t="s">
        <v>34</v>
      </c>
      <c r="I12" s="6" t="s">
        <v>35</v>
      </c>
      <c r="J12" s="5">
        <v>4.5060000000000002</v>
      </c>
      <c r="K12" s="5">
        <v>-55.4056</v>
      </c>
      <c r="L12" s="4" t="s">
        <v>36</v>
      </c>
      <c r="M12" s="4" t="s">
        <v>63</v>
      </c>
      <c r="N12" s="7">
        <v>45036</v>
      </c>
      <c r="O12" s="8">
        <v>45159</v>
      </c>
      <c r="P12" s="4">
        <v>365</v>
      </c>
      <c r="Q12" s="9">
        <f t="shared" si="3"/>
        <v>0.86027397260273974</v>
      </c>
      <c r="R12" s="10">
        <v>167.8</v>
      </c>
      <c r="S12" s="10">
        <v>14</v>
      </c>
      <c r="T12" s="10">
        <v>1</v>
      </c>
      <c r="U12" s="10">
        <v>14</v>
      </c>
      <c r="V12" s="10">
        <v>0</v>
      </c>
      <c r="W12" s="10">
        <v>139</v>
      </c>
      <c r="X12" s="10">
        <v>1.9</v>
      </c>
      <c r="Y12" s="5">
        <v>1952</v>
      </c>
      <c r="Z12" s="11">
        <f t="shared" si="0"/>
        <v>1679.2547945205479</v>
      </c>
      <c r="AA12" s="14">
        <v>50.11</v>
      </c>
      <c r="AB12" s="14">
        <f t="shared" si="4"/>
        <v>43.10832876712329</v>
      </c>
      <c r="AC12" s="14">
        <v>33.17</v>
      </c>
      <c r="AD12" s="14">
        <f t="shared" si="1"/>
        <v>28.535287671232879</v>
      </c>
      <c r="AE12" s="5">
        <v>1326</v>
      </c>
      <c r="AF12" s="11">
        <f t="shared" si="2"/>
        <v>1140.7232876712328</v>
      </c>
      <c r="AG12" s="10">
        <v>26.200000000000003</v>
      </c>
    </row>
    <row r="13" spans="1:34" ht="14.25" customHeight="1" x14ac:dyDescent="0.15">
      <c r="A13" s="4" t="s">
        <v>65</v>
      </c>
      <c r="B13" s="4" t="s">
        <v>64</v>
      </c>
      <c r="C13" s="4" t="s">
        <v>43</v>
      </c>
      <c r="D13" s="4" t="s">
        <v>31</v>
      </c>
      <c r="E13" s="4" t="s">
        <v>152</v>
      </c>
      <c r="F13" s="4">
        <v>113</v>
      </c>
      <c r="G13" s="4" t="s">
        <v>33</v>
      </c>
      <c r="H13" s="4" t="s">
        <v>34</v>
      </c>
      <c r="I13" s="6" t="s">
        <v>35</v>
      </c>
      <c r="J13" s="5">
        <v>4.5060000000000002</v>
      </c>
      <c r="K13" s="5">
        <v>-55.4056</v>
      </c>
      <c r="L13" s="4" t="s">
        <v>36</v>
      </c>
      <c r="M13" s="4" t="s">
        <v>65</v>
      </c>
      <c r="N13" s="7">
        <v>45036</v>
      </c>
      <c r="O13" s="8">
        <v>45149</v>
      </c>
      <c r="P13" s="4">
        <v>365</v>
      </c>
      <c r="Q13" s="9">
        <f t="shared" si="3"/>
        <v>0.86027397260273974</v>
      </c>
      <c r="R13" s="10">
        <v>168.1</v>
      </c>
      <c r="S13" s="10">
        <v>16</v>
      </c>
      <c r="T13" s="10">
        <v>1</v>
      </c>
      <c r="U13" s="10">
        <v>16</v>
      </c>
      <c r="V13" s="10">
        <v>0</v>
      </c>
      <c r="W13" s="10">
        <v>168</v>
      </c>
      <c r="X13" s="10">
        <v>1.6</v>
      </c>
      <c r="Y13" s="5">
        <v>2685</v>
      </c>
      <c r="Z13" s="11">
        <f t="shared" si="0"/>
        <v>2309.8356164383563</v>
      </c>
      <c r="AA13" s="14">
        <v>80.400000000000006</v>
      </c>
      <c r="AB13" s="14">
        <f t="shared" si="4"/>
        <v>69.166027397260279</v>
      </c>
      <c r="AC13" s="14">
        <v>54.8</v>
      </c>
      <c r="AD13" s="14">
        <f t="shared" si="1"/>
        <v>47.143013698630135</v>
      </c>
      <c r="AE13" s="5">
        <v>2192</v>
      </c>
      <c r="AF13" s="11">
        <f t="shared" si="2"/>
        <v>1885.7205479452055</v>
      </c>
      <c r="AG13" s="10">
        <v>29.4</v>
      </c>
    </row>
    <row r="14" spans="1:34" ht="14.25" customHeight="1" x14ac:dyDescent="0.15">
      <c r="A14" s="4" t="s">
        <v>67</v>
      </c>
      <c r="B14" s="4" t="s">
        <v>66</v>
      </c>
      <c r="C14" s="5" t="s">
        <v>30</v>
      </c>
      <c r="D14" s="4" t="s">
        <v>47</v>
      </c>
      <c r="E14" s="4" t="s">
        <v>152</v>
      </c>
      <c r="F14" s="4">
        <v>123</v>
      </c>
      <c r="G14" s="4" t="s">
        <v>33</v>
      </c>
      <c r="H14" s="4" t="s">
        <v>34</v>
      </c>
      <c r="I14" s="6" t="s">
        <v>35</v>
      </c>
      <c r="J14" s="5">
        <v>4.5060000000000002</v>
      </c>
      <c r="K14" s="5">
        <v>-55.4056</v>
      </c>
      <c r="L14" s="4" t="s">
        <v>36</v>
      </c>
      <c r="M14" s="4" t="s">
        <v>67</v>
      </c>
      <c r="N14" s="7">
        <v>45036</v>
      </c>
      <c r="O14" s="8">
        <v>45159</v>
      </c>
      <c r="P14" s="4">
        <v>365</v>
      </c>
      <c r="Q14" s="9">
        <f t="shared" si="3"/>
        <v>0.86027397260273974</v>
      </c>
      <c r="R14" s="10">
        <v>167.5</v>
      </c>
      <c r="S14" s="10">
        <v>15</v>
      </c>
      <c r="T14" s="10">
        <v>1</v>
      </c>
      <c r="U14" s="10">
        <v>15</v>
      </c>
      <c r="V14" s="10">
        <v>0</v>
      </c>
      <c r="W14" s="10">
        <v>95</v>
      </c>
      <c r="X14" s="10">
        <v>2.4</v>
      </c>
      <c r="Y14" s="5">
        <v>1455</v>
      </c>
      <c r="Z14" s="11">
        <f t="shared" si="0"/>
        <v>1251.6986301369864</v>
      </c>
      <c r="AA14" s="14">
        <v>31</v>
      </c>
      <c r="AB14" s="14">
        <f t="shared" si="4"/>
        <v>26.668493150684931</v>
      </c>
      <c r="AC14" s="14">
        <v>19.670000000000002</v>
      </c>
      <c r="AD14" s="14">
        <f t="shared" si="1"/>
        <v>16.921589041095892</v>
      </c>
      <c r="AE14" s="5">
        <v>786</v>
      </c>
      <c r="AF14" s="11">
        <f t="shared" si="2"/>
        <v>676.17534246575349</v>
      </c>
      <c r="AG14" s="10">
        <v>21.400000000000002</v>
      </c>
    </row>
    <row r="15" spans="1:34" ht="14.25" customHeight="1" x14ac:dyDescent="0.15">
      <c r="A15" s="4" t="s">
        <v>69</v>
      </c>
      <c r="B15" s="4" t="s">
        <v>68</v>
      </c>
      <c r="C15" s="5" t="s">
        <v>30</v>
      </c>
      <c r="D15" s="4" t="s">
        <v>47</v>
      </c>
      <c r="E15" s="4" t="s">
        <v>152</v>
      </c>
      <c r="F15" s="4">
        <v>113</v>
      </c>
      <c r="G15" s="4" t="s">
        <v>33</v>
      </c>
      <c r="H15" s="4" t="s">
        <v>34</v>
      </c>
      <c r="I15" s="6" t="s">
        <v>35</v>
      </c>
      <c r="J15" s="5">
        <v>4.5060000000000002</v>
      </c>
      <c r="K15" s="5">
        <v>-55.4056</v>
      </c>
      <c r="L15" s="4" t="s">
        <v>36</v>
      </c>
      <c r="M15" s="4" t="s">
        <v>69</v>
      </c>
      <c r="N15" s="7">
        <v>45036</v>
      </c>
      <c r="O15" s="8">
        <v>45149</v>
      </c>
      <c r="P15" s="4">
        <v>365</v>
      </c>
      <c r="Q15" s="9">
        <f t="shared" si="3"/>
        <v>0.86027397260273974</v>
      </c>
      <c r="R15" s="10">
        <v>134</v>
      </c>
      <c r="S15" s="10">
        <v>13</v>
      </c>
      <c r="T15" s="10">
        <v>1</v>
      </c>
      <c r="U15" s="10">
        <v>13</v>
      </c>
      <c r="V15" s="10">
        <v>0</v>
      </c>
      <c r="W15" s="10">
        <v>174</v>
      </c>
      <c r="X15" s="10">
        <v>2.9</v>
      </c>
      <c r="Y15" s="5">
        <v>2151</v>
      </c>
      <c r="Z15" s="11">
        <f t="shared" si="0"/>
        <v>1850.4493150684932</v>
      </c>
      <c r="AA15" s="14">
        <v>31.67</v>
      </c>
      <c r="AB15" s="14">
        <f t="shared" si="4"/>
        <v>27.244876712328768</v>
      </c>
      <c r="AC15" s="14">
        <v>20.8</v>
      </c>
      <c r="AD15" s="14">
        <f t="shared" si="1"/>
        <v>17.893698630136988</v>
      </c>
      <c r="AE15" s="5">
        <v>832</v>
      </c>
      <c r="AF15" s="11">
        <f t="shared" si="2"/>
        <v>715.74794520547948</v>
      </c>
      <c r="AG15" s="10">
        <v>14.8</v>
      </c>
    </row>
    <row r="16" spans="1:34" ht="14.25" customHeight="1" x14ac:dyDescent="0.15">
      <c r="A16" s="4" t="s">
        <v>71</v>
      </c>
      <c r="B16" s="4" t="s">
        <v>70</v>
      </c>
      <c r="C16" s="5" t="s">
        <v>30</v>
      </c>
      <c r="D16" s="4" t="s">
        <v>31</v>
      </c>
      <c r="E16" s="4" t="s">
        <v>152</v>
      </c>
      <c r="F16" s="4">
        <v>123</v>
      </c>
      <c r="G16" s="4" t="s">
        <v>33</v>
      </c>
      <c r="H16" s="4" t="s">
        <v>34</v>
      </c>
      <c r="I16" s="6" t="s">
        <v>35</v>
      </c>
      <c r="J16" s="5">
        <v>4.5060000000000002</v>
      </c>
      <c r="K16" s="5">
        <v>-55.4056</v>
      </c>
      <c r="L16" s="4" t="s">
        <v>36</v>
      </c>
      <c r="M16" s="4" t="s">
        <v>71</v>
      </c>
      <c r="N16" s="7">
        <v>45036</v>
      </c>
      <c r="O16" s="8">
        <v>45159</v>
      </c>
      <c r="P16" s="4">
        <v>365</v>
      </c>
      <c r="Q16" s="9">
        <f t="shared" si="3"/>
        <v>0.86027397260273974</v>
      </c>
      <c r="R16" s="10">
        <v>139.9</v>
      </c>
      <c r="S16" s="10">
        <v>16</v>
      </c>
      <c r="T16" s="10">
        <v>1</v>
      </c>
      <c r="U16" s="10">
        <v>16</v>
      </c>
      <c r="V16" s="10">
        <v>0</v>
      </c>
      <c r="W16" s="10">
        <v>120</v>
      </c>
      <c r="X16" s="10">
        <v>1.7</v>
      </c>
      <c r="Y16" s="5">
        <v>1912</v>
      </c>
      <c r="Z16" s="11">
        <f t="shared" si="0"/>
        <v>1644.8438356164384</v>
      </c>
      <c r="AA16" s="14">
        <v>61.94</v>
      </c>
      <c r="AB16" s="14">
        <f t="shared" si="4"/>
        <v>53.285369863013699</v>
      </c>
      <c r="AC16" s="14">
        <v>41.5</v>
      </c>
      <c r="AD16" s="14">
        <f t="shared" si="1"/>
        <v>35.701369863013703</v>
      </c>
      <c r="AE16" s="5">
        <v>1644</v>
      </c>
      <c r="AF16" s="11">
        <f t="shared" si="2"/>
        <v>1414.2904109589042</v>
      </c>
      <c r="AG16" s="10">
        <v>32.5</v>
      </c>
    </row>
    <row r="17" spans="1:37" ht="14.25" customHeight="1" x14ac:dyDescent="0.15">
      <c r="A17" s="4" t="s">
        <v>73</v>
      </c>
      <c r="B17" s="4" t="s">
        <v>72</v>
      </c>
      <c r="C17" s="5" t="s">
        <v>30</v>
      </c>
      <c r="D17" s="4" t="s">
        <v>47</v>
      </c>
      <c r="E17" s="4" t="s">
        <v>152</v>
      </c>
      <c r="F17" s="4">
        <v>113</v>
      </c>
      <c r="G17" s="4" t="s">
        <v>33</v>
      </c>
      <c r="H17" s="4" t="s">
        <v>34</v>
      </c>
      <c r="I17" s="6" t="s">
        <v>35</v>
      </c>
      <c r="J17" s="5">
        <v>4.5060000000000002</v>
      </c>
      <c r="K17" s="5">
        <v>-55.4056</v>
      </c>
      <c r="L17" s="4" t="s">
        <v>36</v>
      </c>
      <c r="M17" s="4" t="s">
        <v>73</v>
      </c>
      <c r="N17" s="7">
        <v>45036</v>
      </c>
      <c r="O17" s="8">
        <v>45149</v>
      </c>
      <c r="P17" s="4">
        <v>365</v>
      </c>
      <c r="Q17" s="9">
        <f t="shared" si="3"/>
        <v>0.86027397260273974</v>
      </c>
      <c r="R17" s="10">
        <v>137</v>
      </c>
      <c r="S17" s="10">
        <v>14</v>
      </c>
      <c r="T17" s="10">
        <v>1</v>
      </c>
      <c r="U17" s="10">
        <v>14</v>
      </c>
      <c r="V17" s="10">
        <v>0</v>
      </c>
      <c r="W17" s="10">
        <v>138</v>
      </c>
      <c r="X17" s="10">
        <v>1</v>
      </c>
      <c r="Y17" s="5">
        <v>1892</v>
      </c>
      <c r="Z17" s="11">
        <f t="shared" si="0"/>
        <v>1627.6383561643836</v>
      </c>
      <c r="AA17" s="14">
        <v>39.51</v>
      </c>
      <c r="AB17" s="14">
        <f t="shared" si="4"/>
        <v>33.989424657534244</v>
      </c>
      <c r="AC17" s="14">
        <v>25.37</v>
      </c>
      <c r="AD17" s="14">
        <f t="shared" si="1"/>
        <v>21.825150684931508</v>
      </c>
      <c r="AE17" s="5">
        <v>1014</v>
      </c>
      <c r="AF17" s="11">
        <f t="shared" si="2"/>
        <v>872.31780821917812</v>
      </c>
      <c r="AG17" s="10">
        <v>20.9</v>
      </c>
    </row>
    <row r="18" spans="1:37" ht="14.25" customHeight="1" x14ac:dyDescent="0.15">
      <c r="A18" s="4" t="s">
        <v>75</v>
      </c>
      <c r="B18" s="4" t="s">
        <v>74</v>
      </c>
      <c r="C18" s="5" t="s">
        <v>30</v>
      </c>
      <c r="D18" s="4" t="s">
        <v>47</v>
      </c>
      <c r="E18" s="4" t="s">
        <v>152</v>
      </c>
      <c r="F18" s="4">
        <v>117</v>
      </c>
      <c r="G18" s="4" t="s">
        <v>76</v>
      </c>
      <c r="H18" s="4" t="s">
        <v>34</v>
      </c>
      <c r="I18" s="6" t="s">
        <v>77</v>
      </c>
      <c r="J18" s="5">
        <v>5.1094999999999997</v>
      </c>
      <c r="K18" s="5">
        <v>-55.049199999999999</v>
      </c>
      <c r="L18" s="4" t="s">
        <v>78</v>
      </c>
      <c r="M18" s="4" t="s">
        <v>75</v>
      </c>
      <c r="N18" s="7">
        <v>45035</v>
      </c>
      <c r="O18" s="8">
        <v>45152</v>
      </c>
      <c r="P18" s="4">
        <v>314</v>
      </c>
      <c r="Q18" s="9">
        <f t="shared" si="3"/>
        <v>1</v>
      </c>
      <c r="R18" s="10">
        <v>176.9</v>
      </c>
      <c r="S18" s="10">
        <v>14</v>
      </c>
      <c r="T18" s="10">
        <v>1</v>
      </c>
      <c r="U18" s="10">
        <v>14</v>
      </c>
      <c r="V18" s="10">
        <v>0</v>
      </c>
      <c r="W18" s="10">
        <v>120</v>
      </c>
      <c r="X18" s="10">
        <v>2</v>
      </c>
      <c r="Y18" s="5">
        <v>1683</v>
      </c>
      <c r="Z18" s="11">
        <f t="shared" si="0"/>
        <v>1683</v>
      </c>
      <c r="AA18" s="14">
        <v>38.659999999999997</v>
      </c>
      <c r="AB18" s="14">
        <f t="shared" si="4"/>
        <v>38.659999999999997</v>
      </c>
      <c r="AC18" s="14">
        <v>26.03</v>
      </c>
      <c r="AD18" s="14">
        <f t="shared" si="1"/>
        <v>26.03</v>
      </c>
      <c r="AE18" s="5">
        <v>1041</v>
      </c>
      <c r="AF18" s="11">
        <f t="shared" si="2"/>
        <v>1041</v>
      </c>
      <c r="AG18" s="10">
        <v>23.1</v>
      </c>
    </row>
    <row r="19" spans="1:37" ht="14.25" customHeight="1" x14ac:dyDescent="0.15">
      <c r="A19" s="4" t="s">
        <v>80</v>
      </c>
      <c r="B19" s="4" t="s">
        <v>79</v>
      </c>
      <c r="C19" s="5" t="s">
        <v>30</v>
      </c>
      <c r="D19" s="4" t="s">
        <v>47</v>
      </c>
      <c r="E19" s="4" t="s">
        <v>152</v>
      </c>
      <c r="F19" s="4">
        <v>117</v>
      </c>
      <c r="G19" s="4" t="s">
        <v>76</v>
      </c>
      <c r="H19" s="4" t="s">
        <v>34</v>
      </c>
      <c r="I19" s="6" t="s">
        <v>77</v>
      </c>
      <c r="J19" s="5">
        <v>5.1094999999999997</v>
      </c>
      <c r="K19" s="5">
        <v>-55.049199999999999</v>
      </c>
      <c r="L19" s="4" t="s">
        <v>36</v>
      </c>
      <c r="M19" s="4" t="s">
        <v>80</v>
      </c>
      <c r="N19" s="7">
        <v>45035</v>
      </c>
      <c r="O19" s="8">
        <v>45152</v>
      </c>
      <c r="P19" s="4">
        <v>314</v>
      </c>
      <c r="Q19" s="9">
        <f t="shared" si="3"/>
        <v>1</v>
      </c>
      <c r="R19" s="10">
        <v>134.4</v>
      </c>
      <c r="S19" s="10">
        <v>14</v>
      </c>
      <c r="T19" s="10">
        <v>1</v>
      </c>
      <c r="U19" s="10">
        <v>14</v>
      </c>
      <c r="V19" s="10">
        <v>0.3</v>
      </c>
      <c r="W19" s="10">
        <v>143</v>
      </c>
      <c r="X19" s="10">
        <v>3.2</v>
      </c>
      <c r="Y19" s="5">
        <v>2049</v>
      </c>
      <c r="Z19" s="11">
        <f t="shared" si="0"/>
        <v>2049</v>
      </c>
      <c r="AA19" s="14">
        <v>58</v>
      </c>
      <c r="AB19" s="14">
        <f t="shared" si="4"/>
        <v>58</v>
      </c>
      <c r="AC19" s="14">
        <v>39.5</v>
      </c>
      <c r="AD19" s="14">
        <f t="shared" si="1"/>
        <v>39.5</v>
      </c>
      <c r="AE19" s="5">
        <v>1580</v>
      </c>
      <c r="AF19" s="11">
        <f t="shared" si="2"/>
        <v>1580</v>
      </c>
      <c r="AG19" s="10">
        <v>28.3</v>
      </c>
    </row>
    <row r="20" spans="1:37" ht="14.25" customHeight="1" x14ac:dyDescent="0.15">
      <c r="A20" s="4" t="s">
        <v>82</v>
      </c>
      <c r="B20" s="4" t="s">
        <v>81</v>
      </c>
      <c r="C20" s="5" t="s">
        <v>30</v>
      </c>
      <c r="D20" s="4" t="s">
        <v>39</v>
      </c>
      <c r="E20" s="4" t="s">
        <v>152</v>
      </c>
      <c r="F20" s="4">
        <v>117</v>
      </c>
      <c r="G20" s="4" t="s">
        <v>76</v>
      </c>
      <c r="H20" s="4" t="s">
        <v>34</v>
      </c>
      <c r="I20" s="6" t="s">
        <v>77</v>
      </c>
      <c r="J20" s="5">
        <v>5.1094999999999997</v>
      </c>
      <c r="K20" s="5">
        <v>-55.049199999999999</v>
      </c>
      <c r="L20" s="4" t="s">
        <v>36</v>
      </c>
      <c r="M20" s="4" t="s">
        <v>82</v>
      </c>
      <c r="N20" s="7">
        <v>45035</v>
      </c>
      <c r="O20" s="8">
        <v>45152</v>
      </c>
      <c r="P20" s="4">
        <v>314</v>
      </c>
      <c r="Q20" s="9">
        <f t="shared" si="3"/>
        <v>1</v>
      </c>
      <c r="R20" s="10">
        <v>168.7</v>
      </c>
      <c r="S20" s="10">
        <v>14</v>
      </c>
      <c r="T20" s="10">
        <v>1</v>
      </c>
      <c r="U20" s="10">
        <v>14</v>
      </c>
      <c r="V20" s="10">
        <v>0</v>
      </c>
      <c r="W20" s="10">
        <v>157</v>
      </c>
      <c r="X20" s="10">
        <v>1.6</v>
      </c>
      <c r="Y20" s="5">
        <v>2257</v>
      </c>
      <c r="Z20" s="11">
        <f t="shared" si="0"/>
        <v>2257</v>
      </c>
      <c r="AA20" s="14">
        <v>68.64</v>
      </c>
      <c r="AB20" s="14">
        <f t="shared" si="4"/>
        <v>68.64</v>
      </c>
      <c r="AC20" s="14">
        <v>46.6</v>
      </c>
      <c r="AD20" s="14">
        <f t="shared" si="1"/>
        <v>46.6</v>
      </c>
      <c r="AE20" s="5">
        <v>1864</v>
      </c>
      <c r="AF20" s="11">
        <f t="shared" si="2"/>
        <v>1864</v>
      </c>
      <c r="AG20" s="10">
        <v>26.9</v>
      </c>
    </row>
    <row r="21" spans="1:37" ht="14.25" customHeight="1" x14ac:dyDescent="0.15">
      <c r="A21" s="4" t="s">
        <v>84</v>
      </c>
      <c r="B21" s="4" t="s">
        <v>83</v>
      </c>
      <c r="C21" s="5" t="s">
        <v>30</v>
      </c>
      <c r="D21" s="4" t="s">
        <v>39</v>
      </c>
      <c r="E21" s="4" t="s">
        <v>152</v>
      </c>
      <c r="F21" s="4">
        <v>117</v>
      </c>
      <c r="G21" s="4" t="s">
        <v>76</v>
      </c>
      <c r="H21" s="4" t="s">
        <v>34</v>
      </c>
      <c r="I21" s="6" t="s">
        <v>77</v>
      </c>
      <c r="J21" s="5">
        <v>5.1094999999999997</v>
      </c>
      <c r="K21" s="5">
        <v>-55.049199999999999</v>
      </c>
      <c r="L21" s="4" t="s">
        <v>36</v>
      </c>
      <c r="M21" s="4" t="s">
        <v>84</v>
      </c>
      <c r="N21" s="7">
        <v>45035</v>
      </c>
      <c r="O21" s="8">
        <v>45152</v>
      </c>
      <c r="P21" s="4">
        <v>314</v>
      </c>
      <c r="Q21" s="9">
        <f t="shared" si="3"/>
        <v>1</v>
      </c>
      <c r="R21" s="10">
        <v>157.9</v>
      </c>
      <c r="S21" s="10">
        <v>14.3</v>
      </c>
      <c r="T21" s="10">
        <v>1</v>
      </c>
      <c r="U21" s="10">
        <v>14.3</v>
      </c>
      <c r="V21" s="10">
        <v>0</v>
      </c>
      <c r="W21" s="10">
        <v>211</v>
      </c>
      <c r="X21" s="10">
        <v>1.6</v>
      </c>
      <c r="Y21" s="5">
        <v>3023</v>
      </c>
      <c r="Z21" s="11">
        <f t="shared" si="0"/>
        <v>3023</v>
      </c>
      <c r="AA21" s="14">
        <v>70.39</v>
      </c>
      <c r="AB21" s="14">
        <f t="shared" si="4"/>
        <v>70.39</v>
      </c>
      <c r="AC21" s="14">
        <v>47.87</v>
      </c>
      <c r="AD21" s="14">
        <f t="shared" si="1"/>
        <v>47.87</v>
      </c>
      <c r="AE21" s="5">
        <v>1914</v>
      </c>
      <c r="AF21" s="11">
        <f t="shared" si="2"/>
        <v>1914</v>
      </c>
      <c r="AG21" s="10">
        <v>23.3</v>
      </c>
    </row>
    <row r="22" spans="1:37" s="12" customFormat="1" ht="14.25" customHeight="1" x14ac:dyDescent="0.15">
      <c r="A22" s="4" t="s">
        <v>87</v>
      </c>
      <c r="B22" s="4" t="s">
        <v>85</v>
      </c>
      <c r="C22" s="5" t="s">
        <v>86</v>
      </c>
      <c r="D22" s="4" t="s">
        <v>47</v>
      </c>
      <c r="E22" s="4" t="s">
        <v>154</v>
      </c>
      <c r="F22" s="4">
        <v>98</v>
      </c>
      <c r="G22" s="4" t="s">
        <v>76</v>
      </c>
      <c r="H22" s="4" t="s">
        <v>34</v>
      </c>
      <c r="I22" s="6" t="s">
        <v>77</v>
      </c>
      <c r="J22" s="5">
        <v>5.1094999999999997</v>
      </c>
      <c r="K22" s="5">
        <v>-55.049199999999999</v>
      </c>
      <c r="L22" s="4" t="s">
        <v>36</v>
      </c>
      <c r="M22" s="4" t="s">
        <v>87</v>
      </c>
      <c r="N22" s="7">
        <v>45041</v>
      </c>
      <c r="O22" s="8">
        <v>45139</v>
      </c>
      <c r="P22" s="4">
        <v>314</v>
      </c>
      <c r="Q22" s="9">
        <f t="shared" si="3"/>
        <v>1</v>
      </c>
      <c r="R22" s="10">
        <v>43.4</v>
      </c>
      <c r="S22" s="10">
        <v>20</v>
      </c>
      <c r="T22" s="10">
        <v>1</v>
      </c>
      <c r="U22" s="10">
        <v>20</v>
      </c>
      <c r="V22" s="10">
        <v>0</v>
      </c>
      <c r="W22" s="10">
        <v>42.5</v>
      </c>
      <c r="X22" s="10">
        <v>0</v>
      </c>
      <c r="Y22" s="5">
        <v>850</v>
      </c>
      <c r="Z22" s="11">
        <f t="shared" si="0"/>
        <v>850</v>
      </c>
      <c r="AA22" s="14">
        <v>23.8</v>
      </c>
      <c r="AB22" s="14">
        <f t="shared" si="4"/>
        <v>23.8</v>
      </c>
      <c r="AC22" s="14">
        <v>14.27</v>
      </c>
      <c r="AD22" s="14">
        <f t="shared" si="1"/>
        <v>14.27</v>
      </c>
      <c r="AE22" s="5">
        <v>571</v>
      </c>
      <c r="AF22" s="11">
        <f t="shared" si="2"/>
        <v>571</v>
      </c>
      <c r="AG22" s="10">
        <v>28.1</v>
      </c>
      <c r="AH22" s="4" t="s">
        <v>88</v>
      </c>
      <c r="AI22" s="4"/>
      <c r="AJ22" s="4"/>
      <c r="AK22" s="4"/>
    </row>
    <row r="23" spans="1:37" s="12" customFormat="1" ht="14.25" customHeight="1" x14ac:dyDescent="0.15">
      <c r="A23" s="4" t="s">
        <v>90</v>
      </c>
      <c r="B23" s="4" t="s">
        <v>89</v>
      </c>
      <c r="C23" s="5" t="s">
        <v>86</v>
      </c>
      <c r="D23" s="4" t="s">
        <v>47</v>
      </c>
      <c r="E23" s="4" t="s">
        <v>154</v>
      </c>
      <c r="F23" s="4">
        <v>98</v>
      </c>
      <c r="G23" s="4" t="s">
        <v>76</v>
      </c>
      <c r="H23" s="4" t="s">
        <v>34</v>
      </c>
      <c r="I23" s="6" t="s">
        <v>77</v>
      </c>
      <c r="J23" s="5">
        <v>5.7664999999999997</v>
      </c>
      <c r="K23" s="5">
        <v>-54.485999999999997</v>
      </c>
      <c r="L23" s="4" t="s">
        <v>36</v>
      </c>
      <c r="M23" s="4" t="s">
        <v>90</v>
      </c>
      <c r="N23" s="7">
        <v>45041</v>
      </c>
      <c r="O23" s="8">
        <v>45139</v>
      </c>
      <c r="P23" s="4">
        <v>314</v>
      </c>
      <c r="Q23" s="9">
        <f t="shared" si="3"/>
        <v>1</v>
      </c>
      <c r="R23" s="10">
        <v>58.2</v>
      </c>
      <c r="S23" s="10">
        <v>20</v>
      </c>
      <c r="T23" s="10">
        <v>1</v>
      </c>
      <c r="U23" s="10">
        <v>20</v>
      </c>
      <c r="V23" s="10">
        <v>0</v>
      </c>
      <c r="W23" s="10">
        <v>84.2</v>
      </c>
      <c r="X23" s="10">
        <v>1.8</v>
      </c>
      <c r="Y23" s="5">
        <v>1680</v>
      </c>
      <c r="Z23" s="11">
        <f t="shared" si="0"/>
        <v>1680</v>
      </c>
      <c r="AA23" s="14">
        <v>35.1</v>
      </c>
      <c r="AB23" s="14">
        <f t="shared" si="4"/>
        <v>35.1</v>
      </c>
      <c r="AC23" s="14">
        <v>23.03</v>
      </c>
      <c r="AD23" s="14">
        <f t="shared" si="1"/>
        <v>23.03</v>
      </c>
      <c r="AE23" s="5">
        <v>921</v>
      </c>
      <c r="AF23" s="11">
        <f t="shared" si="2"/>
        <v>921</v>
      </c>
      <c r="AG23" s="10">
        <v>31.400000000000002</v>
      </c>
      <c r="AH23" s="4" t="s">
        <v>88</v>
      </c>
      <c r="AI23" s="4"/>
      <c r="AJ23" s="4"/>
      <c r="AK23" s="4"/>
    </row>
    <row r="24" spans="1:37" s="12" customFormat="1" ht="14.25" customHeight="1" x14ac:dyDescent="0.15">
      <c r="A24" s="4" t="s">
        <v>91</v>
      </c>
      <c r="B24" s="4" t="s">
        <v>85</v>
      </c>
      <c r="C24" s="5" t="s">
        <v>86</v>
      </c>
      <c r="D24" s="4" t="s">
        <v>47</v>
      </c>
      <c r="E24" s="4" t="s">
        <v>154</v>
      </c>
      <c r="F24" s="4">
        <v>100</v>
      </c>
      <c r="G24" s="4" t="s">
        <v>92</v>
      </c>
      <c r="H24" s="4" t="s">
        <v>93</v>
      </c>
      <c r="I24" s="6" t="s">
        <v>94</v>
      </c>
      <c r="J24" s="5">
        <v>5.1094999999999997</v>
      </c>
      <c r="K24" s="5">
        <v>-55.049199999999999</v>
      </c>
      <c r="L24" s="4" t="s">
        <v>36</v>
      </c>
      <c r="M24" s="4" t="s">
        <v>91</v>
      </c>
      <c r="N24" s="7">
        <v>45037</v>
      </c>
      <c r="O24" s="8">
        <v>45137</v>
      </c>
      <c r="P24" s="4">
        <v>448</v>
      </c>
      <c r="Q24" s="9">
        <f t="shared" si="3"/>
        <v>0.7008928571428571</v>
      </c>
      <c r="R24" s="10">
        <v>55</v>
      </c>
      <c r="S24" s="10">
        <v>13</v>
      </c>
      <c r="T24" s="10">
        <v>1</v>
      </c>
      <c r="U24" s="10">
        <v>13</v>
      </c>
      <c r="V24" s="10">
        <v>1</v>
      </c>
      <c r="W24" s="10">
        <v>62.5</v>
      </c>
      <c r="X24" s="10">
        <v>0.5</v>
      </c>
      <c r="Y24" s="5">
        <v>813</v>
      </c>
      <c r="Z24" s="11">
        <f t="shared" si="0"/>
        <v>569.82589285714278</v>
      </c>
      <c r="AA24" s="14">
        <v>26.69</v>
      </c>
      <c r="AB24" s="14">
        <f t="shared" si="4"/>
        <v>18.706830357142856</v>
      </c>
      <c r="AC24" s="14">
        <v>16.97</v>
      </c>
      <c r="AD24" s="14">
        <f t="shared" si="1"/>
        <v>11.894151785714284</v>
      </c>
      <c r="AE24" s="5">
        <v>679</v>
      </c>
      <c r="AF24" s="11">
        <f t="shared" si="2"/>
        <v>475.90624999999994</v>
      </c>
      <c r="AG24" s="10">
        <v>30.7</v>
      </c>
      <c r="AH24" s="4"/>
      <c r="AI24" s="4"/>
      <c r="AJ24" s="4"/>
      <c r="AK24" s="4"/>
    </row>
    <row r="25" spans="1:37" s="12" customFormat="1" ht="14.25" customHeight="1" x14ac:dyDescent="0.15">
      <c r="A25" s="4" t="s">
        <v>95</v>
      </c>
      <c r="B25" s="4" t="s">
        <v>89</v>
      </c>
      <c r="C25" s="5" t="s">
        <v>86</v>
      </c>
      <c r="D25" s="4" t="s">
        <v>47</v>
      </c>
      <c r="E25" s="4" t="s">
        <v>154</v>
      </c>
      <c r="F25" s="4">
        <v>100</v>
      </c>
      <c r="G25" s="4" t="s">
        <v>92</v>
      </c>
      <c r="H25" s="4" t="s">
        <v>93</v>
      </c>
      <c r="I25" s="6" t="s">
        <v>94</v>
      </c>
      <c r="J25" s="5">
        <v>5.7664999999999997</v>
      </c>
      <c r="K25" s="5">
        <v>-54.485999999999997</v>
      </c>
      <c r="L25" s="4" t="s">
        <v>36</v>
      </c>
      <c r="M25" s="4" t="s">
        <v>95</v>
      </c>
      <c r="N25" s="7">
        <v>45037</v>
      </c>
      <c r="O25" s="8">
        <v>45137</v>
      </c>
      <c r="P25" s="4">
        <v>448</v>
      </c>
      <c r="Q25" s="9">
        <f t="shared" si="3"/>
        <v>0.7008928571428571</v>
      </c>
      <c r="R25" s="10">
        <v>60</v>
      </c>
      <c r="S25" s="10">
        <v>14</v>
      </c>
      <c r="T25" s="10">
        <v>1</v>
      </c>
      <c r="U25" s="10">
        <v>14</v>
      </c>
      <c r="V25" s="10">
        <v>0</v>
      </c>
      <c r="W25" s="10">
        <v>130</v>
      </c>
      <c r="X25" s="10">
        <v>4.8</v>
      </c>
      <c r="Y25" s="5">
        <v>1826</v>
      </c>
      <c r="Z25" s="11">
        <f t="shared" si="0"/>
        <v>1279.8303571428571</v>
      </c>
      <c r="AA25" s="14">
        <v>56.1</v>
      </c>
      <c r="AB25" s="14">
        <f t="shared" si="4"/>
        <v>39.320089285714282</v>
      </c>
      <c r="AC25" s="14">
        <v>37.130000000000003</v>
      </c>
      <c r="AD25" s="14">
        <f t="shared" si="1"/>
        <v>26.024151785714285</v>
      </c>
      <c r="AE25" s="5">
        <v>1485</v>
      </c>
      <c r="AF25" s="11">
        <f t="shared" si="2"/>
        <v>1040.8258928571429</v>
      </c>
      <c r="AG25" s="10">
        <v>31</v>
      </c>
      <c r="AH25" s="4"/>
      <c r="AI25" s="4"/>
      <c r="AJ25" s="4"/>
      <c r="AK25" s="4"/>
    </row>
    <row r="26" spans="1:37" s="12" customFormat="1" ht="14.2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5"/>
      <c r="K26" s="5"/>
      <c r="L26" s="4"/>
      <c r="M26" s="4"/>
      <c r="N26" s="7"/>
      <c r="O26" s="4"/>
      <c r="P26" s="4"/>
      <c r="Q26" s="9"/>
      <c r="R26" s="4"/>
      <c r="S26" s="4"/>
      <c r="T26" s="4"/>
      <c r="U26" s="4"/>
      <c r="V26" s="4"/>
      <c r="W26" s="4"/>
      <c r="X26" s="4"/>
      <c r="Y26" s="5"/>
      <c r="Z26" s="5"/>
      <c r="AA26" s="5"/>
      <c r="AB26" s="5"/>
      <c r="AC26" s="5"/>
      <c r="AD26" s="5"/>
      <c r="AE26" s="5"/>
      <c r="AF26" s="11"/>
      <c r="AG26" s="4"/>
      <c r="AH26" s="4"/>
      <c r="AI26" s="4"/>
      <c r="AJ26" s="4"/>
      <c r="AK26" s="4"/>
    </row>
    <row r="27" spans="1:37" s="5" customFormat="1" ht="14.25" customHeight="1" x14ac:dyDescent="0.15">
      <c r="A27" s="5" t="s">
        <v>97</v>
      </c>
      <c r="B27" s="5" t="s">
        <v>96</v>
      </c>
      <c r="C27" s="5" t="s">
        <v>30</v>
      </c>
      <c r="D27" s="5" t="s">
        <v>47</v>
      </c>
      <c r="E27" s="5" t="s">
        <v>155</v>
      </c>
      <c r="F27" s="5">
        <v>0</v>
      </c>
      <c r="G27" s="5" t="s">
        <v>33</v>
      </c>
      <c r="H27" s="5" t="s">
        <v>34</v>
      </c>
      <c r="I27" s="6" t="s">
        <v>35</v>
      </c>
      <c r="J27" s="5">
        <v>4.5060000000000002</v>
      </c>
      <c r="K27" s="5">
        <v>-55.4056</v>
      </c>
      <c r="L27" s="5" t="s">
        <v>78</v>
      </c>
      <c r="M27" s="5" t="s">
        <v>97</v>
      </c>
      <c r="N27" s="70">
        <v>45036</v>
      </c>
      <c r="O27" s="5" t="s">
        <v>98</v>
      </c>
      <c r="P27" s="5">
        <v>365</v>
      </c>
      <c r="Q27" s="71">
        <f>314/P27</f>
        <v>0.86027397260273974</v>
      </c>
      <c r="R27" s="14">
        <v>12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5" t="s">
        <v>99</v>
      </c>
    </row>
    <row r="28" spans="1:37" s="5" customFormat="1" ht="14.25" customHeight="1" x14ac:dyDescent="0.15">
      <c r="A28" s="5" t="s">
        <v>101</v>
      </c>
      <c r="B28" s="5" t="s">
        <v>100</v>
      </c>
      <c r="C28" s="5" t="s">
        <v>43</v>
      </c>
      <c r="D28" s="5" t="s">
        <v>31</v>
      </c>
      <c r="E28" s="5" t="s">
        <v>155</v>
      </c>
      <c r="F28" s="5">
        <v>0</v>
      </c>
      <c r="G28" s="5" t="s">
        <v>33</v>
      </c>
      <c r="H28" s="5" t="s">
        <v>34</v>
      </c>
      <c r="I28" s="6" t="s">
        <v>35</v>
      </c>
      <c r="J28" s="5">
        <v>4.5060000000000002</v>
      </c>
      <c r="K28" s="5">
        <v>-55.4056</v>
      </c>
      <c r="L28" s="5" t="s">
        <v>78</v>
      </c>
      <c r="M28" s="5" t="s">
        <v>101</v>
      </c>
      <c r="N28" s="70">
        <v>45036</v>
      </c>
      <c r="O28" s="5" t="s">
        <v>98</v>
      </c>
      <c r="P28" s="5">
        <v>365</v>
      </c>
      <c r="Q28" s="71">
        <f t="shared" ref="Q28:Q34" si="5">314/P28</f>
        <v>0.86027397260273974</v>
      </c>
      <c r="R28" s="14">
        <v>15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5" t="s">
        <v>99</v>
      </c>
    </row>
    <row r="29" spans="1:37" s="5" customFormat="1" ht="14.25" customHeight="1" x14ac:dyDescent="0.15">
      <c r="A29" s="5" t="s">
        <v>103</v>
      </c>
      <c r="B29" s="5" t="s">
        <v>102</v>
      </c>
      <c r="C29" s="5" t="s">
        <v>30</v>
      </c>
      <c r="D29" s="5" t="s">
        <v>47</v>
      </c>
      <c r="E29" s="5" t="s">
        <v>155</v>
      </c>
      <c r="F29" s="5">
        <v>0</v>
      </c>
      <c r="G29" s="5" t="s">
        <v>33</v>
      </c>
      <c r="H29" s="5" t="s">
        <v>34</v>
      </c>
      <c r="I29" s="6" t="s">
        <v>35</v>
      </c>
      <c r="J29" s="5">
        <v>4.5060000000000002</v>
      </c>
      <c r="K29" s="5">
        <v>-55.4056</v>
      </c>
      <c r="L29" s="5" t="s">
        <v>78</v>
      </c>
      <c r="M29" s="5" t="s">
        <v>103</v>
      </c>
      <c r="N29" s="70">
        <v>45036</v>
      </c>
      <c r="O29" s="5" t="s">
        <v>98</v>
      </c>
      <c r="P29" s="5">
        <v>365</v>
      </c>
      <c r="Q29" s="71">
        <f t="shared" si="5"/>
        <v>0.86027397260273974</v>
      </c>
      <c r="R29" s="14">
        <v>13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5" t="s">
        <v>99</v>
      </c>
    </row>
    <row r="30" spans="1:37" s="5" customFormat="1" ht="14.25" customHeight="1" x14ac:dyDescent="0.15">
      <c r="A30" s="5" t="s">
        <v>105</v>
      </c>
      <c r="B30" s="5" t="s">
        <v>104</v>
      </c>
      <c r="C30" s="5" t="s">
        <v>30</v>
      </c>
      <c r="D30" s="5" t="s">
        <v>39</v>
      </c>
      <c r="E30" s="5" t="s">
        <v>155</v>
      </c>
      <c r="F30" s="5">
        <v>0</v>
      </c>
      <c r="G30" s="5" t="s">
        <v>33</v>
      </c>
      <c r="H30" s="5" t="s">
        <v>34</v>
      </c>
      <c r="I30" s="6" t="s">
        <v>35</v>
      </c>
      <c r="J30" s="5">
        <v>4.5060000000000002</v>
      </c>
      <c r="K30" s="5">
        <v>-55.4056</v>
      </c>
      <c r="L30" s="5" t="s">
        <v>78</v>
      </c>
      <c r="M30" s="5" t="s">
        <v>105</v>
      </c>
      <c r="N30" s="70">
        <v>45036</v>
      </c>
      <c r="O30" s="5" t="s">
        <v>98</v>
      </c>
      <c r="P30" s="5">
        <v>365</v>
      </c>
      <c r="Q30" s="71">
        <f t="shared" si="5"/>
        <v>0.86027397260273974</v>
      </c>
      <c r="R30" s="14">
        <v>10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5" t="s">
        <v>99</v>
      </c>
    </row>
    <row r="31" spans="1:37" s="5" customFormat="1" x14ac:dyDescent="0.15">
      <c r="A31" s="5" t="s">
        <v>106</v>
      </c>
      <c r="B31" s="5" t="s">
        <v>50</v>
      </c>
      <c r="C31" s="5" t="s">
        <v>30</v>
      </c>
      <c r="D31" s="5" t="s">
        <v>39</v>
      </c>
      <c r="E31" s="5" t="s">
        <v>155</v>
      </c>
      <c r="F31" s="5">
        <v>0</v>
      </c>
      <c r="G31" s="5" t="s">
        <v>76</v>
      </c>
      <c r="H31" s="5" t="s">
        <v>34</v>
      </c>
      <c r="I31" s="6" t="s">
        <v>77</v>
      </c>
      <c r="J31" s="5">
        <v>5.1094999999999997</v>
      </c>
      <c r="K31" s="5">
        <v>-55.049199999999999</v>
      </c>
      <c r="L31" s="5" t="s">
        <v>78</v>
      </c>
      <c r="M31" s="5" t="s">
        <v>106</v>
      </c>
      <c r="N31" s="70">
        <v>45035</v>
      </c>
      <c r="O31" s="5" t="s">
        <v>107</v>
      </c>
      <c r="P31" s="5">
        <v>314</v>
      </c>
      <c r="Q31" s="71">
        <f t="shared" si="5"/>
        <v>1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</row>
    <row r="32" spans="1:37" s="5" customFormat="1" ht="14.25" customHeight="1" x14ac:dyDescent="0.15">
      <c r="A32" s="5" t="s">
        <v>109</v>
      </c>
      <c r="B32" s="5" t="s">
        <v>108</v>
      </c>
      <c r="C32" s="5" t="s">
        <v>30</v>
      </c>
      <c r="D32" s="5" t="s">
        <v>31</v>
      </c>
      <c r="E32" s="5" t="s">
        <v>155</v>
      </c>
      <c r="F32" s="5">
        <v>0</v>
      </c>
      <c r="G32" s="5" t="s">
        <v>92</v>
      </c>
      <c r="H32" s="5" t="s">
        <v>93</v>
      </c>
      <c r="I32" s="6" t="s">
        <v>94</v>
      </c>
      <c r="J32" s="5">
        <v>5.7664999999999997</v>
      </c>
      <c r="K32" s="5">
        <v>-54.485999999999997</v>
      </c>
      <c r="L32" s="5" t="s">
        <v>78</v>
      </c>
      <c r="M32" s="5" t="s">
        <v>109</v>
      </c>
      <c r="N32" s="70">
        <v>45037</v>
      </c>
      <c r="O32" s="5" t="s">
        <v>107</v>
      </c>
      <c r="P32" s="5">
        <v>448</v>
      </c>
      <c r="Q32" s="71">
        <f t="shared" si="5"/>
        <v>0.7008928571428571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</row>
    <row r="33" spans="1:34" s="5" customFormat="1" ht="14.25" customHeight="1" x14ac:dyDescent="0.15">
      <c r="A33" s="5" t="s">
        <v>111</v>
      </c>
      <c r="B33" s="5" t="s">
        <v>110</v>
      </c>
      <c r="C33" s="5" t="s">
        <v>30</v>
      </c>
      <c r="D33" s="5" t="s">
        <v>31</v>
      </c>
      <c r="E33" s="5" t="s">
        <v>153</v>
      </c>
      <c r="F33" s="5">
        <v>183</v>
      </c>
      <c r="G33" s="5" t="s">
        <v>92</v>
      </c>
      <c r="H33" s="5" t="s">
        <v>93</v>
      </c>
      <c r="I33" s="6" t="s">
        <v>94</v>
      </c>
      <c r="J33" s="5">
        <v>5.7664999999999997</v>
      </c>
      <c r="K33" s="5">
        <v>-54.485999999999997</v>
      </c>
      <c r="L33" s="5" t="s">
        <v>78</v>
      </c>
      <c r="M33" s="5" t="s">
        <v>111</v>
      </c>
      <c r="N33" s="70">
        <v>45037</v>
      </c>
      <c r="O33" s="72">
        <v>45220</v>
      </c>
      <c r="P33" s="5">
        <v>448</v>
      </c>
      <c r="Q33" s="71">
        <f t="shared" si="5"/>
        <v>0.7008928571428571</v>
      </c>
      <c r="R33" s="14" t="s">
        <v>112</v>
      </c>
      <c r="S33" s="14" t="s">
        <v>112</v>
      </c>
      <c r="T33" s="14" t="s">
        <v>112</v>
      </c>
      <c r="U33" s="14" t="s">
        <v>112</v>
      </c>
      <c r="V33" s="14" t="s">
        <v>112</v>
      </c>
      <c r="W33" s="14" t="s">
        <v>112</v>
      </c>
      <c r="X33" s="14" t="s">
        <v>112</v>
      </c>
      <c r="Y33" s="14" t="s">
        <v>112</v>
      </c>
      <c r="Z33" s="14" t="s">
        <v>112</v>
      </c>
      <c r="AA33" s="14" t="s">
        <v>112</v>
      </c>
      <c r="AB33" s="14" t="s">
        <v>112</v>
      </c>
      <c r="AC33" s="14" t="s">
        <v>112</v>
      </c>
      <c r="AD33" s="14" t="s">
        <v>112</v>
      </c>
      <c r="AE33" s="14" t="s">
        <v>112</v>
      </c>
      <c r="AF33" s="11" t="s">
        <v>112</v>
      </c>
      <c r="AG33" s="14" t="s">
        <v>112</v>
      </c>
      <c r="AH33" s="5" t="s">
        <v>113</v>
      </c>
    </row>
    <row r="34" spans="1:34" s="5" customFormat="1" ht="14.25" customHeight="1" x14ac:dyDescent="0.15">
      <c r="A34" s="5" t="s">
        <v>115</v>
      </c>
      <c r="B34" s="5" t="s">
        <v>114</v>
      </c>
      <c r="C34" s="5" t="s">
        <v>30</v>
      </c>
      <c r="D34" s="5" t="s">
        <v>31</v>
      </c>
      <c r="E34" s="5" t="s">
        <v>155</v>
      </c>
      <c r="F34" s="5">
        <v>0</v>
      </c>
      <c r="G34" s="5" t="s">
        <v>92</v>
      </c>
      <c r="H34" s="5" t="s">
        <v>93</v>
      </c>
      <c r="I34" s="6" t="s">
        <v>94</v>
      </c>
      <c r="J34" s="5">
        <v>5.7664999999999997</v>
      </c>
      <c r="K34" s="5">
        <v>-54.485999999999997</v>
      </c>
      <c r="L34" s="5" t="s">
        <v>78</v>
      </c>
      <c r="M34" s="5" t="s">
        <v>115</v>
      </c>
      <c r="N34" s="70">
        <v>45037</v>
      </c>
      <c r="O34" s="5" t="s">
        <v>107</v>
      </c>
      <c r="P34" s="5">
        <v>448</v>
      </c>
      <c r="Q34" s="71">
        <f t="shared" si="5"/>
        <v>0.7008928571428571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</row>
    <row r="35" spans="1:34" ht="14.25" customHeight="1" x14ac:dyDescent="0.2"/>
    <row r="36" spans="1:34" ht="14.25" customHeight="1" x14ac:dyDescent="0.2"/>
    <row r="37" spans="1:34" ht="14.25" customHeight="1" x14ac:dyDescent="0.2"/>
    <row r="38" spans="1:34" ht="14.25" customHeight="1" x14ac:dyDescent="0.2"/>
    <row r="39" spans="1:34" ht="14.25" customHeight="1" x14ac:dyDescent="0.2"/>
    <row r="40" spans="1:34" ht="14.25" customHeight="1" x14ac:dyDescent="0.2"/>
    <row r="41" spans="1:34" ht="14.25" customHeight="1" x14ac:dyDescent="0.2"/>
    <row r="42" spans="1:34" ht="14.25" customHeight="1" x14ac:dyDescent="0.2"/>
    <row r="43" spans="1:34" ht="14.25" customHeight="1" x14ac:dyDescent="0.2"/>
    <row r="44" spans="1:34" ht="14.25" customHeight="1" x14ac:dyDescent="0.2"/>
    <row r="45" spans="1:34" ht="14.25" customHeight="1" x14ac:dyDescent="0.2"/>
    <row r="46" spans="1:34" ht="14.25" customHeight="1" x14ac:dyDescent="0.2"/>
    <row r="47" spans="1:34" ht="14.25" customHeight="1" x14ac:dyDescent="0.2"/>
    <row r="48" spans="1:34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3D5C-3A61-5F4B-A898-ED371423148E}">
  <dimension ref="A2:D11"/>
  <sheetViews>
    <sheetView workbookViewId="0">
      <selection activeCell="A25" sqref="A25"/>
    </sheetView>
  </sheetViews>
  <sheetFormatPr baseColWidth="10" defaultColWidth="11.5" defaultRowHeight="15" x14ac:dyDescent="0.2"/>
  <cols>
    <col min="1" max="1" width="58.5" customWidth="1"/>
    <col min="2" max="2" width="26.83203125" customWidth="1"/>
    <col min="4" max="4" width="42.1640625" customWidth="1"/>
    <col min="7" max="7" width="25.83203125" customWidth="1"/>
  </cols>
  <sheetData>
    <row r="2" spans="1:4" ht="16" x14ac:dyDescent="0.2">
      <c r="A2" s="30" t="s">
        <v>117</v>
      </c>
      <c r="B2" s="31" t="s">
        <v>138</v>
      </c>
      <c r="C2" s="32"/>
      <c r="D2" s="32"/>
    </row>
    <row r="3" spans="1:4" ht="16" x14ac:dyDescent="0.2">
      <c r="A3" s="33"/>
      <c r="B3" s="34"/>
      <c r="C3" s="35"/>
      <c r="D3" s="35"/>
    </row>
    <row r="4" spans="1:4" x14ac:dyDescent="0.2">
      <c r="A4" s="35"/>
      <c r="B4" s="35" t="s">
        <v>118</v>
      </c>
      <c r="C4" s="33" t="s">
        <v>119</v>
      </c>
      <c r="D4" s="33" t="s">
        <v>120</v>
      </c>
    </row>
    <row r="5" spans="1:4" x14ac:dyDescent="0.2">
      <c r="A5" s="35" t="s">
        <v>121</v>
      </c>
      <c r="B5" s="35">
        <v>0.90742</v>
      </c>
      <c r="C5" s="35">
        <v>3.1019999999999999E-2</v>
      </c>
      <c r="D5" s="35" t="s">
        <v>122</v>
      </c>
    </row>
    <row r="6" spans="1:4" x14ac:dyDescent="0.2">
      <c r="A6" s="35" t="s">
        <v>123</v>
      </c>
      <c r="B6" s="35">
        <v>0.79281999999999997</v>
      </c>
      <c r="C6" s="35">
        <v>2.253E-4</v>
      </c>
      <c r="D6" s="35" t="s">
        <v>122</v>
      </c>
    </row>
    <row r="7" spans="1:4" x14ac:dyDescent="0.2">
      <c r="A7" s="35" t="s">
        <v>124</v>
      </c>
      <c r="B7" s="35">
        <v>0.71348</v>
      </c>
      <c r="C7" s="37">
        <v>1.526E-5</v>
      </c>
      <c r="D7" s="35" t="s">
        <v>122</v>
      </c>
    </row>
    <row r="8" spans="1:4" x14ac:dyDescent="0.2">
      <c r="A8" s="35" t="s">
        <v>125</v>
      </c>
      <c r="B8" s="35">
        <v>0.95167000000000002</v>
      </c>
      <c r="C8" s="35">
        <v>0.29430000000000001</v>
      </c>
      <c r="D8" s="35" t="s">
        <v>126</v>
      </c>
    </row>
    <row r="9" spans="1:4" x14ac:dyDescent="0.2">
      <c r="A9" s="35" t="s">
        <v>127</v>
      </c>
      <c r="B9" s="35">
        <v>0.92979000000000001</v>
      </c>
      <c r="C9" s="35">
        <v>9.6460000000000004E-2</v>
      </c>
      <c r="D9" s="35" t="s">
        <v>126</v>
      </c>
    </row>
    <row r="10" spans="1:4" x14ac:dyDescent="0.2">
      <c r="A10" s="35" t="s">
        <v>128</v>
      </c>
      <c r="B10" s="35">
        <v>0.90966000000000002</v>
      </c>
      <c r="C10" s="35">
        <v>3.4680000000000002E-2</v>
      </c>
      <c r="D10" s="35" t="s">
        <v>122</v>
      </c>
    </row>
    <row r="11" spans="1:4" x14ac:dyDescent="0.2">
      <c r="A11" s="35" t="s">
        <v>129</v>
      </c>
      <c r="B11" s="35">
        <v>0.98275999999999997</v>
      </c>
      <c r="C11" s="35">
        <v>0.94079999999999997</v>
      </c>
      <c r="D11" s="35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728D-B3D9-8C4C-9C86-5263AF467C10}">
  <dimension ref="B1:P26"/>
  <sheetViews>
    <sheetView workbookViewId="0">
      <selection activeCell="B33" sqref="B33"/>
    </sheetView>
  </sheetViews>
  <sheetFormatPr baseColWidth="10" defaultColWidth="11.1640625" defaultRowHeight="15" x14ac:dyDescent="0.2"/>
  <cols>
    <col min="2" max="2" width="50.1640625" customWidth="1"/>
    <col min="3" max="3" width="24.1640625" customWidth="1"/>
    <col min="4" max="4" width="23.83203125" customWidth="1"/>
    <col min="5" max="5" width="33.33203125" customWidth="1"/>
    <col min="6" max="6" width="22.33203125" customWidth="1"/>
    <col min="8" max="8" width="19" customWidth="1"/>
    <col min="10" max="10" width="23" customWidth="1"/>
    <col min="12" max="12" width="19.1640625" customWidth="1"/>
    <col min="14" max="14" width="20" customWidth="1"/>
    <col min="15" max="15" width="18.1640625" customWidth="1"/>
    <col min="16" max="16" width="17.1640625" customWidth="1"/>
  </cols>
  <sheetData>
    <row r="1" spans="2:16" ht="16" x14ac:dyDescent="0.2">
      <c r="B1" s="16" t="s">
        <v>140</v>
      </c>
    </row>
    <row r="2" spans="2:16" x14ac:dyDescent="0.2">
      <c r="B2" s="20"/>
      <c r="C2" s="20"/>
      <c r="D2" s="20"/>
      <c r="E2" s="20"/>
      <c r="F2" s="20"/>
      <c r="G2" s="20"/>
      <c r="H2" s="20"/>
      <c r="I2" s="20"/>
      <c r="J2" s="20"/>
    </row>
    <row r="3" spans="2:16" ht="16" x14ac:dyDescent="0.2">
      <c r="C3" s="62" t="s">
        <v>130</v>
      </c>
      <c r="D3" s="62"/>
      <c r="K3" s="16"/>
      <c r="L3" s="16"/>
      <c r="M3" s="16"/>
      <c r="N3" s="16"/>
      <c r="O3" s="16"/>
      <c r="P3" s="16"/>
    </row>
    <row r="5" spans="2:16" ht="16" x14ac:dyDescent="0.2">
      <c r="B5" s="43"/>
      <c r="C5" s="64" t="s">
        <v>148</v>
      </c>
      <c r="D5" s="65"/>
      <c r="E5" s="25" t="s">
        <v>136</v>
      </c>
    </row>
    <row r="6" spans="2:16" ht="16" x14ac:dyDescent="0.2">
      <c r="B6" s="44" t="s">
        <v>144</v>
      </c>
      <c r="C6" s="39" t="s">
        <v>143</v>
      </c>
      <c r="D6" s="42" t="s">
        <v>119</v>
      </c>
      <c r="E6" s="40"/>
    </row>
    <row r="7" spans="2:16" x14ac:dyDescent="0.2">
      <c r="B7" s="15" t="s">
        <v>121</v>
      </c>
      <c r="C7" s="48">
        <v>4.0686</v>
      </c>
      <c r="D7" s="49">
        <v>0.1308</v>
      </c>
      <c r="E7" s="27" t="s">
        <v>149</v>
      </c>
    </row>
    <row r="8" spans="2:16" x14ac:dyDescent="0.2">
      <c r="B8" s="15" t="s">
        <v>123</v>
      </c>
      <c r="C8" s="48">
        <v>2.819</v>
      </c>
      <c r="D8" s="49">
        <v>0.24429999999999999</v>
      </c>
      <c r="E8" s="22" t="s">
        <v>149</v>
      </c>
    </row>
    <row r="9" spans="2:16" x14ac:dyDescent="0.2">
      <c r="B9" s="17" t="s">
        <v>125</v>
      </c>
      <c r="C9" s="48">
        <v>2.3952</v>
      </c>
      <c r="D9" s="49">
        <v>0.3019</v>
      </c>
      <c r="E9" s="22" t="s">
        <v>149</v>
      </c>
    </row>
    <row r="10" spans="2:16" x14ac:dyDescent="0.2">
      <c r="B10" s="17" t="s">
        <v>132</v>
      </c>
      <c r="C10" s="48">
        <v>5.0381</v>
      </c>
      <c r="D10" s="50">
        <v>8.054E-2</v>
      </c>
      <c r="E10" s="22" t="s">
        <v>149</v>
      </c>
    </row>
    <row r="11" spans="2:16" x14ac:dyDescent="0.2">
      <c r="B11" s="17" t="s">
        <v>129</v>
      </c>
      <c r="C11" s="48">
        <v>3.0543</v>
      </c>
      <c r="D11" s="49">
        <v>0.2172</v>
      </c>
      <c r="E11" s="22" t="s">
        <v>149</v>
      </c>
    </row>
    <row r="12" spans="2:16" x14ac:dyDescent="0.2">
      <c r="B12" s="17" t="s">
        <v>133</v>
      </c>
      <c r="C12" s="48">
        <v>5.0381</v>
      </c>
      <c r="D12" s="50">
        <v>8.0500000000000002E-2</v>
      </c>
      <c r="E12" s="22" t="s">
        <v>149</v>
      </c>
    </row>
    <row r="13" spans="2:16" x14ac:dyDescent="0.2">
      <c r="B13" s="18" t="s">
        <v>128</v>
      </c>
      <c r="C13" s="51">
        <v>3.4369000000000001</v>
      </c>
      <c r="D13" s="52">
        <v>0.17929999999999999</v>
      </c>
      <c r="E13" s="23" t="s">
        <v>149</v>
      </c>
    </row>
    <row r="16" spans="2:16" ht="16" x14ac:dyDescent="0.2">
      <c r="C16" s="63" t="s">
        <v>131</v>
      </c>
      <c r="D16" s="63"/>
      <c r="E16" s="63"/>
      <c r="F16" s="63"/>
      <c r="G16" s="63"/>
      <c r="H16" s="63"/>
    </row>
    <row r="18" spans="2:8" ht="16" x14ac:dyDescent="0.2">
      <c r="B18" s="45"/>
      <c r="C18" s="66" t="s">
        <v>145</v>
      </c>
      <c r="D18" s="67"/>
      <c r="E18" s="66" t="s">
        <v>146</v>
      </c>
      <c r="F18" s="67"/>
      <c r="G18" s="66" t="s">
        <v>147</v>
      </c>
      <c r="H18" s="67"/>
    </row>
    <row r="19" spans="2:8" ht="16" x14ac:dyDescent="0.2">
      <c r="B19" s="44" t="s">
        <v>144</v>
      </c>
      <c r="C19" s="46" t="s">
        <v>141</v>
      </c>
      <c r="D19" s="47" t="s">
        <v>119</v>
      </c>
      <c r="E19" s="46" t="s">
        <v>141</v>
      </c>
      <c r="F19" s="47" t="s">
        <v>119</v>
      </c>
      <c r="G19" s="46" t="s">
        <v>141</v>
      </c>
      <c r="H19" s="47" t="s">
        <v>119</v>
      </c>
    </row>
    <row r="20" spans="2:8" x14ac:dyDescent="0.2">
      <c r="B20" s="26" t="s">
        <v>121</v>
      </c>
      <c r="C20" s="56" t="s">
        <v>142</v>
      </c>
      <c r="D20" s="57" t="s">
        <v>142</v>
      </c>
      <c r="E20" s="56" t="s">
        <v>142</v>
      </c>
      <c r="F20" s="57" t="s">
        <v>142</v>
      </c>
      <c r="G20" s="56" t="s">
        <v>142</v>
      </c>
      <c r="H20" s="57" t="s">
        <v>142</v>
      </c>
    </row>
    <row r="21" spans="2:8" x14ac:dyDescent="0.2">
      <c r="B21" s="26" t="s">
        <v>123</v>
      </c>
      <c r="C21" s="56" t="s">
        <v>142</v>
      </c>
      <c r="D21" s="57" t="s">
        <v>142</v>
      </c>
      <c r="E21" s="56" t="s">
        <v>142</v>
      </c>
      <c r="F21" s="57" t="s">
        <v>142</v>
      </c>
      <c r="G21" s="56" t="s">
        <v>142</v>
      </c>
      <c r="H21" s="57" t="s">
        <v>142</v>
      </c>
    </row>
    <row r="22" spans="2:8" x14ac:dyDescent="0.2">
      <c r="B22" s="28" t="s">
        <v>125</v>
      </c>
      <c r="C22" s="56" t="s">
        <v>142</v>
      </c>
      <c r="D22" s="57" t="s">
        <v>142</v>
      </c>
      <c r="E22" s="56" t="s">
        <v>142</v>
      </c>
      <c r="F22" s="57" t="s">
        <v>142</v>
      </c>
      <c r="G22" s="56" t="s">
        <v>142</v>
      </c>
      <c r="H22" s="57" t="s">
        <v>142</v>
      </c>
    </row>
    <row r="23" spans="2:8" x14ac:dyDescent="0.2">
      <c r="B23" s="28" t="s">
        <v>132</v>
      </c>
      <c r="C23" s="54">
        <v>0.88678889999999999</v>
      </c>
      <c r="D23" s="53">
        <v>1</v>
      </c>
      <c r="E23" s="54">
        <v>2.2430542999999998</v>
      </c>
      <c r="F23" s="55">
        <v>7.467994E-2</v>
      </c>
      <c r="G23" s="54">
        <v>1.2686701</v>
      </c>
      <c r="H23" s="53">
        <v>0.61367625999999997</v>
      </c>
    </row>
    <row r="24" spans="2:8" x14ac:dyDescent="0.2">
      <c r="B24" s="28" t="s">
        <v>129</v>
      </c>
      <c r="C24" s="56" t="s">
        <v>142</v>
      </c>
      <c r="D24" s="57" t="s">
        <v>142</v>
      </c>
      <c r="E24" s="56" t="s">
        <v>142</v>
      </c>
      <c r="F24" s="57" t="s">
        <v>142</v>
      </c>
      <c r="G24" s="56" t="s">
        <v>142</v>
      </c>
      <c r="H24" s="57" t="s">
        <v>142</v>
      </c>
    </row>
    <row r="25" spans="2:8" x14ac:dyDescent="0.2">
      <c r="B25" s="28" t="s">
        <v>133</v>
      </c>
      <c r="C25" s="54">
        <v>0.88678889999999999</v>
      </c>
      <c r="D25" s="53">
        <v>1</v>
      </c>
      <c r="E25" s="54">
        <v>2.2430542999999998</v>
      </c>
      <c r="F25" s="55">
        <v>7.467994E-2</v>
      </c>
      <c r="G25" s="54">
        <v>1.2686701</v>
      </c>
      <c r="H25" s="53">
        <v>0.61367625999999997</v>
      </c>
    </row>
    <row r="26" spans="2:8" x14ac:dyDescent="0.2">
      <c r="B26" s="29" t="s">
        <v>128</v>
      </c>
      <c r="C26" s="58" t="s">
        <v>142</v>
      </c>
      <c r="D26" s="59" t="s">
        <v>142</v>
      </c>
      <c r="E26" s="58" t="s">
        <v>142</v>
      </c>
      <c r="F26" s="59" t="s">
        <v>142</v>
      </c>
      <c r="G26" s="58" t="s">
        <v>142</v>
      </c>
      <c r="H26" s="59" t="s">
        <v>142</v>
      </c>
    </row>
  </sheetData>
  <mergeCells count="6">
    <mergeCell ref="C3:D3"/>
    <mergeCell ref="C16:H16"/>
    <mergeCell ref="C5:D5"/>
    <mergeCell ref="C18:D18"/>
    <mergeCell ref="E18:F18"/>
    <mergeCell ref="G18:H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F636-C399-FE4A-A3C9-8470B209AAF8}">
  <dimension ref="B1:E14"/>
  <sheetViews>
    <sheetView workbookViewId="0">
      <selection activeCell="D32" sqref="D32"/>
    </sheetView>
  </sheetViews>
  <sheetFormatPr baseColWidth="10" defaultColWidth="11.1640625" defaultRowHeight="15" x14ac:dyDescent="0.2"/>
  <cols>
    <col min="2" max="2" width="41.1640625" customWidth="1"/>
    <col min="3" max="3" width="22" customWidth="1"/>
    <col min="4" max="4" width="22.33203125" customWidth="1"/>
    <col min="5" max="5" width="30.83203125" customWidth="1"/>
  </cols>
  <sheetData>
    <row r="1" spans="2:5" ht="16" x14ac:dyDescent="0.2">
      <c r="B1" s="16" t="s">
        <v>139</v>
      </c>
    </row>
    <row r="4" spans="2:5" x14ac:dyDescent="0.2">
      <c r="C4" s="68" t="s">
        <v>134</v>
      </c>
      <c r="D4" s="68"/>
    </row>
    <row r="5" spans="2:5" x14ac:dyDescent="0.2">
      <c r="C5" s="24"/>
      <c r="D5" s="24"/>
    </row>
    <row r="6" spans="2:5" ht="16" x14ac:dyDescent="0.2">
      <c r="B6" s="38"/>
      <c r="C6" s="69" t="s">
        <v>135</v>
      </c>
      <c r="D6" s="65"/>
      <c r="E6" s="25" t="s">
        <v>136</v>
      </c>
    </row>
    <row r="7" spans="2:5" ht="16" x14ac:dyDescent="0.2">
      <c r="B7" s="36"/>
      <c r="C7" s="41" t="s">
        <v>118</v>
      </c>
      <c r="D7" s="42" t="s">
        <v>119</v>
      </c>
      <c r="E7" s="40"/>
    </row>
    <row r="8" spans="2:5" x14ac:dyDescent="0.2">
      <c r="B8" s="26" t="s">
        <v>121</v>
      </c>
      <c r="C8" s="21">
        <v>0</v>
      </c>
      <c r="D8" s="61">
        <v>1.9919999999999998E-3</v>
      </c>
      <c r="E8" s="22" t="s">
        <v>150</v>
      </c>
    </row>
    <row r="9" spans="2:5" x14ac:dyDescent="0.2">
      <c r="B9" s="26" t="s">
        <v>123</v>
      </c>
      <c r="C9" s="21">
        <v>0</v>
      </c>
      <c r="D9" s="61">
        <v>2.2160000000000001E-3</v>
      </c>
      <c r="E9" s="22" t="s">
        <v>150</v>
      </c>
    </row>
    <row r="10" spans="2:5" x14ac:dyDescent="0.2">
      <c r="B10" s="28" t="s">
        <v>125</v>
      </c>
      <c r="C10" s="21">
        <v>8</v>
      </c>
      <c r="D10" s="55">
        <v>1.469E-2</v>
      </c>
      <c r="E10" s="22" t="s">
        <v>137</v>
      </c>
    </row>
    <row r="11" spans="2:5" x14ac:dyDescent="0.2">
      <c r="B11" s="28" t="s">
        <v>132</v>
      </c>
      <c r="C11" s="21">
        <v>11</v>
      </c>
      <c r="D11" s="55">
        <v>2.7269999999999999E-2</v>
      </c>
      <c r="E11" s="22" t="s">
        <v>137</v>
      </c>
    </row>
    <row r="12" spans="2:5" x14ac:dyDescent="0.2">
      <c r="B12" s="28" t="s">
        <v>129</v>
      </c>
      <c r="C12" s="21">
        <v>69</v>
      </c>
      <c r="D12" s="55">
        <v>2.7210000000000002E-2</v>
      </c>
      <c r="E12" s="22" t="s">
        <v>137</v>
      </c>
    </row>
    <row r="13" spans="2:5" x14ac:dyDescent="0.2">
      <c r="B13" s="28" t="s">
        <v>133</v>
      </c>
      <c r="C13" s="21">
        <v>11</v>
      </c>
      <c r="D13" s="55">
        <v>2.7269999999999999E-2</v>
      </c>
      <c r="E13" s="22" t="s">
        <v>137</v>
      </c>
    </row>
    <row r="14" spans="2:5" x14ac:dyDescent="0.2">
      <c r="B14" s="29" t="s">
        <v>128</v>
      </c>
      <c r="C14" s="19">
        <v>9.5</v>
      </c>
      <c r="D14" s="60">
        <v>2.0109999999999999E-2</v>
      </c>
      <c r="E14" s="23" t="s">
        <v>137</v>
      </c>
    </row>
  </sheetData>
  <mergeCells count="2">
    <mergeCell ref="C4:D4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A.Overview-performance</vt:lpstr>
      <vt:lpstr>B.Data_normality_checks</vt:lpstr>
      <vt:lpstr>C.Maturation-class_stats</vt:lpstr>
      <vt:lpstr>D.Maroon-vs-commercial_stats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Loosdrecht, Marieke van de</dc:creator>
  <cp:lastModifiedBy>Microsoft Office User</cp:lastModifiedBy>
  <dcterms:created xsi:type="dcterms:W3CDTF">2024-04-30T14:24:22Z</dcterms:created>
  <dcterms:modified xsi:type="dcterms:W3CDTF">2024-07-08T09:42:43Z</dcterms:modified>
</cp:coreProperties>
</file>