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5640" yWindow="400" windowWidth="35020" windowHeight="17440" activeTab="2"/>
  </bookViews>
  <sheets>
    <sheet name="senutae" sheetId="5" r:id="rId1"/>
    <sheet name="sonyii" sheetId="6" r:id="rId2"/>
    <sheet name="tallamae" sheetId="3" r:id="rId3"/>
    <sheet name="Abbreviations" sheetId="8" r:id="rId4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E6" i="3"/>
  <c r="E5" i="3"/>
  <c r="I5" i="3"/>
  <c r="J5" i="3"/>
  <c r="K5" i="3"/>
  <c r="L5" i="3"/>
  <c r="M5" i="3"/>
  <c r="N5" i="3"/>
  <c r="O5" i="3"/>
  <c r="P5" i="3"/>
  <c r="Q5" i="3"/>
  <c r="R5" i="3"/>
  <c r="S5" i="3"/>
  <c r="T5" i="3"/>
  <c r="U5" i="3"/>
  <c r="I6" i="3"/>
  <c r="K6" i="3"/>
  <c r="L6" i="3"/>
  <c r="O6" i="3"/>
  <c r="Q6" i="3"/>
  <c r="S6" i="3"/>
  <c r="T6" i="3"/>
  <c r="U6" i="3"/>
  <c r="H5" i="3"/>
  <c r="H6" i="3"/>
  <c r="V12" i="3"/>
  <c r="V14" i="3"/>
  <c r="W11" i="3"/>
  <c r="W12" i="3"/>
  <c r="W14" i="3"/>
  <c r="V15" i="3"/>
  <c r="W15" i="3"/>
  <c r="V16" i="3"/>
  <c r="W16" i="3"/>
  <c r="V17" i="3"/>
  <c r="W17" i="3"/>
  <c r="W17" i="6"/>
  <c r="W20" i="6"/>
  <c r="W23" i="6"/>
  <c r="X17" i="6"/>
  <c r="X20" i="6"/>
  <c r="X23" i="6"/>
  <c r="W24" i="6"/>
  <c r="X24" i="6"/>
  <c r="W25" i="6"/>
  <c r="X25" i="6"/>
  <c r="W26" i="6"/>
  <c r="X26" i="6"/>
  <c r="W33" i="5"/>
  <c r="W34" i="5"/>
  <c r="W37" i="5"/>
  <c r="W38" i="5"/>
  <c r="W43" i="5"/>
  <c r="W44" i="5"/>
  <c r="W47" i="5"/>
  <c r="W49" i="5"/>
  <c r="W52" i="5"/>
  <c r="W53" i="5"/>
  <c r="W54" i="5"/>
  <c r="W55" i="5"/>
  <c r="V33" i="5"/>
  <c r="V34" i="5"/>
  <c r="V35" i="5"/>
  <c r="V37" i="5"/>
  <c r="V38" i="5"/>
  <c r="V40" i="5"/>
  <c r="V41" i="5"/>
  <c r="V43" i="5"/>
  <c r="V44" i="5"/>
  <c r="V46" i="5"/>
  <c r="V47" i="5"/>
  <c r="V48" i="5"/>
  <c r="V49" i="5"/>
  <c r="V52" i="5"/>
  <c r="V55" i="5"/>
  <c r="V54" i="5"/>
  <c r="V53" i="5"/>
  <c r="P21" i="6"/>
  <c r="F11" i="3"/>
  <c r="F12" i="3"/>
  <c r="F14" i="3"/>
  <c r="H11" i="3"/>
  <c r="H12" i="3"/>
  <c r="H14" i="3"/>
  <c r="I11" i="3"/>
  <c r="I12" i="3"/>
  <c r="I14" i="3"/>
  <c r="J11" i="3"/>
  <c r="J14" i="3"/>
  <c r="K11" i="3"/>
  <c r="K12" i="3"/>
  <c r="K14" i="3"/>
  <c r="L11" i="3"/>
  <c r="L12" i="3"/>
  <c r="L14" i="3"/>
  <c r="M11" i="3"/>
  <c r="M14" i="3"/>
  <c r="N11" i="3"/>
  <c r="N14" i="3"/>
  <c r="O11" i="3"/>
  <c r="O12" i="3"/>
  <c r="O14" i="3"/>
  <c r="P11" i="3"/>
  <c r="P14" i="3"/>
  <c r="Q11" i="3"/>
  <c r="Q12" i="3"/>
  <c r="Q14" i="3"/>
  <c r="R12" i="3"/>
  <c r="R14" i="3"/>
  <c r="S11" i="3"/>
  <c r="S12" i="3"/>
  <c r="S14" i="3"/>
  <c r="T11" i="3"/>
  <c r="T12" i="3"/>
  <c r="T14" i="3"/>
  <c r="U11" i="3"/>
  <c r="U12" i="3"/>
  <c r="U14" i="3"/>
  <c r="F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E11" i="3"/>
  <c r="E12" i="3"/>
  <c r="E15" i="3"/>
  <c r="E14" i="3"/>
  <c r="G6" i="3"/>
  <c r="G5" i="3"/>
  <c r="F16" i="3"/>
  <c r="F17" i="3"/>
  <c r="H16" i="3"/>
  <c r="H17" i="3"/>
  <c r="I16" i="3"/>
  <c r="I17" i="3"/>
  <c r="J16" i="3"/>
  <c r="J17" i="3"/>
  <c r="K16" i="3"/>
  <c r="K17" i="3"/>
  <c r="L16" i="3"/>
  <c r="L17" i="3"/>
  <c r="M16" i="3"/>
  <c r="M17" i="3"/>
  <c r="N16" i="3"/>
  <c r="N17" i="3"/>
  <c r="O16" i="3"/>
  <c r="O17" i="3"/>
  <c r="P16" i="3"/>
  <c r="P17" i="3"/>
  <c r="Q16" i="3"/>
  <c r="Q17" i="3"/>
  <c r="R16" i="3"/>
  <c r="R17" i="3"/>
  <c r="S16" i="3"/>
  <c r="S17" i="3"/>
  <c r="T16" i="3"/>
  <c r="T17" i="3"/>
  <c r="U16" i="3"/>
  <c r="U17" i="3"/>
  <c r="E16" i="3"/>
  <c r="E17" i="3"/>
  <c r="F9" i="6"/>
  <c r="G9" i="6"/>
  <c r="H9" i="6"/>
  <c r="I9" i="6"/>
  <c r="K9" i="6"/>
  <c r="L9" i="6"/>
  <c r="M9" i="6"/>
  <c r="N9" i="6"/>
  <c r="O9" i="6"/>
  <c r="P9" i="6"/>
  <c r="Q9" i="6"/>
  <c r="R9" i="6"/>
  <c r="S9" i="6"/>
  <c r="T9" i="6"/>
  <c r="U9" i="6"/>
  <c r="V9" i="6"/>
  <c r="F10" i="6"/>
  <c r="G10" i="6"/>
  <c r="H10" i="6"/>
  <c r="I10" i="6"/>
  <c r="K10" i="6"/>
  <c r="L10" i="6"/>
  <c r="M10" i="6"/>
  <c r="N10" i="6"/>
  <c r="O10" i="6"/>
  <c r="P10" i="6"/>
  <c r="Q10" i="6"/>
  <c r="R10" i="6"/>
  <c r="S10" i="6"/>
  <c r="T10" i="6"/>
  <c r="U10" i="6"/>
  <c r="V10" i="6"/>
  <c r="F11" i="6"/>
  <c r="G11" i="6"/>
  <c r="H11" i="6"/>
  <c r="I11" i="6"/>
  <c r="K11" i="6"/>
  <c r="L11" i="6"/>
  <c r="M11" i="6"/>
  <c r="N11" i="6"/>
  <c r="O11" i="6"/>
  <c r="P11" i="6"/>
  <c r="Q11" i="6"/>
  <c r="R11" i="6"/>
  <c r="S11" i="6"/>
  <c r="T11" i="6"/>
  <c r="U11" i="6"/>
  <c r="V11" i="6"/>
  <c r="F12" i="6"/>
  <c r="G12" i="6"/>
  <c r="H12" i="6"/>
  <c r="I12" i="6"/>
  <c r="K12" i="6"/>
  <c r="L12" i="6"/>
  <c r="M12" i="6"/>
  <c r="N12" i="6"/>
  <c r="O12" i="6"/>
  <c r="P12" i="6"/>
  <c r="Q12" i="6"/>
  <c r="R12" i="6"/>
  <c r="S12" i="6"/>
  <c r="T12" i="6"/>
  <c r="U12" i="6"/>
  <c r="V12" i="6"/>
  <c r="E12" i="6"/>
  <c r="E11" i="6"/>
  <c r="E10" i="6"/>
  <c r="E9" i="6"/>
  <c r="E40" i="6"/>
  <c r="F40" i="6"/>
  <c r="G40" i="6"/>
  <c r="H40" i="6"/>
  <c r="I40" i="6"/>
  <c r="J40" i="6"/>
  <c r="K40" i="6"/>
  <c r="M40" i="6"/>
  <c r="O40" i="6"/>
  <c r="P40" i="6"/>
  <c r="Q40" i="6"/>
  <c r="R40" i="6"/>
  <c r="S40" i="6"/>
  <c r="T40" i="6"/>
  <c r="E39" i="6"/>
  <c r="F39" i="6"/>
  <c r="G39" i="6"/>
  <c r="H39" i="6"/>
  <c r="I39" i="6"/>
  <c r="J39" i="6"/>
  <c r="K39" i="6"/>
  <c r="M39" i="6"/>
  <c r="N39" i="6"/>
  <c r="O39" i="6"/>
  <c r="P39" i="6"/>
  <c r="Q39" i="6"/>
  <c r="R39" i="6"/>
  <c r="S39" i="6"/>
  <c r="T39" i="6"/>
  <c r="E38" i="6"/>
  <c r="F38" i="6"/>
  <c r="G38" i="6"/>
  <c r="H38" i="6"/>
  <c r="I38" i="6"/>
  <c r="J38" i="6"/>
  <c r="K38" i="6"/>
  <c r="M38" i="6"/>
  <c r="N38" i="6"/>
  <c r="O38" i="6"/>
  <c r="P38" i="6"/>
  <c r="Q38" i="6"/>
  <c r="R38" i="6"/>
  <c r="S38" i="6"/>
  <c r="T38" i="6"/>
  <c r="E37" i="6"/>
  <c r="F37" i="6"/>
  <c r="G37" i="6"/>
  <c r="H37" i="6"/>
  <c r="I37" i="6"/>
  <c r="J37" i="6"/>
  <c r="K37" i="6"/>
  <c r="M37" i="6"/>
  <c r="N37" i="6"/>
  <c r="O37" i="6"/>
  <c r="P37" i="6"/>
  <c r="Q37" i="6"/>
  <c r="R37" i="6"/>
  <c r="S37" i="6"/>
  <c r="T37" i="6"/>
  <c r="D40" i="6"/>
  <c r="D39" i="6"/>
  <c r="D38" i="6"/>
  <c r="D37" i="6"/>
  <c r="F17" i="6"/>
  <c r="F18" i="6"/>
  <c r="F21" i="6"/>
  <c r="F26" i="6"/>
  <c r="H17" i="6"/>
  <c r="H18" i="6"/>
  <c r="H21" i="6"/>
  <c r="H26" i="6"/>
  <c r="I17" i="6"/>
  <c r="I18" i="6"/>
  <c r="I21" i="6"/>
  <c r="I26" i="6"/>
  <c r="K17" i="6"/>
  <c r="K18" i="6"/>
  <c r="K19" i="6"/>
  <c r="K21" i="6"/>
  <c r="K26" i="6"/>
  <c r="L17" i="6"/>
  <c r="L18" i="6"/>
  <c r="L19" i="6"/>
  <c r="L21" i="6"/>
  <c r="L26" i="6"/>
  <c r="M17" i="6"/>
  <c r="M18" i="6"/>
  <c r="M19" i="6"/>
  <c r="M21" i="6"/>
  <c r="M26" i="6"/>
  <c r="N17" i="6"/>
  <c r="N19" i="6"/>
  <c r="N21" i="6"/>
  <c r="N26" i="6"/>
  <c r="O17" i="6"/>
  <c r="O18" i="6"/>
  <c r="O19" i="6"/>
  <c r="O21" i="6"/>
  <c r="O26" i="6"/>
  <c r="P17" i="6"/>
  <c r="P26" i="6"/>
  <c r="Q17" i="6"/>
  <c r="Q18" i="6"/>
  <c r="Q21" i="6"/>
  <c r="Q26" i="6"/>
  <c r="R17" i="6"/>
  <c r="R18" i="6"/>
  <c r="R26" i="6"/>
  <c r="S17" i="6"/>
  <c r="S26" i="6"/>
  <c r="T17" i="6"/>
  <c r="T26" i="6"/>
  <c r="U17" i="6"/>
  <c r="U18" i="6"/>
  <c r="U21" i="6"/>
  <c r="U26" i="6"/>
  <c r="V17" i="6"/>
  <c r="V18" i="6"/>
  <c r="V19" i="6"/>
  <c r="V21" i="6"/>
  <c r="V26" i="6"/>
  <c r="F25" i="6"/>
  <c r="H25" i="6"/>
  <c r="I25" i="6"/>
  <c r="K25" i="6"/>
  <c r="L25" i="6"/>
  <c r="M25" i="6"/>
  <c r="N25" i="6"/>
  <c r="O25" i="6"/>
  <c r="P25" i="6"/>
  <c r="Q25" i="6"/>
  <c r="R25" i="6"/>
  <c r="S25" i="6"/>
  <c r="T25" i="6"/>
  <c r="U25" i="6"/>
  <c r="V25" i="6"/>
  <c r="F24" i="6"/>
  <c r="H24" i="6"/>
  <c r="I24" i="6"/>
  <c r="K24" i="6"/>
  <c r="L24" i="6"/>
  <c r="M24" i="6"/>
  <c r="N24" i="6"/>
  <c r="O24" i="6"/>
  <c r="P24" i="6"/>
  <c r="Q24" i="6"/>
  <c r="R24" i="6"/>
  <c r="S24" i="6"/>
  <c r="T24" i="6"/>
  <c r="U24" i="6"/>
  <c r="V24" i="6"/>
  <c r="F23" i="6"/>
  <c r="H23" i="6"/>
  <c r="I23" i="6"/>
  <c r="K23" i="6"/>
  <c r="L23" i="6"/>
  <c r="M23" i="6"/>
  <c r="N23" i="6"/>
  <c r="O23" i="6"/>
  <c r="P23" i="6"/>
  <c r="Q23" i="6"/>
  <c r="R23" i="6"/>
  <c r="S23" i="6"/>
  <c r="T23" i="6"/>
  <c r="U23" i="6"/>
  <c r="V23" i="6"/>
  <c r="E17" i="6"/>
  <c r="E18" i="6"/>
  <c r="E21" i="6"/>
  <c r="E26" i="6"/>
  <c r="E25" i="6"/>
  <c r="E24" i="6"/>
  <c r="E23" i="6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C81" i="5"/>
  <c r="C80" i="5"/>
  <c r="C79" i="5"/>
  <c r="C78" i="5"/>
  <c r="Q42" i="5"/>
  <c r="L42" i="5"/>
  <c r="K42" i="5"/>
  <c r="J42" i="5"/>
  <c r="G42" i="5"/>
  <c r="E42" i="5"/>
  <c r="D42" i="5"/>
  <c r="U34" i="5"/>
  <c r="U35" i="5"/>
  <c r="U36" i="5"/>
  <c r="U40" i="5"/>
  <c r="U41" i="5"/>
  <c r="U43" i="5"/>
  <c r="U44" i="5"/>
  <c r="U45" i="5"/>
  <c r="U47" i="5"/>
  <c r="U49" i="5"/>
  <c r="U55" i="5"/>
  <c r="T33" i="5"/>
  <c r="T34" i="5"/>
  <c r="T35" i="5"/>
  <c r="T36" i="5"/>
  <c r="T40" i="5"/>
  <c r="T41" i="5"/>
  <c r="T43" i="5"/>
  <c r="T44" i="5"/>
  <c r="T45" i="5"/>
  <c r="T47" i="5"/>
  <c r="T55" i="5"/>
  <c r="S33" i="5"/>
  <c r="S34" i="5"/>
  <c r="S35" i="5"/>
  <c r="S40" i="5"/>
  <c r="S41" i="5"/>
  <c r="S43" i="5"/>
  <c r="S44" i="5"/>
  <c r="S47" i="5"/>
  <c r="S49" i="5"/>
  <c r="S55" i="5"/>
  <c r="R33" i="5"/>
  <c r="R34" i="5"/>
  <c r="R43" i="5"/>
  <c r="R44" i="5"/>
  <c r="R47" i="5"/>
  <c r="R49" i="5"/>
  <c r="R55" i="5"/>
  <c r="Q33" i="5"/>
  <c r="Q34" i="5"/>
  <c r="Q36" i="5"/>
  <c r="Q41" i="5"/>
  <c r="Q43" i="5"/>
  <c r="Q47" i="5"/>
  <c r="Q49" i="5"/>
  <c r="Q55" i="5"/>
  <c r="P33" i="5"/>
  <c r="P34" i="5"/>
  <c r="P35" i="5"/>
  <c r="P40" i="5"/>
  <c r="P43" i="5"/>
  <c r="P45" i="5"/>
  <c r="P49" i="5"/>
  <c r="P55" i="5"/>
  <c r="O34" i="5"/>
  <c r="O35" i="5"/>
  <c r="O36" i="5"/>
  <c r="O40" i="5"/>
  <c r="O41" i="5"/>
  <c r="O44" i="5"/>
  <c r="O55" i="5"/>
  <c r="N33" i="5"/>
  <c r="N34" i="5"/>
  <c r="N35" i="5"/>
  <c r="N36" i="5"/>
  <c r="N40" i="5"/>
  <c r="N41" i="5"/>
  <c r="N43" i="5"/>
  <c r="N44" i="5"/>
  <c r="N45" i="5"/>
  <c r="N47" i="5"/>
  <c r="N55" i="5"/>
  <c r="M33" i="5"/>
  <c r="M34" i="5"/>
  <c r="M35" i="5"/>
  <c r="M36" i="5"/>
  <c r="M40" i="5"/>
  <c r="M41" i="5"/>
  <c r="M43" i="5"/>
  <c r="M44" i="5"/>
  <c r="M45" i="5"/>
  <c r="M55" i="5"/>
  <c r="L33" i="5"/>
  <c r="L34" i="5"/>
  <c r="L35" i="5"/>
  <c r="L36" i="5"/>
  <c r="L40" i="5"/>
  <c r="L41" i="5"/>
  <c r="L43" i="5"/>
  <c r="L44" i="5"/>
  <c r="L45" i="5"/>
  <c r="L47" i="5"/>
  <c r="L49" i="5"/>
  <c r="L55" i="5"/>
  <c r="K33" i="5"/>
  <c r="K34" i="5"/>
  <c r="K35" i="5"/>
  <c r="K36" i="5"/>
  <c r="K40" i="5"/>
  <c r="K41" i="5"/>
  <c r="K43" i="5"/>
  <c r="K44" i="5"/>
  <c r="K45" i="5"/>
  <c r="K47" i="5"/>
  <c r="K55" i="5"/>
  <c r="J33" i="5"/>
  <c r="J34" i="5"/>
  <c r="J35" i="5"/>
  <c r="J36" i="5"/>
  <c r="J40" i="5"/>
  <c r="J41" i="5"/>
  <c r="J43" i="5"/>
  <c r="J44" i="5"/>
  <c r="J47" i="5"/>
  <c r="J55" i="5"/>
  <c r="I40" i="5"/>
  <c r="H33" i="5"/>
  <c r="H34" i="5"/>
  <c r="H35" i="5"/>
  <c r="H36" i="5"/>
  <c r="H40" i="5"/>
  <c r="H41" i="5"/>
  <c r="H44" i="5"/>
  <c r="H45" i="5"/>
  <c r="H47" i="5"/>
  <c r="H55" i="5"/>
  <c r="G33" i="5"/>
  <c r="G34" i="5"/>
  <c r="G35" i="5"/>
  <c r="G36" i="5"/>
  <c r="G40" i="5"/>
  <c r="G41" i="5"/>
  <c r="G43" i="5"/>
  <c r="G44" i="5"/>
  <c r="G45" i="5"/>
  <c r="G47" i="5"/>
  <c r="G49" i="5"/>
  <c r="G55" i="5"/>
  <c r="E33" i="5"/>
  <c r="E34" i="5"/>
  <c r="E35" i="5"/>
  <c r="E36" i="5"/>
  <c r="E40" i="5"/>
  <c r="E41" i="5"/>
  <c r="E43" i="5"/>
  <c r="E44" i="5"/>
  <c r="E45" i="5"/>
  <c r="E47" i="5"/>
  <c r="E49" i="5"/>
  <c r="E55" i="5"/>
  <c r="D33" i="5"/>
  <c r="D34" i="5"/>
  <c r="D35" i="5"/>
  <c r="D40" i="5"/>
  <c r="D41" i="5"/>
  <c r="D43" i="5"/>
  <c r="D45" i="5"/>
  <c r="D47" i="5"/>
  <c r="D49" i="5"/>
  <c r="D55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E54" i="5"/>
  <c r="D54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E53" i="5"/>
  <c r="D53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E52" i="5"/>
  <c r="D52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</calcChain>
</file>

<file path=xl/sharedStrings.xml><?xml version="1.0" encoding="utf-8"?>
<sst xmlns="http://schemas.openxmlformats.org/spreadsheetml/2006/main" count="570" uniqueCount="154">
  <si>
    <t>ID</t>
  </si>
  <si>
    <t>Species</t>
  </si>
  <si>
    <t>TL</t>
  </si>
  <si>
    <t>SL</t>
  </si>
  <si>
    <t>BL</t>
  </si>
  <si>
    <t>HL</t>
  </si>
  <si>
    <t>HH</t>
  </si>
  <si>
    <t>Orbit</t>
  </si>
  <si>
    <t>BH</t>
  </si>
  <si>
    <t>BH2</t>
  </si>
  <si>
    <t>Minb</t>
  </si>
  <si>
    <t>DL</t>
  </si>
  <si>
    <t>AL</t>
  </si>
  <si>
    <t>VL</t>
  </si>
  <si>
    <t>CL</t>
  </si>
  <si>
    <t>asc</t>
  </si>
  <si>
    <t>UJ</t>
  </si>
  <si>
    <t>LJ</t>
  </si>
  <si>
    <t>Ped</t>
  </si>
  <si>
    <t>Vsp</t>
  </si>
  <si>
    <t>2014-WA-2a/b(1)</t>
  </si>
  <si>
    <t>2014-WA-7(2)</t>
  </si>
  <si>
    <t>2014-WA-8(2)</t>
  </si>
  <si>
    <t>2014-WA-10(1)</t>
  </si>
  <si>
    <t>2014-WA-11-R</t>
  </si>
  <si>
    <t>2014-WA-19(1)</t>
  </si>
  <si>
    <t>2014-WA-20a/b(1)</t>
  </si>
  <si>
    <t>2014-WA-21a/b(1)</t>
  </si>
  <si>
    <t>OCO-5-1/6(1)</t>
  </si>
  <si>
    <t>OCO-5-8/23(3)</t>
  </si>
  <si>
    <t>OCO-5-10/12(1)</t>
  </si>
  <si>
    <t>OCO-5-19</t>
  </si>
  <si>
    <t>OCO-5-29-R(1)</t>
  </si>
  <si>
    <t>OCO-5-26(4)</t>
  </si>
  <si>
    <t>OCO-5-30</t>
  </si>
  <si>
    <t>OCO-5-37/42(1)</t>
  </si>
  <si>
    <t>OCO-5-38(6)</t>
  </si>
  <si>
    <t>OCO-5-40(6)</t>
  </si>
  <si>
    <t>OCO-5b-5(1)</t>
  </si>
  <si>
    <t>OCO-5b-8</t>
  </si>
  <si>
    <t>OCO-5b-10(1)</t>
  </si>
  <si>
    <t>OCO-5-14/29(1)</t>
  </si>
  <si>
    <t>OCO-5-16(4)</t>
  </si>
  <si>
    <t>TL/BL</t>
  </si>
  <si>
    <t>SL/BL</t>
  </si>
  <si>
    <t>HL/BL</t>
  </si>
  <si>
    <t>HH/BL</t>
  </si>
  <si>
    <t>Orbit/BL</t>
  </si>
  <si>
    <t>BH/BL</t>
  </si>
  <si>
    <t>BH2/BL</t>
  </si>
  <si>
    <t>Minb/BL</t>
  </si>
  <si>
    <t>DL/BL</t>
  </si>
  <si>
    <t>AL/BL</t>
  </si>
  <si>
    <t>VL/BL</t>
  </si>
  <si>
    <t>CL/BL</t>
  </si>
  <si>
    <t>asc/BL</t>
  </si>
  <si>
    <t>UJ/BL</t>
  </si>
  <si>
    <t>LJ/BL</t>
  </si>
  <si>
    <t>Ped/BL</t>
  </si>
  <si>
    <t>Vsp/BL</t>
  </si>
  <si>
    <t>2014-WA-24a/b(1)</t>
  </si>
  <si>
    <t>OCO-5-13(1)</t>
  </si>
  <si>
    <t>HOLOTYP</t>
  </si>
  <si>
    <t>partly disarticulated</t>
  </si>
  <si>
    <t>&gt;6,24</t>
  </si>
  <si>
    <t>n.a.</t>
  </si>
  <si>
    <t>&gt;7,72</t>
  </si>
  <si>
    <t>&gt;6,94</t>
  </si>
  <si>
    <t>&gt;9,08</t>
  </si>
  <si>
    <t>&gt;12,45</t>
  </si>
  <si>
    <t>not used because taphonomically disturbed</t>
  </si>
  <si>
    <t>taph. disturbed</t>
  </si>
  <si>
    <t>skoliosis</t>
  </si>
  <si>
    <t>taphon. disturbed</t>
  </si>
  <si>
    <t>mean</t>
  </si>
  <si>
    <t>min</t>
  </si>
  <si>
    <t>max</t>
  </si>
  <si>
    <t>STD</t>
  </si>
  <si>
    <t>&gt;10,3</t>
  </si>
  <si>
    <t>&gt;14,3</t>
  </si>
  <si>
    <t>Total V</t>
  </si>
  <si>
    <t>VtPtLDs</t>
  </si>
  <si>
    <t>VtPtLAs</t>
  </si>
  <si>
    <t>VtPt1.Ds</t>
  </si>
  <si>
    <t>Preural V</t>
  </si>
  <si>
    <t>Branchio. Rays</t>
  </si>
  <si>
    <t>Ribs</t>
  </si>
  <si>
    <t>Pect</t>
  </si>
  <si>
    <t>Proc. rays dorsal</t>
  </si>
  <si>
    <t>Proc. rays ventral</t>
  </si>
  <si>
    <t>Dorsal spines</t>
  </si>
  <si>
    <t>Dorsal rays</t>
  </si>
  <si>
    <t>Anal spines</t>
  </si>
  <si>
    <t>Anal rays</t>
  </si>
  <si>
    <t>Abdominal V</t>
  </si>
  <si>
    <t>Caudal V</t>
  </si>
  <si>
    <t>Predorsal</t>
  </si>
  <si>
    <t>–</t>
  </si>
  <si>
    <t>2+</t>
  </si>
  <si>
    <t>5+</t>
  </si>
  <si>
    <t>14 or 15</t>
  </si>
  <si>
    <t>2014-WA-9(1)</t>
  </si>
  <si>
    <t>3+</t>
  </si>
  <si>
    <t>9+</t>
  </si>
  <si>
    <t>7+</t>
  </si>
  <si>
    <t>4+</t>
  </si>
  <si>
    <t>11+</t>
  </si>
  <si>
    <t>12 or 13</t>
  </si>
  <si>
    <t>?</t>
  </si>
  <si>
    <t>12+</t>
  </si>
  <si>
    <t>6+</t>
  </si>
  <si>
    <t>1+</t>
  </si>
  <si>
    <t>8+</t>
  </si>
  <si>
    <t>10+</t>
  </si>
  <si>
    <r>
      <rPr>
        <sz val="12"/>
        <rFont val="Arial"/>
      </rPr>
      <t>†</t>
    </r>
    <r>
      <rPr>
        <i/>
        <sz val="12"/>
        <rFont val="Arial"/>
        <family val="2"/>
      </rPr>
      <t>B. sonyii</t>
    </r>
  </si>
  <si>
    <t>&gt;7,1</t>
  </si>
  <si>
    <r>
      <rPr>
        <sz val="12"/>
        <color indexed="8"/>
        <rFont val="Arial"/>
        <family val="2"/>
      </rPr>
      <t>†</t>
    </r>
    <r>
      <rPr>
        <i/>
        <sz val="12"/>
        <color indexed="8"/>
        <rFont val="Arial"/>
        <family val="2"/>
      </rPr>
      <t>Baringochromis tallamae</t>
    </r>
  </si>
  <si>
    <r>
      <rPr>
        <sz val="12"/>
        <rFont val="Arial"/>
      </rPr>
      <t>†</t>
    </r>
    <r>
      <rPr>
        <i/>
        <sz val="12"/>
        <rFont val="Arial"/>
        <family val="2"/>
      </rPr>
      <t>Baringochromis tallamae</t>
    </r>
  </si>
  <si>
    <r>
      <t>2 specimens of †</t>
    </r>
    <r>
      <rPr>
        <b/>
        <i/>
        <sz val="14"/>
        <color theme="1"/>
        <rFont val="Arial"/>
      </rPr>
      <t xml:space="preserve">Baringochromis tallamae </t>
    </r>
    <r>
      <rPr>
        <b/>
        <sz val="14"/>
        <color theme="1"/>
        <rFont val="Arial"/>
      </rPr>
      <t>gen. and sp. nov. used for calculation of morphometric variables (in % of body length, BL)</t>
    </r>
  </si>
  <si>
    <t>MEAN</t>
  </si>
  <si>
    <t>MIN</t>
  </si>
  <si>
    <t>MAX</t>
  </si>
  <si>
    <t>LJ/HL</t>
  </si>
  <si>
    <t>UJ/HL</t>
  </si>
  <si>
    <r>
      <t>Complete and taphonomically almost undisturbed specimens (n = 17) of †</t>
    </r>
    <r>
      <rPr>
        <b/>
        <i/>
        <sz val="14"/>
        <rFont val="Arial"/>
      </rPr>
      <t xml:space="preserve">Baringochromis senutae </t>
    </r>
    <r>
      <rPr>
        <b/>
        <sz val="14"/>
        <rFont val="Arial"/>
      </rPr>
      <t xml:space="preserve">gen. and sp. nov. used for measuments of morphometric characters </t>
    </r>
  </si>
  <si>
    <r>
      <rPr>
        <sz val="12"/>
        <rFont val="Arial"/>
      </rPr>
      <t>†</t>
    </r>
    <r>
      <rPr>
        <i/>
        <sz val="12"/>
        <rFont val="Arial"/>
        <family val="2"/>
      </rPr>
      <t>B. senutae</t>
    </r>
  </si>
  <si>
    <r>
      <t>13 specimens of †</t>
    </r>
    <r>
      <rPr>
        <b/>
        <i/>
        <sz val="14"/>
        <rFont val="Arial"/>
      </rPr>
      <t xml:space="preserve">Baringochromis senutae </t>
    </r>
    <r>
      <rPr>
        <b/>
        <sz val="14"/>
        <rFont val="Arial"/>
      </rPr>
      <t>gen. and sp. nov. used for calculation of morphometric variables (in % of body length, BL)</t>
    </r>
  </si>
  <si>
    <r>
      <t>Complete and taphonomically almost undisturbed specimens (n = 17) of †</t>
    </r>
    <r>
      <rPr>
        <b/>
        <i/>
        <sz val="14"/>
        <rFont val="Arial"/>
      </rPr>
      <t xml:space="preserve">Baringochromis senutae </t>
    </r>
    <r>
      <rPr>
        <b/>
        <sz val="14"/>
        <rFont val="Arial"/>
      </rPr>
      <t>gen. and sp. nov. used for meristic counts</t>
    </r>
  </si>
  <si>
    <r>
      <t>Complete and taphonomically mostly undisturbed specimens (n = 5) of †</t>
    </r>
    <r>
      <rPr>
        <b/>
        <i/>
        <sz val="14"/>
        <rFont val="Arial"/>
      </rPr>
      <t xml:space="preserve">Baringochromis sonyii </t>
    </r>
    <r>
      <rPr>
        <b/>
        <sz val="14"/>
        <rFont val="Arial"/>
      </rPr>
      <t>gen. and sp. nov. used for measuments of morphometric characters</t>
    </r>
  </si>
  <si>
    <r>
      <t>5 specimens of †</t>
    </r>
    <r>
      <rPr>
        <b/>
        <i/>
        <sz val="14"/>
        <rFont val="Arial"/>
      </rPr>
      <t xml:space="preserve">Baringochromis sonyii </t>
    </r>
    <r>
      <rPr>
        <b/>
        <sz val="14"/>
        <rFont val="Arial"/>
      </rPr>
      <t>gen. and sp. nov. used for calculation of morphometric variables (in % of body length, BL)</t>
    </r>
  </si>
  <si>
    <r>
      <t>Complete and taphonomically almost undisturbed specimens (n = 5) of †</t>
    </r>
    <r>
      <rPr>
        <b/>
        <i/>
        <sz val="14"/>
        <rFont val="Arial"/>
      </rPr>
      <t xml:space="preserve">Baringochromis sonyii </t>
    </r>
    <r>
      <rPr>
        <b/>
        <sz val="14"/>
        <rFont val="Arial"/>
      </rPr>
      <t>gen. and sp. nov. used for meristic counts</t>
    </r>
  </si>
  <si>
    <t>Further material of incomplete skeletons (not suitable for measurements)</t>
  </si>
  <si>
    <r>
      <t>Complete and taphonomically almost undisturbed specimens (n = 2) of †</t>
    </r>
    <r>
      <rPr>
        <b/>
        <i/>
        <sz val="14"/>
        <color rgb="FF000000"/>
        <rFont val="Arial"/>
      </rPr>
      <t xml:space="preserve">Baringochromis tallamae </t>
    </r>
    <r>
      <rPr>
        <b/>
        <sz val="14"/>
        <color rgb="FF000000"/>
        <rFont val="Arial"/>
      </rPr>
      <t>gen. and sp. nov. used for measuments of morphometric characters</t>
    </r>
  </si>
  <si>
    <r>
      <t>2 Specimens of †</t>
    </r>
    <r>
      <rPr>
        <b/>
        <i/>
        <sz val="14"/>
        <color theme="1"/>
        <rFont val="Arial"/>
      </rPr>
      <t xml:space="preserve">Baringochromis tallamae </t>
    </r>
    <r>
      <rPr>
        <b/>
        <sz val="14"/>
        <color theme="1"/>
        <rFont val="Arial"/>
      </rPr>
      <t>gen. and sp. nov. used for meristic counts</t>
    </r>
  </si>
  <si>
    <t>Total length</t>
  </si>
  <si>
    <t>Standard length</t>
  </si>
  <si>
    <t>Body length</t>
  </si>
  <si>
    <t>Head length</t>
  </si>
  <si>
    <t>Head depth</t>
  </si>
  <si>
    <t>Length of dorsal fin base</t>
  </si>
  <si>
    <t>Maximum body depth</t>
  </si>
  <si>
    <t>Depth of body at anal fin</t>
  </si>
  <si>
    <t>Minimum body depth</t>
  </si>
  <si>
    <t>Length of anal fin base</t>
  </si>
  <si>
    <t>Length of pelvic fin base</t>
  </si>
  <si>
    <t>Length of caudal fin</t>
  </si>
  <si>
    <t>Length of premaxillary ascending process</t>
  </si>
  <si>
    <t>Length of premaxilla (upper jaw)</t>
  </si>
  <si>
    <t>Length of lower oral jaw</t>
  </si>
  <si>
    <t>Length of caudal peduncle</t>
  </si>
  <si>
    <t>Length of pelvic fin spine</t>
  </si>
  <si>
    <t>Ordinal number of the vertebra associated with pterygiophore of last dorsal fin spine</t>
  </si>
  <si>
    <t>Ordinal number of the vertebra associated with pterygiophore of last anal fin spine</t>
  </si>
  <si>
    <t>Ordinal number of the vertebra associated with pterygiophore of first dorsal fin spine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</si>
</sst>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indexed="8"/>
      <name val="Arial"/>
      <family val="2"/>
    </font>
    <font>
      <sz val="12"/>
      <color indexed="8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color theme="5" tint="-0.499984740745262"/>
      <name val="Calibri"/>
      <scheme val="minor"/>
    </font>
    <font>
      <b/>
      <sz val="12"/>
      <color theme="1"/>
      <name val="Arial"/>
    </font>
    <font>
      <sz val="12"/>
      <name val="Arial"/>
    </font>
    <font>
      <b/>
      <sz val="14"/>
      <color theme="1"/>
      <name val="Arial"/>
    </font>
    <font>
      <b/>
      <i/>
      <sz val="14"/>
      <color theme="1"/>
      <name val="Arial"/>
    </font>
    <font>
      <b/>
      <sz val="12"/>
      <name val="Arial"/>
      <family val="2"/>
    </font>
    <font>
      <i/>
      <sz val="12"/>
      <name val="Arial"/>
      <family val="2"/>
    </font>
    <font>
      <b/>
      <sz val="14"/>
      <color rgb="FF000000"/>
      <name val="Arial"/>
    </font>
    <font>
      <b/>
      <i/>
      <sz val="14"/>
      <color rgb="FF000000"/>
      <name val="Arial"/>
    </font>
    <font>
      <b/>
      <sz val="12"/>
      <name val="Calibri"/>
      <scheme val="minor"/>
    </font>
    <font>
      <b/>
      <sz val="14"/>
      <name val="Arial"/>
    </font>
    <font>
      <b/>
      <i/>
      <sz val="14"/>
      <name val="Arial"/>
    </font>
    <font>
      <i/>
      <sz val="12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4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0" xfId="0" applyBorder="1"/>
    <xf numFmtId="2" fontId="9" fillId="0" borderId="0" xfId="0" applyNumberFormat="1" applyFont="1" applyFill="1" applyBorder="1"/>
    <xf numFmtId="0" fontId="9" fillId="0" borderId="0" xfId="0" applyFont="1" applyFill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Alignment="1">
      <alignment horizontal="center"/>
    </xf>
    <xf numFmtId="2" fontId="9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0" fontId="9" fillId="0" borderId="0" xfId="0" applyFont="1" applyFill="1"/>
    <xf numFmtId="0" fontId="13" fillId="0" borderId="0" xfId="0" applyFont="1" applyFill="1"/>
    <xf numFmtId="2" fontId="9" fillId="0" borderId="0" xfId="0" applyNumberFormat="1" applyFont="1" applyFill="1" applyAlignment="1">
      <alignment horizontal="center" vertical="center"/>
    </xf>
    <xf numFmtId="0" fontId="12" fillId="0" borderId="0" xfId="0" applyFont="1" applyFill="1"/>
    <xf numFmtId="2" fontId="12" fillId="0" borderId="0" xfId="0" applyNumberFormat="1" applyFont="1" applyFill="1"/>
    <xf numFmtId="2" fontId="12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/>
    <xf numFmtId="0" fontId="9" fillId="0" borderId="0" xfId="0" applyFont="1" applyFill="1" applyBorder="1"/>
    <xf numFmtId="2" fontId="9" fillId="0" borderId="1" xfId="0" applyNumberFormat="1" applyFont="1" applyFill="1" applyBorder="1"/>
    <xf numFmtId="2" fontId="9" fillId="0" borderId="2" xfId="0" applyNumberFormat="1" applyFont="1" applyFill="1" applyBorder="1"/>
    <xf numFmtId="2" fontId="9" fillId="0" borderId="3" xfId="0" applyNumberFormat="1" applyFont="1" applyFill="1" applyBorder="1"/>
    <xf numFmtId="2" fontId="9" fillId="0" borderId="4" xfId="0" applyNumberFormat="1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64" fontId="9" fillId="0" borderId="0" xfId="0" applyNumberFormat="1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2" fontId="6" fillId="0" borderId="0" xfId="0" applyNumberFormat="1" applyFont="1" applyFill="1"/>
    <xf numFmtId="0" fontId="19" fillId="0" borderId="0" xfId="0" applyFont="1" applyFill="1" applyAlignment="1">
      <alignment horizontal="center"/>
    </xf>
    <xf numFmtId="2" fontId="9" fillId="0" borderId="5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8" xfId="0" applyFont="1" applyFill="1" applyBorder="1"/>
    <xf numFmtId="2" fontId="9" fillId="0" borderId="10" xfId="0" applyNumberFormat="1" applyFont="1" applyFill="1" applyBorder="1"/>
    <xf numFmtId="2" fontId="12" fillId="0" borderId="0" xfId="0" applyNumberFormat="1" applyFont="1" applyFill="1" applyBorder="1" applyAlignment="1">
      <alignment horizontal="center"/>
    </xf>
    <xf numFmtId="0" fontId="13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/>
    <xf numFmtId="0" fontId="13" fillId="0" borderId="13" xfId="0" applyFont="1" applyFill="1" applyBorder="1"/>
    <xf numFmtId="0" fontId="9" fillId="0" borderId="13" xfId="0" applyFont="1" applyFill="1" applyBorder="1"/>
    <xf numFmtId="2" fontId="9" fillId="0" borderId="13" xfId="0" applyNumberFormat="1" applyFont="1" applyFill="1" applyBorder="1" applyAlignment="1">
      <alignment horizontal="center" vertical="center"/>
    </xf>
    <xf numFmtId="2" fontId="9" fillId="0" borderId="14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/>
    <xf numFmtId="0" fontId="13" fillId="0" borderId="16" xfId="0" applyFont="1" applyFill="1" applyBorder="1"/>
    <xf numFmtId="0" fontId="9" fillId="0" borderId="16" xfId="0" applyFont="1" applyFill="1" applyBorder="1"/>
    <xf numFmtId="0" fontId="12" fillId="0" borderId="16" xfId="0" applyFont="1" applyFill="1" applyBorder="1"/>
    <xf numFmtId="2" fontId="9" fillId="0" borderId="1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2" fontId="9" fillId="0" borderId="15" xfId="0" applyNumberFormat="1" applyFont="1" applyFill="1" applyBorder="1"/>
    <xf numFmtId="4" fontId="9" fillId="0" borderId="3" xfId="0" applyNumberFormat="1" applyFont="1" applyFill="1" applyBorder="1"/>
    <xf numFmtId="2" fontId="12" fillId="0" borderId="0" xfId="0" applyNumberFormat="1" applyFont="1" applyFill="1" applyBorder="1"/>
    <xf numFmtId="0" fontId="9" fillId="0" borderId="5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17" xfId="0" applyFont="1" applyFill="1" applyBorder="1"/>
    <xf numFmtId="0" fontId="9" fillId="0" borderId="18" xfId="0" applyFont="1" applyFill="1" applyBorder="1"/>
    <xf numFmtId="1" fontId="12" fillId="0" borderId="18" xfId="0" applyNumberFormat="1" applyFont="1" applyFill="1" applyBorder="1" applyAlignment="1">
      <alignment horizontal="left" vertical="center"/>
    </xf>
    <xf numFmtId="1" fontId="12" fillId="0" borderId="18" xfId="0" applyNumberFormat="1" applyFont="1" applyFill="1" applyBorder="1" applyAlignment="1">
      <alignment horizontal="left" vertical="center" wrapText="1"/>
    </xf>
    <xf numFmtId="1" fontId="12" fillId="0" borderId="19" xfId="0" applyNumberFormat="1" applyFont="1" applyFill="1" applyBorder="1" applyAlignment="1">
      <alignment horizontal="left" vertical="center"/>
    </xf>
    <xf numFmtId="2" fontId="9" fillId="0" borderId="17" xfId="0" applyNumberFormat="1" applyFont="1" applyFill="1" applyBorder="1"/>
    <xf numFmtId="2" fontId="9" fillId="0" borderId="18" xfId="0" applyNumberFormat="1" applyFont="1" applyFill="1" applyBorder="1"/>
    <xf numFmtId="2" fontId="9" fillId="0" borderId="18" xfId="0" applyNumberFormat="1" applyFont="1" applyFill="1" applyBorder="1" applyAlignment="1">
      <alignment horizontal="center"/>
    </xf>
    <xf numFmtId="2" fontId="12" fillId="0" borderId="18" xfId="0" applyNumberFormat="1" applyFont="1" applyFill="1" applyBorder="1" applyAlignment="1">
      <alignment horizontal="center"/>
    </xf>
    <xf numFmtId="2" fontId="12" fillId="0" borderId="19" xfId="0" applyNumberFormat="1" applyFont="1" applyFill="1" applyBorder="1" applyAlignment="1">
      <alignment horizontal="center"/>
    </xf>
    <xf numFmtId="2" fontId="12" fillId="0" borderId="20" xfId="0" applyNumberFormat="1" applyFont="1" applyFill="1" applyBorder="1" applyAlignment="1">
      <alignment horizontal="center"/>
    </xf>
    <xf numFmtId="2" fontId="9" fillId="0" borderId="19" xfId="0" applyNumberFormat="1" applyFont="1" applyFill="1" applyBorder="1"/>
    <xf numFmtId="2" fontId="9" fillId="0" borderId="7" xfId="0" applyNumberFormat="1" applyFont="1" applyFill="1" applyBorder="1"/>
    <xf numFmtId="0" fontId="13" fillId="0" borderId="8" xfId="0" applyFont="1" applyFill="1" applyBorder="1"/>
    <xf numFmtId="4" fontId="9" fillId="0" borderId="10" xfId="0" applyNumberFormat="1" applyFont="1" applyFill="1" applyBorder="1"/>
    <xf numFmtId="2" fontId="9" fillId="0" borderId="1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/>
    </xf>
    <xf numFmtId="2" fontId="9" fillId="0" borderId="21" xfId="0" applyNumberFormat="1" applyFont="1" applyFill="1" applyBorder="1"/>
    <xf numFmtId="2" fontId="9" fillId="0" borderId="23" xfId="0" applyNumberFormat="1" applyFont="1" applyFill="1" applyBorder="1"/>
    <xf numFmtId="0" fontId="19" fillId="0" borderId="2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2" fontId="12" fillId="0" borderId="3" xfId="0" applyNumberFormat="1" applyFont="1" applyFill="1" applyBorder="1"/>
    <xf numFmtId="2" fontId="9" fillId="0" borderId="16" xfId="0" applyNumberFormat="1" applyFont="1" applyFill="1" applyBorder="1"/>
    <xf numFmtId="2" fontId="12" fillId="0" borderId="15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12" fillId="0" borderId="3" xfId="0" applyFont="1" applyFill="1" applyBorder="1"/>
    <xf numFmtId="164" fontId="9" fillId="0" borderId="0" xfId="0" applyNumberFormat="1" applyFont="1" applyFill="1" applyBorder="1" applyAlignment="1">
      <alignment horizontal="center"/>
    </xf>
    <xf numFmtId="0" fontId="17" fillId="0" borderId="17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16" xfId="0" applyNumberFormat="1" applyFont="1" applyFill="1" applyBorder="1" applyAlignment="1">
      <alignment horizontal="center"/>
    </xf>
    <xf numFmtId="164" fontId="9" fillId="0" borderId="6" xfId="0" applyNumberFormat="1" applyFont="1" applyFill="1" applyBorder="1" applyAlignment="1">
      <alignment horizontal="center"/>
    </xf>
    <xf numFmtId="2" fontId="9" fillId="0" borderId="24" xfId="0" applyNumberFormat="1" applyFont="1" applyFill="1" applyBorder="1" applyAlignment="1">
      <alignment horizontal="center" vertical="center"/>
    </xf>
    <xf numFmtId="2" fontId="9" fillId="0" borderId="24" xfId="0" applyNumberFormat="1" applyFont="1" applyFill="1" applyBorder="1"/>
    <xf numFmtId="0" fontId="9" fillId="0" borderId="24" xfId="0" applyFont="1" applyFill="1" applyBorder="1" applyAlignment="1">
      <alignment horizontal="center"/>
    </xf>
    <xf numFmtId="2" fontId="14" fillId="0" borderId="0" xfId="0" applyNumberFormat="1" applyFont="1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2" fontId="0" fillId="0" borderId="17" xfId="0" applyNumberFormat="1" applyFill="1" applyBorder="1" applyAlignment="1">
      <alignment horizontal="center" vertical="center"/>
    </xf>
    <xf numFmtId="2" fontId="0" fillId="0" borderId="18" xfId="0" applyNumberFormat="1" applyFill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2" fontId="13" fillId="0" borderId="13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2" fontId="13" fillId="0" borderId="16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18" xfId="0" applyNumberFormat="1" applyFont="1" applyFill="1" applyBorder="1" applyAlignment="1">
      <alignment horizontal="center" vertical="center"/>
    </xf>
    <xf numFmtId="2" fontId="1" fillId="0" borderId="20" xfId="0" applyNumberFormat="1" applyFont="1" applyFill="1" applyBorder="1" applyAlignment="1">
      <alignment horizontal="center" vertical="center"/>
    </xf>
    <xf numFmtId="2" fontId="1" fillId="0" borderId="17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/>
    </xf>
    <xf numFmtId="2" fontId="0" fillId="0" borderId="23" xfId="0" applyNumberFormat="1" applyFill="1" applyBorder="1" applyAlignment="1">
      <alignment horizontal="center" vertical="center"/>
    </xf>
    <xf numFmtId="2" fontId="0" fillId="0" borderId="24" xfId="0" applyNumberForma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16" xfId="0" applyNumberForma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2" fontId="9" fillId="0" borderId="18" xfId="0" applyNumberFormat="1" applyFont="1" applyFill="1" applyBorder="1" applyAlignment="1">
      <alignment horizontal="center" vertical="center"/>
    </xf>
    <xf numFmtId="2" fontId="12" fillId="0" borderId="18" xfId="0" applyNumberFormat="1" applyFont="1" applyFill="1" applyBorder="1" applyAlignment="1">
      <alignment horizontal="center" vertical="center"/>
    </xf>
    <xf numFmtId="2" fontId="12" fillId="0" borderId="19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2" fontId="9" fillId="0" borderId="22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2" fontId="9" fillId="0" borderId="9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9" fillId="0" borderId="11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left" vertical="center"/>
    </xf>
    <xf numFmtId="0" fontId="20" fillId="0" borderId="0" xfId="0" applyFont="1" applyBorder="1"/>
    <xf numFmtId="164" fontId="12" fillId="0" borderId="0" xfId="0" applyNumberFormat="1" applyFont="1" applyFill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/>
    </xf>
  </cellXfs>
  <cellStyles count="14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"/>
  <sheetViews>
    <sheetView topLeftCell="A47" workbookViewId="0">
      <selection activeCell="B80" sqref="B80:R80"/>
    </sheetView>
  </sheetViews>
  <sheetFormatPr baseColWidth="10" defaultRowHeight="15" x14ac:dyDescent="0"/>
  <cols>
    <col min="1" max="1" width="17.6640625" style="11" bestFit="1" customWidth="1"/>
    <col min="2" max="2" width="22" style="11" customWidth="1"/>
    <col min="3" max="3" width="14.1640625" style="11" customWidth="1"/>
    <col min="4" max="4" width="12" style="11" bestFit="1" customWidth="1"/>
    <col min="5" max="5" width="12.1640625" style="11" bestFit="1" customWidth="1"/>
    <col min="6" max="6" width="10" style="11" bestFit="1" customWidth="1"/>
    <col min="7" max="7" width="13.1640625" style="11" bestFit="1" customWidth="1"/>
    <col min="8" max="14" width="10.83203125" style="11"/>
    <col min="15" max="15" width="11.83203125" style="11" customWidth="1"/>
    <col min="16" max="16384" width="10.83203125" style="11"/>
  </cols>
  <sheetData>
    <row r="1" spans="1:38" ht="33" customHeight="1" thickBot="1">
      <c r="A1" s="10" t="s">
        <v>124</v>
      </c>
    </row>
    <row r="2" spans="1:38">
      <c r="A2" s="72" t="s">
        <v>0</v>
      </c>
      <c r="B2" s="73" t="s">
        <v>1</v>
      </c>
      <c r="C2" s="73"/>
      <c r="D2" s="75" t="s">
        <v>2</v>
      </c>
      <c r="E2" s="75" t="s">
        <v>3</v>
      </c>
      <c r="F2" s="75" t="s">
        <v>4</v>
      </c>
      <c r="G2" s="75" t="s">
        <v>5</v>
      </c>
      <c r="H2" s="75" t="s">
        <v>6</v>
      </c>
      <c r="I2" s="75" t="s">
        <v>7</v>
      </c>
      <c r="J2" s="75" t="s">
        <v>8</v>
      </c>
      <c r="K2" s="75" t="s">
        <v>9</v>
      </c>
      <c r="L2" s="75" t="s">
        <v>10</v>
      </c>
      <c r="M2" s="75" t="s">
        <v>11</v>
      </c>
      <c r="N2" s="75" t="s">
        <v>12</v>
      </c>
      <c r="O2" s="75" t="s">
        <v>13</v>
      </c>
      <c r="P2" s="75" t="s">
        <v>14</v>
      </c>
      <c r="Q2" s="75" t="s">
        <v>15</v>
      </c>
      <c r="R2" s="75" t="s">
        <v>16</v>
      </c>
      <c r="S2" s="75" t="s">
        <v>17</v>
      </c>
      <c r="T2" s="75" t="s">
        <v>18</v>
      </c>
      <c r="U2" s="76" t="s">
        <v>19</v>
      </c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>
      <c r="A3" s="21" t="s">
        <v>20</v>
      </c>
      <c r="B3" s="41" t="s">
        <v>125</v>
      </c>
      <c r="C3" s="18"/>
      <c r="D3" s="44">
        <v>71.56</v>
      </c>
      <c r="E3" s="44">
        <v>60.29</v>
      </c>
      <c r="F3" s="44">
        <v>38.57</v>
      </c>
      <c r="G3" s="44">
        <v>21.69</v>
      </c>
      <c r="H3" s="44">
        <v>18.97</v>
      </c>
      <c r="I3" s="44"/>
      <c r="J3" s="44">
        <v>14</v>
      </c>
      <c r="K3" s="44">
        <v>10.9</v>
      </c>
      <c r="L3" s="44">
        <v>6.18</v>
      </c>
      <c r="M3" s="44">
        <v>26.12</v>
      </c>
      <c r="N3" s="44">
        <v>8.35</v>
      </c>
      <c r="O3" s="44"/>
      <c r="P3" s="44">
        <v>11.65</v>
      </c>
      <c r="Q3" s="44">
        <v>3.9</v>
      </c>
      <c r="R3" s="44">
        <v>5.61</v>
      </c>
      <c r="S3" s="44">
        <v>8</v>
      </c>
      <c r="T3" s="44">
        <v>12.49</v>
      </c>
      <c r="U3" s="2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>
      <c r="A4" s="21" t="s">
        <v>22</v>
      </c>
      <c r="B4" s="41" t="s">
        <v>125</v>
      </c>
      <c r="C4" s="18"/>
      <c r="D4" s="44">
        <v>75.92</v>
      </c>
      <c r="E4" s="44">
        <v>63.9</v>
      </c>
      <c r="F4" s="44">
        <v>40.74</v>
      </c>
      <c r="G4" s="44">
        <v>23.21</v>
      </c>
      <c r="H4" s="44">
        <v>21.04</v>
      </c>
      <c r="I4" s="44"/>
      <c r="J4" s="44">
        <v>17.59</v>
      </c>
      <c r="K4" s="44">
        <v>12.22</v>
      </c>
      <c r="L4" s="44">
        <v>6.4</v>
      </c>
      <c r="M4" s="44">
        <v>27.28</v>
      </c>
      <c r="N4" s="44">
        <v>8.23</v>
      </c>
      <c r="O4" s="44">
        <v>9.7200000000000006</v>
      </c>
      <c r="P4" s="44">
        <v>14.56</v>
      </c>
      <c r="Q4" s="44">
        <v>5.33</v>
      </c>
      <c r="R4" s="44">
        <v>5.88</v>
      </c>
      <c r="S4" s="44">
        <v>8.49</v>
      </c>
      <c r="T4" s="44">
        <v>12.24</v>
      </c>
      <c r="U4" s="26">
        <v>7.62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>
      <c r="A5" s="21" t="s">
        <v>101</v>
      </c>
      <c r="B5" s="41" t="s">
        <v>125</v>
      </c>
      <c r="C5" s="18"/>
      <c r="D5" s="44">
        <v>58.7</v>
      </c>
      <c r="E5" s="44">
        <v>49.57</v>
      </c>
      <c r="F5" s="44">
        <v>33.119999999999997</v>
      </c>
      <c r="G5" s="44">
        <v>16.34</v>
      </c>
      <c r="H5" s="44">
        <v>13.74</v>
      </c>
      <c r="I5" s="44"/>
      <c r="J5" s="44">
        <v>14.03</v>
      </c>
      <c r="K5" s="44">
        <v>9.8699999999999992</v>
      </c>
      <c r="L5" s="44">
        <v>4.91</v>
      </c>
      <c r="M5" s="44">
        <v>21.49</v>
      </c>
      <c r="N5" s="44">
        <v>6.85</v>
      </c>
      <c r="O5" s="44">
        <v>7.14</v>
      </c>
      <c r="P5" s="44">
        <v>10.17</v>
      </c>
      <c r="Q5" s="44"/>
      <c r="R5" s="44"/>
      <c r="S5" s="44">
        <v>5.34</v>
      </c>
      <c r="T5" s="44">
        <v>10.4</v>
      </c>
      <c r="U5" s="26">
        <v>6.06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ht="16" customHeight="1">
      <c r="A6" s="21" t="s">
        <v>25</v>
      </c>
      <c r="B6" s="41" t="s">
        <v>125</v>
      </c>
      <c r="C6" s="18"/>
      <c r="D6" s="44"/>
      <c r="E6" s="44">
        <v>66.22</v>
      </c>
      <c r="F6" s="44">
        <v>42.21</v>
      </c>
      <c r="G6" s="44">
        <v>23.85</v>
      </c>
      <c r="H6" s="44">
        <v>19.739999999999998</v>
      </c>
      <c r="I6" s="44"/>
      <c r="J6" s="44">
        <v>14.72</v>
      </c>
      <c r="K6" s="44">
        <v>10.61</v>
      </c>
      <c r="L6" s="44">
        <v>5.78</v>
      </c>
      <c r="M6" s="44">
        <v>29.61</v>
      </c>
      <c r="N6" s="44">
        <v>7.12</v>
      </c>
      <c r="O6" s="44">
        <v>6.89</v>
      </c>
      <c r="P6" s="44"/>
      <c r="Q6" s="44">
        <v>5.15</v>
      </c>
      <c r="R6" s="44"/>
      <c r="S6" s="44"/>
      <c r="T6" s="44">
        <v>13.23</v>
      </c>
      <c r="U6" s="26">
        <v>8.0500000000000007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>
      <c r="A7" s="21" t="s">
        <v>26</v>
      </c>
      <c r="B7" s="41" t="s">
        <v>125</v>
      </c>
      <c r="C7" s="18"/>
      <c r="D7" s="44">
        <v>90.87</v>
      </c>
      <c r="E7" s="44">
        <v>79.709999999999994</v>
      </c>
      <c r="F7" s="44">
        <v>51.69</v>
      </c>
      <c r="G7" s="44">
        <v>28.2</v>
      </c>
      <c r="H7" s="44">
        <v>25.58</v>
      </c>
      <c r="I7" s="44"/>
      <c r="J7" s="44">
        <v>22.73</v>
      </c>
      <c r="K7" s="44">
        <v>16.45</v>
      </c>
      <c r="L7" s="44">
        <v>8.49</v>
      </c>
      <c r="M7" s="44">
        <v>34.25</v>
      </c>
      <c r="N7" s="44">
        <v>12.24</v>
      </c>
      <c r="O7" s="44">
        <v>12.66</v>
      </c>
      <c r="P7" s="44" t="s">
        <v>69</v>
      </c>
      <c r="Q7" s="44"/>
      <c r="R7" s="44">
        <v>6.98</v>
      </c>
      <c r="S7" s="44">
        <v>10.15</v>
      </c>
      <c r="T7" s="44">
        <v>13.52</v>
      </c>
      <c r="U7" s="26">
        <v>9.39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>
      <c r="A8" s="21" t="s">
        <v>27</v>
      </c>
      <c r="B8" s="41" t="s">
        <v>125</v>
      </c>
      <c r="C8" s="18" t="s">
        <v>72</v>
      </c>
      <c r="D8" s="44">
        <v>69.239999999999995</v>
      </c>
      <c r="E8" s="44">
        <v>57.84</v>
      </c>
      <c r="F8" s="44">
        <v>37.619999999999997</v>
      </c>
      <c r="G8" s="44">
        <v>20.22</v>
      </c>
      <c r="H8" s="44">
        <v>16.579999999999998</v>
      </c>
      <c r="I8" s="44">
        <v>3.74</v>
      </c>
      <c r="J8" s="44">
        <v>16.21</v>
      </c>
      <c r="K8" s="44">
        <v>10.48</v>
      </c>
      <c r="L8" s="44">
        <v>4.0999999999999996</v>
      </c>
      <c r="M8" s="44">
        <v>23.9</v>
      </c>
      <c r="N8" s="44">
        <v>8.6</v>
      </c>
      <c r="O8" s="44">
        <v>6.63</v>
      </c>
      <c r="P8" s="44">
        <v>11.68</v>
      </c>
      <c r="Q8" s="44">
        <v>4.03</v>
      </c>
      <c r="R8" s="44">
        <v>4.5599999999999996</v>
      </c>
      <c r="S8" s="44">
        <v>7.61</v>
      </c>
      <c r="T8" s="44">
        <v>13.02</v>
      </c>
      <c r="U8" s="26">
        <v>7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>
      <c r="A9" s="21" t="s">
        <v>28</v>
      </c>
      <c r="B9" s="41" t="s">
        <v>125</v>
      </c>
      <c r="C9" s="18" t="s">
        <v>71</v>
      </c>
      <c r="D9" s="44"/>
      <c r="E9" s="44"/>
      <c r="F9" s="44">
        <v>36.799999999999997</v>
      </c>
      <c r="G9" s="44"/>
      <c r="H9" s="44"/>
      <c r="I9" s="44"/>
      <c r="J9" s="44"/>
      <c r="K9" s="44">
        <v>8.51</v>
      </c>
      <c r="L9" s="44">
        <v>4.3099999999999996</v>
      </c>
      <c r="M9" s="44">
        <v>21.46</v>
      </c>
      <c r="N9" s="44"/>
      <c r="O9" s="44"/>
      <c r="P9" s="44">
        <v>10.83</v>
      </c>
      <c r="Q9" s="44"/>
      <c r="R9" s="44"/>
      <c r="S9" s="44"/>
      <c r="T9" s="44"/>
      <c r="U9" s="26">
        <v>5.75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>
      <c r="A10" s="21" t="s">
        <v>29</v>
      </c>
      <c r="B10" s="41" t="s">
        <v>125</v>
      </c>
      <c r="C10" s="18"/>
      <c r="D10" s="44">
        <v>65.83</v>
      </c>
      <c r="E10" s="44">
        <v>53.72</v>
      </c>
      <c r="F10" s="44">
        <v>35.090000000000003</v>
      </c>
      <c r="G10" s="44">
        <v>18.579999999999998</v>
      </c>
      <c r="H10" s="44">
        <v>16.8</v>
      </c>
      <c r="I10" s="44">
        <v>4.0999999999999996</v>
      </c>
      <c r="J10" s="44">
        <v>13.98</v>
      </c>
      <c r="K10" s="44">
        <v>9.4600000000000009</v>
      </c>
      <c r="L10" s="44">
        <v>5.69</v>
      </c>
      <c r="M10" s="44">
        <v>21.15</v>
      </c>
      <c r="N10" s="44">
        <v>7.2</v>
      </c>
      <c r="O10" s="44">
        <v>7.66</v>
      </c>
      <c r="P10" s="44">
        <v>12.58</v>
      </c>
      <c r="Q10" s="44"/>
      <c r="R10" s="44"/>
      <c r="S10" s="44">
        <v>8.6300000000000008</v>
      </c>
      <c r="T10" s="44">
        <v>11.28</v>
      </c>
      <c r="U10" s="26">
        <v>6.02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>
      <c r="A11" s="21" t="s">
        <v>30</v>
      </c>
      <c r="B11" s="41" t="s">
        <v>125</v>
      </c>
      <c r="C11" s="18"/>
      <c r="D11" s="44">
        <v>66.78</v>
      </c>
      <c r="E11" s="44">
        <v>60.68</v>
      </c>
      <c r="F11" s="44">
        <v>40.57</v>
      </c>
      <c r="G11" s="44">
        <v>20.059999999999999</v>
      </c>
      <c r="H11" s="44">
        <v>20.329999999999998</v>
      </c>
      <c r="I11" s="44"/>
      <c r="J11" s="44">
        <v>16.89</v>
      </c>
      <c r="K11" s="44">
        <v>10.94</v>
      </c>
      <c r="L11" s="44">
        <v>5.98</v>
      </c>
      <c r="M11" s="44">
        <v>25.7</v>
      </c>
      <c r="N11" s="44">
        <v>7.44</v>
      </c>
      <c r="O11" s="44">
        <v>9.31</v>
      </c>
      <c r="P11" s="44"/>
      <c r="Q11" s="44">
        <v>4.2</v>
      </c>
      <c r="R11" s="44"/>
      <c r="S11" s="44">
        <v>8.34</v>
      </c>
      <c r="T11" s="44">
        <v>11.93</v>
      </c>
      <c r="U11" s="26">
        <v>8.1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>
      <c r="A12" s="21" t="s">
        <v>61</v>
      </c>
      <c r="B12" s="41" t="s">
        <v>125</v>
      </c>
      <c r="C12" s="18"/>
      <c r="D12" s="44">
        <v>79</v>
      </c>
      <c r="E12" s="88">
        <v>69.2</v>
      </c>
      <c r="F12" s="44">
        <v>42.2</v>
      </c>
      <c r="G12" s="44">
        <v>26.2</v>
      </c>
      <c r="H12" s="44" t="s">
        <v>79</v>
      </c>
      <c r="I12" s="44"/>
      <c r="J12" s="44">
        <v>13.6</v>
      </c>
      <c r="K12" s="44">
        <v>9.9</v>
      </c>
      <c r="L12" s="44">
        <v>5.4</v>
      </c>
      <c r="M12" s="44" t="s">
        <v>65</v>
      </c>
      <c r="N12" s="44" t="s">
        <v>65</v>
      </c>
      <c r="O12" s="44" t="s">
        <v>65</v>
      </c>
      <c r="P12" s="44" t="s">
        <v>78</v>
      </c>
      <c r="Q12" s="44">
        <v>4.5</v>
      </c>
      <c r="R12" s="44" t="s">
        <v>65</v>
      </c>
      <c r="S12" s="44" t="s">
        <v>65</v>
      </c>
      <c r="T12" s="44" t="s">
        <v>65</v>
      </c>
      <c r="U12" s="26" t="s">
        <v>65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>
      <c r="A13" s="21" t="s">
        <v>31</v>
      </c>
      <c r="B13" s="41" t="s">
        <v>125</v>
      </c>
      <c r="C13" s="18"/>
      <c r="D13" s="44">
        <v>83.82</v>
      </c>
      <c r="E13" s="44">
        <v>72.040000000000006</v>
      </c>
      <c r="F13" s="44">
        <v>47.21</v>
      </c>
      <c r="G13" s="44">
        <v>24.7</v>
      </c>
      <c r="H13" s="44"/>
      <c r="I13" s="44"/>
      <c r="J13" s="44">
        <v>19.38</v>
      </c>
      <c r="K13" s="44">
        <v>11.53</v>
      </c>
      <c r="L13" s="44">
        <v>6.74</v>
      </c>
      <c r="M13" s="44">
        <v>31.07</v>
      </c>
      <c r="N13" s="44">
        <v>9.11</v>
      </c>
      <c r="O13" s="44"/>
      <c r="P13" s="44">
        <v>13.47</v>
      </c>
      <c r="Q13" s="44">
        <v>4.87</v>
      </c>
      <c r="R13" s="44">
        <v>5.82</v>
      </c>
      <c r="S13" s="44">
        <v>10.86</v>
      </c>
      <c r="T13" s="44">
        <v>14.64</v>
      </c>
      <c r="U13" s="26">
        <v>9.61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>
      <c r="A14" s="21" t="s">
        <v>32</v>
      </c>
      <c r="B14" s="41" t="s">
        <v>125</v>
      </c>
      <c r="C14" s="18" t="s">
        <v>62</v>
      </c>
      <c r="D14" s="44"/>
      <c r="E14" s="44">
        <v>68.709999999999994</v>
      </c>
      <c r="F14" s="44">
        <v>44.31</v>
      </c>
      <c r="G14" s="44">
        <v>24.24</v>
      </c>
      <c r="H14" s="44">
        <v>20.73</v>
      </c>
      <c r="I14" s="44"/>
      <c r="J14" s="44">
        <v>19.7</v>
      </c>
      <c r="K14" s="44">
        <v>15.44</v>
      </c>
      <c r="L14" s="44">
        <v>7.74</v>
      </c>
      <c r="M14" s="44">
        <v>28.62</v>
      </c>
      <c r="N14" s="44">
        <v>8.76</v>
      </c>
      <c r="O14" s="44">
        <v>9.4499999999999993</v>
      </c>
      <c r="P14" s="44"/>
      <c r="Q14" s="44"/>
      <c r="R14" s="44">
        <v>6.51</v>
      </c>
      <c r="S14" s="44">
        <v>9.67</v>
      </c>
      <c r="T14" s="44">
        <v>14.34</v>
      </c>
      <c r="U14" s="26">
        <v>7.67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>
      <c r="A15" s="21" t="s">
        <v>36</v>
      </c>
      <c r="B15" s="41" t="s">
        <v>125</v>
      </c>
      <c r="C15" s="18"/>
      <c r="D15" s="44">
        <v>74.569999999999993</v>
      </c>
      <c r="E15" s="44">
        <v>62.38</v>
      </c>
      <c r="F15" s="44">
        <v>40.54</v>
      </c>
      <c r="G15" s="44">
        <v>22.26</v>
      </c>
      <c r="H15" s="44">
        <v>17.100000000000001</v>
      </c>
      <c r="I15" s="44"/>
      <c r="J15" s="44"/>
      <c r="K15" s="44">
        <v>9.9</v>
      </c>
      <c r="L15" s="44">
        <v>5.37</v>
      </c>
      <c r="M15" s="44">
        <v>26.66</v>
      </c>
      <c r="N15" s="44">
        <v>8.1</v>
      </c>
      <c r="O15" s="44"/>
      <c r="P15" s="44">
        <v>13.2</v>
      </c>
      <c r="Q15" s="44"/>
      <c r="R15" s="44"/>
      <c r="S15" s="44"/>
      <c r="T15" s="44">
        <v>12.79</v>
      </c>
      <c r="U15" s="26">
        <v>7.06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</row>
    <row r="16" spans="1:38">
      <c r="A16" s="21" t="s">
        <v>37</v>
      </c>
      <c r="B16" s="41" t="s">
        <v>125</v>
      </c>
      <c r="C16" s="18" t="s">
        <v>73</v>
      </c>
      <c r="D16" s="44">
        <v>73.83</v>
      </c>
      <c r="E16" s="44">
        <v>66.69</v>
      </c>
      <c r="F16" s="44">
        <v>40.97</v>
      </c>
      <c r="G16" s="44">
        <v>25.69</v>
      </c>
      <c r="H16" s="44">
        <v>22.39</v>
      </c>
      <c r="I16" s="44"/>
      <c r="J16" s="44">
        <v>17.59</v>
      </c>
      <c r="K16" s="44">
        <v>14.4</v>
      </c>
      <c r="L16" s="44">
        <v>6.39</v>
      </c>
      <c r="M16" s="44">
        <v>25.23</v>
      </c>
      <c r="N16" s="44">
        <v>6.63</v>
      </c>
      <c r="O16" s="44">
        <v>7.06</v>
      </c>
      <c r="P16" s="44" t="s">
        <v>67</v>
      </c>
      <c r="Q16" s="44">
        <v>5.69</v>
      </c>
      <c r="R16" s="44"/>
      <c r="S16" s="44">
        <v>10.31</v>
      </c>
      <c r="T16" s="44">
        <v>12.73</v>
      </c>
      <c r="U16" s="26">
        <v>7.71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>
      <c r="A17" s="21" t="s">
        <v>38</v>
      </c>
      <c r="B17" s="41" t="s">
        <v>125</v>
      </c>
      <c r="C17" s="18"/>
      <c r="D17" s="44">
        <v>65.94</v>
      </c>
      <c r="E17" s="44">
        <v>60.72</v>
      </c>
      <c r="F17" s="44">
        <v>39.53</v>
      </c>
      <c r="G17" s="44">
        <v>21.31</v>
      </c>
      <c r="H17" s="44">
        <v>17.84</v>
      </c>
      <c r="I17" s="44"/>
      <c r="J17" s="44">
        <v>13.66</v>
      </c>
      <c r="K17" s="44">
        <v>9.3800000000000008</v>
      </c>
      <c r="L17" s="44">
        <v>5.15</v>
      </c>
      <c r="M17" s="44"/>
      <c r="N17" s="44">
        <v>8.3000000000000007</v>
      </c>
      <c r="O17" s="44"/>
      <c r="P17" s="44" t="s">
        <v>66</v>
      </c>
      <c r="Q17" s="44">
        <v>2.8</v>
      </c>
      <c r="R17" s="44">
        <v>6.27</v>
      </c>
      <c r="S17" s="44">
        <v>8.73</v>
      </c>
      <c r="T17" s="44">
        <v>10.75</v>
      </c>
      <c r="U17" s="26">
        <v>5.57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>
      <c r="A18" s="21" t="s">
        <v>39</v>
      </c>
      <c r="B18" s="41" t="s">
        <v>125</v>
      </c>
      <c r="C18" s="18" t="s">
        <v>73</v>
      </c>
      <c r="D18" s="44">
        <v>72.02</v>
      </c>
      <c r="E18" s="44">
        <v>66.61</v>
      </c>
      <c r="F18" s="44">
        <v>44.95</v>
      </c>
      <c r="G18" s="44">
        <v>21.61</v>
      </c>
      <c r="H18" s="44">
        <v>20.51</v>
      </c>
      <c r="I18" s="44"/>
      <c r="J18" s="44">
        <v>20.85</v>
      </c>
      <c r="K18" s="44">
        <v>14</v>
      </c>
      <c r="L18" s="44">
        <v>6.1</v>
      </c>
      <c r="M18" s="44">
        <v>30.51</v>
      </c>
      <c r="N18" s="44">
        <v>7.01</v>
      </c>
      <c r="O18" s="44"/>
      <c r="P18" s="44" t="s">
        <v>64</v>
      </c>
      <c r="Q18" s="44">
        <v>4.26</v>
      </c>
      <c r="R18" s="44"/>
      <c r="S18" s="44">
        <v>9.89</v>
      </c>
      <c r="T18" s="44">
        <v>13.15</v>
      </c>
      <c r="U18" s="26">
        <v>9.68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>
      <c r="A19" s="86" t="s">
        <v>40</v>
      </c>
      <c r="B19" s="48" t="s">
        <v>125</v>
      </c>
      <c r="C19" s="49"/>
      <c r="D19" s="50">
        <v>86.54</v>
      </c>
      <c r="E19" s="50">
        <v>72.849999999999994</v>
      </c>
      <c r="F19" s="50">
        <v>46.61</v>
      </c>
      <c r="G19" s="50">
        <v>26.25</v>
      </c>
      <c r="H19" s="50"/>
      <c r="I19" s="50"/>
      <c r="J19" s="50"/>
      <c r="K19" s="50"/>
      <c r="L19" s="50">
        <v>6.74</v>
      </c>
      <c r="M19" s="50"/>
      <c r="N19" s="50"/>
      <c r="O19" s="50"/>
      <c r="P19" s="50">
        <v>14.86</v>
      </c>
      <c r="Q19" s="50">
        <v>4.03</v>
      </c>
      <c r="R19" s="50">
        <v>7.74</v>
      </c>
      <c r="S19" s="50">
        <v>10.15</v>
      </c>
      <c r="T19" s="50"/>
      <c r="U19" s="101">
        <v>8.6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>
      <c r="A20" s="23"/>
      <c r="B20" s="18"/>
      <c r="C20" s="1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9"/>
    </row>
    <row r="21" spans="1:38" s="6" customFormat="1">
      <c r="A21" s="21"/>
      <c r="B21" s="2"/>
      <c r="C21" s="43" t="s">
        <v>75</v>
      </c>
      <c r="D21" s="44">
        <f t="shared" ref="D21:O21" si="0">MIN(D3:D19)</f>
        <v>58.7</v>
      </c>
      <c r="E21" s="44">
        <f t="shared" si="0"/>
        <v>49.57</v>
      </c>
      <c r="F21" s="44">
        <f t="shared" si="0"/>
        <v>33.119999999999997</v>
      </c>
      <c r="G21" s="44">
        <f t="shared" si="0"/>
        <v>16.34</v>
      </c>
      <c r="H21" s="44">
        <f t="shared" si="0"/>
        <v>13.74</v>
      </c>
      <c r="I21" s="44">
        <f t="shared" si="0"/>
        <v>3.74</v>
      </c>
      <c r="J21" s="44">
        <f t="shared" si="0"/>
        <v>13.6</v>
      </c>
      <c r="K21" s="44">
        <f t="shared" si="0"/>
        <v>8.51</v>
      </c>
      <c r="L21" s="44">
        <f t="shared" si="0"/>
        <v>4.0999999999999996</v>
      </c>
      <c r="M21" s="44">
        <f t="shared" si="0"/>
        <v>21.15</v>
      </c>
      <c r="N21" s="44">
        <f t="shared" si="0"/>
        <v>6.63</v>
      </c>
      <c r="O21" s="44">
        <f t="shared" si="0"/>
        <v>6.63</v>
      </c>
      <c r="P21" s="44">
        <f>MIN(P3:P19)</f>
        <v>10.17</v>
      </c>
      <c r="Q21" s="44">
        <f>MIN(Q3:Q19)</f>
        <v>2.8</v>
      </c>
      <c r="R21" s="44">
        <f>MIN(R3:R19)</f>
        <v>4.5599999999999996</v>
      </c>
      <c r="S21" s="44">
        <f>MIN(S3:S19)</f>
        <v>5.34</v>
      </c>
      <c r="T21" s="44">
        <f>MIN(T3:T19)</f>
        <v>10.4</v>
      </c>
      <c r="U21" s="26">
        <f>MIN(U3:U19)</f>
        <v>5.57</v>
      </c>
    </row>
    <row r="22" spans="1:38" s="6" customFormat="1">
      <c r="A22" s="21"/>
      <c r="B22" s="2"/>
      <c r="C22" s="43" t="s">
        <v>76</v>
      </c>
      <c r="D22" s="44">
        <f t="shared" ref="D22:O22" si="1">MAX(D2:D19)</f>
        <v>90.87</v>
      </c>
      <c r="E22" s="44">
        <f t="shared" si="1"/>
        <v>79.709999999999994</v>
      </c>
      <c r="F22" s="44">
        <f t="shared" si="1"/>
        <v>51.69</v>
      </c>
      <c r="G22" s="44">
        <f t="shared" si="1"/>
        <v>28.2</v>
      </c>
      <c r="H22" s="44">
        <f t="shared" si="1"/>
        <v>25.58</v>
      </c>
      <c r="I22" s="44">
        <f t="shared" si="1"/>
        <v>4.0999999999999996</v>
      </c>
      <c r="J22" s="44">
        <f t="shared" si="1"/>
        <v>22.73</v>
      </c>
      <c r="K22" s="44">
        <f t="shared" si="1"/>
        <v>16.45</v>
      </c>
      <c r="L22" s="44">
        <f t="shared" si="1"/>
        <v>8.49</v>
      </c>
      <c r="M22" s="44">
        <f t="shared" si="1"/>
        <v>34.25</v>
      </c>
      <c r="N22" s="44">
        <f t="shared" si="1"/>
        <v>12.24</v>
      </c>
      <c r="O22" s="44">
        <f t="shared" si="1"/>
        <v>12.66</v>
      </c>
      <c r="P22" s="44">
        <f>MAX(P2:P19)</f>
        <v>14.86</v>
      </c>
      <c r="Q22" s="44">
        <f>MAX(Q2:Q19)</f>
        <v>5.69</v>
      </c>
      <c r="R22" s="44">
        <f>MAX(R2:R19)</f>
        <v>7.74</v>
      </c>
      <c r="S22" s="44">
        <f>MAX(S2:S19)</f>
        <v>10.86</v>
      </c>
      <c r="T22" s="44">
        <f>MAX(T2:T19)</f>
        <v>14.64</v>
      </c>
      <c r="U22" s="26">
        <f>MAX(U2:U19)</f>
        <v>9.68</v>
      </c>
    </row>
    <row r="23" spans="1:38" s="15" customFormat="1">
      <c r="A23" s="90"/>
      <c r="B23" s="60"/>
      <c r="C23" s="43" t="s">
        <v>74</v>
      </c>
      <c r="D23" s="46">
        <f t="shared" ref="D23:O23" si="2">AVERAGE(D3:D19)</f>
        <v>73.901428571428568</v>
      </c>
      <c r="E23" s="46">
        <f t="shared" si="2"/>
        <v>64.445625000000007</v>
      </c>
      <c r="F23" s="46">
        <f t="shared" si="2"/>
        <v>41.337058823529411</v>
      </c>
      <c r="G23" s="46">
        <f t="shared" si="2"/>
        <v>22.775624999999998</v>
      </c>
      <c r="H23" s="46">
        <f t="shared" si="2"/>
        <v>19.334615384615379</v>
      </c>
      <c r="I23" s="46">
        <f t="shared" si="2"/>
        <v>3.92</v>
      </c>
      <c r="J23" s="46">
        <f t="shared" si="2"/>
        <v>16.780714285714286</v>
      </c>
      <c r="K23" s="46">
        <f t="shared" si="2"/>
        <v>11.499375000000001</v>
      </c>
      <c r="L23" s="46">
        <f t="shared" si="2"/>
        <v>5.9688235294117646</v>
      </c>
      <c r="M23" s="46">
        <f t="shared" si="2"/>
        <v>26.646428571428576</v>
      </c>
      <c r="N23" s="46">
        <f t="shared" si="2"/>
        <v>8.1385714285714279</v>
      </c>
      <c r="O23" s="46">
        <f t="shared" si="2"/>
        <v>8.5022222222222226</v>
      </c>
      <c r="P23" s="46">
        <f>AVERAGE(P3:P19)</f>
        <v>12.555555555555555</v>
      </c>
      <c r="Q23" s="46">
        <f>AVERAGE(Q3:Q19)</f>
        <v>4.4327272727272726</v>
      </c>
      <c r="R23" s="46">
        <f>AVERAGE(R3:R19)</f>
        <v>6.1712499999999997</v>
      </c>
      <c r="S23" s="46">
        <f>AVERAGE(S3:S19)</f>
        <v>8.9361538461538466</v>
      </c>
      <c r="T23" s="46">
        <f>AVERAGE(T3:T19)</f>
        <v>12.607857142857142</v>
      </c>
      <c r="U23" s="28">
        <f>AVERAGE(U3:U19)</f>
        <v>7.5926666666666653</v>
      </c>
    </row>
    <row r="24" spans="1:38" s="6" customFormat="1" ht="16" thickBot="1">
      <c r="A24" s="52"/>
      <c r="B24" s="91"/>
      <c r="C24" s="55" t="s">
        <v>77</v>
      </c>
      <c r="D24" s="56">
        <f t="shared" ref="D24:O24" si="3">STDEV(D3:D19)</f>
        <v>8.8476314580560409</v>
      </c>
      <c r="E24" s="56">
        <f t="shared" si="3"/>
        <v>7.5047531327374077</v>
      </c>
      <c r="F24" s="56">
        <f t="shared" si="3"/>
        <v>4.6533680876139076</v>
      </c>
      <c r="G24" s="56">
        <f t="shared" si="3"/>
        <v>3.1281857761328835</v>
      </c>
      <c r="H24" s="56">
        <f t="shared" si="3"/>
        <v>3.0056131248732654</v>
      </c>
      <c r="I24" s="56">
        <f t="shared" si="3"/>
        <v>0.25455844122715671</v>
      </c>
      <c r="J24" s="56">
        <f t="shared" si="3"/>
        <v>2.9887518987175921</v>
      </c>
      <c r="K24" s="56">
        <f t="shared" si="3"/>
        <v>2.3535008497980208</v>
      </c>
      <c r="L24" s="56">
        <f t="shared" si="3"/>
        <v>1.1163382235737407</v>
      </c>
      <c r="M24" s="56">
        <f t="shared" si="3"/>
        <v>3.9204524996736643</v>
      </c>
      <c r="N24" s="56">
        <f t="shared" si="3"/>
        <v>1.4158816614113197</v>
      </c>
      <c r="O24" s="56">
        <f t="shared" si="3"/>
        <v>1.9707344936455629</v>
      </c>
      <c r="P24" s="56">
        <f>STDEV(P3:P19)</f>
        <v>1.613823961210693</v>
      </c>
      <c r="Q24" s="56">
        <f>STDEV(Q3:Q19)</f>
        <v>0.80336904233473361</v>
      </c>
      <c r="R24" s="56">
        <f>STDEV(R3:R19)</f>
        <v>0.95310676212059542</v>
      </c>
      <c r="S24" s="56">
        <f>STDEV(S3:S19)</f>
        <v>1.478791953259694</v>
      </c>
      <c r="T24" s="56">
        <f>STDEV(T3:T19)</f>
        <v>1.2265974110486328</v>
      </c>
      <c r="U24" s="36">
        <f>STDEV(U3:U19)</f>
        <v>1.3654589320950385</v>
      </c>
    </row>
    <row r="26" spans="1:38" s="14" customFormat="1">
      <c r="A26" s="14" t="s">
        <v>131</v>
      </c>
    </row>
    <row r="27" spans="1:38">
      <c r="A27" s="6" t="s">
        <v>24</v>
      </c>
      <c r="B27" s="12" t="s">
        <v>125</v>
      </c>
      <c r="D27" s="6"/>
      <c r="E27" s="17"/>
      <c r="F27" s="17"/>
      <c r="G27" s="6"/>
      <c r="H27" s="17"/>
      <c r="I27" s="17"/>
      <c r="J27" s="17"/>
      <c r="K27" s="17"/>
      <c r="L27" s="17"/>
      <c r="M27" s="17"/>
      <c r="N27" s="17"/>
      <c r="O27" s="6"/>
      <c r="P27" s="17"/>
      <c r="Q27" s="17"/>
      <c r="R27" s="6"/>
      <c r="S27" s="17"/>
      <c r="T27" s="6"/>
      <c r="U27" s="17"/>
      <c r="V27" s="6"/>
    </row>
    <row r="28" spans="1:38">
      <c r="A28" s="6" t="s">
        <v>33</v>
      </c>
      <c r="B28" s="12" t="s">
        <v>125</v>
      </c>
      <c r="D28" s="18"/>
    </row>
    <row r="31" spans="1:38" ht="33" customHeight="1" thickBot="1">
      <c r="A31" s="10" t="s">
        <v>126</v>
      </c>
    </row>
    <row r="32" spans="1:38">
      <c r="A32" s="19" t="s">
        <v>0</v>
      </c>
      <c r="B32" s="58" t="s">
        <v>1</v>
      </c>
      <c r="C32" s="58"/>
      <c r="D32" s="92" t="s">
        <v>43</v>
      </c>
      <c r="E32" s="92" t="s">
        <v>44</v>
      </c>
      <c r="F32" s="92" t="s">
        <v>4</v>
      </c>
      <c r="G32" s="92" t="s">
        <v>45</v>
      </c>
      <c r="H32" s="92" t="s">
        <v>46</v>
      </c>
      <c r="I32" s="92" t="s">
        <v>47</v>
      </c>
      <c r="J32" s="92" t="s">
        <v>48</v>
      </c>
      <c r="K32" s="92" t="s">
        <v>49</v>
      </c>
      <c r="L32" s="92" t="s">
        <v>50</v>
      </c>
      <c r="M32" s="92" t="s">
        <v>51</v>
      </c>
      <c r="N32" s="92" t="s">
        <v>52</v>
      </c>
      <c r="O32" s="92" t="s">
        <v>53</v>
      </c>
      <c r="P32" s="92" t="s">
        <v>54</v>
      </c>
      <c r="Q32" s="92" t="s">
        <v>55</v>
      </c>
      <c r="R32" s="92" t="s">
        <v>56</v>
      </c>
      <c r="S32" s="92" t="s">
        <v>57</v>
      </c>
      <c r="T32" s="92" t="s">
        <v>58</v>
      </c>
      <c r="U32" s="92" t="s">
        <v>59</v>
      </c>
      <c r="V32" s="19" t="s">
        <v>122</v>
      </c>
      <c r="W32" s="20" t="s">
        <v>123</v>
      </c>
      <c r="Y32" s="1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26">
      <c r="A33" s="21" t="s">
        <v>20</v>
      </c>
      <c r="B33" s="41" t="s">
        <v>125</v>
      </c>
      <c r="C33" s="18"/>
      <c r="D33" s="4">
        <f>D3/F3*100</f>
        <v>185.53279751101891</v>
      </c>
      <c r="E33" s="4">
        <f>E3/F3*100</f>
        <v>156.31319678506611</v>
      </c>
      <c r="F33" s="4"/>
      <c r="G33" s="4">
        <f>G3/F3*100</f>
        <v>56.235416126523205</v>
      </c>
      <c r="H33" s="4">
        <f>H3/F3*100</f>
        <v>49.18330308529945</v>
      </c>
      <c r="I33" s="4"/>
      <c r="J33" s="4">
        <f>J3/F3*100</f>
        <v>36.297640653357533</v>
      </c>
      <c r="K33" s="4">
        <f>K3/F3*100</f>
        <v>28.260305937256934</v>
      </c>
      <c r="L33" s="4">
        <f>L3/F3*100</f>
        <v>16.022815659839253</v>
      </c>
      <c r="M33" s="4">
        <f>M3/F3*100</f>
        <v>67.721026704692761</v>
      </c>
      <c r="N33" s="4">
        <f>N3/F3*100</f>
        <v>21.648949961109672</v>
      </c>
      <c r="O33" s="4"/>
      <c r="P33" s="4">
        <f>P3/F3*100</f>
        <v>30.204822400829663</v>
      </c>
      <c r="Q33" s="4">
        <f>Q3/F3*100</f>
        <v>10.111485610578169</v>
      </c>
      <c r="R33" s="4">
        <f>R3/F3*100</f>
        <v>14.544983147523983</v>
      </c>
      <c r="S33" s="4">
        <f>S3/F3*100</f>
        <v>20.741508944775731</v>
      </c>
      <c r="T33" s="4">
        <f>T3/F3*100</f>
        <v>32.382680840031114</v>
      </c>
      <c r="U33" s="4"/>
      <c r="V33" s="21">
        <f>S3/G3*100</f>
        <v>36.883356385431071</v>
      </c>
      <c r="W33" s="22">
        <f>R3/G3*100</f>
        <v>25.864453665283545</v>
      </c>
      <c r="Y33" s="5"/>
      <c r="Z33" s="6"/>
    </row>
    <row r="34" spans="1:26">
      <c r="A34" s="21" t="s">
        <v>22</v>
      </c>
      <c r="B34" s="41" t="s">
        <v>125</v>
      </c>
      <c r="C34" s="18"/>
      <c r="D34" s="4">
        <f>D4/F4*100</f>
        <v>186.35247913598428</v>
      </c>
      <c r="E34" s="4">
        <f>E4/F4*100</f>
        <v>156.84830633284241</v>
      </c>
      <c r="F34" s="4"/>
      <c r="G34" s="4">
        <f>G4/F4*100</f>
        <v>56.971035837015215</v>
      </c>
      <c r="H34" s="4">
        <f>H4/F4*100</f>
        <v>51.644575355915556</v>
      </c>
      <c r="I34" s="4"/>
      <c r="J34" s="4">
        <f>J4/F4*100</f>
        <v>43.176239567992141</v>
      </c>
      <c r="K34" s="4">
        <f>K4/F4*100</f>
        <v>29.995090819833088</v>
      </c>
      <c r="L34" s="4">
        <f>L4/F4*100</f>
        <v>15.709376534118801</v>
      </c>
      <c r="M34" s="4">
        <f>M4/F4*100</f>
        <v>66.961217476681384</v>
      </c>
      <c r="N34" s="4">
        <f>N4/F4*100</f>
        <v>20.201276386843396</v>
      </c>
      <c r="O34" s="4">
        <f>O4/F4*100</f>
        <v>23.858615611192931</v>
      </c>
      <c r="P34" s="4">
        <f>P4/F4*100</f>
        <v>35.738831615120276</v>
      </c>
      <c r="Q34" s="4">
        <f>Q4/F4*100</f>
        <v>13.082965144820816</v>
      </c>
      <c r="R34" s="4">
        <f>R4/F4*100</f>
        <v>14.432989690721648</v>
      </c>
      <c r="S34" s="4">
        <f>S4/F4*100</f>
        <v>20.839469808541971</v>
      </c>
      <c r="T34" s="4">
        <f>T4/F4*100</f>
        <v>30.044182621502209</v>
      </c>
      <c r="U34" s="4">
        <f>U4/F4*100</f>
        <v>18.7039764359352</v>
      </c>
      <c r="V34" s="21">
        <f>S4/G4*100</f>
        <v>36.579060749676863</v>
      </c>
      <c r="W34" s="22">
        <f>R4/G4*100</f>
        <v>25.333907798362777</v>
      </c>
      <c r="Y34" s="5"/>
      <c r="Z34" s="6"/>
    </row>
    <row r="35" spans="1:26">
      <c r="A35" s="21" t="s">
        <v>101</v>
      </c>
      <c r="B35" s="41" t="s">
        <v>125</v>
      </c>
      <c r="C35" s="18"/>
      <c r="D35" s="4">
        <f>D5/F5*100</f>
        <v>177.23429951690824</v>
      </c>
      <c r="E35" s="4">
        <f>E5/F5*100</f>
        <v>149.66787439613526</v>
      </c>
      <c r="F35" s="4"/>
      <c r="G35" s="4">
        <f>G5/F5*100</f>
        <v>49.335748792270536</v>
      </c>
      <c r="H35" s="4">
        <f>H5/F5*100</f>
        <v>41.48550724637682</v>
      </c>
      <c r="I35" s="4"/>
      <c r="J35" s="4">
        <f>J5/F5*100</f>
        <v>42.361111111111107</v>
      </c>
      <c r="K35" s="4">
        <f>K5/F5*100</f>
        <v>29.80072463768116</v>
      </c>
      <c r="L35" s="4">
        <f>L5/F5*100</f>
        <v>14.824879227053142</v>
      </c>
      <c r="M35" s="4">
        <f>M5/F5*100</f>
        <v>64.885265700483103</v>
      </c>
      <c r="N35" s="4">
        <f>N5/F5*100</f>
        <v>20.682367149758456</v>
      </c>
      <c r="O35" s="4">
        <f>O5/F5*100</f>
        <v>21.557971014492754</v>
      </c>
      <c r="P35" s="4">
        <f>P5/F5*100</f>
        <v>30.706521739130437</v>
      </c>
      <c r="Q35" s="4"/>
      <c r="R35" s="4"/>
      <c r="S35" s="4">
        <f>S5/F5*100</f>
        <v>16.123188405797102</v>
      </c>
      <c r="T35" s="4">
        <f>T5/F5*100</f>
        <v>31.400966183574887</v>
      </c>
      <c r="U35" s="4">
        <f>U5/F5*100</f>
        <v>18.297101449275363</v>
      </c>
      <c r="V35" s="21">
        <f>S5/G5*100</f>
        <v>32.680538555691555</v>
      </c>
      <c r="W35" s="22"/>
      <c r="Y35" s="5"/>
      <c r="Z35" s="6"/>
    </row>
    <row r="36" spans="1:26">
      <c r="A36" s="21" t="s">
        <v>25</v>
      </c>
      <c r="B36" s="41" t="s">
        <v>125</v>
      </c>
      <c r="C36" s="18"/>
      <c r="D36" s="4"/>
      <c r="E36" s="4">
        <f>E6/F6*100</f>
        <v>156.88225538971807</v>
      </c>
      <c r="F36" s="4"/>
      <c r="G36" s="4">
        <f>G6/F6*100</f>
        <v>56.50319829424307</v>
      </c>
      <c r="H36" s="4">
        <f>H6/F6*100</f>
        <v>46.766169154228855</v>
      </c>
      <c r="I36" s="4"/>
      <c r="J36" s="4">
        <f>J6/F6*100</f>
        <v>34.873252783700551</v>
      </c>
      <c r="K36" s="4">
        <f>K6/F6*100</f>
        <v>25.136223643686328</v>
      </c>
      <c r="L36" s="4">
        <f>L6/F6*100</f>
        <v>13.69343757403459</v>
      </c>
      <c r="M36" s="4">
        <f>M6/F6*100</f>
        <v>70.149253731343293</v>
      </c>
      <c r="N36" s="4">
        <f>N6/F6*100</f>
        <v>16.868040748637764</v>
      </c>
      <c r="O36" s="4">
        <f>O6/F6*100</f>
        <v>16.323146173892443</v>
      </c>
      <c r="P36" s="4"/>
      <c r="Q36" s="4">
        <f>Q6/F6*100</f>
        <v>12.200900260601752</v>
      </c>
      <c r="R36" s="4"/>
      <c r="S36" s="4"/>
      <c r="T36" s="4">
        <f>T6/F6*100</f>
        <v>31.343283582089555</v>
      </c>
      <c r="U36" s="4">
        <f>U6/F6*100</f>
        <v>19.071310116086238</v>
      </c>
      <c r="V36" s="21"/>
      <c r="W36" s="22"/>
      <c r="Y36" s="6"/>
      <c r="Z36" s="6"/>
    </row>
    <row r="37" spans="1:26">
      <c r="A37" s="21" t="s">
        <v>26</v>
      </c>
      <c r="B37" s="41" t="s">
        <v>125</v>
      </c>
      <c r="C37" s="18"/>
      <c r="D37" s="4">
        <v>175.79802669762043</v>
      </c>
      <c r="E37" s="4">
        <v>154.20777713290772</v>
      </c>
      <c r="F37" s="4"/>
      <c r="G37" s="4">
        <v>54.556006964596634</v>
      </c>
      <c r="H37" s="4">
        <v>49.487328303346871</v>
      </c>
      <c r="I37" s="4"/>
      <c r="J37" s="4">
        <v>43.973689301605731</v>
      </c>
      <c r="K37" s="4">
        <v>31.824337396014702</v>
      </c>
      <c r="L37" s="4">
        <v>16.424840394660478</v>
      </c>
      <c r="M37" s="4">
        <v>66.260398529696275</v>
      </c>
      <c r="N37" s="4">
        <v>23.6796285548462</v>
      </c>
      <c r="O37" s="4">
        <v>24.492164828787001</v>
      </c>
      <c r="P37" s="4"/>
      <c r="Q37" s="4"/>
      <c r="R37" s="4">
        <v>13.503579028825694</v>
      </c>
      <c r="S37" s="4">
        <v>19.636293286902688</v>
      </c>
      <c r="T37" s="4">
        <v>26.155929580189589</v>
      </c>
      <c r="U37" s="4">
        <v>18.165989553105053</v>
      </c>
      <c r="V37" s="21">
        <f>S7/G7*100</f>
        <v>35.992907801418447</v>
      </c>
      <c r="W37" s="22">
        <f>R7/G7*100</f>
        <v>24.751773049645394</v>
      </c>
      <c r="Y37" s="6"/>
      <c r="Z37" s="6"/>
    </row>
    <row r="38" spans="1:26">
      <c r="A38" s="21" t="s">
        <v>27</v>
      </c>
      <c r="B38" s="41" t="s">
        <v>125</v>
      </c>
      <c r="C38" s="18" t="s">
        <v>70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21">
        <f>S8/G8*100</f>
        <v>37.636003956478739</v>
      </c>
      <c r="W38" s="22">
        <f>R8/G8*100</f>
        <v>22.551928783382788</v>
      </c>
      <c r="Y38" s="5"/>
      <c r="Z38" s="6"/>
    </row>
    <row r="39" spans="1:26">
      <c r="A39" s="21" t="s">
        <v>28</v>
      </c>
      <c r="B39" s="41" t="s">
        <v>125</v>
      </c>
      <c r="C39" s="18" t="s">
        <v>70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21"/>
      <c r="W39" s="22"/>
      <c r="Y39" s="6"/>
      <c r="Z39" s="6"/>
    </row>
    <row r="40" spans="1:26">
      <c r="A40" s="21" t="s">
        <v>29</v>
      </c>
      <c r="B40" s="41" t="s">
        <v>125</v>
      </c>
      <c r="C40" s="18"/>
      <c r="D40" s="4">
        <f>D10/F10*100</f>
        <v>187.60330578512395</v>
      </c>
      <c r="E40" s="4">
        <f>E10/F10*100</f>
        <v>153.09204901681389</v>
      </c>
      <c r="F40" s="4"/>
      <c r="G40" s="4">
        <f>G10/F10*100</f>
        <v>52.949558278711869</v>
      </c>
      <c r="H40" s="4">
        <f>H10/F10*100</f>
        <v>47.876888002279848</v>
      </c>
      <c r="I40" s="4">
        <f>I10/F10*100</f>
        <v>11.684240524365915</v>
      </c>
      <c r="J40" s="4">
        <f>J10/F10*100</f>
        <v>39.840410373325732</v>
      </c>
      <c r="K40" s="4">
        <f>K10/F10*100</f>
        <v>26.959247648902824</v>
      </c>
      <c r="L40" s="4">
        <f>L10/F10*100</f>
        <v>16.21544599601026</v>
      </c>
      <c r="M40" s="4">
        <f>M10/F10*100</f>
        <v>60.273582217155877</v>
      </c>
      <c r="N40" s="4">
        <f>N10/F10*100</f>
        <v>20.518666286691364</v>
      </c>
      <c r="O40" s="4">
        <f>O10/F10*100</f>
        <v>21.829581077229978</v>
      </c>
      <c r="P40" s="4">
        <f>P10/F10*100</f>
        <v>35.850669706469077</v>
      </c>
      <c r="Q40" s="4"/>
      <c r="R40" s="4"/>
      <c r="S40" s="4">
        <f>S10/F10*100</f>
        <v>24.593901396409233</v>
      </c>
      <c r="T40" s="4">
        <f>T10/F10*100</f>
        <v>32.145910515816468</v>
      </c>
      <c r="U40" s="4">
        <f>U10/F10*100</f>
        <v>17.155884867483611</v>
      </c>
      <c r="V40" s="21">
        <f>S10/G10*100</f>
        <v>46.447793326157168</v>
      </c>
      <c r="W40" s="22"/>
      <c r="Y40" s="6"/>
      <c r="Z40" s="6"/>
    </row>
    <row r="41" spans="1:26">
      <c r="A41" s="21" t="s">
        <v>30</v>
      </c>
      <c r="B41" s="41" t="s">
        <v>125</v>
      </c>
      <c r="C41" s="18"/>
      <c r="D41" s="4">
        <f>D11/F11*100</f>
        <v>164.60438747843233</v>
      </c>
      <c r="E41" s="4">
        <f>E11/F11*100</f>
        <v>149.56864678333744</v>
      </c>
      <c r="F41" s="4"/>
      <c r="G41" s="4">
        <f>G11/F11*100</f>
        <v>49.445403007148137</v>
      </c>
      <c r="H41" s="4">
        <f>H11/F11*100</f>
        <v>50.110919398570367</v>
      </c>
      <c r="I41" s="4"/>
      <c r="J41" s="4">
        <f>J11/F11*100</f>
        <v>41.631747596746365</v>
      </c>
      <c r="K41" s="4">
        <f>K11/F11*100</f>
        <v>26.965738230219372</v>
      </c>
      <c r="L41" s="4">
        <f>L11/F11*100</f>
        <v>14.739955632240573</v>
      </c>
      <c r="M41" s="4">
        <f>M11/F11*100</f>
        <v>63.347300961301457</v>
      </c>
      <c r="N41" s="4">
        <f>N11/F11*100</f>
        <v>18.338673896968206</v>
      </c>
      <c r="O41" s="4">
        <f>O11/F11*100</f>
        <v>22.947991126448116</v>
      </c>
      <c r="P41" s="4"/>
      <c r="Q41" s="4">
        <f>Q11/F11*100</f>
        <v>10.352477199901406</v>
      </c>
      <c r="R41" s="4"/>
      <c r="S41" s="4">
        <f>S11/F11*100</f>
        <v>20.557061868375648</v>
      </c>
      <c r="T41" s="4">
        <f>T11/F11*100</f>
        <v>29.405964998767558</v>
      </c>
      <c r="U41" s="4">
        <f>U11/F11*100</f>
        <v>19.965491742666995</v>
      </c>
      <c r="V41" s="21">
        <f>S11/G11*100</f>
        <v>41.575274177467598</v>
      </c>
      <c r="W41" s="22"/>
      <c r="Y41" s="6"/>
      <c r="Z41" s="6"/>
    </row>
    <row r="42" spans="1:26">
      <c r="A42" s="21" t="s">
        <v>61</v>
      </c>
      <c r="B42" s="41" t="s">
        <v>125</v>
      </c>
      <c r="C42" s="18"/>
      <c r="D42" s="4">
        <f>D12/F12*100</f>
        <v>187.2037914691943</v>
      </c>
      <c r="E42" s="4">
        <f>E12/F12*100</f>
        <v>163.98104265402844</v>
      </c>
      <c r="F42" s="4"/>
      <c r="G42" s="4">
        <f>G12/F12*100</f>
        <v>62.085308056872037</v>
      </c>
      <c r="H42" s="4"/>
      <c r="I42" s="4"/>
      <c r="J42" s="4">
        <f>J12/F12*100</f>
        <v>32.227488151658768</v>
      </c>
      <c r="K42" s="4">
        <f>K12/F12*100</f>
        <v>23.459715639810426</v>
      </c>
      <c r="L42" s="4">
        <f>L12/F12*100</f>
        <v>12.796208530805686</v>
      </c>
      <c r="M42" s="4"/>
      <c r="N42" s="4"/>
      <c r="O42" s="4"/>
      <c r="P42" s="4"/>
      <c r="Q42" s="4">
        <f>Q12/F12*100</f>
        <v>10.663507109004739</v>
      </c>
      <c r="R42" s="4"/>
      <c r="S42" s="4"/>
      <c r="T42" s="4"/>
      <c r="U42" s="4"/>
      <c r="V42" s="21"/>
      <c r="W42" s="22"/>
      <c r="Y42" s="6"/>
      <c r="Z42" s="6"/>
    </row>
    <row r="43" spans="1:26">
      <c r="A43" s="21" t="s">
        <v>31</v>
      </c>
      <c r="B43" s="41" t="s">
        <v>125</v>
      </c>
      <c r="C43" s="18"/>
      <c r="D43" s="4">
        <f>D13/F13*100</f>
        <v>177.54712984537173</v>
      </c>
      <c r="E43" s="4">
        <f>E13/F13*100</f>
        <v>152.59478923956792</v>
      </c>
      <c r="F43" s="4"/>
      <c r="G43" s="4">
        <f>G13/F13*100</f>
        <v>52.319423850879041</v>
      </c>
      <c r="H43" s="4"/>
      <c r="I43" s="4"/>
      <c r="J43" s="4">
        <f>J13/F13*100</f>
        <v>41.05062486761279</v>
      </c>
      <c r="K43" s="4">
        <f>K13/F13*100</f>
        <v>24.422791781402243</v>
      </c>
      <c r="L43" s="4">
        <f>L13/F13*100</f>
        <v>14.276636305867402</v>
      </c>
      <c r="M43" s="4">
        <f>M13/F13*100</f>
        <v>65.81232789663207</v>
      </c>
      <c r="N43" s="4">
        <f>N13/F13*100</f>
        <v>19.296759161194661</v>
      </c>
      <c r="O43" s="4"/>
      <c r="P43" s="4">
        <f>P13/F13*100</f>
        <v>28.53209065875874</v>
      </c>
      <c r="Q43" s="4">
        <f>Q13/F13*100</f>
        <v>10.315611099343359</v>
      </c>
      <c r="R43" s="4">
        <f>R13/F13*100</f>
        <v>12.327896632069477</v>
      </c>
      <c r="S43" s="4">
        <f>S13/F13*100</f>
        <v>23.003600932005931</v>
      </c>
      <c r="T43" s="4">
        <f>T13/F13*100</f>
        <v>31.010379156958273</v>
      </c>
      <c r="U43" s="4">
        <f>U13/F13*100</f>
        <v>20.355856809997881</v>
      </c>
      <c r="V43" s="21">
        <f>S13/G13*100</f>
        <v>43.967611336032384</v>
      </c>
      <c r="W43" s="22">
        <f>R13/G13*100</f>
        <v>23.562753036437247</v>
      </c>
      <c r="Y43" s="6"/>
      <c r="Z43" s="6"/>
    </row>
    <row r="44" spans="1:26">
      <c r="A44" s="21" t="s">
        <v>32</v>
      </c>
      <c r="B44" s="41" t="s">
        <v>125</v>
      </c>
      <c r="C44" s="18"/>
      <c r="D44" s="4"/>
      <c r="E44" s="4">
        <f>E14/F14*100</f>
        <v>155.06657639359059</v>
      </c>
      <c r="F44" s="4"/>
      <c r="G44" s="4">
        <f>G14/F14*100</f>
        <v>54.705484089370337</v>
      </c>
      <c r="H44" s="4">
        <f>H14/F14*100</f>
        <v>46.784021665538248</v>
      </c>
      <c r="I44" s="4"/>
      <c r="J44" s="4">
        <f>J14/F14*100</f>
        <v>44.459489957120283</v>
      </c>
      <c r="K44" s="4">
        <f>K14/F14*100</f>
        <v>34.845407357255695</v>
      </c>
      <c r="L44" s="4">
        <f>L14/F14*100</f>
        <v>17.467840216655382</v>
      </c>
      <c r="M44" s="4">
        <f>M14/F14*100</f>
        <v>64.590385917400141</v>
      </c>
      <c r="N44" s="4">
        <f>N14/F14*100</f>
        <v>19.76980365605958</v>
      </c>
      <c r="O44" s="4">
        <f>O14/F14*100</f>
        <v>21.327014218009477</v>
      </c>
      <c r="P44" s="4"/>
      <c r="Q44" s="4"/>
      <c r="R44" s="4">
        <f>R14/F14*100</f>
        <v>14.691943127962084</v>
      </c>
      <c r="S44" s="4">
        <f>S14/F14*100</f>
        <v>21.823516136312342</v>
      </c>
      <c r="T44" s="4">
        <f>T14/F14*100</f>
        <v>32.362897765741366</v>
      </c>
      <c r="U44" s="4">
        <f>U14/F14*100</f>
        <v>17.309862333559014</v>
      </c>
      <c r="V44" s="21">
        <f>S14/G14*100</f>
        <v>39.892739273927397</v>
      </c>
      <c r="W44" s="22">
        <f>R14/G14*100</f>
        <v>26.856435643564357</v>
      </c>
      <c r="Y44" s="6"/>
      <c r="Z44" s="6"/>
    </row>
    <row r="45" spans="1:26">
      <c r="A45" s="21" t="s">
        <v>36</v>
      </c>
      <c r="B45" s="41" t="s">
        <v>125</v>
      </c>
      <c r="C45" s="93"/>
      <c r="D45" s="4">
        <f>D15/F15*100</f>
        <v>183.94178589047854</v>
      </c>
      <c r="E45" s="4">
        <f>E15/F15*100</f>
        <v>153.87271830291073</v>
      </c>
      <c r="F45" s="4"/>
      <c r="G45" s="4">
        <f>G15/F15*100</f>
        <v>54.908732116428226</v>
      </c>
      <c r="H45" s="4">
        <f>H15/F15*100</f>
        <v>42.180562407498776</v>
      </c>
      <c r="I45" s="4"/>
      <c r="J45" s="4"/>
      <c r="K45" s="4">
        <f>K15/F15*100</f>
        <v>24.420325604341393</v>
      </c>
      <c r="L45" s="4">
        <f>L15/F15*100</f>
        <v>13.24617661568821</v>
      </c>
      <c r="M45" s="4">
        <f>M15/F15*100</f>
        <v>65.762210162802177</v>
      </c>
      <c r="N45" s="4">
        <f>N15/F15*100</f>
        <v>19.980266403552047</v>
      </c>
      <c r="O45" s="4"/>
      <c r="P45" s="4">
        <f>P15/F15*100</f>
        <v>32.560434139121853</v>
      </c>
      <c r="Q45" s="4"/>
      <c r="R45" s="4"/>
      <c r="S45" s="4"/>
      <c r="T45" s="4">
        <f>T15/F15*100</f>
        <v>31.549087321164283</v>
      </c>
      <c r="U45" s="4">
        <f>U15/F15*100</f>
        <v>17.414898865318204</v>
      </c>
      <c r="V45" s="21"/>
      <c r="W45" s="22"/>
    </row>
    <row r="46" spans="1:26">
      <c r="A46" s="21" t="s">
        <v>37</v>
      </c>
      <c r="B46" s="41" t="s">
        <v>125</v>
      </c>
      <c r="C46" s="18" t="s">
        <v>70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1">
        <f>S16/G16*100</f>
        <v>40.13234721681588</v>
      </c>
      <c r="W46" s="22"/>
      <c r="Y46" s="5"/>
      <c r="Z46" s="6"/>
    </row>
    <row r="47" spans="1:26">
      <c r="A47" s="21" t="s">
        <v>38</v>
      </c>
      <c r="B47" s="41" t="s">
        <v>125</v>
      </c>
      <c r="C47" s="18"/>
      <c r="D47" s="4">
        <f>D17/F17*100</f>
        <v>166.81001770806981</v>
      </c>
      <c r="E47" s="4">
        <f>E17/F17*100</f>
        <v>153.6048570705793</v>
      </c>
      <c r="F47" s="4"/>
      <c r="G47" s="4">
        <f>G17/F17*100</f>
        <v>53.90842398178598</v>
      </c>
      <c r="H47" s="4">
        <f>H17/F17*100</f>
        <v>45.130280799392864</v>
      </c>
      <c r="I47" s="4"/>
      <c r="J47" s="4">
        <f>J17/F17*100</f>
        <v>34.556033392360227</v>
      </c>
      <c r="K47" s="4">
        <f>K17/F17*100</f>
        <v>23.728813559322035</v>
      </c>
      <c r="L47" s="4">
        <f>L17/F17*100</f>
        <v>13.028079939286618</v>
      </c>
      <c r="M47" s="4"/>
      <c r="N47" s="4">
        <f>N17/F17*100</f>
        <v>20.99671135846193</v>
      </c>
      <c r="O47" s="4"/>
      <c r="P47" s="4"/>
      <c r="Q47" s="4">
        <f>Q17/F17*100</f>
        <v>7.0832279281558304</v>
      </c>
      <c r="R47" s="4">
        <f>R17/F17*100</f>
        <v>15.86137111054895</v>
      </c>
      <c r="S47" s="4">
        <f>S17/F17*100</f>
        <v>22.084492790285857</v>
      </c>
      <c r="T47" s="4">
        <f>T17/F17*100</f>
        <v>27.194535795598281</v>
      </c>
      <c r="U47" s="4">
        <f>U17/F17*100</f>
        <v>14.090564128509991</v>
      </c>
      <c r="V47" s="21">
        <f>S17/G17*100</f>
        <v>40.966682308775226</v>
      </c>
      <c r="W47" s="22">
        <f>R17/G17*100</f>
        <v>29.422806194274987</v>
      </c>
    </row>
    <row r="48" spans="1:26">
      <c r="A48" s="21" t="s">
        <v>39</v>
      </c>
      <c r="B48" s="41" t="s">
        <v>125</v>
      </c>
      <c r="C48" s="18" t="s">
        <v>70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1">
        <f>S18/G18*100</f>
        <v>45.765849143914863</v>
      </c>
      <c r="W48" s="22"/>
      <c r="Y48" s="5"/>
      <c r="Z48" s="6"/>
    </row>
    <row r="49" spans="1:26">
      <c r="A49" s="86" t="s">
        <v>40</v>
      </c>
      <c r="B49" s="48" t="s">
        <v>125</v>
      </c>
      <c r="C49" s="49" t="s">
        <v>63</v>
      </c>
      <c r="D49" s="82">
        <f>D19/F19*100</f>
        <v>185.66831152113281</v>
      </c>
      <c r="E49" s="82">
        <f>E19/F19*100</f>
        <v>156.29693198884357</v>
      </c>
      <c r="F49" s="82"/>
      <c r="G49" s="82">
        <f>G19/F19*100</f>
        <v>56.318386612314953</v>
      </c>
      <c r="H49" s="82"/>
      <c r="I49" s="82"/>
      <c r="J49" s="82"/>
      <c r="K49" s="82"/>
      <c r="L49" s="82">
        <f>L19/F19*100</f>
        <v>14.460416219695347</v>
      </c>
      <c r="M49" s="82"/>
      <c r="N49" s="82"/>
      <c r="O49" s="82"/>
      <c r="P49" s="82">
        <f>P19/F19*100</f>
        <v>31.881570478438103</v>
      </c>
      <c r="Q49" s="82">
        <f>Q19/F19*100</f>
        <v>8.6462132589573049</v>
      </c>
      <c r="R49" s="82">
        <f>R19/F19*100</f>
        <v>16.605878566831151</v>
      </c>
      <c r="S49" s="82">
        <f>S19/F19*100</f>
        <v>21.77644282342845</v>
      </c>
      <c r="T49" s="82"/>
      <c r="U49" s="82">
        <f>U19/F19*100</f>
        <v>18.450976185367946</v>
      </c>
      <c r="V49" s="86">
        <f>S19/G19*100</f>
        <v>38.666666666666664</v>
      </c>
      <c r="W49" s="102">
        <f>R19/G19*100</f>
        <v>29.485714285714288</v>
      </c>
      <c r="Y49" s="6"/>
      <c r="Z49" s="6"/>
    </row>
    <row r="50" spans="1:26">
      <c r="A50" s="23"/>
      <c r="B50" s="41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23"/>
      <c r="W50" s="24"/>
    </row>
    <row r="51" spans="1:26">
      <c r="A51" s="23"/>
      <c r="B51" s="41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23"/>
      <c r="W51" s="24"/>
    </row>
    <row r="52" spans="1:26">
      <c r="A52" s="23"/>
      <c r="B52" s="18"/>
      <c r="C52" s="43" t="s">
        <v>75</v>
      </c>
      <c r="D52" s="44">
        <f>MIN(D33:D49)</f>
        <v>164.60438747843233</v>
      </c>
      <c r="E52" s="44">
        <f>MIN(E33:E49)</f>
        <v>149.56864678333744</v>
      </c>
      <c r="F52" s="44"/>
      <c r="G52" s="44">
        <f t="shared" ref="G52:O52" si="4">MIN(G33:G49)</f>
        <v>49.335748792270536</v>
      </c>
      <c r="H52" s="44">
        <f t="shared" si="4"/>
        <v>41.48550724637682</v>
      </c>
      <c r="I52" s="44">
        <f t="shared" si="4"/>
        <v>11.684240524365915</v>
      </c>
      <c r="J52" s="44">
        <f t="shared" si="4"/>
        <v>32.227488151658768</v>
      </c>
      <c r="K52" s="44">
        <f t="shared" si="4"/>
        <v>23.459715639810426</v>
      </c>
      <c r="L52" s="44">
        <f t="shared" si="4"/>
        <v>12.796208530805686</v>
      </c>
      <c r="M52" s="44">
        <f t="shared" si="4"/>
        <v>60.273582217155877</v>
      </c>
      <c r="N52" s="44">
        <f t="shared" si="4"/>
        <v>16.868040748637764</v>
      </c>
      <c r="O52" s="44">
        <f t="shared" si="4"/>
        <v>16.323146173892443</v>
      </c>
      <c r="P52" s="44">
        <f>MIN(P33:P49)</f>
        <v>28.53209065875874</v>
      </c>
      <c r="Q52" s="44">
        <f>MIN(Q33:Q49)</f>
        <v>7.0832279281558304</v>
      </c>
      <c r="R52" s="44">
        <f>MIN(R33:R49)</f>
        <v>12.327896632069477</v>
      </c>
      <c r="S52" s="44">
        <f>MIN(S33:S49)</f>
        <v>16.123188405797102</v>
      </c>
      <c r="T52" s="44">
        <f>MIN(T33:T49)</f>
        <v>26.155929580189589</v>
      </c>
      <c r="U52" s="44">
        <f>MIN(U33:U49)</f>
        <v>14.090564128509991</v>
      </c>
      <c r="V52" s="25">
        <f>MIN(V33:V49)</f>
        <v>32.680538555691555</v>
      </c>
      <c r="W52" s="26">
        <f>MIN(W33:W49)</f>
        <v>22.551928783382788</v>
      </c>
    </row>
    <row r="53" spans="1:26">
      <c r="A53" s="23"/>
      <c r="B53" s="18"/>
      <c r="C53" s="43" t="s">
        <v>76</v>
      </c>
      <c r="D53" s="44">
        <f>MAX(D33:D49)</f>
        <v>187.60330578512395</v>
      </c>
      <c r="E53" s="44">
        <f>MAX(E33:E49)</f>
        <v>163.98104265402844</v>
      </c>
      <c r="F53" s="44"/>
      <c r="G53" s="44">
        <f t="shared" ref="G53:O53" si="5">MAX(G33:G49)</f>
        <v>62.085308056872037</v>
      </c>
      <c r="H53" s="44">
        <f t="shared" si="5"/>
        <v>51.644575355915556</v>
      </c>
      <c r="I53" s="44">
        <f t="shared" si="5"/>
        <v>11.684240524365915</v>
      </c>
      <c r="J53" s="44">
        <f t="shared" si="5"/>
        <v>44.459489957120283</v>
      </c>
      <c r="K53" s="44">
        <f t="shared" si="5"/>
        <v>34.845407357255695</v>
      </c>
      <c r="L53" s="44">
        <f t="shared" si="5"/>
        <v>17.467840216655382</v>
      </c>
      <c r="M53" s="44">
        <f t="shared" si="5"/>
        <v>70.149253731343293</v>
      </c>
      <c r="N53" s="44">
        <f t="shared" si="5"/>
        <v>23.6796285548462</v>
      </c>
      <c r="O53" s="44">
        <f t="shared" si="5"/>
        <v>24.492164828787001</v>
      </c>
      <c r="P53" s="44">
        <f>MAX(P33:P49)</f>
        <v>35.850669706469077</v>
      </c>
      <c r="Q53" s="44">
        <f>MAX(Q33:Q49)</f>
        <v>13.082965144820816</v>
      </c>
      <c r="R53" s="44">
        <f>MAX(R33:R49)</f>
        <v>16.605878566831151</v>
      </c>
      <c r="S53" s="44">
        <f>MAX(S33:S49)</f>
        <v>24.593901396409233</v>
      </c>
      <c r="T53" s="44">
        <f>MAX(T33:T49)</f>
        <v>32.382680840031114</v>
      </c>
      <c r="U53" s="44">
        <f>MAX(U33:U49)</f>
        <v>20.355856809997881</v>
      </c>
      <c r="V53" s="25">
        <f>MAX(V33:V49)</f>
        <v>46.447793326157168</v>
      </c>
      <c r="W53" s="26">
        <f>MAX(W33:W49)</f>
        <v>29.485714285714288</v>
      </c>
    </row>
    <row r="54" spans="1:26" s="14" customFormat="1">
      <c r="A54" s="94"/>
      <c r="B54" s="43"/>
      <c r="C54" s="43" t="s">
        <v>74</v>
      </c>
      <c r="D54" s="46">
        <f>AVERAGE(D33:D49)</f>
        <v>179.84512114175777</v>
      </c>
      <c r="E54" s="46">
        <f>AVERAGE(E33:E49)</f>
        <v>154.76900165279551</v>
      </c>
      <c r="F54" s="46"/>
      <c r="G54" s="46">
        <f t="shared" ref="G54:O54" si="6">AVERAGE(G33:G49)</f>
        <v>54.634009692935329</v>
      </c>
      <c r="H54" s="46">
        <f t="shared" si="6"/>
        <v>47.064955541844768</v>
      </c>
      <c r="I54" s="46">
        <f t="shared" si="6"/>
        <v>11.684240524365915</v>
      </c>
      <c r="J54" s="46">
        <f t="shared" si="6"/>
        <v>39.495247977871934</v>
      </c>
      <c r="K54" s="46">
        <f t="shared" si="6"/>
        <v>27.484893521310514</v>
      </c>
      <c r="L54" s="46">
        <f t="shared" si="6"/>
        <v>14.838931449688902</v>
      </c>
      <c r="M54" s="46">
        <f t="shared" si="6"/>
        <v>65.576296929818852</v>
      </c>
      <c r="N54" s="46">
        <f t="shared" si="6"/>
        <v>20.180103960374844</v>
      </c>
      <c r="O54" s="46">
        <f t="shared" si="6"/>
        <v>21.76235486429324</v>
      </c>
      <c r="P54" s="46">
        <f>AVERAGE(P33:P49)</f>
        <v>32.210705819695441</v>
      </c>
      <c r="Q54" s="46">
        <f>AVERAGE(Q33:Q49)</f>
        <v>10.307048451420423</v>
      </c>
      <c r="R54" s="46">
        <f>AVERAGE(R33:R49)</f>
        <v>14.566948757783283</v>
      </c>
      <c r="S54" s="46">
        <f>AVERAGE(S33:S49)</f>
        <v>21.117947639283493</v>
      </c>
      <c r="T54" s="46">
        <f>AVERAGE(T33:T49)</f>
        <v>30.454165305584869</v>
      </c>
      <c r="U54" s="46">
        <f>AVERAGE(U33:U49)</f>
        <v>18.089264771573227</v>
      </c>
      <c r="V54" s="27">
        <f>AVERAGE(V33:V49)</f>
        <v>39.783602376804147</v>
      </c>
      <c r="W54" s="28">
        <f>AVERAGE(W33:W49)</f>
        <v>25.978721557083173</v>
      </c>
    </row>
    <row r="55" spans="1:26" ht="16" thickBot="1">
      <c r="A55" s="61"/>
      <c r="B55" s="54"/>
      <c r="C55" s="55" t="s">
        <v>77</v>
      </c>
      <c r="D55" s="56">
        <f>STDEV(D33:D49)</f>
        <v>8.1877777685460575</v>
      </c>
      <c r="E55" s="56">
        <f>STDEV(E33:E49)</f>
        <v>3.668978041107934</v>
      </c>
      <c r="F55" s="56"/>
      <c r="G55" s="56">
        <f>STDEV(G33:G49)</f>
        <v>3.3376646632720188</v>
      </c>
      <c r="H55" s="56">
        <f>STDEV(H33:H49)</f>
        <v>3.3360661625592196</v>
      </c>
      <c r="I55" s="56"/>
      <c r="J55" s="56">
        <f t="shared" ref="J55:O55" si="7">STDEV(J33:J49)</f>
        <v>4.2704762786305084</v>
      </c>
      <c r="K55" s="56">
        <f t="shared" si="7"/>
        <v>3.572797210209075</v>
      </c>
      <c r="L55" s="56">
        <f t="shared" si="7"/>
        <v>1.4505942699750638</v>
      </c>
      <c r="M55" s="56">
        <f t="shared" si="7"/>
        <v>2.6357546888740582</v>
      </c>
      <c r="N55" s="56">
        <f t="shared" si="7"/>
        <v>1.7546388932109389</v>
      </c>
      <c r="O55" s="56">
        <f t="shared" si="7"/>
        <v>2.6793254650247937</v>
      </c>
      <c r="P55" s="56">
        <f t="shared" ref="P55:W55" si="8">STDEV(P33:P49)</f>
        <v>2.761219423739294</v>
      </c>
      <c r="Q55" s="56">
        <f t="shared" si="8"/>
        <v>1.875070480808557</v>
      </c>
      <c r="R55" s="56">
        <f t="shared" si="8"/>
        <v>1.4148571605141342</v>
      </c>
      <c r="S55" s="56">
        <f t="shared" si="8"/>
        <v>2.2405446625484937</v>
      </c>
      <c r="T55" s="56">
        <f t="shared" si="8"/>
        <v>2.0925211943044637</v>
      </c>
      <c r="U55" s="56">
        <f t="shared" si="8"/>
        <v>1.6763922853066089</v>
      </c>
      <c r="V55" s="35">
        <f t="shared" si="8"/>
        <v>3.9980314674027415</v>
      </c>
      <c r="W55" s="36">
        <f t="shared" si="8"/>
        <v>2.5197833292763252</v>
      </c>
    </row>
    <row r="56" spans="1:26"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8" spans="1:26" ht="28" customHeight="1" thickBot="1">
      <c r="A58" s="10" t="s">
        <v>127</v>
      </c>
    </row>
    <row r="59" spans="1:26" ht="28" customHeight="1">
      <c r="A59" s="96"/>
      <c r="B59" s="68"/>
      <c r="C59" s="69" t="s">
        <v>90</v>
      </c>
      <c r="D59" s="69" t="s">
        <v>91</v>
      </c>
      <c r="E59" s="69" t="s">
        <v>92</v>
      </c>
      <c r="F59" s="69" t="s">
        <v>93</v>
      </c>
      <c r="G59" s="69" t="s">
        <v>94</v>
      </c>
      <c r="H59" s="69" t="s">
        <v>95</v>
      </c>
      <c r="I59" s="69" t="s">
        <v>80</v>
      </c>
      <c r="J59" s="69" t="s">
        <v>81</v>
      </c>
      <c r="K59" s="69" t="s">
        <v>82</v>
      </c>
      <c r="L59" s="69" t="s">
        <v>83</v>
      </c>
      <c r="M59" s="69" t="s">
        <v>96</v>
      </c>
      <c r="N59" s="69" t="s">
        <v>84</v>
      </c>
      <c r="O59" s="70" t="s">
        <v>89</v>
      </c>
      <c r="P59" s="70" t="s">
        <v>88</v>
      </c>
      <c r="Q59" s="70" t="s">
        <v>85</v>
      </c>
      <c r="R59" s="69" t="s">
        <v>86</v>
      </c>
      <c r="S59" s="71" t="s">
        <v>87</v>
      </c>
    </row>
    <row r="60" spans="1:26">
      <c r="A60" s="21" t="s">
        <v>20</v>
      </c>
      <c r="B60" s="41" t="s">
        <v>125</v>
      </c>
      <c r="C60" s="42">
        <v>13</v>
      </c>
      <c r="D60" s="42">
        <v>8</v>
      </c>
      <c r="E60" s="42">
        <v>3</v>
      </c>
      <c r="F60" s="42">
        <v>8</v>
      </c>
      <c r="G60" s="42">
        <v>13</v>
      </c>
      <c r="H60" s="42">
        <v>14</v>
      </c>
      <c r="I60" s="42">
        <v>27</v>
      </c>
      <c r="J60" s="42">
        <v>12</v>
      </c>
      <c r="K60" s="42">
        <v>14</v>
      </c>
      <c r="L60" s="42">
        <v>1</v>
      </c>
      <c r="M60" s="88" t="s">
        <v>97</v>
      </c>
      <c r="N60" s="42">
        <v>3</v>
      </c>
      <c r="O60" s="42">
        <v>6</v>
      </c>
      <c r="P60" s="42">
        <v>6</v>
      </c>
      <c r="Q60" s="42" t="s">
        <v>98</v>
      </c>
      <c r="R60" s="42">
        <v>11</v>
      </c>
      <c r="S60" s="97" t="s">
        <v>97</v>
      </c>
    </row>
    <row r="61" spans="1:26">
      <c r="A61" s="21" t="s">
        <v>22</v>
      </c>
      <c r="B61" s="41" t="s">
        <v>125</v>
      </c>
      <c r="C61" s="42">
        <v>12</v>
      </c>
      <c r="D61" s="42">
        <v>10</v>
      </c>
      <c r="E61" s="42">
        <v>3</v>
      </c>
      <c r="F61" s="42">
        <v>8</v>
      </c>
      <c r="G61" s="42" t="s">
        <v>100</v>
      </c>
      <c r="H61" s="42">
        <v>13</v>
      </c>
      <c r="I61" s="42">
        <v>28</v>
      </c>
      <c r="J61" s="42">
        <v>13</v>
      </c>
      <c r="K61" s="42" t="s">
        <v>97</v>
      </c>
      <c r="L61" s="42">
        <v>2</v>
      </c>
      <c r="M61" s="42">
        <v>1</v>
      </c>
      <c r="N61" s="42">
        <v>3</v>
      </c>
      <c r="O61" s="42">
        <v>7</v>
      </c>
      <c r="P61" s="42">
        <v>7</v>
      </c>
      <c r="Q61" s="42">
        <v>5</v>
      </c>
      <c r="R61" s="42">
        <v>13</v>
      </c>
      <c r="S61" s="97" t="s">
        <v>99</v>
      </c>
    </row>
    <row r="62" spans="1:26">
      <c r="A62" s="21" t="s">
        <v>101</v>
      </c>
      <c r="B62" s="41" t="s">
        <v>125</v>
      </c>
      <c r="C62" s="88">
        <v>12</v>
      </c>
      <c r="D62" s="88">
        <v>10</v>
      </c>
      <c r="E62" s="88">
        <v>3</v>
      </c>
      <c r="F62" s="88">
        <v>9</v>
      </c>
      <c r="G62" s="88">
        <v>15</v>
      </c>
      <c r="H62" s="88">
        <v>13</v>
      </c>
      <c r="I62" s="88">
        <v>28</v>
      </c>
      <c r="J62" s="88">
        <v>12</v>
      </c>
      <c r="K62" s="88" t="s">
        <v>97</v>
      </c>
      <c r="L62" s="88">
        <v>2</v>
      </c>
      <c r="M62" s="88">
        <v>1</v>
      </c>
      <c r="N62" s="88">
        <v>3</v>
      </c>
      <c r="O62" s="88">
        <v>6</v>
      </c>
      <c r="P62" s="88" t="s">
        <v>102</v>
      </c>
      <c r="Q62" s="88" t="s">
        <v>102</v>
      </c>
      <c r="R62" s="42">
        <v>13</v>
      </c>
      <c r="S62" s="89" t="s">
        <v>103</v>
      </c>
    </row>
    <row r="63" spans="1:26">
      <c r="A63" s="21" t="s">
        <v>25</v>
      </c>
      <c r="B63" s="41" t="s">
        <v>125</v>
      </c>
      <c r="C63" s="88">
        <v>13</v>
      </c>
      <c r="D63" s="88">
        <v>10</v>
      </c>
      <c r="E63" s="88">
        <v>3</v>
      </c>
      <c r="F63" s="88">
        <v>8</v>
      </c>
      <c r="G63" s="88">
        <v>14</v>
      </c>
      <c r="H63" s="88">
        <v>14</v>
      </c>
      <c r="I63" s="88">
        <v>28</v>
      </c>
      <c r="J63" s="88">
        <v>13</v>
      </c>
      <c r="K63" s="88" t="s">
        <v>97</v>
      </c>
      <c r="L63" s="88">
        <v>1</v>
      </c>
      <c r="M63" s="88">
        <v>1</v>
      </c>
      <c r="N63" s="88">
        <v>3</v>
      </c>
      <c r="O63" s="88">
        <v>7</v>
      </c>
      <c r="P63" s="88">
        <v>4</v>
      </c>
      <c r="Q63" s="88" t="s">
        <v>97</v>
      </c>
      <c r="R63" s="88">
        <v>12</v>
      </c>
      <c r="S63" s="89" t="s">
        <v>104</v>
      </c>
    </row>
    <row r="64" spans="1:26">
      <c r="A64" s="21" t="s">
        <v>26</v>
      </c>
      <c r="B64" s="41" t="s">
        <v>125</v>
      </c>
      <c r="C64" s="42">
        <v>13</v>
      </c>
      <c r="D64" s="42">
        <v>10</v>
      </c>
      <c r="E64" s="42">
        <v>3</v>
      </c>
      <c r="F64" s="42">
        <v>9</v>
      </c>
      <c r="G64" s="42">
        <v>14</v>
      </c>
      <c r="H64" s="42">
        <v>14</v>
      </c>
      <c r="I64" s="42">
        <v>28</v>
      </c>
      <c r="J64" s="42">
        <v>13</v>
      </c>
      <c r="K64" s="42" t="s">
        <v>97</v>
      </c>
      <c r="L64" s="42">
        <v>1</v>
      </c>
      <c r="M64" s="88" t="s">
        <v>97</v>
      </c>
      <c r="N64" s="42">
        <v>3</v>
      </c>
      <c r="O64" s="42">
        <v>6</v>
      </c>
      <c r="P64" s="42">
        <v>6</v>
      </c>
      <c r="Q64" s="42" t="s">
        <v>105</v>
      </c>
      <c r="R64" s="42">
        <v>12</v>
      </c>
      <c r="S64" s="97" t="s">
        <v>99</v>
      </c>
    </row>
    <row r="65" spans="1:19">
      <c r="A65" s="21" t="s">
        <v>27</v>
      </c>
      <c r="B65" s="41" t="s">
        <v>125</v>
      </c>
      <c r="C65" s="42">
        <v>13</v>
      </c>
      <c r="D65" s="42">
        <v>8</v>
      </c>
      <c r="E65" s="42">
        <v>3</v>
      </c>
      <c r="F65" s="42">
        <v>7</v>
      </c>
      <c r="G65" s="42">
        <v>14</v>
      </c>
      <c r="H65" s="42">
        <v>14</v>
      </c>
      <c r="I65" s="42">
        <v>28</v>
      </c>
      <c r="J65" s="42">
        <v>13</v>
      </c>
      <c r="K65" s="42" t="s">
        <v>97</v>
      </c>
      <c r="L65" s="42">
        <v>2</v>
      </c>
      <c r="M65" s="42">
        <v>1</v>
      </c>
      <c r="N65" s="42">
        <v>2</v>
      </c>
      <c r="O65" s="42" t="s">
        <v>102</v>
      </c>
      <c r="P65" s="42" t="s">
        <v>97</v>
      </c>
      <c r="Q65" s="42" t="s">
        <v>98</v>
      </c>
      <c r="R65" s="42" t="s">
        <v>106</v>
      </c>
      <c r="S65" s="97" t="s">
        <v>97</v>
      </c>
    </row>
    <row r="66" spans="1:19">
      <c r="A66" s="21" t="s">
        <v>28</v>
      </c>
      <c r="B66" s="41" t="s">
        <v>125</v>
      </c>
      <c r="C66" s="42" t="s">
        <v>107</v>
      </c>
      <c r="D66" s="42">
        <v>9</v>
      </c>
      <c r="E66" s="42">
        <v>3</v>
      </c>
      <c r="F66" s="42">
        <v>9</v>
      </c>
      <c r="G66" s="42">
        <v>14</v>
      </c>
      <c r="H66" s="42">
        <v>13</v>
      </c>
      <c r="I66" s="42">
        <v>27</v>
      </c>
      <c r="J66" s="42">
        <v>12</v>
      </c>
      <c r="K66" s="42" t="s">
        <v>97</v>
      </c>
      <c r="L66" s="42">
        <v>1</v>
      </c>
      <c r="M66" s="42" t="s">
        <v>108</v>
      </c>
      <c r="N66" s="42">
        <v>2</v>
      </c>
      <c r="O66" s="42">
        <v>7</v>
      </c>
      <c r="P66" s="42">
        <v>5</v>
      </c>
      <c r="Q66" s="42">
        <v>5</v>
      </c>
      <c r="R66" s="42" t="s">
        <v>104</v>
      </c>
      <c r="S66" s="97" t="s">
        <v>97</v>
      </c>
    </row>
    <row r="67" spans="1:19">
      <c r="A67" s="21" t="s">
        <v>29</v>
      </c>
      <c r="B67" s="41" t="s">
        <v>125</v>
      </c>
      <c r="C67" s="88">
        <v>12</v>
      </c>
      <c r="D67" s="88">
        <v>8</v>
      </c>
      <c r="E67" s="88">
        <v>3</v>
      </c>
      <c r="F67" s="88">
        <v>8</v>
      </c>
      <c r="G67" s="88">
        <v>14</v>
      </c>
      <c r="H67" s="88">
        <v>13</v>
      </c>
      <c r="I67" s="88">
        <v>27</v>
      </c>
      <c r="J67" s="88">
        <v>12</v>
      </c>
      <c r="K67" s="88">
        <v>14</v>
      </c>
      <c r="L67" s="88">
        <v>2</v>
      </c>
      <c r="M67" s="88" t="s">
        <v>97</v>
      </c>
      <c r="N67" s="88">
        <v>3</v>
      </c>
      <c r="O67" s="88">
        <v>7</v>
      </c>
      <c r="P67" s="88">
        <v>6</v>
      </c>
      <c r="Q67" s="88" t="s">
        <v>97</v>
      </c>
      <c r="R67" s="88">
        <v>12</v>
      </c>
      <c r="S67" s="89" t="s">
        <v>103</v>
      </c>
    </row>
    <row r="68" spans="1:19">
      <c r="A68" s="21" t="s">
        <v>30</v>
      </c>
      <c r="B68" s="41" t="s">
        <v>125</v>
      </c>
      <c r="C68" s="88">
        <v>13</v>
      </c>
      <c r="D68" s="88">
        <v>9</v>
      </c>
      <c r="E68" s="88">
        <v>3</v>
      </c>
      <c r="F68" s="88">
        <v>10</v>
      </c>
      <c r="G68" s="42">
        <v>14</v>
      </c>
      <c r="H68" s="88">
        <v>13</v>
      </c>
      <c r="I68" s="42">
        <v>27</v>
      </c>
      <c r="J68" s="42">
        <v>11</v>
      </c>
      <c r="K68" s="88" t="s">
        <v>97</v>
      </c>
      <c r="L68" s="88">
        <v>2</v>
      </c>
      <c r="M68" s="88" t="s">
        <v>97</v>
      </c>
      <c r="N68" s="88">
        <v>3</v>
      </c>
      <c r="O68" s="88" t="s">
        <v>97</v>
      </c>
      <c r="P68" s="88">
        <v>7</v>
      </c>
      <c r="Q68" s="88" t="s">
        <v>97</v>
      </c>
      <c r="R68" s="42">
        <v>12</v>
      </c>
      <c r="S68" s="89" t="s">
        <v>109</v>
      </c>
    </row>
    <row r="69" spans="1:19">
      <c r="A69" s="21" t="s">
        <v>61</v>
      </c>
      <c r="B69" s="41" t="s">
        <v>125</v>
      </c>
      <c r="C69" s="88">
        <v>13</v>
      </c>
      <c r="D69" s="88">
        <v>8</v>
      </c>
      <c r="E69" s="88">
        <v>3</v>
      </c>
      <c r="F69" s="42">
        <v>8</v>
      </c>
      <c r="G69" s="42">
        <v>13</v>
      </c>
      <c r="H69" s="42">
        <v>15</v>
      </c>
      <c r="I69" s="42">
        <v>28</v>
      </c>
      <c r="J69" s="42">
        <v>13</v>
      </c>
      <c r="K69" s="88" t="s">
        <v>97</v>
      </c>
      <c r="L69" s="88">
        <v>2</v>
      </c>
      <c r="M69" s="88" t="s">
        <v>97</v>
      </c>
      <c r="N69" s="88">
        <v>3</v>
      </c>
      <c r="O69" s="88" t="s">
        <v>97</v>
      </c>
      <c r="P69" s="88">
        <v>7</v>
      </c>
      <c r="Q69" s="88" t="s">
        <v>105</v>
      </c>
      <c r="R69" s="88" t="s">
        <v>110</v>
      </c>
      <c r="S69" s="89" t="s">
        <v>108</v>
      </c>
    </row>
    <row r="70" spans="1:19">
      <c r="A70" s="21" t="s">
        <v>31</v>
      </c>
      <c r="B70" s="41" t="s">
        <v>125</v>
      </c>
      <c r="C70" s="88">
        <v>12</v>
      </c>
      <c r="D70" s="88">
        <v>9</v>
      </c>
      <c r="E70" s="88">
        <v>3</v>
      </c>
      <c r="F70" s="42">
        <v>7</v>
      </c>
      <c r="G70" s="42">
        <v>13</v>
      </c>
      <c r="H70" s="42">
        <v>14</v>
      </c>
      <c r="I70" s="42">
        <v>27</v>
      </c>
      <c r="J70" s="42">
        <v>12</v>
      </c>
      <c r="K70" s="42">
        <v>14</v>
      </c>
      <c r="L70" s="88">
        <v>1</v>
      </c>
      <c r="M70" s="88" t="s">
        <v>97</v>
      </c>
      <c r="N70" s="88">
        <v>3</v>
      </c>
      <c r="O70" s="88">
        <v>3</v>
      </c>
      <c r="P70" s="88">
        <v>7</v>
      </c>
      <c r="Q70" s="88" t="s">
        <v>97</v>
      </c>
      <c r="R70" s="88" t="s">
        <v>103</v>
      </c>
      <c r="S70" s="89" t="s">
        <v>97</v>
      </c>
    </row>
    <row r="71" spans="1:19">
      <c r="A71" s="21" t="s">
        <v>32</v>
      </c>
      <c r="B71" s="41" t="s">
        <v>125</v>
      </c>
      <c r="C71" s="88">
        <v>11</v>
      </c>
      <c r="D71" s="88">
        <v>10</v>
      </c>
      <c r="E71" s="88">
        <v>3</v>
      </c>
      <c r="F71" s="88">
        <v>8</v>
      </c>
      <c r="G71" s="42">
        <v>14</v>
      </c>
      <c r="H71" s="88">
        <v>13</v>
      </c>
      <c r="I71" s="42">
        <v>27</v>
      </c>
      <c r="J71" s="42">
        <v>12</v>
      </c>
      <c r="K71" s="88" t="s">
        <v>97</v>
      </c>
      <c r="L71" s="88">
        <v>2</v>
      </c>
      <c r="M71" s="42">
        <v>1</v>
      </c>
      <c r="N71" s="88">
        <v>2</v>
      </c>
      <c r="O71" s="88">
        <v>4</v>
      </c>
      <c r="P71" s="88"/>
      <c r="Q71" s="88" t="s">
        <v>105</v>
      </c>
      <c r="R71" s="88">
        <v>11</v>
      </c>
      <c r="S71" s="89" t="s">
        <v>97</v>
      </c>
    </row>
    <row r="72" spans="1:19">
      <c r="A72" s="21" t="s">
        <v>36</v>
      </c>
      <c r="B72" s="41" t="s">
        <v>125</v>
      </c>
      <c r="C72" s="88">
        <v>13</v>
      </c>
      <c r="D72" s="88" t="s">
        <v>110</v>
      </c>
      <c r="E72" s="88" t="s">
        <v>111</v>
      </c>
      <c r="F72" s="88">
        <v>8</v>
      </c>
      <c r="G72" s="42">
        <v>14</v>
      </c>
      <c r="H72" s="42">
        <v>13</v>
      </c>
      <c r="I72" s="42">
        <v>27</v>
      </c>
      <c r="J72" s="42">
        <v>13</v>
      </c>
      <c r="K72" s="88" t="s">
        <v>97</v>
      </c>
      <c r="L72" s="42">
        <v>2</v>
      </c>
      <c r="M72" s="88" t="s">
        <v>97</v>
      </c>
      <c r="N72" s="88">
        <v>3</v>
      </c>
      <c r="O72" s="88" t="s">
        <v>97</v>
      </c>
      <c r="P72" s="88" t="s">
        <v>97</v>
      </c>
      <c r="Q72" s="88" t="s">
        <v>97</v>
      </c>
      <c r="R72" s="88" t="s">
        <v>112</v>
      </c>
      <c r="S72" s="89" t="s">
        <v>97</v>
      </c>
    </row>
    <row r="73" spans="1:19">
      <c r="A73" s="21" t="s">
        <v>37</v>
      </c>
      <c r="B73" s="41" t="s">
        <v>125</v>
      </c>
      <c r="C73" s="88">
        <v>11</v>
      </c>
      <c r="D73" s="88">
        <v>8</v>
      </c>
      <c r="E73" s="42">
        <v>3</v>
      </c>
      <c r="F73" s="88" t="s">
        <v>97</v>
      </c>
      <c r="G73" s="88" t="s">
        <v>97</v>
      </c>
      <c r="H73" s="88" t="s">
        <v>97</v>
      </c>
      <c r="I73" s="42">
        <v>27</v>
      </c>
      <c r="J73" s="42">
        <v>13</v>
      </c>
      <c r="K73" s="88" t="s">
        <v>97</v>
      </c>
      <c r="L73" s="42">
        <v>1</v>
      </c>
      <c r="M73" s="88" t="s">
        <v>97</v>
      </c>
      <c r="N73" s="88" t="s">
        <v>97</v>
      </c>
      <c r="O73" s="88" t="s">
        <v>97</v>
      </c>
      <c r="P73" s="88" t="s">
        <v>97</v>
      </c>
      <c r="Q73" s="88">
        <v>5</v>
      </c>
      <c r="R73" s="88" t="s">
        <v>113</v>
      </c>
      <c r="S73" s="89" t="s">
        <v>97</v>
      </c>
    </row>
    <row r="74" spans="1:19">
      <c r="A74" s="21" t="s">
        <v>38</v>
      </c>
      <c r="B74" s="41" t="s">
        <v>125</v>
      </c>
      <c r="C74" s="88" t="s">
        <v>104</v>
      </c>
      <c r="D74" s="42">
        <v>7</v>
      </c>
      <c r="E74" s="88">
        <v>3</v>
      </c>
      <c r="F74" s="88">
        <v>7</v>
      </c>
      <c r="G74" s="42">
        <v>13</v>
      </c>
      <c r="H74" s="42">
        <v>14</v>
      </c>
      <c r="I74" s="88">
        <v>27</v>
      </c>
      <c r="J74" s="88" t="s">
        <v>97</v>
      </c>
      <c r="K74" s="88" t="s">
        <v>97</v>
      </c>
      <c r="L74" s="88">
        <v>1</v>
      </c>
      <c r="M74" s="88" t="s">
        <v>97</v>
      </c>
      <c r="N74" s="88" t="s">
        <v>97</v>
      </c>
      <c r="O74" s="88" t="s">
        <v>97</v>
      </c>
      <c r="P74" s="88" t="s">
        <v>97</v>
      </c>
      <c r="Q74" s="88" t="s">
        <v>98</v>
      </c>
      <c r="R74" s="88">
        <v>11</v>
      </c>
      <c r="S74" s="89" t="s">
        <v>97</v>
      </c>
    </row>
    <row r="75" spans="1:19">
      <c r="A75" s="21" t="s">
        <v>39</v>
      </c>
      <c r="B75" s="41" t="s">
        <v>125</v>
      </c>
      <c r="C75" s="42">
        <v>13</v>
      </c>
      <c r="D75" s="42" t="s">
        <v>98</v>
      </c>
      <c r="E75" s="42">
        <v>3</v>
      </c>
      <c r="F75" s="42" t="s">
        <v>102</v>
      </c>
      <c r="G75" s="42">
        <v>15</v>
      </c>
      <c r="H75" s="42">
        <v>13</v>
      </c>
      <c r="I75" s="42">
        <v>28</v>
      </c>
      <c r="J75" s="42" t="s">
        <v>97</v>
      </c>
      <c r="K75" s="42" t="s">
        <v>97</v>
      </c>
      <c r="L75" s="42">
        <v>1</v>
      </c>
      <c r="M75" s="42" t="s">
        <v>97</v>
      </c>
      <c r="N75" s="42" t="s">
        <v>97</v>
      </c>
      <c r="O75" s="42" t="s">
        <v>97</v>
      </c>
      <c r="P75" s="42" t="s">
        <v>97</v>
      </c>
      <c r="Q75" s="42" t="s">
        <v>105</v>
      </c>
      <c r="R75" s="42">
        <v>13</v>
      </c>
      <c r="S75" s="97" t="s">
        <v>97</v>
      </c>
    </row>
    <row r="76" spans="1:19">
      <c r="A76" s="86" t="s">
        <v>40</v>
      </c>
      <c r="B76" s="48" t="s">
        <v>125</v>
      </c>
      <c r="C76" s="83" t="s">
        <v>105</v>
      </c>
      <c r="D76" s="83">
        <v>9</v>
      </c>
      <c r="E76" s="83" t="s">
        <v>97</v>
      </c>
      <c r="F76" s="83" t="s">
        <v>99</v>
      </c>
      <c r="G76" s="83" t="s">
        <v>97</v>
      </c>
      <c r="H76" s="83" t="s">
        <v>97</v>
      </c>
      <c r="I76" s="83" t="s">
        <v>97</v>
      </c>
      <c r="J76" s="83" t="s">
        <v>97</v>
      </c>
      <c r="K76" s="83" t="s">
        <v>97</v>
      </c>
      <c r="L76" s="83" t="s">
        <v>97</v>
      </c>
      <c r="M76" s="83" t="s">
        <v>97</v>
      </c>
      <c r="N76" s="83">
        <v>3</v>
      </c>
      <c r="O76" s="83">
        <v>6</v>
      </c>
      <c r="P76" s="83" t="s">
        <v>97</v>
      </c>
      <c r="Q76" s="83" t="s">
        <v>97</v>
      </c>
      <c r="R76" s="83" t="s">
        <v>97</v>
      </c>
      <c r="S76" s="103" t="s">
        <v>97</v>
      </c>
    </row>
    <row r="77" spans="1:19">
      <c r="A77" s="23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24"/>
    </row>
    <row r="78" spans="1:19">
      <c r="A78" s="23"/>
      <c r="B78" s="43" t="s">
        <v>75</v>
      </c>
      <c r="C78" s="95">
        <f>MIN(C60:C76)</f>
        <v>11</v>
      </c>
      <c r="D78" s="95">
        <f t="shared" ref="D78:R78" si="9">MIN(D60:D76)</f>
        <v>7</v>
      </c>
      <c r="E78" s="95">
        <f t="shared" si="9"/>
        <v>3</v>
      </c>
      <c r="F78" s="95">
        <f t="shared" si="9"/>
        <v>7</v>
      </c>
      <c r="G78" s="95">
        <f t="shared" si="9"/>
        <v>13</v>
      </c>
      <c r="H78" s="95">
        <f t="shared" si="9"/>
        <v>13</v>
      </c>
      <c r="I78" s="95">
        <f t="shared" si="9"/>
        <v>27</v>
      </c>
      <c r="J78" s="95">
        <f t="shared" si="9"/>
        <v>11</v>
      </c>
      <c r="K78" s="95">
        <f t="shared" si="9"/>
        <v>14</v>
      </c>
      <c r="L78" s="95">
        <f t="shared" si="9"/>
        <v>1</v>
      </c>
      <c r="M78" s="95">
        <f t="shared" si="9"/>
        <v>1</v>
      </c>
      <c r="N78" s="95">
        <f t="shared" si="9"/>
        <v>2</v>
      </c>
      <c r="O78" s="95">
        <f t="shared" si="9"/>
        <v>3</v>
      </c>
      <c r="P78" s="95">
        <f t="shared" si="9"/>
        <v>4</v>
      </c>
      <c r="Q78" s="95">
        <f t="shared" si="9"/>
        <v>5</v>
      </c>
      <c r="R78" s="95">
        <f t="shared" si="9"/>
        <v>11</v>
      </c>
      <c r="S78" s="98"/>
    </row>
    <row r="79" spans="1:19">
      <c r="A79" s="23"/>
      <c r="B79" s="43" t="s">
        <v>76</v>
      </c>
      <c r="C79" s="95">
        <f>MAX(C60:C76)</f>
        <v>13</v>
      </c>
      <c r="D79" s="95">
        <f t="shared" ref="D79:R79" si="10">MAX(D60:D76)</f>
        <v>10</v>
      </c>
      <c r="E79" s="95">
        <f t="shared" si="10"/>
        <v>3</v>
      </c>
      <c r="F79" s="95">
        <f t="shared" si="10"/>
        <v>10</v>
      </c>
      <c r="G79" s="95">
        <f t="shared" si="10"/>
        <v>15</v>
      </c>
      <c r="H79" s="95">
        <f t="shared" si="10"/>
        <v>15</v>
      </c>
      <c r="I79" s="95">
        <f t="shared" si="10"/>
        <v>28</v>
      </c>
      <c r="J79" s="95">
        <f t="shared" si="10"/>
        <v>13</v>
      </c>
      <c r="K79" s="95">
        <f t="shared" si="10"/>
        <v>14</v>
      </c>
      <c r="L79" s="95">
        <f t="shared" si="10"/>
        <v>2</v>
      </c>
      <c r="M79" s="95">
        <f t="shared" si="10"/>
        <v>1</v>
      </c>
      <c r="N79" s="95">
        <f t="shared" si="10"/>
        <v>3</v>
      </c>
      <c r="O79" s="95">
        <f t="shared" si="10"/>
        <v>7</v>
      </c>
      <c r="P79" s="95">
        <f t="shared" si="10"/>
        <v>7</v>
      </c>
      <c r="Q79" s="95">
        <f t="shared" si="10"/>
        <v>5</v>
      </c>
      <c r="R79" s="95">
        <f t="shared" si="10"/>
        <v>13</v>
      </c>
      <c r="S79" s="98"/>
    </row>
    <row r="80" spans="1:19">
      <c r="A80" s="23"/>
      <c r="B80" s="43" t="s">
        <v>74</v>
      </c>
      <c r="C80" s="167">
        <f>AVERAGE(C60:C76)</f>
        <v>12.428571428571429</v>
      </c>
      <c r="D80" s="167">
        <f t="shared" ref="D80:R80" si="11">AVERAGE(D60:D76)</f>
        <v>8.8666666666666671</v>
      </c>
      <c r="E80" s="167">
        <f t="shared" si="11"/>
        <v>3</v>
      </c>
      <c r="F80" s="167">
        <f t="shared" si="11"/>
        <v>8.1428571428571423</v>
      </c>
      <c r="G80" s="167">
        <f t="shared" si="11"/>
        <v>13.857142857142858</v>
      </c>
      <c r="H80" s="167">
        <f t="shared" si="11"/>
        <v>13.533333333333333</v>
      </c>
      <c r="I80" s="167">
        <f t="shared" si="11"/>
        <v>27.4375</v>
      </c>
      <c r="J80" s="167">
        <f t="shared" si="11"/>
        <v>12.428571428571429</v>
      </c>
      <c r="K80" s="167">
        <f t="shared" si="11"/>
        <v>14</v>
      </c>
      <c r="L80" s="167">
        <f t="shared" si="11"/>
        <v>1.5</v>
      </c>
      <c r="M80" s="167">
        <f t="shared" si="11"/>
        <v>1</v>
      </c>
      <c r="N80" s="167">
        <f t="shared" si="11"/>
        <v>2.7857142857142856</v>
      </c>
      <c r="O80" s="167">
        <f t="shared" si="11"/>
        <v>5.9</v>
      </c>
      <c r="P80" s="167">
        <f t="shared" si="11"/>
        <v>6.1111111111111107</v>
      </c>
      <c r="Q80" s="167">
        <f t="shared" si="11"/>
        <v>5</v>
      </c>
      <c r="R80" s="167">
        <f t="shared" si="11"/>
        <v>12</v>
      </c>
      <c r="S80" s="98"/>
    </row>
    <row r="81" spans="1:20" ht="16" thickBot="1">
      <c r="A81" s="61"/>
      <c r="B81" s="55" t="s">
        <v>77</v>
      </c>
      <c r="C81" s="99">
        <f>STDEV(C60:C76)</f>
        <v>0.7559289460184544</v>
      </c>
      <c r="D81" s="99">
        <f t="shared" ref="D81:R81" si="12">STDEV(D60:D76)</f>
        <v>0.99043040187202558</v>
      </c>
      <c r="E81" s="99">
        <f t="shared" si="12"/>
        <v>0</v>
      </c>
      <c r="F81" s="99">
        <f t="shared" si="12"/>
        <v>0.86443782150756421</v>
      </c>
      <c r="G81" s="99">
        <f t="shared" si="12"/>
        <v>0.66299354413179579</v>
      </c>
      <c r="H81" s="99">
        <f t="shared" si="12"/>
        <v>0.63994047342218441</v>
      </c>
      <c r="I81" s="99">
        <f t="shared" si="12"/>
        <v>0.51234753829797997</v>
      </c>
      <c r="J81" s="99">
        <f t="shared" si="12"/>
        <v>0.64620617265886404</v>
      </c>
      <c r="K81" s="99">
        <f t="shared" si="12"/>
        <v>0</v>
      </c>
      <c r="L81" s="99">
        <f t="shared" si="12"/>
        <v>0.5163977794943222</v>
      </c>
      <c r="M81" s="99">
        <f t="shared" si="12"/>
        <v>0</v>
      </c>
      <c r="N81" s="99">
        <f t="shared" si="12"/>
        <v>0.42581531362632041</v>
      </c>
      <c r="O81" s="99">
        <f t="shared" si="12"/>
        <v>1.3703203194062967</v>
      </c>
      <c r="P81" s="99">
        <f t="shared" si="12"/>
        <v>1.0540925533894612</v>
      </c>
      <c r="Q81" s="99">
        <f t="shared" si="12"/>
        <v>0</v>
      </c>
      <c r="R81" s="99">
        <f t="shared" si="12"/>
        <v>0.81649658092772603</v>
      </c>
      <c r="S81" s="100"/>
    </row>
    <row r="84" spans="1:20">
      <c r="A84" s="6"/>
      <c r="C84" s="3"/>
      <c r="D84" s="3"/>
      <c r="E84" s="3"/>
      <c r="F84" s="31"/>
      <c r="G84" s="3"/>
      <c r="H84" s="3"/>
      <c r="I84" s="9"/>
      <c r="J84" s="3"/>
      <c r="K84" s="3"/>
      <c r="L84" s="3"/>
      <c r="M84" s="3"/>
      <c r="N84" s="3"/>
      <c r="O84" s="3"/>
      <c r="P84" s="3"/>
      <c r="Q84" s="32"/>
      <c r="R84" s="3"/>
      <c r="S84" s="3"/>
    </row>
    <row r="85" spans="1:20">
      <c r="A85" s="33"/>
      <c r="C85" s="7"/>
      <c r="D85" s="7"/>
      <c r="E85" s="7"/>
      <c r="F85" s="7"/>
      <c r="G85" s="34"/>
      <c r="H85" s="34"/>
      <c r="I85" s="7"/>
      <c r="J85" s="7"/>
      <c r="K85" s="7"/>
      <c r="L85" s="7"/>
      <c r="M85" s="7"/>
      <c r="N85" s="7"/>
      <c r="O85" s="7"/>
      <c r="P85" s="7"/>
      <c r="Q85" s="7"/>
      <c r="R85" s="34"/>
      <c r="S85" s="34"/>
      <c r="T85" s="7"/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1" workbookViewId="0">
      <selection activeCell="D39" sqref="D39:T39"/>
    </sheetView>
  </sheetViews>
  <sheetFormatPr baseColWidth="10" defaultRowHeight="15" x14ac:dyDescent="0"/>
  <cols>
    <col min="1" max="1" width="14.33203125" style="11" bestFit="1" customWidth="1"/>
    <col min="2" max="2" width="12.6640625" style="11" bestFit="1" customWidth="1"/>
    <col min="3" max="3" width="15.83203125" style="11" customWidth="1"/>
    <col min="4" max="5" width="14.33203125" style="11" bestFit="1" customWidth="1"/>
    <col min="6" max="6" width="12.1640625" style="11" bestFit="1" customWidth="1"/>
    <col min="7" max="7" width="12.5" style="3" bestFit="1" customWidth="1"/>
    <col min="8" max="8" width="10.1640625" style="3" bestFit="1" customWidth="1"/>
    <col min="9" max="9" width="13.5" style="11" bestFit="1" customWidth="1"/>
    <col min="10" max="10" width="9.83203125" style="11" bestFit="1" customWidth="1"/>
    <col min="11" max="11" width="7.83203125" style="11" bestFit="1" customWidth="1"/>
    <col min="12" max="12" width="9" style="11" bestFit="1" customWidth="1"/>
    <col min="13" max="13" width="9.1640625" style="11" bestFit="1" customWidth="1"/>
    <col min="14" max="14" width="10.5" style="11" bestFit="1" customWidth="1"/>
    <col min="15" max="16" width="10" style="11" bestFit="1" customWidth="1"/>
    <col min="17" max="18" width="7.83203125" style="11" bestFit="1" customWidth="1"/>
    <col min="19" max="19" width="10.5" style="11" bestFit="1" customWidth="1"/>
    <col min="20" max="20" width="7" style="11" bestFit="1" customWidth="1"/>
    <col min="21" max="21" width="6.83203125" style="11" bestFit="1" customWidth="1"/>
    <col min="22" max="16384" width="10.83203125" style="11"/>
  </cols>
  <sheetData>
    <row r="1" spans="1:39" s="18" customFormat="1" ht="28" customHeight="1" thickBot="1">
      <c r="A1" s="57" t="s">
        <v>128</v>
      </c>
      <c r="G1" s="42"/>
      <c r="H1" s="42"/>
    </row>
    <row r="2" spans="1:39">
      <c r="A2" s="72" t="s">
        <v>0</v>
      </c>
      <c r="B2" s="73" t="s">
        <v>1</v>
      </c>
      <c r="C2" s="73"/>
      <c r="D2" s="151"/>
      <c r="E2" s="152" t="s">
        <v>2</v>
      </c>
      <c r="F2" s="152" t="s">
        <v>3</v>
      </c>
      <c r="G2" s="152" t="s">
        <v>4</v>
      </c>
      <c r="H2" s="152" t="s">
        <v>5</v>
      </c>
      <c r="I2" s="152" t="s">
        <v>6</v>
      </c>
      <c r="J2" s="152" t="s">
        <v>7</v>
      </c>
      <c r="K2" s="152" t="s">
        <v>8</v>
      </c>
      <c r="L2" s="152" t="s">
        <v>9</v>
      </c>
      <c r="M2" s="152" t="s">
        <v>10</v>
      </c>
      <c r="N2" s="152" t="s">
        <v>11</v>
      </c>
      <c r="O2" s="152" t="s">
        <v>12</v>
      </c>
      <c r="P2" s="152" t="s">
        <v>13</v>
      </c>
      <c r="Q2" s="152" t="s">
        <v>14</v>
      </c>
      <c r="R2" s="152" t="s">
        <v>15</v>
      </c>
      <c r="S2" s="152" t="s">
        <v>16</v>
      </c>
      <c r="T2" s="152" t="s">
        <v>17</v>
      </c>
      <c r="U2" s="152" t="s">
        <v>18</v>
      </c>
      <c r="V2" s="153" t="s">
        <v>19</v>
      </c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>
      <c r="A3" s="85" t="s">
        <v>41</v>
      </c>
      <c r="B3" s="80" t="s">
        <v>114</v>
      </c>
      <c r="C3" s="38"/>
      <c r="D3" s="154"/>
      <c r="E3" s="155">
        <v>57.36</v>
      </c>
      <c r="F3" s="155">
        <v>50.84</v>
      </c>
      <c r="G3" s="155">
        <v>36.200000000000003</v>
      </c>
      <c r="H3" s="155">
        <v>14.64</v>
      </c>
      <c r="I3" s="155">
        <v>15.74</v>
      </c>
      <c r="J3" s="155"/>
      <c r="K3" s="155">
        <v>13.87</v>
      </c>
      <c r="L3" s="155">
        <v>10.49</v>
      </c>
      <c r="M3" s="155">
        <v>5.5</v>
      </c>
      <c r="N3" s="155">
        <v>20.21</v>
      </c>
      <c r="O3" s="155">
        <v>7.3</v>
      </c>
      <c r="P3" s="155">
        <v>6.83</v>
      </c>
      <c r="Q3" s="155">
        <v>7.97</v>
      </c>
      <c r="R3" s="155">
        <v>4.25</v>
      </c>
      <c r="S3" s="155">
        <v>4.5999999999999996</v>
      </c>
      <c r="T3" s="155">
        <v>5.57</v>
      </c>
      <c r="U3" s="155">
        <v>11.47</v>
      </c>
      <c r="V3" s="156">
        <v>6.35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>
      <c r="A4" s="21" t="s">
        <v>42</v>
      </c>
      <c r="B4" s="41" t="s">
        <v>114</v>
      </c>
      <c r="C4" s="18"/>
      <c r="D4" s="157"/>
      <c r="E4" s="44">
        <v>60.6</v>
      </c>
      <c r="F4" s="44">
        <v>53.11</v>
      </c>
      <c r="G4" s="44">
        <v>36.71</v>
      </c>
      <c r="H4" s="44">
        <v>14.86</v>
      </c>
      <c r="I4" s="44">
        <v>14.93</v>
      </c>
      <c r="J4" s="44"/>
      <c r="K4" s="44">
        <v>13</v>
      </c>
      <c r="L4" s="44">
        <v>7.58</v>
      </c>
      <c r="M4" s="44">
        <v>5.37</v>
      </c>
      <c r="N4" s="44"/>
      <c r="O4" s="44">
        <v>7.16</v>
      </c>
      <c r="P4" s="44"/>
      <c r="Q4" s="44">
        <v>9.31</v>
      </c>
      <c r="R4" s="44">
        <v>3.72</v>
      </c>
      <c r="S4" s="44"/>
      <c r="T4" s="44"/>
      <c r="U4" s="44">
        <v>11.48</v>
      </c>
      <c r="V4" s="26">
        <v>6.7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>
      <c r="A5" s="21" t="s">
        <v>34</v>
      </c>
      <c r="B5" s="41" t="s">
        <v>114</v>
      </c>
      <c r="C5" s="42"/>
      <c r="D5" s="88"/>
      <c r="E5" s="44" t="s">
        <v>97</v>
      </c>
      <c r="F5" s="44" t="s">
        <v>97</v>
      </c>
      <c r="G5" s="44">
        <v>35.4</v>
      </c>
      <c r="H5" s="44" t="s">
        <v>97</v>
      </c>
      <c r="I5" s="44" t="s">
        <v>97</v>
      </c>
      <c r="J5" s="44"/>
      <c r="K5" s="44">
        <v>11.06</v>
      </c>
      <c r="L5" s="44">
        <v>8.3000000000000007</v>
      </c>
      <c r="M5" s="44">
        <v>3.7</v>
      </c>
      <c r="N5" s="44">
        <v>22.21</v>
      </c>
      <c r="O5" s="44">
        <v>5.7</v>
      </c>
      <c r="P5" s="44"/>
      <c r="Q5" s="44" t="s">
        <v>68</v>
      </c>
      <c r="R5" s="44"/>
      <c r="S5" s="44"/>
      <c r="T5" s="44"/>
      <c r="U5" s="44"/>
      <c r="V5" s="26">
        <v>4.88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>
      <c r="A6" s="21" t="s">
        <v>21</v>
      </c>
      <c r="B6" s="41" t="s">
        <v>114</v>
      </c>
      <c r="C6" s="2"/>
      <c r="D6" s="44"/>
      <c r="E6" s="44"/>
      <c r="F6" s="44">
        <v>54.47</v>
      </c>
      <c r="G6" s="44">
        <v>39.700000000000003</v>
      </c>
      <c r="H6" s="44">
        <v>14.93</v>
      </c>
      <c r="I6" s="44">
        <v>16.27</v>
      </c>
      <c r="J6" s="44"/>
      <c r="K6" s="44">
        <v>15.14</v>
      </c>
      <c r="L6" s="44">
        <v>10</v>
      </c>
      <c r="M6" s="44">
        <v>5.54</v>
      </c>
      <c r="N6" s="44">
        <v>24.66</v>
      </c>
      <c r="O6" s="44">
        <v>6.42</v>
      </c>
      <c r="P6" s="44">
        <v>8.6199999999999992</v>
      </c>
      <c r="Q6" s="44"/>
      <c r="R6" s="44"/>
      <c r="S6" s="44">
        <v>4.55</v>
      </c>
      <c r="T6" s="44">
        <v>6.4</v>
      </c>
      <c r="U6" s="44">
        <v>13.14</v>
      </c>
      <c r="V6" s="26">
        <v>6.44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>
      <c r="A7" s="86" t="s">
        <v>35</v>
      </c>
      <c r="B7" s="48" t="s">
        <v>114</v>
      </c>
      <c r="C7" s="49"/>
      <c r="D7" s="158"/>
      <c r="E7" s="158">
        <v>65.599999999999994</v>
      </c>
      <c r="F7" s="158">
        <v>53.2</v>
      </c>
      <c r="G7" s="158">
        <v>39</v>
      </c>
      <c r="H7" s="158">
        <v>13.7</v>
      </c>
      <c r="I7" s="158">
        <v>16.100000000000001</v>
      </c>
      <c r="J7" s="158"/>
      <c r="K7" s="158">
        <v>15.9</v>
      </c>
      <c r="L7" s="158">
        <v>10.9</v>
      </c>
      <c r="M7" s="158">
        <v>6.3</v>
      </c>
      <c r="N7" s="158">
        <v>24.4</v>
      </c>
      <c r="O7" s="158">
        <v>7.5</v>
      </c>
      <c r="P7" s="158">
        <v>9.9</v>
      </c>
      <c r="Q7" s="158">
        <v>12.1</v>
      </c>
      <c r="R7" s="158"/>
      <c r="S7" s="158"/>
      <c r="T7" s="158"/>
      <c r="U7" s="158">
        <v>10.8</v>
      </c>
      <c r="V7" s="101">
        <v>6.58</v>
      </c>
    </row>
    <row r="8" spans="1:39">
      <c r="A8" s="21"/>
      <c r="B8" s="41"/>
      <c r="C8" s="1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26"/>
    </row>
    <row r="9" spans="1:39">
      <c r="A9" s="21"/>
      <c r="B9" s="41"/>
      <c r="C9" s="18"/>
      <c r="D9" s="159" t="s">
        <v>75</v>
      </c>
      <c r="E9" s="44">
        <f>MIN(E3:E7)</f>
        <v>57.36</v>
      </c>
      <c r="F9" s="44">
        <f t="shared" ref="F9:W9" si="0">MIN(F3:F7)</f>
        <v>50.84</v>
      </c>
      <c r="G9" s="44">
        <f t="shared" si="0"/>
        <v>35.4</v>
      </c>
      <c r="H9" s="44">
        <f t="shared" si="0"/>
        <v>13.7</v>
      </c>
      <c r="I9" s="44">
        <f t="shared" si="0"/>
        <v>14.93</v>
      </c>
      <c r="J9" s="44"/>
      <c r="K9" s="44">
        <f t="shared" si="0"/>
        <v>11.06</v>
      </c>
      <c r="L9" s="44">
        <f t="shared" si="0"/>
        <v>7.58</v>
      </c>
      <c r="M9" s="44">
        <f t="shared" si="0"/>
        <v>3.7</v>
      </c>
      <c r="N9" s="44">
        <f t="shared" si="0"/>
        <v>20.21</v>
      </c>
      <c r="O9" s="44">
        <f t="shared" si="0"/>
        <v>5.7</v>
      </c>
      <c r="P9" s="44">
        <f t="shared" si="0"/>
        <v>6.83</v>
      </c>
      <c r="Q9" s="44">
        <f>MIN(Q3:Q7)</f>
        <v>7.97</v>
      </c>
      <c r="R9" s="44">
        <f>MIN(R3:R7)</f>
        <v>3.72</v>
      </c>
      <c r="S9" s="44">
        <f>MIN(S3:S7)</f>
        <v>4.55</v>
      </c>
      <c r="T9" s="44">
        <f>MIN(T3:T7)</f>
        <v>5.57</v>
      </c>
      <c r="U9" s="44">
        <f>MIN(U3:U7)</f>
        <v>10.8</v>
      </c>
      <c r="V9" s="26">
        <f>MIN(V3:V7)</f>
        <v>4.88</v>
      </c>
    </row>
    <row r="10" spans="1:39">
      <c r="A10" s="21"/>
      <c r="B10" s="41"/>
      <c r="C10" s="18"/>
      <c r="D10" s="159" t="s">
        <v>76</v>
      </c>
      <c r="E10" s="44">
        <f>MAX(E3:E7)</f>
        <v>65.599999999999994</v>
      </c>
      <c r="F10" s="44">
        <f t="shared" ref="F10:W10" si="1">MAX(F3:F7)</f>
        <v>54.47</v>
      </c>
      <c r="G10" s="44">
        <f t="shared" si="1"/>
        <v>39.700000000000003</v>
      </c>
      <c r="H10" s="44">
        <f t="shared" si="1"/>
        <v>14.93</v>
      </c>
      <c r="I10" s="44">
        <f t="shared" si="1"/>
        <v>16.27</v>
      </c>
      <c r="J10" s="44"/>
      <c r="K10" s="44">
        <f t="shared" si="1"/>
        <v>15.9</v>
      </c>
      <c r="L10" s="44">
        <f t="shared" si="1"/>
        <v>10.9</v>
      </c>
      <c r="M10" s="44">
        <f t="shared" si="1"/>
        <v>6.3</v>
      </c>
      <c r="N10" s="44">
        <f t="shared" si="1"/>
        <v>24.66</v>
      </c>
      <c r="O10" s="44">
        <f t="shared" si="1"/>
        <v>7.5</v>
      </c>
      <c r="P10" s="44">
        <f t="shared" si="1"/>
        <v>9.9</v>
      </c>
      <c r="Q10" s="44">
        <f>MAX(Q3:Q7)</f>
        <v>12.1</v>
      </c>
      <c r="R10" s="44">
        <f>MAX(R3:R7)</f>
        <v>4.25</v>
      </c>
      <c r="S10" s="44">
        <f>MAX(S3:S7)</f>
        <v>4.5999999999999996</v>
      </c>
      <c r="T10" s="44">
        <f>MAX(T3:T7)</f>
        <v>6.4</v>
      </c>
      <c r="U10" s="44">
        <f>MAX(U3:U7)</f>
        <v>13.14</v>
      </c>
      <c r="V10" s="26">
        <f>MAX(V3:V7)</f>
        <v>6.7</v>
      </c>
    </row>
    <row r="11" spans="1:39">
      <c r="A11" s="21"/>
      <c r="B11" s="41"/>
      <c r="C11" s="42"/>
      <c r="D11" s="159" t="s">
        <v>74</v>
      </c>
      <c r="E11" s="46">
        <f>AVERAGE(E3:E7)</f>
        <v>61.186666666666667</v>
      </c>
      <c r="F11" s="46">
        <f t="shared" ref="F11:W11" si="2">AVERAGE(F3:F7)</f>
        <v>52.905000000000001</v>
      </c>
      <c r="G11" s="46">
        <f t="shared" si="2"/>
        <v>37.402000000000001</v>
      </c>
      <c r="H11" s="46">
        <f t="shared" si="2"/>
        <v>14.532499999999999</v>
      </c>
      <c r="I11" s="46">
        <f t="shared" si="2"/>
        <v>15.76</v>
      </c>
      <c r="J11" s="46"/>
      <c r="K11" s="46">
        <f t="shared" si="2"/>
        <v>13.794</v>
      </c>
      <c r="L11" s="46">
        <f t="shared" si="2"/>
        <v>9.4540000000000006</v>
      </c>
      <c r="M11" s="46">
        <f t="shared" si="2"/>
        <v>5.282</v>
      </c>
      <c r="N11" s="46">
        <f t="shared" si="2"/>
        <v>22.869999999999997</v>
      </c>
      <c r="O11" s="46">
        <f t="shared" si="2"/>
        <v>6.8159999999999998</v>
      </c>
      <c r="P11" s="46">
        <f t="shared" si="2"/>
        <v>8.4500000000000011</v>
      </c>
      <c r="Q11" s="46">
        <f>AVERAGE(Q3:Q7)</f>
        <v>9.7933333333333348</v>
      </c>
      <c r="R11" s="46">
        <f>AVERAGE(R3:R7)</f>
        <v>3.9850000000000003</v>
      </c>
      <c r="S11" s="46">
        <f>AVERAGE(S3:S7)</f>
        <v>4.5749999999999993</v>
      </c>
      <c r="T11" s="46">
        <f>AVERAGE(T3:T7)</f>
        <v>5.9850000000000003</v>
      </c>
      <c r="U11" s="46">
        <f>AVERAGE(U3:U7)</f>
        <v>11.7225</v>
      </c>
      <c r="V11" s="28">
        <f>AVERAGE(V3:V7)</f>
        <v>6.19</v>
      </c>
    </row>
    <row r="12" spans="1:39" ht="14" customHeight="1" thickBot="1">
      <c r="A12" s="52"/>
      <c r="B12" s="53"/>
      <c r="C12" s="54"/>
      <c r="D12" s="160" t="s">
        <v>77</v>
      </c>
      <c r="E12" s="56">
        <f>STDEV(E3:E7)</f>
        <v>4.1512086593344479</v>
      </c>
      <c r="F12" s="56">
        <f t="shared" ref="F12:W12" si="3">STDEV(F3:F7)</f>
        <v>1.5102428060856068</v>
      </c>
      <c r="G12" s="56">
        <f t="shared" si="3"/>
        <v>1.8551334183826247</v>
      </c>
      <c r="H12" s="56">
        <f t="shared" si="3"/>
        <v>0.56858743097844411</v>
      </c>
      <c r="I12" s="56">
        <f t="shared" si="3"/>
        <v>0.59581876439064951</v>
      </c>
      <c r="J12" s="56"/>
      <c r="K12" s="56">
        <f t="shared" si="3"/>
        <v>1.8945923044285831</v>
      </c>
      <c r="L12" s="56">
        <f t="shared" si="3"/>
        <v>1.4409996530186966</v>
      </c>
      <c r="M12" s="56">
        <f t="shared" si="3"/>
        <v>0.95667131241612857</v>
      </c>
      <c r="N12" s="56">
        <f t="shared" si="3"/>
        <v>2.086160748040923</v>
      </c>
      <c r="O12" s="56">
        <f t="shared" si="3"/>
        <v>0.74543946769674052</v>
      </c>
      <c r="P12" s="56">
        <f t="shared" si="3"/>
        <v>1.5420440979427263</v>
      </c>
      <c r="Q12" s="56">
        <f>STDEV(Q3:Q7)</f>
        <v>2.1069962822305386</v>
      </c>
      <c r="R12" s="56">
        <f>STDEV(R3:R7)</f>
        <v>0.37476659402887008</v>
      </c>
      <c r="S12" s="56">
        <f>STDEV(S3:S7)</f>
        <v>3.5355339059327251E-2</v>
      </c>
      <c r="T12" s="56">
        <f>STDEV(T3:T7)</f>
        <v>0.58689862838483442</v>
      </c>
      <c r="U12" s="56">
        <f>STDEV(U3:U7)</f>
        <v>0.99714174853260784</v>
      </c>
      <c r="V12" s="36">
        <f>STDEV(V3:V7)</f>
        <v>0.74437893575785596</v>
      </c>
    </row>
    <row r="13" spans="1:39" ht="14" customHeight="1">
      <c r="A13" s="6"/>
      <c r="B13" s="12"/>
      <c r="D13" s="14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39">
      <c r="A14" s="6"/>
      <c r="B14" s="12"/>
      <c r="D14" s="1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39" s="18" customFormat="1" ht="28" customHeight="1" thickBot="1">
      <c r="A15" s="57" t="s">
        <v>129</v>
      </c>
      <c r="G15" s="42"/>
      <c r="H15" s="42"/>
    </row>
    <row r="16" spans="1:39">
      <c r="A16" s="72" t="s">
        <v>0</v>
      </c>
      <c r="B16" s="73" t="s">
        <v>1</v>
      </c>
      <c r="C16" s="74"/>
      <c r="D16" s="73"/>
      <c r="E16" s="75" t="s">
        <v>43</v>
      </c>
      <c r="F16" s="75" t="s">
        <v>44</v>
      </c>
      <c r="G16" s="75" t="s">
        <v>4</v>
      </c>
      <c r="H16" s="75" t="s">
        <v>45</v>
      </c>
      <c r="I16" s="75" t="s">
        <v>46</v>
      </c>
      <c r="J16" s="75" t="s">
        <v>47</v>
      </c>
      <c r="K16" s="75" t="s">
        <v>48</v>
      </c>
      <c r="L16" s="75" t="s">
        <v>49</v>
      </c>
      <c r="M16" s="75" t="s">
        <v>50</v>
      </c>
      <c r="N16" s="75" t="s">
        <v>51</v>
      </c>
      <c r="O16" s="75" t="s">
        <v>52</v>
      </c>
      <c r="P16" s="75" t="s">
        <v>53</v>
      </c>
      <c r="Q16" s="75" t="s">
        <v>54</v>
      </c>
      <c r="R16" s="75" t="s">
        <v>55</v>
      </c>
      <c r="S16" s="75" t="s">
        <v>56</v>
      </c>
      <c r="T16" s="75" t="s">
        <v>57</v>
      </c>
      <c r="U16" s="75" t="s">
        <v>58</v>
      </c>
      <c r="V16" s="77" t="s">
        <v>59</v>
      </c>
      <c r="W16" s="72" t="s">
        <v>122</v>
      </c>
      <c r="X16" s="78" t="s">
        <v>123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26">
      <c r="A17" s="79" t="s">
        <v>41</v>
      </c>
      <c r="B17" s="80" t="s">
        <v>114</v>
      </c>
      <c r="C17" s="38"/>
      <c r="D17" s="38"/>
      <c r="E17" s="155">
        <f>E3/G3*100</f>
        <v>158.45303867403314</v>
      </c>
      <c r="F17" s="155">
        <f>F3/G3*100</f>
        <v>140.44198895027625</v>
      </c>
      <c r="G17" s="161"/>
      <c r="H17" s="155">
        <f>H3/G3*100</f>
        <v>40.44198895027624</v>
      </c>
      <c r="I17" s="155">
        <f>I3/G3*100</f>
        <v>43.480662983425411</v>
      </c>
      <c r="J17" s="155"/>
      <c r="K17" s="155">
        <f>K3/G3*100</f>
        <v>38.314917127071816</v>
      </c>
      <c r="L17" s="155">
        <f>L3/G3*100</f>
        <v>28.977900552486187</v>
      </c>
      <c r="M17" s="155">
        <f>M3/G3*100</f>
        <v>15.193370165745856</v>
      </c>
      <c r="N17" s="155">
        <f>N3/G3*100</f>
        <v>55.828729281767956</v>
      </c>
      <c r="O17" s="155">
        <f>O3/G3*100</f>
        <v>20.165745856353588</v>
      </c>
      <c r="P17" s="155">
        <f>P3/G3*100</f>
        <v>18.867403314917127</v>
      </c>
      <c r="Q17" s="155">
        <f>Q3/G3*100</f>
        <v>22.016574585635357</v>
      </c>
      <c r="R17" s="155">
        <f>R3/G3*100</f>
        <v>11.740331491712706</v>
      </c>
      <c r="S17" s="155">
        <f>S3/G3*100</f>
        <v>12.707182320441987</v>
      </c>
      <c r="T17" s="155">
        <f>T3/G3*100</f>
        <v>15.386740331491714</v>
      </c>
      <c r="U17" s="155">
        <f>U3/G3*100</f>
        <v>31.685082872928177</v>
      </c>
      <c r="V17" s="162">
        <f>V3/G3*100</f>
        <v>17.541436464088395</v>
      </c>
      <c r="W17" s="29">
        <f>T3/H3*100</f>
        <v>38.046448087431692</v>
      </c>
      <c r="X17" s="26">
        <f>S3/H3*100</f>
        <v>31.4207650273224</v>
      </c>
      <c r="Z17" s="6"/>
    </row>
    <row r="18" spans="1:26">
      <c r="A18" s="39" t="s">
        <v>42</v>
      </c>
      <c r="B18" s="41" t="s">
        <v>114</v>
      </c>
      <c r="C18" s="18"/>
      <c r="D18" s="18"/>
      <c r="E18" s="44">
        <f>E4/G4*100</f>
        <v>165.07763552165622</v>
      </c>
      <c r="F18" s="44">
        <f>F4/G4*100</f>
        <v>144.67447561972213</v>
      </c>
      <c r="G18" s="88"/>
      <c r="H18" s="44">
        <f>H4/G4*100</f>
        <v>40.479433396894578</v>
      </c>
      <c r="I18" s="44">
        <f>I4/G4*100</f>
        <v>40.670117134295829</v>
      </c>
      <c r="J18" s="44"/>
      <c r="K18" s="44">
        <f>K4/G4*100</f>
        <v>35.412694088804145</v>
      </c>
      <c r="L18" s="44">
        <f>L4/G4*100</f>
        <v>20.64832470716426</v>
      </c>
      <c r="M18" s="44">
        <f>M4/G4*100</f>
        <v>14.628166712067555</v>
      </c>
      <c r="N18" s="44"/>
      <c r="O18" s="44">
        <f>O4/G4*100</f>
        <v>19.504222282756743</v>
      </c>
      <c r="P18" s="88"/>
      <c r="Q18" s="44">
        <f>Q4/G4*100</f>
        <v>25.360937074366657</v>
      </c>
      <c r="R18" s="44">
        <f>R4/G4*100</f>
        <v>10.133478616180877</v>
      </c>
      <c r="S18" s="88"/>
      <c r="T18" s="44"/>
      <c r="U18" s="44">
        <f>U4/G4*100</f>
        <v>31.272132933805501</v>
      </c>
      <c r="V18" s="45">
        <f>V4/G4*100</f>
        <v>18.251157722691364</v>
      </c>
      <c r="W18" s="29"/>
      <c r="X18" s="26"/>
      <c r="Z18" s="6"/>
    </row>
    <row r="19" spans="1:26">
      <c r="A19" s="81" t="s">
        <v>34</v>
      </c>
      <c r="B19" s="41" t="s">
        <v>114</v>
      </c>
      <c r="C19" s="42"/>
      <c r="D19" s="18"/>
      <c r="E19" s="163"/>
      <c r="F19" s="163"/>
      <c r="G19" s="163"/>
      <c r="H19" s="163"/>
      <c r="I19" s="163"/>
      <c r="J19" s="163"/>
      <c r="K19" s="163">
        <f>K5/G5*100</f>
        <v>31.24293785310735</v>
      </c>
      <c r="L19" s="163">
        <f>L5/G5*100</f>
        <v>23.446327683615824</v>
      </c>
      <c r="M19" s="163">
        <f>M5/G5*100</f>
        <v>10.451977401129945</v>
      </c>
      <c r="N19" s="163">
        <f>N5/G5*100</f>
        <v>62.740112994350284</v>
      </c>
      <c r="O19" s="163">
        <f>O5/G5*100</f>
        <v>16.101694915254239</v>
      </c>
      <c r="P19" s="163"/>
      <c r="Q19" s="163"/>
      <c r="R19" s="163"/>
      <c r="S19" s="163"/>
      <c r="T19" s="163"/>
      <c r="U19" s="163"/>
      <c r="V19" s="164">
        <f>V5/G5*100</f>
        <v>13.785310734463277</v>
      </c>
      <c r="W19" s="29"/>
      <c r="X19" s="26"/>
      <c r="Z19" s="6"/>
    </row>
    <row r="20" spans="1:26">
      <c r="A20" s="39" t="s">
        <v>21</v>
      </c>
      <c r="B20" s="41" t="s">
        <v>114</v>
      </c>
      <c r="C20" s="2"/>
      <c r="D20" s="2"/>
      <c r="E20" s="44"/>
      <c r="F20" s="44">
        <v>137.20403022670024</v>
      </c>
      <c r="G20" s="44"/>
      <c r="H20" s="44">
        <v>37.607052896725435</v>
      </c>
      <c r="I20" s="44">
        <v>40.982367758186392</v>
      </c>
      <c r="J20" s="44"/>
      <c r="K20" s="44">
        <v>38.136020151133501</v>
      </c>
      <c r="L20" s="44">
        <v>25.188916876574307</v>
      </c>
      <c r="M20" s="44">
        <v>13.954659949622163</v>
      </c>
      <c r="N20" s="44">
        <v>62.115869017632242</v>
      </c>
      <c r="O20" s="44">
        <v>16.171284634760706</v>
      </c>
      <c r="P20" s="44">
        <v>21.712846347607048</v>
      </c>
      <c r="Q20" s="44"/>
      <c r="R20" s="44"/>
      <c r="S20" s="44">
        <v>11.460957178841308</v>
      </c>
      <c r="T20" s="44">
        <v>16.120906801007557</v>
      </c>
      <c r="U20" s="44">
        <v>33.098236775818641</v>
      </c>
      <c r="V20" s="45">
        <v>16.221662468513852</v>
      </c>
      <c r="W20" s="29">
        <f>T6/H6*100</f>
        <v>42.86671131949096</v>
      </c>
      <c r="X20" s="26">
        <f>S6/H6*100</f>
        <v>30.475552578700604</v>
      </c>
      <c r="Z20" s="6"/>
    </row>
    <row r="21" spans="1:26">
      <c r="A21" s="47" t="s">
        <v>35</v>
      </c>
      <c r="B21" s="48" t="s">
        <v>114</v>
      </c>
      <c r="C21" s="49"/>
      <c r="D21" s="49"/>
      <c r="E21" s="50">
        <f>E7/G7*100</f>
        <v>168.20512820512818</v>
      </c>
      <c r="F21" s="50">
        <f>F7/G7*100</f>
        <v>136.41025641025641</v>
      </c>
      <c r="G21" s="158"/>
      <c r="H21" s="50">
        <f>H7/G7*100</f>
        <v>35.128205128205124</v>
      </c>
      <c r="I21" s="50">
        <f>I7/G7*100</f>
        <v>41.282051282051285</v>
      </c>
      <c r="J21" s="50"/>
      <c r="K21" s="50">
        <f>K7/G7*100</f>
        <v>40.769230769230766</v>
      </c>
      <c r="L21" s="50">
        <f>L7/G7*100</f>
        <v>27.948717948717949</v>
      </c>
      <c r="M21" s="50">
        <f>M7/G7*100</f>
        <v>16.153846153846153</v>
      </c>
      <c r="N21" s="50">
        <f>N7/G7*100</f>
        <v>62.564102564102562</v>
      </c>
      <c r="O21" s="50">
        <f>O7/G7*100</f>
        <v>19.230769230769234</v>
      </c>
      <c r="P21" s="50">
        <f>P7/G7*100</f>
        <v>25.384615384615383</v>
      </c>
      <c r="Q21" s="50">
        <f>Q7/G7*100</f>
        <v>31.025641025641026</v>
      </c>
      <c r="R21" s="50"/>
      <c r="S21" s="158"/>
      <c r="T21" s="50"/>
      <c r="U21" s="50">
        <f>U7/G7*100</f>
        <v>27.692307692307693</v>
      </c>
      <c r="V21" s="51">
        <f>V7/G7*100</f>
        <v>16.871794871794872</v>
      </c>
      <c r="W21" s="29"/>
      <c r="X21" s="26"/>
    </row>
    <row r="22" spans="1:26">
      <c r="A22" s="23"/>
      <c r="B22" s="18"/>
      <c r="C22" s="18"/>
      <c r="D22" s="2"/>
      <c r="E22" s="46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29"/>
      <c r="X22" s="89"/>
    </row>
    <row r="23" spans="1:26">
      <c r="A23" s="21"/>
      <c r="B23" s="2"/>
      <c r="C23" s="2"/>
      <c r="D23" s="43" t="s">
        <v>75</v>
      </c>
      <c r="E23" s="44">
        <f>MIN(E17:E21)</f>
        <v>158.45303867403314</v>
      </c>
      <c r="F23" s="44">
        <f>MIN(F17:F21)</f>
        <v>136.41025641025641</v>
      </c>
      <c r="G23" s="44"/>
      <c r="H23" s="44">
        <f>MIN(H17:H21)</f>
        <v>35.128205128205124</v>
      </c>
      <c r="I23" s="44">
        <f>MIN(I17:I21)</f>
        <v>40.670117134295829</v>
      </c>
      <c r="J23" s="44"/>
      <c r="K23" s="44">
        <f>MIN(K17:K21)</f>
        <v>31.24293785310735</v>
      </c>
      <c r="L23" s="44">
        <f>MIN(L17:L21)</f>
        <v>20.64832470716426</v>
      </c>
      <c r="M23" s="44">
        <f>MIN(M17:M21)</f>
        <v>10.451977401129945</v>
      </c>
      <c r="N23" s="44">
        <f>MIN(N17:N21)</f>
        <v>55.828729281767956</v>
      </c>
      <c r="O23" s="44">
        <f>MIN(O17:O21)</f>
        <v>16.101694915254239</v>
      </c>
      <c r="P23" s="44">
        <f>MIN(P17:P21)</f>
        <v>18.867403314917127</v>
      </c>
      <c r="Q23" s="44">
        <f>MIN(Q17:Q21)</f>
        <v>22.016574585635357</v>
      </c>
      <c r="R23" s="44">
        <f>MIN(R17:R21)</f>
        <v>10.133478616180877</v>
      </c>
      <c r="S23" s="44">
        <f>MIN(S17:S21)</f>
        <v>11.460957178841308</v>
      </c>
      <c r="T23" s="44">
        <f>MIN(T17:T21)</f>
        <v>15.386740331491714</v>
      </c>
      <c r="U23" s="44">
        <f>MIN(U17:U21)</f>
        <v>27.692307692307693</v>
      </c>
      <c r="V23" s="44">
        <f>MIN(V17:V21)</f>
        <v>13.785310734463277</v>
      </c>
      <c r="W23" s="25">
        <f>MIN(W17:W21)</f>
        <v>38.046448087431692</v>
      </c>
      <c r="X23" s="26">
        <f>MIN(X17:X21)</f>
        <v>30.475552578700604</v>
      </c>
    </row>
    <row r="24" spans="1:26">
      <c r="A24" s="23"/>
      <c r="B24" s="18"/>
      <c r="C24" s="18"/>
      <c r="D24" s="43" t="s">
        <v>76</v>
      </c>
      <c r="E24" s="44">
        <f>MAX(E17:E21)</f>
        <v>168.20512820512818</v>
      </c>
      <c r="F24" s="44">
        <f>MAX(F17:F21)</f>
        <v>144.67447561972213</v>
      </c>
      <c r="G24" s="44"/>
      <c r="H24" s="44">
        <f>MAX(H17:H21)</f>
        <v>40.479433396894578</v>
      </c>
      <c r="I24" s="44">
        <f>MAX(I17:I21)</f>
        <v>43.480662983425411</v>
      </c>
      <c r="J24" s="44"/>
      <c r="K24" s="44">
        <f>MAX(K17:K21)</f>
        <v>40.769230769230766</v>
      </c>
      <c r="L24" s="44">
        <f>MAX(L17:L21)</f>
        <v>28.977900552486187</v>
      </c>
      <c r="M24" s="44">
        <f>MAX(M17:M21)</f>
        <v>16.153846153846153</v>
      </c>
      <c r="N24" s="44">
        <f>MAX(N17:N21)</f>
        <v>62.740112994350284</v>
      </c>
      <c r="O24" s="44">
        <f>MAX(O17:O21)</f>
        <v>20.165745856353588</v>
      </c>
      <c r="P24" s="44">
        <f>MAX(P17:P21)</f>
        <v>25.384615384615383</v>
      </c>
      <c r="Q24" s="44">
        <f>MAX(Q17:Q21)</f>
        <v>31.025641025641026</v>
      </c>
      <c r="R24" s="44">
        <f>MAX(R17:R21)</f>
        <v>11.740331491712706</v>
      </c>
      <c r="S24" s="44">
        <f>MAX(S17:S21)</f>
        <v>12.707182320441987</v>
      </c>
      <c r="T24" s="44">
        <f>MAX(T17:T21)</f>
        <v>16.120906801007557</v>
      </c>
      <c r="U24" s="44">
        <f>MAX(U17:U21)</f>
        <v>33.098236775818641</v>
      </c>
      <c r="V24" s="44">
        <f>MAX(V17:V21)</f>
        <v>18.251157722691364</v>
      </c>
      <c r="W24" s="25">
        <f>MAX(W17:W21)</f>
        <v>42.86671131949096</v>
      </c>
      <c r="X24" s="26">
        <f>MAX(X17:X21)</f>
        <v>31.4207650273224</v>
      </c>
    </row>
    <row r="25" spans="1:26">
      <c r="A25" s="23"/>
      <c r="B25" s="18"/>
      <c r="C25" s="18"/>
      <c r="D25" s="43" t="s">
        <v>74</v>
      </c>
      <c r="E25" s="46">
        <f>AVERAGE(E17:E21)</f>
        <v>163.91193413360585</v>
      </c>
      <c r="F25" s="46">
        <f>AVERAGE(F17:F21)</f>
        <v>139.68268780173875</v>
      </c>
      <c r="G25" s="46"/>
      <c r="H25" s="46">
        <f>AVERAGE(H17:H21)</f>
        <v>38.414170093025348</v>
      </c>
      <c r="I25" s="46">
        <f>AVERAGE(I17:I21)</f>
        <v>41.603799789489727</v>
      </c>
      <c r="J25" s="46"/>
      <c r="K25" s="46">
        <f>AVERAGE(K17:K21)</f>
        <v>36.775159997869515</v>
      </c>
      <c r="L25" s="46">
        <f>AVERAGE(L17:L21)</f>
        <v>25.242037553711707</v>
      </c>
      <c r="M25" s="46">
        <f>AVERAGE(M17:M21)</f>
        <v>14.076404076482333</v>
      </c>
      <c r="N25" s="46">
        <f>AVERAGE(N17:N21)</f>
        <v>60.812203464463259</v>
      </c>
      <c r="O25" s="46">
        <f>AVERAGE(O17:O21)</f>
        <v>18.234743383978902</v>
      </c>
      <c r="P25" s="46">
        <f>AVERAGE(P17:P21)</f>
        <v>21.988288349046517</v>
      </c>
      <c r="Q25" s="46">
        <f>AVERAGE(Q17:Q21)</f>
        <v>26.134384228547678</v>
      </c>
      <c r="R25" s="46">
        <f>AVERAGE(R17:R21)</f>
        <v>10.936905053946791</v>
      </c>
      <c r="S25" s="46">
        <f>AVERAGE(S17:S21)</f>
        <v>12.084069749641648</v>
      </c>
      <c r="T25" s="46">
        <f>AVERAGE(T17:T21)</f>
        <v>15.753823566249636</v>
      </c>
      <c r="U25" s="46">
        <f>AVERAGE(U17:U21)</f>
        <v>30.936940068715003</v>
      </c>
      <c r="V25" s="46">
        <f>AVERAGE(V17:V21)</f>
        <v>16.534272452310354</v>
      </c>
      <c r="W25" s="27">
        <f>AVERAGE(W17:W21)</f>
        <v>40.45657970346133</v>
      </c>
      <c r="X25" s="28">
        <f>AVERAGE(X17:X21)</f>
        <v>30.948158803011502</v>
      </c>
    </row>
    <row r="26" spans="1:26" ht="16" thickBot="1">
      <c r="A26" s="61"/>
      <c r="B26" s="54"/>
      <c r="C26" s="54"/>
      <c r="D26" s="55" t="s">
        <v>77</v>
      </c>
      <c r="E26" s="56">
        <f>STDEV(E17:E21)</f>
        <v>4.9794535192328366</v>
      </c>
      <c r="F26" s="56">
        <f>STDEV(F17:F21)</f>
        <v>3.7570837290019008</v>
      </c>
      <c r="G26" s="56"/>
      <c r="H26" s="56">
        <f>STDEV(H17:H21)</f>
        <v>2.5707564224510633</v>
      </c>
      <c r="I26" s="56">
        <f>STDEV(I17:I21)</f>
        <v>1.2759413023240318</v>
      </c>
      <c r="J26" s="56"/>
      <c r="K26" s="56">
        <f>STDEV(K17:K21)</f>
        <v>3.6275745654870923</v>
      </c>
      <c r="L26" s="56">
        <f>STDEV(L17:L21)</f>
        <v>3.3768470711137151</v>
      </c>
      <c r="M26" s="56">
        <f>STDEV(M17:M21)</f>
        <v>2.1805452983614684</v>
      </c>
      <c r="N26" s="56">
        <f>STDEV(N17:N21)</f>
        <v>3.3326938260640455</v>
      </c>
      <c r="O26" s="56">
        <f>STDEV(O17:O21)</f>
        <v>1.9455187283785973</v>
      </c>
      <c r="P26" s="56">
        <f>STDEV(P17:P21)</f>
        <v>3.2673252841541371</v>
      </c>
      <c r="Q26" s="56">
        <f>STDEV(Q17:Q21)</f>
        <v>4.5540624617304193</v>
      </c>
      <c r="R26" s="56">
        <f>STDEV(R17:R21)</f>
        <v>1.1362165646576592</v>
      </c>
      <c r="S26" s="56">
        <f>STDEV(S17:S21)</f>
        <v>0.88121424851100527</v>
      </c>
      <c r="T26" s="56">
        <f>STDEV(T17:T21)</f>
        <v>0.51913408911443948</v>
      </c>
      <c r="U26" s="56">
        <f>STDEV(U17:U21)</f>
        <v>2.3000662763256123</v>
      </c>
      <c r="V26" s="56">
        <f>STDEV(V17:V21)</f>
        <v>1.7124916999860755</v>
      </c>
      <c r="W26" s="35">
        <f>STDEV(W17:W21)</f>
        <v>3.4084408184932933</v>
      </c>
      <c r="X26" s="36">
        <f>STDEV(X17:X21)</f>
        <v>0.66836613208241269</v>
      </c>
    </row>
    <row r="29" spans="1:26" s="18" customFormat="1" ht="28" customHeight="1" thickBot="1">
      <c r="A29" s="57" t="s">
        <v>130</v>
      </c>
      <c r="G29" s="42"/>
      <c r="H29" s="42"/>
    </row>
    <row r="30" spans="1:26" ht="45">
      <c r="A30" s="67"/>
      <c r="B30" s="68"/>
      <c r="C30" s="68"/>
      <c r="D30" s="69" t="s">
        <v>90</v>
      </c>
      <c r="E30" s="69" t="s">
        <v>91</v>
      </c>
      <c r="F30" s="69" t="s">
        <v>92</v>
      </c>
      <c r="G30" s="69" t="s">
        <v>93</v>
      </c>
      <c r="H30" s="69" t="s">
        <v>94</v>
      </c>
      <c r="I30" s="69" t="s">
        <v>95</v>
      </c>
      <c r="J30" s="69" t="s">
        <v>80</v>
      </c>
      <c r="K30" s="69" t="s">
        <v>81</v>
      </c>
      <c r="L30" s="69" t="s">
        <v>82</v>
      </c>
      <c r="M30" s="69" t="s">
        <v>83</v>
      </c>
      <c r="N30" s="69" t="s">
        <v>96</v>
      </c>
      <c r="O30" s="69" t="s">
        <v>84</v>
      </c>
      <c r="P30" s="70" t="s">
        <v>89</v>
      </c>
      <c r="Q30" s="70" t="s">
        <v>88</v>
      </c>
      <c r="R30" s="70" t="s">
        <v>85</v>
      </c>
      <c r="S30" s="69" t="s">
        <v>86</v>
      </c>
      <c r="T30" s="71" t="s">
        <v>87</v>
      </c>
    </row>
    <row r="31" spans="1:26">
      <c r="A31" s="21" t="s">
        <v>41</v>
      </c>
      <c r="B31" s="41" t="s">
        <v>114</v>
      </c>
      <c r="C31" s="18"/>
      <c r="D31" s="65">
        <v>13</v>
      </c>
      <c r="E31" s="65">
        <v>9</v>
      </c>
      <c r="F31" s="65">
        <v>3</v>
      </c>
      <c r="G31" s="65">
        <v>8</v>
      </c>
      <c r="H31" s="65">
        <v>14</v>
      </c>
      <c r="I31" s="65">
        <v>15</v>
      </c>
      <c r="J31" s="65">
        <v>29</v>
      </c>
      <c r="K31" s="65">
        <v>14</v>
      </c>
      <c r="L31" s="65"/>
      <c r="M31" s="65">
        <v>2</v>
      </c>
      <c r="N31" s="65" t="s">
        <v>97</v>
      </c>
      <c r="O31" s="65">
        <v>3</v>
      </c>
      <c r="P31" s="65">
        <v>7</v>
      </c>
      <c r="Q31" s="65"/>
      <c r="R31" s="65">
        <v>5</v>
      </c>
      <c r="S31" s="65">
        <v>12</v>
      </c>
      <c r="T31" s="66">
        <v>14</v>
      </c>
    </row>
    <row r="32" spans="1:26">
      <c r="A32" s="21" t="s">
        <v>42</v>
      </c>
      <c r="B32" s="41" t="s">
        <v>114</v>
      </c>
      <c r="C32" s="18"/>
      <c r="D32" s="62" t="s">
        <v>113</v>
      </c>
      <c r="E32" s="62" t="s">
        <v>97</v>
      </c>
      <c r="F32" s="62">
        <v>3</v>
      </c>
      <c r="G32" s="62">
        <v>9</v>
      </c>
      <c r="H32" s="62">
        <v>14</v>
      </c>
      <c r="I32" s="62">
        <v>14</v>
      </c>
      <c r="J32" s="62">
        <v>28</v>
      </c>
      <c r="K32" s="62" t="s">
        <v>97</v>
      </c>
      <c r="L32" s="62"/>
      <c r="M32" s="62">
        <v>2</v>
      </c>
      <c r="N32" s="62" t="s">
        <v>97</v>
      </c>
      <c r="O32" s="62">
        <v>2</v>
      </c>
      <c r="P32" s="62">
        <v>5</v>
      </c>
      <c r="Q32" s="62">
        <v>2</v>
      </c>
      <c r="R32" s="62" t="s">
        <v>97</v>
      </c>
      <c r="S32" s="62">
        <v>12</v>
      </c>
      <c r="T32" s="63" t="s">
        <v>97</v>
      </c>
      <c r="V32" s="7"/>
    </row>
    <row r="33" spans="1:22">
      <c r="A33" s="59" t="s">
        <v>34</v>
      </c>
      <c r="B33" s="41" t="s">
        <v>114</v>
      </c>
      <c r="C33" s="18"/>
      <c r="D33" s="62" t="s">
        <v>97</v>
      </c>
      <c r="E33" s="62" t="s">
        <v>97</v>
      </c>
      <c r="F33" s="62">
        <v>3</v>
      </c>
      <c r="G33" s="62" t="s">
        <v>99</v>
      </c>
      <c r="H33" s="64">
        <v>14</v>
      </c>
      <c r="I33" s="64">
        <v>15</v>
      </c>
      <c r="J33" s="64">
        <v>29</v>
      </c>
      <c r="K33" s="62" t="s">
        <v>97</v>
      </c>
      <c r="L33" s="62" t="s">
        <v>97</v>
      </c>
      <c r="M33" s="62" t="s">
        <v>97</v>
      </c>
      <c r="N33" s="62" t="s">
        <v>97</v>
      </c>
      <c r="O33" s="62" t="s">
        <v>97</v>
      </c>
      <c r="P33" s="62" t="s">
        <v>97</v>
      </c>
      <c r="Q33" s="62" t="s">
        <v>97</v>
      </c>
      <c r="R33" s="64">
        <v>10</v>
      </c>
      <c r="S33" s="62" t="s">
        <v>97</v>
      </c>
      <c r="T33" s="63"/>
      <c r="V33" s="8"/>
    </row>
    <row r="34" spans="1:22">
      <c r="A34" s="21" t="s">
        <v>21</v>
      </c>
      <c r="B34" s="41" t="s">
        <v>114</v>
      </c>
      <c r="C34" s="18"/>
      <c r="D34" s="65">
        <v>12</v>
      </c>
      <c r="E34" s="65">
        <v>9</v>
      </c>
      <c r="F34" s="65">
        <v>3</v>
      </c>
      <c r="G34" s="65">
        <v>8</v>
      </c>
      <c r="H34" s="65">
        <v>14</v>
      </c>
      <c r="I34" s="65">
        <v>15</v>
      </c>
      <c r="J34" s="65">
        <v>29</v>
      </c>
      <c r="K34" s="65">
        <v>13</v>
      </c>
      <c r="L34" s="65" t="s">
        <v>97</v>
      </c>
      <c r="M34" s="65">
        <v>1</v>
      </c>
      <c r="N34" s="65">
        <v>1</v>
      </c>
      <c r="O34" s="65">
        <v>3</v>
      </c>
      <c r="P34" s="65">
        <v>5</v>
      </c>
      <c r="Q34" s="65">
        <v>7</v>
      </c>
      <c r="R34" s="65" t="s">
        <v>105</v>
      </c>
      <c r="S34" s="65">
        <v>12</v>
      </c>
      <c r="T34" s="66" t="s">
        <v>103</v>
      </c>
    </row>
    <row r="35" spans="1:22">
      <c r="A35" s="86" t="s">
        <v>35</v>
      </c>
      <c r="B35" s="48" t="s">
        <v>114</v>
      </c>
      <c r="C35" s="49"/>
      <c r="D35" s="84">
        <v>13</v>
      </c>
      <c r="E35" s="84">
        <v>9</v>
      </c>
      <c r="F35" s="84">
        <v>3</v>
      </c>
      <c r="G35" s="84">
        <v>8</v>
      </c>
      <c r="H35" s="84">
        <v>15</v>
      </c>
      <c r="I35" s="84">
        <v>14</v>
      </c>
      <c r="J35" s="84">
        <v>29</v>
      </c>
      <c r="K35" s="84">
        <v>12</v>
      </c>
      <c r="L35" s="84" t="s">
        <v>97</v>
      </c>
      <c r="M35" s="84">
        <v>2</v>
      </c>
      <c r="N35" s="84" t="s">
        <v>97</v>
      </c>
      <c r="O35" s="84">
        <v>3</v>
      </c>
      <c r="P35" s="84">
        <v>6</v>
      </c>
      <c r="Q35" s="84">
        <v>7</v>
      </c>
      <c r="R35" s="84" t="s">
        <v>105</v>
      </c>
      <c r="S35" s="84" t="s">
        <v>113</v>
      </c>
      <c r="T35" s="87">
        <v>15</v>
      </c>
      <c r="V35" s="37"/>
    </row>
    <row r="36" spans="1:22">
      <c r="A36" s="23"/>
      <c r="B36" s="18"/>
      <c r="C36" s="18"/>
      <c r="D36" s="18"/>
      <c r="E36" s="18"/>
      <c r="F36" s="42"/>
      <c r="G36" s="42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24"/>
    </row>
    <row r="37" spans="1:22">
      <c r="A37" s="23"/>
      <c r="B37" s="18"/>
      <c r="C37" s="43" t="s">
        <v>75</v>
      </c>
      <c r="D37" s="95">
        <f>MIN(D31:D35)</f>
        <v>12</v>
      </c>
      <c r="E37" s="95">
        <f t="shared" ref="E37:T37" si="4">MIN(E31:E35)</f>
        <v>9</v>
      </c>
      <c r="F37" s="95">
        <f t="shared" si="4"/>
        <v>3</v>
      </c>
      <c r="G37" s="95">
        <f t="shared" si="4"/>
        <v>8</v>
      </c>
      <c r="H37" s="95">
        <f t="shared" si="4"/>
        <v>14</v>
      </c>
      <c r="I37" s="95">
        <f t="shared" si="4"/>
        <v>14</v>
      </c>
      <c r="J37" s="95">
        <f t="shared" si="4"/>
        <v>28</v>
      </c>
      <c r="K37" s="95">
        <f t="shared" si="4"/>
        <v>12</v>
      </c>
      <c r="L37" s="95"/>
      <c r="M37" s="95">
        <f t="shared" si="4"/>
        <v>1</v>
      </c>
      <c r="N37" s="95">
        <f t="shared" si="4"/>
        <v>1</v>
      </c>
      <c r="O37" s="95">
        <f t="shared" si="4"/>
        <v>2</v>
      </c>
      <c r="P37" s="95">
        <f t="shared" si="4"/>
        <v>5</v>
      </c>
      <c r="Q37" s="95">
        <f t="shared" si="4"/>
        <v>2</v>
      </c>
      <c r="R37" s="95">
        <f t="shared" si="4"/>
        <v>5</v>
      </c>
      <c r="S37" s="95">
        <f t="shared" si="4"/>
        <v>12</v>
      </c>
      <c r="T37" s="98">
        <f t="shared" si="4"/>
        <v>14</v>
      </c>
    </row>
    <row r="38" spans="1:22">
      <c r="A38" s="23"/>
      <c r="B38" s="18"/>
      <c r="C38" s="43" t="s">
        <v>76</v>
      </c>
      <c r="D38" s="95">
        <f>MAX(D31:D35)</f>
        <v>13</v>
      </c>
      <c r="E38" s="95">
        <f t="shared" ref="E38:T38" si="5">MAX(E31:E35)</f>
        <v>9</v>
      </c>
      <c r="F38" s="95">
        <f t="shared" si="5"/>
        <v>3</v>
      </c>
      <c r="G38" s="95">
        <f t="shared" si="5"/>
        <v>9</v>
      </c>
      <c r="H38" s="95">
        <f t="shared" si="5"/>
        <v>15</v>
      </c>
      <c r="I38" s="95">
        <f t="shared" si="5"/>
        <v>15</v>
      </c>
      <c r="J38" s="95">
        <f t="shared" si="5"/>
        <v>29</v>
      </c>
      <c r="K38" s="95">
        <f t="shared" si="5"/>
        <v>14</v>
      </c>
      <c r="L38" s="95"/>
      <c r="M38" s="95">
        <f t="shared" si="5"/>
        <v>2</v>
      </c>
      <c r="N38" s="95">
        <f t="shared" si="5"/>
        <v>1</v>
      </c>
      <c r="O38" s="95">
        <f t="shared" si="5"/>
        <v>3</v>
      </c>
      <c r="P38" s="95">
        <f t="shared" si="5"/>
        <v>7</v>
      </c>
      <c r="Q38" s="95">
        <f t="shared" si="5"/>
        <v>7</v>
      </c>
      <c r="R38" s="95">
        <f t="shared" si="5"/>
        <v>10</v>
      </c>
      <c r="S38" s="95">
        <f t="shared" si="5"/>
        <v>12</v>
      </c>
      <c r="T38" s="98">
        <f t="shared" si="5"/>
        <v>15</v>
      </c>
    </row>
    <row r="39" spans="1:22">
      <c r="A39" s="23"/>
      <c r="B39" s="18"/>
      <c r="C39" s="43" t="s">
        <v>74</v>
      </c>
      <c r="D39" s="167">
        <f>AVERAGE(D31:D35)</f>
        <v>12.666666666666666</v>
      </c>
      <c r="E39" s="167">
        <f t="shared" ref="E39:T39" si="6">AVERAGE(E31:E35)</f>
        <v>9</v>
      </c>
      <c r="F39" s="167">
        <f t="shared" si="6"/>
        <v>3</v>
      </c>
      <c r="G39" s="167">
        <f t="shared" si="6"/>
        <v>8.25</v>
      </c>
      <c r="H39" s="167">
        <f t="shared" si="6"/>
        <v>14.2</v>
      </c>
      <c r="I39" s="167">
        <f t="shared" si="6"/>
        <v>14.6</v>
      </c>
      <c r="J39" s="167">
        <f t="shared" si="6"/>
        <v>28.8</v>
      </c>
      <c r="K39" s="167">
        <f t="shared" si="6"/>
        <v>13</v>
      </c>
      <c r="L39" s="167"/>
      <c r="M39" s="167">
        <f t="shared" si="6"/>
        <v>1.75</v>
      </c>
      <c r="N39" s="167">
        <f t="shared" si="6"/>
        <v>1</v>
      </c>
      <c r="O39" s="167">
        <f t="shared" si="6"/>
        <v>2.75</v>
      </c>
      <c r="P39" s="167">
        <f t="shared" si="6"/>
        <v>5.75</v>
      </c>
      <c r="Q39" s="167">
        <f t="shared" si="6"/>
        <v>5.333333333333333</v>
      </c>
      <c r="R39" s="167">
        <f t="shared" si="6"/>
        <v>7.5</v>
      </c>
      <c r="S39" s="167">
        <f t="shared" si="6"/>
        <v>12</v>
      </c>
      <c r="T39" s="168">
        <f t="shared" si="6"/>
        <v>14.5</v>
      </c>
    </row>
    <row r="40" spans="1:22" ht="16" thickBot="1">
      <c r="A40" s="61"/>
      <c r="B40" s="54"/>
      <c r="C40" s="55" t="s">
        <v>77</v>
      </c>
      <c r="D40" s="99">
        <f>STDEV(D31:D35)</f>
        <v>0.57735026918962573</v>
      </c>
      <c r="E40" s="99">
        <f t="shared" ref="E40:T40" si="7">STDEV(E31:E35)</f>
        <v>0</v>
      </c>
      <c r="F40" s="99">
        <f t="shared" si="7"/>
        <v>0</v>
      </c>
      <c r="G40" s="99">
        <f t="shared" si="7"/>
        <v>0.5</v>
      </c>
      <c r="H40" s="99">
        <f t="shared" si="7"/>
        <v>0.44721359549995793</v>
      </c>
      <c r="I40" s="99">
        <f t="shared" si="7"/>
        <v>0.54772255750516607</v>
      </c>
      <c r="J40" s="99">
        <f t="shared" si="7"/>
        <v>0.44721359549995793</v>
      </c>
      <c r="K40" s="99">
        <f t="shared" si="7"/>
        <v>1</v>
      </c>
      <c r="L40" s="99"/>
      <c r="M40" s="99">
        <f t="shared" si="7"/>
        <v>0.5</v>
      </c>
      <c r="N40" s="99"/>
      <c r="O40" s="99">
        <f t="shared" si="7"/>
        <v>0.5</v>
      </c>
      <c r="P40" s="99">
        <f t="shared" si="7"/>
        <v>0.9574271077563381</v>
      </c>
      <c r="Q40" s="99">
        <f t="shared" si="7"/>
        <v>2.8867513459481291</v>
      </c>
      <c r="R40" s="99">
        <f t="shared" si="7"/>
        <v>3.5355339059327378</v>
      </c>
      <c r="S40" s="99">
        <f t="shared" si="7"/>
        <v>0</v>
      </c>
      <c r="T40" s="100">
        <f t="shared" si="7"/>
        <v>0.70710678118654757</v>
      </c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workbookViewId="0">
      <selection activeCell="I30" sqref="I30"/>
    </sheetView>
  </sheetViews>
  <sheetFormatPr baseColWidth="10" defaultRowHeight="15" x14ac:dyDescent="0"/>
  <cols>
    <col min="1" max="1" width="16.83203125" style="105" bestFit="1" customWidth="1"/>
    <col min="2" max="2" width="24.1640625" style="105" bestFit="1" customWidth="1"/>
    <col min="3" max="4" width="10.83203125" style="105"/>
    <col min="5" max="5" width="14.33203125" style="105" bestFit="1" customWidth="1"/>
    <col min="6" max="6" width="12.1640625" style="105" bestFit="1" customWidth="1"/>
    <col min="7" max="7" width="12.5" style="105" bestFit="1" customWidth="1"/>
    <col min="8" max="8" width="10.1640625" style="105" bestFit="1" customWidth="1"/>
    <col min="9" max="9" width="13.5" style="105" bestFit="1" customWidth="1"/>
    <col min="10" max="10" width="9.83203125" style="105" bestFit="1" customWidth="1"/>
    <col min="11" max="11" width="7.83203125" style="105" bestFit="1" customWidth="1"/>
    <col min="12" max="13" width="9" style="105" bestFit="1" customWidth="1"/>
    <col min="14" max="14" width="9.5" style="105" bestFit="1" customWidth="1"/>
    <col min="15" max="15" width="10.5" style="105" bestFit="1" customWidth="1"/>
    <col min="16" max="16" width="10" style="105" bestFit="1" customWidth="1"/>
    <col min="17" max="17" width="7.83203125" style="105" bestFit="1" customWidth="1"/>
    <col min="18" max="18" width="7.1640625" style="105" bestFit="1" customWidth="1"/>
    <col min="19" max="19" width="10.5" style="105" bestFit="1" customWidth="1"/>
    <col min="20" max="21" width="7.1640625" style="105" bestFit="1" customWidth="1"/>
    <col min="22" max="16384" width="10.83203125" style="105"/>
  </cols>
  <sheetData>
    <row r="1" spans="1:23" ht="28" customHeight="1" thickBot="1">
      <c r="A1" s="104" t="s">
        <v>132</v>
      </c>
    </row>
    <row r="2" spans="1:23">
      <c r="A2" s="106" t="s">
        <v>0</v>
      </c>
      <c r="B2" s="107" t="s">
        <v>1</v>
      </c>
      <c r="C2" s="107"/>
      <c r="D2" s="107"/>
      <c r="E2" s="107" t="s">
        <v>2</v>
      </c>
      <c r="F2" s="107" t="s">
        <v>3</v>
      </c>
      <c r="G2" s="107" t="s">
        <v>4</v>
      </c>
      <c r="H2" s="107" t="s">
        <v>5</v>
      </c>
      <c r="I2" s="107" t="s">
        <v>6</v>
      </c>
      <c r="J2" s="107" t="s">
        <v>7</v>
      </c>
      <c r="K2" s="107" t="s">
        <v>8</v>
      </c>
      <c r="L2" s="107" t="s">
        <v>9</v>
      </c>
      <c r="M2" s="107" t="s">
        <v>10</v>
      </c>
      <c r="N2" s="107" t="s">
        <v>11</v>
      </c>
      <c r="O2" s="107" t="s">
        <v>12</v>
      </c>
      <c r="P2" s="107" t="s">
        <v>14</v>
      </c>
      <c r="Q2" s="107" t="s">
        <v>15</v>
      </c>
      <c r="R2" s="107" t="s">
        <v>16</v>
      </c>
      <c r="S2" s="107" t="s">
        <v>17</v>
      </c>
      <c r="T2" s="107" t="s">
        <v>18</v>
      </c>
      <c r="U2" s="108" t="s">
        <v>19</v>
      </c>
    </row>
    <row r="3" spans="1:23">
      <c r="A3" s="109" t="s">
        <v>60</v>
      </c>
      <c r="B3" s="110" t="s">
        <v>116</v>
      </c>
      <c r="C3" s="110"/>
      <c r="D3" s="110"/>
      <c r="E3" s="111">
        <v>48.24</v>
      </c>
      <c r="F3" s="111">
        <v>41.14</v>
      </c>
      <c r="G3" s="111">
        <v>26.88</v>
      </c>
      <c r="H3" s="111">
        <v>14.27</v>
      </c>
      <c r="I3" s="111">
        <v>14.06</v>
      </c>
      <c r="J3" s="111">
        <v>2.12</v>
      </c>
      <c r="K3" s="111">
        <v>12.32</v>
      </c>
      <c r="L3" s="111">
        <v>10.130000000000001</v>
      </c>
      <c r="M3" s="111">
        <v>5.0599999999999996</v>
      </c>
      <c r="N3" s="111">
        <v>19.5</v>
      </c>
      <c r="O3" s="111">
        <v>4.7</v>
      </c>
      <c r="P3" s="111">
        <v>8.49</v>
      </c>
      <c r="Q3" s="111">
        <v>3.95</v>
      </c>
      <c r="R3" s="111"/>
      <c r="S3" s="111">
        <v>6.31</v>
      </c>
      <c r="T3" s="111">
        <v>9.3800000000000008</v>
      </c>
      <c r="U3" s="112">
        <v>4.21</v>
      </c>
    </row>
    <row r="4" spans="1:23" s="117" customFormat="1">
      <c r="A4" s="113" t="s">
        <v>23</v>
      </c>
      <c r="B4" s="114" t="s">
        <v>117</v>
      </c>
      <c r="C4" s="115"/>
      <c r="D4" s="115"/>
      <c r="E4" s="115">
        <v>58.9</v>
      </c>
      <c r="F4" s="115">
        <v>51.1</v>
      </c>
      <c r="G4" s="115">
        <v>34.700000000000003</v>
      </c>
      <c r="H4" s="115">
        <v>17.399999999999999</v>
      </c>
      <c r="I4" s="115">
        <v>16.399999999999999</v>
      </c>
      <c r="J4" s="115"/>
      <c r="K4" s="115">
        <v>14</v>
      </c>
      <c r="L4" s="115">
        <v>11.4</v>
      </c>
      <c r="M4" s="115" t="s">
        <v>97</v>
      </c>
      <c r="N4" s="115"/>
      <c r="O4" s="115">
        <v>6.2</v>
      </c>
      <c r="P4" s="115" t="s">
        <v>115</v>
      </c>
      <c r="Q4" s="115">
        <v>4.7</v>
      </c>
      <c r="R4" s="115">
        <v>4.7</v>
      </c>
      <c r="S4" s="115">
        <v>7.4</v>
      </c>
      <c r="T4" s="115">
        <v>8.3000000000000007</v>
      </c>
      <c r="U4" s="116">
        <v>6.5</v>
      </c>
    </row>
    <row r="5" spans="1:23" s="117" customFormat="1">
      <c r="A5" s="118"/>
      <c r="B5" s="119"/>
      <c r="C5" s="120"/>
      <c r="D5" s="121" t="s">
        <v>74</v>
      </c>
      <c r="E5" s="120">
        <f>AVERAGE(E3:E4)</f>
        <v>53.57</v>
      </c>
      <c r="F5" s="120">
        <f>AVERAGE(F3:F4)</f>
        <v>46.120000000000005</v>
      </c>
      <c r="G5" s="122">
        <f>AVERAGE(G3:G4)</f>
        <v>30.79</v>
      </c>
      <c r="H5" s="122">
        <f>AVERAGE(H3:H4)</f>
        <v>15.834999999999999</v>
      </c>
      <c r="I5" s="122">
        <f t="shared" ref="I5:O5" si="0">AVERAGE(I3:I4)</f>
        <v>15.23</v>
      </c>
      <c r="J5" s="122">
        <f t="shared" si="0"/>
        <v>2.12</v>
      </c>
      <c r="K5" s="122">
        <f t="shared" si="0"/>
        <v>13.16</v>
      </c>
      <c r="L5" s="122">
        <f t="shared" si="0"/>
        <v>10.765000000000001</v>
      </c>
      <c r="M5" s="122">
        <f t="shared" si="0"/>
        <v>5.0599999999999996</v>
      </c>
      <c r="N5" s="122">
        <f t="shared" si="0"/>
        <v>19.5</v>
      </c>
      <c r="O5" s="122">
        <f t="shared" si="0"/>
        <v>5.45</v>
      </c>
      <c r="P5" s="122">
        <f>AVERAGE(P3:P4)</f>
        <v>8.49</v>
      </c>
      <c r="Q5" s="122">
        <f>AVERAGE(Q3:Q4)</f>
        <v>4.3250000000000002</v>
      </c>
      <c r="R5" s="122">
        <f>AVERAGE(R3:R4)</f>
        <v>4.7</v>
      </c>
      <c r="S5" s="122">
        <f>AVERAGE(S3:S4)</f>
        <v>6.8550000000000004</v>
      </c>
      <c r="T5" s="122">
        <f>AVERAGE(T3:T4)</f>
        <v>8.84</v>
      </c>
      <c r="U5" s="123">
        <f>AVERAGE(U3:U4)</f>
        <v>5.3550000000000004</v>
      </c>
    </row>
    <row r="6" spans="1:23" s="117" customFormat="1" ht="16" thickBot="1">
      <c r="A6" s="124"/>
      <c r="B6" s="125"/>
      <c r="C6" s="126"/>
      <c r="D6" s="127" t="s">
        <v>77</v>
      </c>
      <c r="E6" s="126">
        <f>STDEV(E3:E4)</f>
        <v>7.537758287448594</v>
      </c>
      <c r="F6" s="126">
        <f>STDEV(F3:F4)</f>
        <v>7.0427835406179602</v>
      </c>
      <c r="G6" s="126">
        <f>STDEV(G3:G4)</f>
        <v>5.5295750288788197</v>
      </c>
      <c r="H6" s="126">
        <f>STDEV(H3:H4)</f>
        <v>2.2132442251138928</v>
      </c>
      <c r="I6" s="126">
        <f t="shared" ref="I6:O6" si="1">STDEV(I3:I4)</f>
        <v>1.6546298679765199</v>
      </c>
      <c r="J6" s="126"/>
      <c r="K6" s="126">
        <f t="shared" si="1"/>
        <v>1.1879393923933996</v>
      </c>
      <c r="L6" s="126">
        <f t="shared" si="1"/>
        <v>0.89802561210691501</v>
      </c>
      <c r="M6" s="126"/>
      <c r="N6" s="126"/>
      <c r="O6" s="126">
        <f t="shared" si="1"/>
        <v>1.0606601717798247</v>
      </c>
      <c r="P6" s="126"/>
      <c r="Q6" s="126">
        <f>STDEV(Q3:Q4)</f>
        <v>0.5303300858899106</v>
      </c>
      <c r="R6" s="126"/>
      <c r="S6" s="126">
        <f>STDEV(S3:S4)</f>
        <v>0.77074639149333735</v>
      </c>
      <c r="T6" s="126">
        <f>STDEV(T3:T4)</f>
        <v>0.7636753236814714</v>
      </c>
      <c r="U6" s="128">
        <f>STDEV(U3:U4)</f>
        <v>1.6192745289171899</v>
      </c>
    </row>
    <row r="7" spans="1:23">
      <c r="D7" s="129"/>
    </row>
    <row r="9" spans="1:23" ht="28" customHeight="1" thickBot="1">
      <c r="A9" s="104" t="s">
        <v>118</v>
      </c>
    </row>
    <row r="10" spans="1:23">
      <c r="A10" s="106" t="s">
        <v>0</v>
      </c>
      <c r="B10" s="107" t="s">
        <v>1</v>
      </c>
      <c r="C10" s="107"/>
      <c r="D10" s="107"/>
      <c r="E10" s="130" t="s">
        <v>43</v>
      </c>
      <c r="F10" s="130" t="s">
        <v>44</v>
      </c>
      <c r="G10" s="107"/>
      <c r="H10" s="130" t="s">
        <v>45</v>
      </c>
      <c r="I10" s="130" t="s">
        <v>46</v>
      </c>
      <c r="J10" s="130" t="s">
        <v>47</v>
      </c>
      <c r="K10" s="130" t="s">
        <v>48</v>
      </c>
      <c r="L10" s="130" t="s">
        <v>49</v>
      </c>
      <c r="M10" s="130" t="s">
        <v>50</v>
      </c>
      <c r="N10" s="130" t="s">
        <v>51</v>
      </c>
      <c r="O10" s="130" t="s">
        <v>52</v>
      </c>
      <c r="P10" s="130" t="s">
        <v>54</v>
      </c>
      <c r="Q10" s="130" t="s">
        <v>55</v>
      </c>
      <c r="R10" s="130" t="s">
        <v>56</v>
      </c>
      <c r="S10" s="130" t="s">
        <v>57</v>
      </c>
      <c r="T10" s="130" t="s">
        <v>58</v>
      </c>
      <c r="U10" s="131" t="s">
        <v>59</v>
      </c>
      <c r="V10" s="132" t="s">
        <v>123</v>
      </c>
      <c r="W10" s="133" t="s">
        <v>122</v>
      </c>
    </row>
    <row r="11" spans="1:23">
      <c r="A11" s="109" t="s">
        <v>60</v>
      </c>
      <c r="B11" s="110" t="s">
        <v>116</v>
      </c>
      <c r="C11" s="111"/>
      <c r="D11" s="111"/>
      <c r="E11" s="120">
        <f>E3/G3*100</f>
        <v>179.46428571428572</v>
      </c>
      <c r="F11" s="120">
        <f>F3/G3*100</f>
        <v>153.05059523809524</v>
      </c>
      <c r="G11" s="120"/>
      <c r="H11" s="120">
        <f>H3/G3*100</f>
        <v>53.087797619047613</v>
      </c>
      <c r="I11" s="120">
        <f>I3/G3*100</f>
        <v>52.306547619047628</v>
      </c>
      <c r="J11" s="120">
        <f>J3/G3*100</f>
        <v>7.8869047619047628</v>
      </c>
      <c r="K11" s="120">
        <f>K3/G3*100</f>
        <v>45.833333333333336</v>
      </c>
      <c r="L11" s="120">
        <f>L3/G3*100</f>
        <v>37.686011904761905</v>
      </c>
      <c r="M11" s="120">
        <f>M3/G3*100</f>
        <v>18.824404761904763</v>
      </c>
      <c r="N11" s="120">
        <f>N3/G3*100</f>
        <v>72.544642857142861</v>
      </c>
      <c r="O11" s="120">
        <f>O3/G3*100</f>
        <v>17.485119047619051</v>
      </c>
      <c r="P11" s="120">
        <f>P3/G3*100</f>
        <v>31.584821428571431</v>
      </c>
      <c r="Q11" s="120">
        <f>Q3/G3*100</f>
        <v>14.694940476190476</v>
      </c>
      <c r="R11" s="120"/>
      <c r="S11" s="120">
        <f>S3/G3*100</f>
        <v>23.47470238095238</v>
      </c>
      <c r="T11" s="120">
        <f>T3/G3*100</f>
        <v>34.895833333333336</v>
      </c>
      <c r="U11" s="120">
        <f>U3/G3*100</f>
        <v>15.662202380952381</v>
      </c>
      <c r="V11" s="109"/>
      <c r="W11" s="112">
        <f>S3/H3*100</f>
        <v>44.218640504555005</v>
      </c>
    </row>
    <row r="12" spans="1:23">
      <c r="A12" s="113" t="s">
        <v>23</v>
      </c>
      <c r="B12" s="134" t="s">
        <v>116</v>
      </c>
      <c r="C12" s="135"/>
      <c r="D12" s="135"/>
      <c r="E12" s="115">
        <f>E4/G4*100</f>
        <v>169.74063400576367</v>
      </c>
      <c r="F12" s="115">
        <f>F4/G4*100</f>
        <v>147.2622478386167</v>
      </c>
      <c r="G12" s="115"/>
      <c r="H12" s="115">
        <f>H4/G4*100</f>
        <v>50.144092219020166</v>
      </c>
      <c r="I12" s="115">
        <f>I4/G4*100</f>
        <v>47.262247838616709</v>
      </c>
      <c r="J12" s="115"/>
      <c r="K12" s="115">
        <f>K4/G4*100</f>
        <v>40.345821325648416</v>
      </c>
      <c r="L12" s="115">
        <f>L4/G4*100</f>
        <v>32.853025936599423</v>
      </c>
      <c r="M12" s="115"/>
      <c r="N12" s="115"/>
      <c r="O12" s="115">
        <f>O4/G4*100</f>
        <v>17.86743515850144</v>
      </c>
      <c r="P12" s="115" t="s">
        <v>97</v>
      </c>
      <c r="Q12" s="115">
        <f>Q4/G4*100</f>
        <v>13.544668587896252</v>
      </c>
      <c r="R12" s="115">
        <f>R4/G4*100</f>
        <v>13.544668587896252</v>
      </c>
      <c r="S12" s="115">
        <f>S4/G4*100</f>
        <v>21.32564841498559</v>
      </c>
      <c r="T12" s="115">
        <f>T4/G4*100</f>
        <v>23.919308357348704</v>
      </c>
      <c r="U12" s="115">
        <f>U4/G4*100</f>
        <v>18.731988472622476</v>
      </c>
      <c r="V12" s="136">
        <f>R4/H4*100</f>
        <v>27.011494252873568</v>
      </c>
      <c r="W12" s="137">
        <f>S4/H4*100</f>
        <v>42.52873563218391</v>
      </c>
    </row>
    <row r="13" spans="1:23">
      <c r="A13" s="118"/>
      <c r="B13" s="110"/>
      <c r="C13" s="138"/>
      <c r="D13" s="138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09"/>
      <c r="W13" s="112"/>
    </row>
    <row r="14" spans="1:23">
      <c r="A14" s="118"/>
      <c r="B14" s="110"/>
      <c r="C14" s="138"/>
      <c r="D14" s="139" t="s">
        <v>120</v>
      </c>
      <c r="E14" s="120">
        <f>MIN(E11:E12)</f>
        <v>169.74063400576367</v>
      </c>
      <c r="F14" s="120">
        <f t="shared" ref="F14:O14" si="2">MIN(F11:F12)</f>
        <v>147.2622478386167</v>
      </c>
      <c r="G14" s="120"/>
      <c r="H14" s="120">
        <f t="shared" si="2"/>
        <v>50.144092219020166</v>
      </c>
      <c r="I14" s="120">
        <f t="shared" si="2"/>
        <v>47.262247838616709</v>
      </c>
      <c r="J14" s="120">
        <f t="shared" si="2"/>
        <v>7.8869047619047628</v>
      </c>
      <c r="K14" s="120">
        <f t="shared" si="2"/>
        <v>40.345821325648416</v>
      </c>
      <c r="L14" s="120">
        <f t="shared" si="2"/>
        <v>32.853025936599423</v>
      </c>
      <c r="M14" s="120">
        <f t="shared" si="2"/>
        <v>18.824404761904763</v>
      </c>
      <c r="N14" s="120">
        <f t="shared" si="2"/>
        <v>72.544642857142861</v>
      </c>
      <c r="O14" s="120">
        <f t="shared" si="2"/>
        <v>17.485119047619051</v>
      </c>
      <c r="P14" s="120">
        <f>MIN(P11:P12)</f>
        <v>31.584821428571431</v>
      </c>
      <c r="Q14" s="120">
        <f>MIN(Q11:Q12)</f>
        <v>13.544668587896252</v>
      </c>
      <c r="R14" s="120">
        <f>MIN(R11:R12)</f>
        <v>13.544668587896252</v>
      </c>
      <c r="S14" s="120">
        <f>MIN(S11:S12)</f>
        <v>21.32564841498559</v>
      </c>
      <c r="T14" s="120">
        <f>MIN(T11:T12)</f>
        <v>23.919308357348704</v>
      </c>
      <c r="U14" s="120">
        <f>MIN(U11:U12)</f>
        <v>15.662202380952381</v>
      </c>
      <c r="V14" s="118">
        <f t="shared" ref="V14:W14" si="3">MIN(V11:V12)</f>
        <v>27.011494252873568</v>
      </c>
      <c r="W14" s="140">
        <f t="shared" si="3"/>
        <v>42.52873563218391</v>
      </c>
    </row>
    <row r="15" spans="1:23">
      <c r="A15" s="118"/>
      <c r="B15" s="110"/>
      <c r="C15" s="138"/>
      <c r="D15" s="139" t="s">
        <v>121</v>
      </c>
      <c r="E15" s="120">
        <f>MAX(E11:E12)</f>
        <v>179.46428571428572</v>
      </c>
      <c r="F15" s="120">
        <f t="shared" ref="F15:O15" si="4">MAX(F11:F12)</f>
        <v>153.05059523809524</v>
      </c>
      <c r="G15" s="120"/>
      <c r="H15" s="120">
        <f t="shared" si="4"/>
        <v>53.087797619047613</v>
      </c>
      <c r="I15" s="120">
        <f t="shared" si="4"/>
        <v>52.306547619047628</v>
      </c>
      <c r="J15" s="120">
        <f t="shared" si="4"/>
        <v>7.8869047619047628</v>
      </c>
      <c r="K15" s="120">
        <f t="shared" si="4"/>
        <v>45.833333333333336</v>
      </c>
      <c r="L15" s="120">
        <f t="shared" si="4"/>
        <v>37.686011904761905</v>
      </c>
      <c r="M15" s="120">
        <f t="shared" si="4"/>
        <v>18.824404761904763</v>
      </c>
      <c r="N15" s="120">
        <f t="shared" si="4"/>
        <v>72.544642857142861</v>
      </c>
      <c r="O15" s="120">
        <f t="shared" si="4"/>
        <v>17.86743515850144</v>
      </c>
      <c r="P15" s="120">
        <f>MAX(P11:P12)</f>
        <v>31.584821428571431</v>
      </c>
      <c r="Q15" s="120">
        <f>MAX(Q11:Q12)</f>
        <v>14.694940476190476</v>
      </c>
      <c r="R15" s="120">
        <f>MAX(R11:R12)</f>
        <v>13.544668587896252</v>
      </c>
      <c r="S15" s="120">
        <f>MAX(S11:S12)</f>
        <v>23.47470238095238</v>
      </c>
      <c r="T15" s="120">
        <f>MAX(T11:T12)</f>
        <v>34.895833333333336</v>
      </c>
      <c r="U15" s="120">
        <f>MAX(U11:U12)</f>
        <v>18.731988472622476</v>
      </c>
      <c r="V15" s="118">
        <f t="shared" ref="V15:W15" si="5">MAX(V11:V12)</f>
        <v>27.011494252873568</v>
      </c>
      <c r="W15" s="140">
        <f t="shared" si="5"/>
        <v>44.218640504555005</v>
      </c>
    </row>
    <row r="16" spans="1:23">
      <c r="A16" s="109"/>
      <c r="B16" s="111"/>
      <c r="C16" s="111"/>
      <c r="D16" s="139" t="s">
        <v>119</v>
      </c>
      <c r="E16" s="139">
        <f>AVERAGE(E11:E12)</f>
        <v>174.60245986002468</v>
      </c>
      <c r="F16" s="139">
        <f>AVERAGE(F11:F12)</f>
        <v>150.15642153835597</v>
      </c>
      <c r="G16" s="139"/>
      <c r="H16" s="139">
        <f t="shared" ref="H16:O16" si="6">AVERAGE(H11:H12)</f>
        <v>51.615944919033893</v>
      </c>
      <c r="I16" s="139">
        <f t="shared" si="6"/>
        <v>49.784397728832168</v>
      </c>
      <c r="J16" s="139">
        <f t="shared" si="6"/>
        <v>7.8869047619047628</v>
      </c>
      <c r="K16" s="139">
        <f t="shared" si="6"/>
        <v>43.089577329490879</v>
      </c>
      <c r="L16" s="139">
        <f t="shared" si="6"/>
        <v>35.269518920680667</v>
      </c>
      <c r="M16" s="139">
        <f t="shared" si="6"/>
        <v>18.824404761904763</v>
      </c>
      <c r="N16" s="139">
        <f t="shared" si="6"/>
        <v>72.544642857142861</v>
      </c>
      <c r="O16" s="139">
        <f t="shared" si="6"/>
        <v>17.676277103060244</v>
      </c>
      <c r="P16" s="139">
        <f>AVERAGE(P11:P12)</f>
        <v>31.584821428571431</v>
      </c>
      <c r="Q16" s="139">
        <f>AVERAGE(Q11:Q12)</f>
        <v>14.119804532043364</v>
      </c>
      <c r="R16" s="139">
        <f>AVERAGE(R11:R12)</f>
        <v>13.544668587896252</v>
      </c>
      <c r="S16" s="139">
        <f>AVERAGE(S11:S12)</f>
        <v>22.400175397968987</v>
      </c>
      <c r="T16" s="139">
        <f>AVERAGE(T11:T12)</f>
        <v>29.40757084534102</v>
      </c>
      <c r="U16" s="139">
        <f>AVERAGE(U11:U12)</f>
        <v>17.197095426787428</v>
      </c>
      <c r="V16" s="141">
        <f t="shared" ref="V16:W16" si="7">AVERAGE(V11:V12)</f>
        <v>27.011494252873568</v>
      </c>
      <c r="W16" s="142">
        <f t="shared" si="7"/>
        <v>43.373688068369461</v>
      </c>
    </row>
    <row r="17" spans="1:26" ht="16" thickBot="1">
      <c r="A17" s="143"/>
      <c r="B17" s="144"/>
      <c r="C17" s="144"/>
      <c r="D17" s="145" t="s">
        <v>77</v>
      </c>
      <c r="E17" s="144">
        <f>STDEV(E11:E16)</f>
        <v>4.8618258542610278</v>
      </c>
      <c r="F17" s="144">
        <f>STDEV(F11:F16)</f>
        <v>2.8941736997392695</v>
      </c>
      <c r="G17" s="144"/>
      <c r="H17" s="144">
        <f t="shared" ref="H17:O17" si="8">STDEV(H11:H16)</f>
        <v>1.4718527000137236</v>
      </c>
      <c r="I17" s="144">
        <f t="shared" si="8"/>
        <v>2.5221498902154593</v>
      </c>
      <c r="J17" s="144">
        <f t="shared" si="8"/>
        <v>0</v>
      </c>
      <c r="K17" s="144">
        <f t="shared" si="8"/>
        <v>2.74375600384246</v>
      </c>
      <c r="L17" s="144">
        <f t="shared" si="8"/>
        <v>2.4164929840812412</v>
      </c>
      <c r="M17" s="144">
        <f t="shared" si="8"/>
        <v>0</v>
      </c>
      <c r="N17" s="144">
        <f t="shared" si="8"/>
        <v>0</v>
      </c>
      <c r="O17" s="144">
        <f t="shared" si="8"/>
        <v>0.19115805544119446</v>
      </c>
      <c r="P17" s="144">
        <f>STDEV(P11:P16)</f>
        <v>0</v>
      </c>
      <c r="Q17" s="144">
        <f>STDEV(Q11:Q16)</f>
        <v>0.575135944147112</v>
      </c>
      <c r="R17" s="144">
        <f>STDEV(R11:R16)</f>
        <v>0</v>
      </c>
      <c r="S17" s="144">
        <f>STDEV(S11:S16)</f>
        <v>1.0745269829833948</v>
      </c>
      <c r="T17" s="144">
        <f>STDEV(T11:T16)</f>
        <v>5.4882624879923281</v>
      </c>
      <c r="U17" s="144">
        <f>STDEV(U11:U16)</f>
        <v>1.5348930458350472</v>
      </c>
      <c r="V17" s="143">
        <f t="shared" ref="V17:W17" si="9">STDEV(V11:V16)</f>
        <v>0</v>
      </c>
      <c r="W17" s="146">
        <f t="shared" si="9"/>
        <v>0.84495243618554738</v>
      </c>
    </row>
    <row r="20" spans="1:26" ht="28" customHeight="1" thickBot="1">
      <c r="A20" s="104" t="s">
        <v>133</v>
      </c>
      <c r="W20" s="111"/>
      <c r="X20" s="111"/>
      <c r="Y20" s="111"/>
      <c r="Z20" s="111"/>
    </row>
    <row r="21" spans="1:26">
      <c r="A21" s="106"/>
      <c r="B21" s="107"/>
      <c r="C21" s="107"/>
      <c r="D21" s="107"/>
      <c r="E21" s="130" t="s">
        <v>90</v>
      </c>
      <c r="F21" s="130" t="s">
        <v>91</v>
      </c>
      <c r="G21" s="107" t="s">
        <v>92</v>
      </c>
      <c r="H21" s="130" t="s">
        <v>93</v>
      </c>
      <c r="I21" s="130" t="s">
        <v>94</v>
      </c>
      <c r="J21" s="130" t="s">
        <v>95</v>
      </c>
      <c r="K21" s="130" t="s">
        <v>80</v>
      </c>
      <c r="L21" s="130" t="s">
        <v>81</v>
      </c>
      <c r="M21" s="130" t="s">
        <v>82</v>
      </c>
      <c r="N21" s="130" t="s">
        <v>83</v>
      </c>
      <c r="O21" s="130" t="s">
        <v>96</v>
      </c>
      <c r="P21" s="130" t="s">
        <v>84</v>
      </c>
      <c r="Q21" s="130" t="s">
        <v>89</v>
      </c>
      <c r="R21" s="130" t="s">
        <v>88</v>
      </c>
      <c r="S21" s="130" t="s">
        <v>85</v>
      </c>
      <c r="T21" s="130" t="s">
        <v>86</v>
      </c>
      <c r="U21" s="133" t="s">
        <v>87</v>
      </c>
      <c r="V21" s="129"/>
      <c r="W21" s="139"/>
      <c r="X21" s="139"/>
      <c r="Y21" s="139"/>
      <c r="Z21" s="111"/>
    </row>
    <row r="22" spans="1:26">
      <c r="A22" s="109" t="s">
        <v>60</v>
      </c>
      <c r="B22" s="110" t="s">
        <v>116</v>
      </c>
      <c r="C22" s="111"/>
      <c r="D22" s="111"/>
      <c r="E22" s="147">
        <v>13</v>
      </c>
      <c r="F22" s="147">
        <v>9</v>
      </c>
      <c r="G22" s="147">
        <v>3</v>
      </c>
      <c r="H22" s="147">
        <v>8</v>
      </c>
      <c r="I22" s="147">
        <v>14</v>
      </c>
      <c r="J22" s="147">
        <v>14</v>
      </c>
      <c r="K22" s="147">
        <v>28</v>
      </c>
      <c r="L22" s="147">
        <v>12</v>
      </c>
      <c r="M22" s="147" t="s">
        <v>97</v>
      </c>
      <c r="N22" s="147">
        <v>2</v>
      </c>
      <c r="O22" s="147">
        <v>1</v>
      </c>
      <c r="P22" s="147">
        <v>3</v>
      </c>
      <c r="Q22" s="147">
        <v>7</v>
      </c>
      <c r="R22" s="147">
        <v>5</v>
      </c>
      <c r="S22" s="147" t="s">
        <v>102</v>
      </c>
      <c r="T22" s="147" t="s">
        <v>112</v>
      </c>
      <c r="U22" s="148">
        <v>15</v>
      </c>
      <c r="W22" s="111"/>
      <c r="X22" s="111"/>
      <c r="Y22" s="111"/>
      <c r="Z22" s="111"/>
    </row>
    <row r="23" spans="1:26" ht="16" thickBot="1">
      <c r="A23" s="124" t="s">
        <v>23</v>
      </c>
      <c r="B23" s="125" t="s">
        <v>117</v>
      </c>
      <c r="C23" s="144"/>
      <c r="D23" s="144"/>
      <c r="E23" s="149" t="s">
        <v>113</v>
      </c>
      <c r="F23" s="149">
        <v>8</v>
      </c>
      <c r="G23" s="149">
        <v>3</v>
      </c>
      <c r="H23" s="149">
        <v>7</v>
      </c>
      <c r="I23" s="149">
        <v>15</v>
      </c>
      <c r="J23" s="149">
        <v>13</v>
      </c>
      <c r="K23" s="149">
        <v>28</v>
      </c>
      <c r="L23" s="149">
        <v>12</v>
      </c>
      <c r="M23" s="149" t="s">
        <v>97</v>
      </c>
      <c r="N23" s="149" t="s">
        <v>97</v>
      </c>
      <c r="O23" s="149" t="s">
        <v>97</v>
      </c>
      <c r="P23" s="149">
        <v>3</v>
      </c>
      <c r="Q23" s="149">
        <v>7</v>
      </c>
      <c r="R23" s="149" t="s">
        <v>97</v>
      </c>
      <c r="S23" s="149" t="s">
        <v>105</v>
      </c>
      <c r="T23" s="149" t="s">
        <v>106</v>
      </c>
      <c r="U23" s="150" t="s">
        <v>99</v>
      </c>
      <c r="W23" s="111"/>
      <c r="X23" s="111"/>
      <c r="Y23" s="111"/>
      <c r="Z23" s="111"/>
    </row>
    <row r="24" spans="1:26">
      <c r="W24" s="111"/>
      <c r="X24" s="111"/>
      <c r="Y24" s="111"/>
      <c r="Z24" s="111"/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M18" sqref="M18"/>
    </sheetView>
  </sheetViews>
  <sheetFormatPr baseColWidth="10" defaultRowHeight="15" x14ac:dyDescent="0"/>
  <cols>
    <col min="1" max="16384" width="10.83203125" style="1"/>
  </cols>
  <sheetData>
    <row r="1" spans="1:2">
      <c r="A1" s="40" t="s">
        <v>12</v>
      </c>
      <c r="B1" s="1" t="s">
        <v>143</v>
      </c>
    </row>
    <row r="2" spans="1:2">
      <c r="A2" s="40" t="s">
        <v>15</v>
      </c>
      <c r="B2" s="1" t="s">
        <v>146</v>
      </c>
    </row>
    <row r="3" spans="1:2">
      <c r="A3" s="40" t="s">
        <v>8</v>
      </c>
      <c r="B3" s="1" t="s">
        <v>140</v>
      </c>
    </row>
    <row r="4" spans="1:2">
      <c r="A4" s="40" t="s">
        <v>9</v>
      </c>
      <c r="B4" s="1" t="s">
        <v>141</v>
      </c>
    </row>
    <row r="5" spans="1:2">
      <c r="A5" s="40" t="s">
        <v>4</v>
      </c>
      <c r="B5" s="1" t="s">
        <v>136</v>
      </c>
    </row>
    <row r="6" spans="1:2">
      <c r="A6" s="40" t="s">
        <v>14</v>
      </c>
      <c r="B6" s="1" t="s">
        <v>145</v>
      </c>
    </row>
    <row r="7" spans="1:2">
      <c r="A7" s="40" t="s">
        <v>11</v>
      </c>
      <c r="B7" s="1" t="s">
        <v>139</v>
      </c>
    </row>
    <row r="8" spans="1:2">
      <c r="A8" s="40" t="s">
        <v>6</v>
      </c>
      <c r="B8" s="1" t="s">
        <v>138</v>
      </c>
    </row>
    <row r="9" spans="1:2">
      <c r="A9" s="40" t="s">
        <v>5</v>
      </c>
      <c r="B9" s="1" t="s">
        <v>137</v>
      </c>
    </row>
    <row r="10" spans="1:2">
      <c r="A10" s="40" t="s">
        <v>17</v>
      </c>
      <c r="B10" s="1" t="s">
        <v>148</v>
      </c>
    </row>
    <row r="11" spans="1:2">
      <c r="A11" s="40" t="s">
        <v>10</v>
      </c>
      <c r="B11" s="1" t="s">
        <v>142</v>
      </c>
    </row>
    <row r="12" spans="1:2">
      <c r="A12" s="40" t="s">
        <v>18</v>
      </c>
      <c r="B12" s="1" t="s">
        <v>149</v>
      </c>
    </row>
    <row r="13" spans="1:2">
      <c r="A13" s="40" t="s">
        <v>3</v>
      </c>
      <c r="B13" s="1" t="s">
        <v>135</v>
      </c>
    </row>
    <row r="14" spans="1:2">
      <c r="A14" s="40" t="s">
        <v>2</v>
      </c>
      <c r="B14" s="1" t="s">
        <v>134</v>
      </c>
    </row>
    <row r="15" spans="1:2">
      <c r="A15" s="40" t="s">
        <v>16</v>
      </c>
      <c r="B15" s="1" t="s">
        <v>147</v>
      </c>
    </row>
    <row r="16" spans="1:2">
      <c r="A16" s="40" t="s">
        <v>13</v>
      </c>
      <c r="B16" s="1" t="s">
        <v>144</v>
      </c>
    </row>
    <row r="17" spans="1:2">
      <c r="A17" s="40" t="s">
        <v>19</v>
      </c>
      <c r="B17" s="1" t="s">
        <v>150</v>
      </c>
    </row>
    <row r="18" spans="1:2">
      <c r="A18" s="165" t="s">
        <v>83</v>
      </c>
      <c r="B18" s="166" t="s">
        <v>153</v>
      </c>
    </row>
    <row r="19" spans="1:2">
      <c r="A19" s="165" t="s">
        <v>82</v>
      </c>
      <c r="B19" s="1" t="s">
        <v>152</v>
      </c>
    </row>
    <row r="20" spans="1:2">
      <c r="A20" s="165" t="s">
        <v>81</v>
      </c>
      <c r="B20" s="1" t="s">
        <v>151</v>
      </c>
    </row>
    <row r="22" spans="1:2">
      <c r="A22" s="165"/>
    </row>
  </sheetData>
  <sortState ref="A1:B22">
    <sortCondition ref="A1:A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senutae</vt:lpstr>
      <vt:lpstr>sonyii</vt:lpstr>
      <vt:lpstr>tallamae</vt:lpstr>
      <vt:lpstr>Abbreviations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NoName</cp:lastModifiedBy>
  <dcterms:created xsi:type="dcterms:W3CDTF">2020-03-13T12:35:08Z</dcterms:created>
  <dcterms:modified xsi:type="dcterms:W3CDTF">2020-06-16T18:30:30Z</dcterms:modified>
</cp:coreProperties>
</file>