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120" yWindow="195" windowWidth="24915" windowHeight="11190"/>
  </bookViews>
  <sheets>
    <sheet name="Appendix Table 1" sheetId="35" r:id="rId1"/>
    <sheet name="est1" sheetId="45" state="hidden" r:id="rId2"/>
    <sheet name="resid1" sheetId="36" state="hidden" r:id="rId3"/>
    <sheet name="q8" sheetId="22" state="hidden" r:id="rId4"/>
    <sheet name="who10 (2)" sheetId="18" state="hidden" r:id="rId5"/>
    <sheet name="who10" sheetId="17" state="hidden" r:id="rId6"/>
    <sheet name="who9" sheetId="15" state="hidden" r:id="rId7"/>
    <sheet name="population by age" sheetId="14" state="hidden" r:id="rId8"/>
    <sheet name="cansim-1030404-eng-690657533011" sheetId="9" state="hidden" r:id="rId9"/>
    <sheet name="cansim-1020705-eng-236781069230" sheetId="8" state="hidden" r:id="rId10"/>
    <sheet name="trend0 (2)" sheetId="4" state="hidden" r:id="rId11"/>
    <sheet name="cansim-1030550-eng-343858122186" sheetId="6" state="hidden" r:id="rId12"/>
    <sheet name="mean 2010 su by post1999" sheetId="7" state="hidden" r:id="rId13"/>
    <sheet name="who10 (3)" sheetId="25" state="hidden" r:id="rId14"/>
    <sheet name="Q2" sheetId="27" state="hidden" r:id="rId15"/>
    <sheet name="class1" sheetId="47" state="hidden" r:id="rId16"/>
    <sheet name="class2" sheetId="48" state="hidden" r:id="rId17"/>
    <sheet name="class3" sheetId="49" state="hidden" r:id="rId18"/>
    <sheet name="complete" sheetId="51" state="hidden" r:id="rId19"/>
    <sheet name="complete0" sheetId="53" state="hidden" r:id="rId20"/>
    <sheet name="cansim-1020705-eng-455510142641" sheetId="55" state="hidden" r:id="rId21"/>
    <sheet name="Sheet4" sheetId="60" state="hidden" r:id="rId22"/>
    <sheet name="age-utilization profile" sheetId="56" state="hidden" r:id="rId23"/>
  </sheets>
  <definedNames>
    <definedName name="IDX" localSheetId="0">'Appendix Table 1'!#REF!</definedName>
    <definedName name="IDX" localSheetId="15">class1!$A$1</definedName>
    <definedName name="IDX" localSheetId="16">class2!$A$1</definedName>
    <definedName name="IDX" localSheetId="17">class3!$A$1</definedName>
    <definedName name="IDX" localSheetId="18">complete!#REF!</definedName>
    <definedName name="IDX" localSheetId="19">complete0!$A$1</definedName>
    <definedName name="IDX" localSheetId="1">'est1'!#REF!</definedName>
    <definedName name="IDX" localSheetId="14">'Q2'!#REF!</definedName>
    <definedName name="IDX" localSheetId="3">'q8'!#REF!</definedName>
    <definedName name="IDX" localSheetId="2">resid1!#REF!</definedName>
    <definedName name="IDX" localSheetId="10">'trend0 (2)'!#REF!</definedName>
    <definedName name="IDX" localSheetId="5">'who10'!#REF!</definedName>
    <definedName name="IDX" localSheetId="4">'who10 (2)'!#REF!</definedName>
    <definedName name="IDX" localSheetId="13">'who10 (3)'!#REF!</definedName>
    <definedName name="IDX" localSheetId="6">'who9'!#REF!</definedName>
    <definedName name="_xlnm.Print_Titles" localSheetId="0">'Appendix Table 1'!$1:$4</definedName>
  </definedNames>
  <calcPr calcId="145621"/>
</workbook>
</file>

<file path=xl/calcChain.xml><?xml version="1.0" encoding="utf-8"?>
<calcChain xmlns="http://schemas.openxmlformats.org/spreadsheetml/2006/main">
  <c r="D6" i="60"/>
  <c r="D5"/>
  <c r="D4"/>
  <c r="D3"/>
  <c r="I6" i="56" a="1"/>
  <c r="I6" s="1"/>
  <c r="K6" s="1"/>
  <c r="I17" l="1"/>
  <c r="K17" s="1"/>
  <c r="I15"/>
  <c r="K15" s="1"/>
  <c r="I13"/>
  <c r="K13" s="1"/>
  <c r="I11"/>
  <c r="K11" s="1"/>
  <c r="I9"/>
  <c r="K9" s="1"/>
  <c r="I7"/>
  <c r="K7" s="1"/>
  <c r="I16"/>
  <c r="K16" s="1"/>
  <c r="I14"/>
  <c r="K14" s="1"/>
  <c r="I12"/>
  <c r="K12" s="1"/>
  <c r="I10"/>
  <c r="K10" s="1"/>
  <c r="I8"/>
  <c r="K8" s="1"/>
  <c r="M29" i="53"/>
  <c r="L29"/>
  <c r="K29"/>
  <c r="K31"/>
  <c r="K28" l="1"/>
  <c r="K27"/>
  <c r="T18"/>
  <c r="S18"/>
  <c r="Q7" a="1"/>
  <c r="Q7" s="1"/>
  <c r="M7" a="1"/>
  <c r="N8" s="1"/>
  <c r="N14"/>
  <c r="N16"/>
  <c r="N18"/>
  <c r="R18" l="1"/>
  <c r="R16"/>
  <c r="R14"/>
  <c r="R12"/>
  <c r="R10"/>
  <c r="R8"/>
  <c r="Q18"/>
  <c r="Q16"/>
  <c r="Q14"/>
  <c r="Q12"/>
  <c r="Q10"/>
  <c r="Q8"/>
  <c r="R17"/>
  <c r="R15"/>
  <c r="R13"/>
  <c r="R11"/>
  <c r="R9"/>
  <c r="R7"/>
  <c r="Q17"/>
  <c r="Q15"/>
  <c r="Q13"/>
  <c r="Q11"/>
  <c r="Q9"/>
  <c r="N10"/>
  <c r="N12"/>
  <c r="M18"/>
  <c r="M16"/>
  <c r="M14"/>
  <c r="M12"/>
  <c r="M10"/>
  <c r="M8"/>
  <c r="N17"/>
  <c r="N15"/>
  <c r="N13"/>
  <c r="N11"/>
  <c r="N9"/>
  <c r="N7"/>
  <c r="M17"/>
  <c r="M15"/>
  <c r="M13"/>
  <c r="M11"/>
  <c r="M9"/>
  <c r="M7"/>
  <c r="H8" i="7" a="1"/>
  <c r="H8" s="1"/>
  <c r="H43" i="22"/>
  <c r="H42"/>
  <c r="H41"/>
  <c r="H40"/>
  <c r="H39"/>
  <c r="H38"/>
  <c r="H37"/>
  <c r="H36"/>
  <c r="H35"/>
  <c r="H34"/>
  <c r="I12" i="25" a="1"/>
  <c r="J12" s="1"/>
  <c r="I9" a="1"/>
  <c r="I9" s="1"/>
  <c r="I2" a="1"/>
  <c r="J2" s="1"/>
  <c r="I10" a="1"/>
  <c r="J10" s="1"/>
  <c r="J8"/>
  <c r="I8" a="1"/>
  <c r="I8" s="1"/>
  <c r="I5"/>
  <c r="I5" a="1"/>
  <c r="J5" s="1"/>
  <c r="I11" a="1"/>
  <c r="J11" s="1"/>
  <c r="I13" a="1"/>
  <c r="J13" s="1"/>
  <c r="I4" a="1"/>
  <c r="I4" s="1"/>
  <c r="I7" a="1"/>
  <c r="J7" s="1"/>
  <c r="I3" a="1"/>
  <c r="J3" s="1"/>
  <c r="I15" a="1"/>
  <c r="J15" s="1"/>
  <c r="I14" a="1"/>
  <c r="I14" s="1"/>
  <c r="I6"/>
  <c r="I6" a="1"/>
  <c r="J6" s="1"/>
  <c r="H9" i="7" l="1"/>
  <c r="J4" i="25"/>
  <c r="J14"/>
  <c r="I7"/>
  <c r="I11"/>
  <c r="I2"/>
  <c r="J9"/>
  <c r="I3"/>
  <c r="I15"/>
  <c r="I13"/>
  <c r="I10"/>
  <c r="I12"/>
  <c r="I15" i="18" a="1"/>
  <c r="J15" s="1"/>
  <c r="I14" a="1"/>
  <c r="I14" s="1"/>
  <c r="I13" a="1"/>
  <c r="I13" s="1"/>
  <c r="J12"/>
  <c r="I12"/>
  <c r="I12" a="1"/>
  <c r="I11" a="1"/>
  <c r="J11" s="1"/>
  <c r="I10" a="1"/>
  <c r="J10" s="1"/>
  <c r="J9"/>
  <c r="I9" a="1"/>
  <c r="I9" s="1"/>
  <c r="J8"/>
  <c r="I8"/>
  <c r="I8" a="1"/>
  <c r="I7" a="1"/>
  <c r="J7" s="1"/>
  <c r="I6" a="1"/>
  <c r="J6" s="1"/>
  <c r="J5"/>
  <c r="I5" a="1"/>
  <c r="I5" s="1"/>
  <c r="J4"/>
  <c r="I4"/>
  <c r="I4" a="1"/>
  <c r="I3" a="1"/>
  <c r="J3" s="1"/>
  <c r="I2" a="1"/>
  <c r="I2" s="1"/>
  <c r="O32" i="14"/>
  <c r="N32"/>
  <c r="M32"/>
  <c r="L32"/>
  <c r="K32"/>
  <c r="J32"/>
  <c r="I32"/>
  <c r="H32"/>
  <c r="G32"/>
  <c r="F32"/>
  <c r="E32"/>
  <c r="O31"/>
  <c r="N31"/>
  <c r="M31"/>
  <c r="L31"/>
  <c r="K31"/>
  <c r="J31"/>
  <c r="I31"/>
  <c r="H31"/>
  <c r="G31"/>
  <c r="F31"/>
  <c r="E31"/>
  <c r="D32"/>
  <c r="D31"/>
  <c r="H16" i="15"/>
  <c r="H15"/>
  <c r="H14"/>
  <c r="H13"/>
  <c r="H12"/>
  <c r="H11"/>
  <c r="H10"/>
  <c r="H9"/>
  <c r="H8"/>
  <c r="H7"/>
  <c r="H6"/>
  <c r="H5"/>
  <c r="H4"/>
  <c r="H3"/>
  <c r="H2"/>
  <c r="L20"/>
  <c r="K16"/>
  <c r="J16"/>
  <c r="I16"/>
  <c r="J2" a="1"/>
  <c r="J15" s="1"/>
  <c r="I2" a="1"/>
  <c r="I2" s="1"/>
  <c r="B2"/>
  <c r="B3"/>
  <c r="B4"/>
  <c r="B5"/>
  <c r="B6"/>
  <c r="B7"/>
  <c r="B8"/>
  <c r="B9"/>
  <c r="B10"/>
  <c r="B11"/>
  <c r="B12"/>
  <c r="B13"/>
  <c r="B14"/>
  <c r="B15"/>
  <c r="C16"/>
  <c r="D16"/>
  <c r="O30" i="14"/>
  <c r="N30"/>
  <c r="M30"/>
  <c r="L30"/>
  <c r="K30"/>
  <c r="J30"/>
  <c r="I30"/>
  <c r="H30"/>
  <c r="G30"/>
  <c r="F30"/>
  <c r="E30"/>
  <c r="D30"/>
  <c r="I11" i="8"/>
  <c r="I8"/>
  <c r="J13" i="18" l="1"/>
  <c r="I3"/>
  <c r="I7"/>
  <c r="I11"/>
  <c r="I6"/>
  <c r="I10"/>
  <c r="J14"/>
  <c r="I15"/>
  <c r="J2"/>
  <c r="J13" i="15"/>
  <c r="J4"/>
  <c r="J12"/>
  <c r="J5"/>
  <c r="J9"/>
  <c r="J2"/>
  <c r="J6"/>
  <c r="J10"/>
  <c r="J14"/>
  <c r="J8"/>
  <c r="J3"/>
  <c r="J7"/>
  <c r="J11"/>
  <c r="I4"/>
  <c r="I3"/>
  <c r="I13"/>
  <c r="I9"/>
  <c r="I5"/>
  <c r="I12"/>
  <c r="I8"/>
  <c r="I15"/>
  <c r="I11"/>
  <c r="I7"/>
  <c r="I14"/>
  <c r="I10"/>
  <c r="I6"/>
  <c r="K28" i="4" l="1"/>
  <c r="K27"/>
  <c r="B5" i="7"/>
  <c r="K22" i="4" l="1"/>
  <c r="K20"/>
  <c r="Y25" i="6"/>
  <c r="X24"/>
  <c r="X25" s="1"/>
  <c r="K13" i="4"/>
  <c r="I2" a="1"/>
  <c r="I2" s="1"/>
  <c r="E2" a="1"/>
  <c r="E2" s="1"/>
  <c r="F3"/>
  <c r="F5"/>
  <c r="F7"/>
  <c r="F9"/>
  <c r="F11"/>
  <c r="F13"/>
  <c r="J13" l="1"/>
  <c r="J11"/>
  <c r="J9"/>
  <c r="J3"/>
  <c r="I13"/>
  <c r="I11"/>
  <c r="I9"/>
  <c r="I7"/>
  <c r="I5"/>
  <c r="I3"/>
  <c r="J5"/>
  <c r="J12"/>
  <c r="J10"/>
  <c r="J8"/>
  <c r="J6"/>
  <c r="J4"/>
  <c r="J2"/>
  <c r="J7"/>
  <c r="I12"/>
  <c r="I10"/>
  <c r="I8"/>
  <c r="I6"/>
  <c r="I4"/>
  <c r="E13"/>
  <c r="E11"/>
  <c r="E9"/>
  <c r="E7"/>
  <c r="E5"/>
  <c r="E3"/>
  <c r="F12"/>
  <c r="F10"/>
  <c r="F8"/>
  <c r="F6"/>
  <c r="F4"/>
  <c r="F2"/>
  <c r="E12"/>
  <c r="E10"/>
  <c r="E8"/>
  <c r="E6"/>
  <c r="E4"/>
</calcChain>
</file>

<file path=xl/sharedStrings.xml><?xml version="1.0" encoding="utf-8"?>
<sst xmlns="http://schemas.openxmlformats.org/spreadsheetml/2006/main" count="3838" uniqueCount="490">
  <si>
    <t>Parameter</t>
  </si>
  <si>
    <t>Level1</t>
  </si>
  <si>
    <t>Estimate</t>
  </si>
  <si>
    <t>Empirical Standard</t>
  </si>
  <si>
    <t>Error Estimates</t>
  </si>
  <si>
    <t>95% Lower Confidence</t>
  </si>
  <si>
    <t>Limit</t>
  </si>
  <si>
    <t>95% Upper Confidence</t>
  </si>
  <si>
    <t>Z</t>
  </si>
  <si>
    <t>Pr &gt; |Z|</t>
  </si>
  <si>
    <t>Intercept</t>
  </si>
  <si>
    <t>&lt;.0001</t>
  </si>
  <si>
    <t>Year</t>
  </si>
  <si>
    <t>.</t>
  </si>
  <si>
    <t>group</t>
  </si>
  <si>
    <t>C00-C14</t>
  </si>
  <si>
    <t>C15-C26</t>
  </si>
  <si>
    <t>C30-C39</t>
  </si>
  <si>
    <t>C40-C41</t>
  </si>
  <si>
    <t>C43-C44</t>
  </si>
  <si>
    <t>C45-C49</t>
  </si>
  <si>
    <t>C50-C50</t>
  </si>
  <si>
    <t>C51-C58</t>
  </si>
  <si>
    <t>C60-C63</t>
  </si>
  <si>
    <t>C64-C68</t>
  </si>
  <si>
    <t>C69-C72</t>
  </si>
  <si>
    <t>C73-C75</t>
  </si>
  <si>
    <t>C76-C80</t>
  </si>
  <si>
    <t>C81-C96</t>
  </si>
  <si>
    <t>C97</t>
  </si>
  <si>
    <t>actual</t>
  </si>
  <si>
    <t>constant cum15</t>
  </si>
  <si>
    <t>year</t>
  </si>
  <si>
    <t>cancer drug expend in 2010 in USD (source: IMS)</t>
  </si>
  <si>
    <t>Table 103-0550 New cases of primary cancer (based on the February 2014 CCR tabulation file), by cancer type, age group and sex, Canada, provinces and territories, annual(1,2,3,21)</t>
  </si>
  <si>
    <t>Survey or program details:</t>
  </si>
  <si>
    <t>Canadian Cancer Registry - 3207</t>
  </si>
  <si>
    <t>Geography</t>
  </si>
  <si>
    <t>Age group</t>
  </si>
  <si>
    <t>Sex</t>
  </si>
  <si>
    <t>Primary types of cancer (ICD-O-3) (2,3,9)</t>
  </si>
  <si>
    <t>Characteristics (17,18,19)</t>
  </si>
  <si>
    <t>Canada</t>
  </si>
  <si>
    <t>Total, all ages</t>
  </si>
  <si>
    <t>Both sexes</t>
  </si>
  <si>
    <t>Total, all primary sites of cancer</t>
  </si>
  <si>
    <t>Number of new cancer cases</t>
  </si>
  <si>
    <t>0 to 4 years</t>
  </si>
  <si>
    <t>5 to 9 years</t>
  </si>
  <si>
    <t>10 to 14 years</t>
  </si>
  <si>
    <t>15 to 19 years</t>
  </si>
  <si>
    <t>20 to 24 years</t>
  </si>
  <si>
    <t>25 to 29 years</t>
  </si>
  <si>
    <t>30 to 34 years</t>
  </si>
  <si>
    <t>35 to 39 years</t>
  </si>
  <si>
    <t>40 to 44 years</t>
  </si>
  <si>
    <t>45 to 49 years</t>
  </si>
  <si>
    <t>50 to 54 years</t>
  </si>
  <si>
    <t>55 to 59 years</t>
  </si>
  <si>
    <t>60 to 64 years</t>
  </si>
  <si>
    <t>65 to 69 years</t>
  </si>
  <si>
    <t>70 to 74 years</t>
  </si>
  <si>
    <t>75 to 79 years</t>
  </si>
  <si>
    <t>80 to 84 years</t>
  </si>
  <si>
    <t>85 years and over</t>
  </si>
  <si>
    <t>Footnotes:</t>
  </si>
  <si>
    <t>Data sources include Statistics Canada's Canadian Cancer Registry (CCR) Database (source: http://www23.statcan.gc.ca/imdb/p2SV.pl?Function=getSurvey&amp;SDDS=3207&amp;Item_Id=1633&amp;lang=en), and Demography Division population estimates (source: http://www5.statcan.gc.ca/cansim/a05?lang=eng&amp;id=0510001 ). Statistics Canada maintains the CCR which is comprised of data supplied by the provinces and territories whose cooperation is gratefully acknowledged.</t>
  </si>
  <si>
    <t>World Health Organization, International Classification of Diseases for Oncology, Third Edition (ICD-O-3) and the International Agency for Research on Cancer (IARC) rules for determining multiple primary types (source: International Agency for Research on Cancer, World Health Organization, International Association of Cancer Registries, and European Network of Cancer Registries. International Rules for Multiple Primary Cancers, ICD-O Third Edition, Internal Report No.2004/02. Lyon: International Agency for Research on Cancer, 2004).</t>
  </si>
  <si>
    <t>Cancer incidence refers to new primary sites of malignant neoplasms. The Canadian Cancer Registry (CCR) is a dynamic database that can be updated with new records or changes to previous records, therefore, the incidence counts may vary from one release to the next.</t>
  </si>
  <si>
    <t>The table was prepared using the Surveillance, Epidemiology and End Results (SEER) Groups for Primary Site based on International Classification of Diseases for Oncology, Third Edition (ICD-O-3). Included are all invasive sites and in situ for bladder.</t>
  </si>
  <si>
    <t>The 95% confidence interval (CI) illustrates the degree of variability associated with a rate. Wide confidence intervals indicate high variability, thus, these rates should be interpreted and compared with due caution.</t>
  </si>
  <si>
    <t>To prevent inappropriate disclosure of health-related information, the actual number of cases of a specific cancer is randomly rounded to a lower or higher multiple of 5; true zeros and actual counts evenly divisible by 5 are not affected. Random rounding is applied to each cell count independently. Specifically, an unbiased random rounding procedure is applied such that numbers ending in 0 or 5 are not rounded; numbers ending in a 1 or 6 are rounded up with a probability of 0.20 and down with a probability of 0.80; numbers ending in 2 or 7 are rounded up and down with probabilities of 0.40 and 0.60, respectively; numbers ending in 3 or 8 are rounded up and down with probabilities of 0.60 and 0.40, respectively; and, numbers ending in 4 or 9 are rounded up and down with probabilities of 0.80 and 0.20, respectively. Consequently, columns and rows will sum to totals only by chance. By design, differences between the rounded and actual counts will never exceed 4 and actual counts are more likely to be rounded to the nearest multiple of 5. The randomly rounded number of cases is used to calculate the incidence rate and 95% confidence limits.</t>
  </si>
  <si>
    <t>The following standard symbols are used in this Statistics Canada table: (..) for figures not available for a specific reference period, (...) for figures not applicable and (x) for figures suppressed to meet the confidentiality requirements of the Statistics Act.</t>
  </si>
  <si>
    <t>To reduce the number of duplicate cases, a national internal record linkage was completed to December 31, 2010 for all provinces and territories, except Quebec. A similar internal record linkage was completed up to December 31, 2008 for Quebec records only. A death clearance linkage was completed to December 31, 2008 for all provinces and territories, except Quebec. Death clearance was performed by linking cancer records to the Canadian Vital Statistics Death Database (excluding Quebec deaths).</t>
  </si>
  <si>
    <t>Source:</t>
  </si>
  <si>
    <t>Statistics Canada. Table 103-0550 - New cases of primary cancer (based on the February 2014 CCR tabulation file), by cancer type, age group and sex, Canada, provinces and territories, annual</t>
  </si>
  <si>
    <t>(accessed: January 06, 2015)</t>
  </si>
  <si>
    <t>fraction of cancer patients diagnosed before age 75</t>
  </si>
  <si>
    <t>estimated cancer drug expend in 2010 in USD of patients diagnosed before age 75  (source: IMS)</t>
  </si>
  <si>
    <t>post1999                                                                           su</t>
  </si>
  <si>
    <t>mean 2010 su</t>
  </si>
  <si>
    <t>n</t>
  </si>
  <si>
    <t>2010 expenditure on "cancer drugs" launched in Canada during 1985-1996</t>
  </si>
  <si>
    <t>estimated 2010 expenditure on "cancer drugs" launched in Canada during 1985-1996 of patients diagnosed before age 75  (source: IMS)</t>
  </si>
  <si>
    <t>(accessed: January 23, 2015)</t>
  </si>
  <si>
    <t>Statistics Canada. Table 102-0705 - Potential years of life lost, by selected causes of death (ICD-10) and sex, five-year average, Canada and Inuit regions, every 5 years</t>
  </si>
  <si>
    <t>World Health Organization (WHO), International Statistical Classification of Diseases and Related Health Problems, Tenth Revision (ICD-10)</t>
  </si>
  <si>
    <t>Age-standardized to the 2001 total population age structure of Inuit Nunangat.</t>
  </si>
  <si>
    <t>The rate is calculated as follows: sum of potential years of life lost (PYLL) for ages 0 to 74 for the five years of reference, divided by five times the estimate of the population aged 0 to 74 for the middle year of the five years of reference.</t>
  </si>
  <si>
    <t>Population estimates for are based on the 2001 Census adjusted for net undercoverage and components of population growth. For 1996, population estimates are final intercensal, for 2001 they are final postcensal, and for 2006 they are updated postcensal.</t>
  </si>
  <si>
    <t>Numbers and rates for Canada include deaths for Inuit Nunangat.</t>
  </si>
  <si>
    <t>The geographic distribution of deaths in this table is based on the place of residence of the deceased.</t>
  </si>
  <si>
    <t>Rates in this table exclude: deaths of non-residents of Canada; deaths of residents of Canada whose province or territory of residence was unknown; and, deaths for which age or sex of decedent was unknown.</t>
  </si>
  <si>
    <t>Numbers and rates on this table are based on the summation of five consecutive years of deaths data.</t>
  </si>
  <si>
    <t>Potential years of life lost (PYLL) is the number of years of potential life not lived when a person dies "prematurely", defined for this indicator as before age 75.</t>
  </si>
  <si>
    <t>Sources: Statistics Canada, Canadian Vital Statistics, Death Database and Demography Division (population estimates)</t>
  </si>
  <si>
    <t>Age-standardized rate of potential years of life lost (age-standardized rate per 100,000 population) (10)</t>
  </si>
  <si>
    <t xml:space="preserve">All malignant neoplasms (cancers) [C00-C97] </t>
  </si>
  <si>
    <t>Canada (6)</t>
  </si>
  <si>
    <t>Crude rate of potential years of life lost (crude rate per 100,000 population) (9)</t>
  </si>
  <si>
    <t>Number of potential years of life lost</t>
  </si>
  <si>
    <t xml:space="preserve">Total, all causes of death [A00-Y89] </t>
  </si>
  <si>
    <t>2004/2008</t>
  </si>
  <si>
    <t>1999/2003</t>
  </si>
  <si>
    <t>1994/1998</t>
  </si>
  <si>
    <t>Characteristics (8)</t>
  </si>
  <si>
    <t>Selected causes of death (ICD-10) (13)</t>
  </si>
  <si>
    <t>Geography (5)</t>
  </si>
  <si>
    <t>Estimates of Population by Age and Sex for Canada, Provinces and Territories - 3604</t>
  </si>
  <si>
    <t>Vital Statistics - Death Database - 3233</t>
  </si>
  <si>
    <t>Table 102-0705 Potential years of life lost, by selected causes of death (ICD-10) and sex, five-year average, Canada and Inuit regions, every 5 years(1,2,3,4,13)</t>
  </si>
  <si>
    <t>Statistics Canada. Table 103-0404 - Cancer incidence, by selected sites of cancer and sex, three-year average, Canada, provinces, territories and health regions (2011 boundaries), occasional (age-standardized rate per 100,000 population)</t>
  </si>
  <si>
    <t>G-Confid, developed at Statistics Canada, is used to prevent the disclosure of low-incidence cells in cancer data.  All non-empty cells based on fewer than five cases (sensitive cells) are suppressed, and additional cells based on five or more cases are suppressed to ensure that sensitive cells' value cannot be calculated from the released table.</t>
  </si>
  <si>
    <t>The confidence intervals for the age-standardized cancer incidence rates were produced using the method found in the following reference: Fay M.P. and E.J. Feuer. 1997. "Confidence intervals for directly standardized rates: a method based on the gamma distribution." Statistics in Medicine. Volume 16, pages 791 to 801.</t>
  </si>
  <si>
    <t>Cancer incidence rates are age-standardized using the direct method and the 1991 Canadian Census population structure. The use of a standard population results in more meaningful incidence rate comparisons, because it adjusts for variations in population age distributions over time and across geographic areas.</t>
  </si>
  <si>
    <t>Rates for prostate cancer (International Classification of Diseases for Oncology, Third Edition (ICD-O-3) code C61.9) were calculated for males only.</t>
  </si>
  <si>
    <t>Rates for breast cancer (International Classification of Diseases for Oncology, Third Edition (ICD-O-3) codes C50.0 to C50.9) were calculated for females only.</t>
  </si>
  <si>
    <t>Excluding morphology types M-9050 to M-9055; M-9140; M-9590 to M-9989.</t>
  </si>
  <si>
    <t>Nunavut became a territory in April 1999 and historical data are provided for comparison purposes. Current and historical cancer data are presented for the current boundaries of the Northwest Territories and Nunavut.</t>
  </si>
  <si>
    <t>In Manitoba and Saskatchewan, health regions are referred to as Health Authorities (HA) or Regional Health Authorities (RHA).</t>
  </si>
  <si>
    <t>Ontario does not report in situ bladder cases to the Canadian Cancer Registry. Non-melanoma skin cancers are not registered in Ontario. Incidence for Kaposi's is heavily underestimated.</t>
  </si>
  <si>
    <t>In Ontario, Public Health Units (PHU) administer health promotion and disease prevention programs. Local Health Integration Networks (LHIN) are responsible for planning, funding and administering health care programs and services across the province. Data are provided for both PHUs and LHINs. However, since the weights for the Canadian Community Health Survey sample are primarily based on PHUs, only estimates for rates (percentages) are available by LHIN in the profile. Special LHIN weights are available upon request. These weights will allow for more precise estimation at the LHIN level including the estimation of totals.</t>
  </si>
  <si>
    <t>To help with results interpretation, it is important to note that cancers reported to the Quebec Tumour Registry are those that required hospitalization or day surgery. Therefore, certain cases diagnosed and treated solely on an external or ambulatory basis are not reported to the Quebec Tumour Registry, or some cases are reported at a more advanced stage of the disease when hospitalization is required. A 2003 comprehensive study estimates, among other things, that more than a third of prostate cancers and melanomas are not reported to the Quebec Tumour Registry because of our reporting source. Overall, 90% of cancer cases confirmed by histopathology are reported to the Quebec Tumour Registry.</t>
  </si>
  <si>
    <t>Peer groups are aggregations of health regions that share similar socio-economic and demographic characteristics, based on 2006 Census data. These are useful in the analysis of health regions, where important differences may be detected by comparing health regions within a peer group. The ten peer groups are identified by the letters A through J, which are appended to the health region 4-digit code. Caution should be taken when comparing data for the peer groups over time due to changes in the peer groups. For more information on the peer groups classification, consult Statistics Canada's publication "Health Indicators" (catalogue number 82-221-XWE).</t>
  </si>
  <si>
    <t>Health regions are administrative areas defined by provincial ministries of health according to provincial legislation. The health regions presented in this table are based on boundaries and names in effect as of October 2011. For complete Canadian coverage, each northern territory represents a health region.</t>
  </si>
  <si>
    <t>World Health Organization, International Classification of Diseases for Oncology, Third Edition (ICD-O-3) and the International Agency for Research on Cancer (IARC) rules for determining multiple primaries sites.</t>
  </si>
  <si>
    <t>Sources: Statistics Canada, Canadian Cancer Registry (CCR) Database (July 2011 file) and Demography Division (population estimates). The CANSIM table 103-0404 is an update of the CANSIM table 103-0403.</t>
  </si>
  <si>
    <t>Suppressed to meet the confidentiality requirements of the Statistics Act</t>
  </si>
  <si>
    <t>x</t>
  </si>
  <si>
    <t>Legend:</t>
  </si>
  <si>
    <t>Cancer incidence</t>
  </si>
  <si>
    <t>Female breast cancer [C50.0-C50.9]  (14)</t>
  </si>
  <si>
    <t>Females</t>
  </si>
  <si>
    <t>Nunavut [62]  (12)</t>
  </si>
  <si>
    <t xml:space="preserve">Bronchus and lung cancer [C34.0-C34.9] </t>
  </si>
  <si>
    <t xml:space="preserve">Colon, rectum and rectosigmoid junction cancer [C18.0-C18.9 C19.9 C20.9 C26.0] </t>
  </si>
  <si>
    <t>All invasive primary cancer sites (including in situ bladder) (13)</t>
  </si>
  <si>
    <t>Prostate cancer [C61.9]  (15)</t>
  </si>
  <si>
    <t>Males</t>
  </si>
  <si>
    <t>Northwest Territories [61]  (12)</t>
  </si>
  <si>
    <t xml:space="preserve">Yukon [60] </t>
  </si>
  <si>
    <t xml:space="preserve">British Columbia [59] </t>
  </si>
  <si>
    <t xml:space="preserve">Alberta [48] </t>
  </si>
  <si>
    <t>Saskatchewan [47]  (9)</t>
  </si>
  <si>
    <t>Manitoba [46]  (9)</t>
  </si>
  <si>
    <t>Ontario by Health Unit [35]  (7,8)</t>
  </si>
  <si>
    <t>Ontario by Local Health Integration Network [35]  (7,8)</t>
  </si>
  <si>
    <t>Quebec [24]  (6)</t>
  </si>
  <si>
    <t xml:space="preserve">New Brunswick [13] </t>
  </si>
  <si>
    <t xml:space="preserve">Nova Scotia by Zone [12] </t>
  </si>
  <si>
    <t xml:space="preserve">Prince Edward Island [11] </t>
  </si>
  <si>
    <t xml:space="preserve">Canada [0] </t>
  </si>
  <si>
    <t>2005/2007</t>
  </si>
  <si>
    <t>2004/2006</t>
  </si>
  <si>
    <t>2003/2005</t>
  </si>
  <si>
    <t>2002/2004</t>
  </si>
  <si>
    <t>2001/2003</t>
  </si>
  <si>
    <t>2000/2002</t>
  </si>
  <si>
    <t>1999/2001</t>
  </si>
  <si>
    <t>1998/2000</t>
  </si>
  <si>
    <t>1997/1999</t>
  </si>
  <si>
    <t>1996/1998</t>
  </si>
  <si>
    <t>1995/1997</t>
  </si>
  <si>
    <t>Characteristics (16,17,18,19,20)</t>
  </si>
  <si>
    <t>Selected sites of cancer (ICD-O-3)</t>
  </si>
  <si>
    <t>Geography (4,5)</t>
  </si>
  <si>
    <t>Table 103-0404 Cancer incidence, by selected sites of cancer and sex, three-year average, Canada, provinces, territories and health regions (2011 boundaries), occasional (age-standardized rate per 100,000 population)(1,2,3)</t>
  </si>
  <si>
    <t>(accessed: January 26, 2015)</t>
  </si>
  <si>
    <t>Statistics Canada. Table 051-0001 - Estimates of population, by age group and sex for July 1, Canada, provinces and territories, annual (persons unless otherwise noted)</t>
  </si>
  <si>
    <t>The population growth, which is used to calculate population estimates, is comprised of the natural growth (CANSIM 51-0002 and 51-0013), international migration (CANSIM 51-0011) and interprovincial migration (CANSIM 51-0012).</t>
  </si>
  <si>
    <t>Data for persons aged 90 to 100 years and over will be available from 2001.</t>
  </si>
  <si>
    <t>Age at last birthday in years.</t>
  </si>
  <si>
    <t>Estimates are final intercensal up to 2010, final postcensal for 2011, updated postcensal for 2012 and 2013 and preliminary postcensal for 2014.</t>
  </si>
  <si>
    <t>Postcensal estimates are based on the 2011 Census counts adjusted for census net undercoverage (CNU) (including adjustment for incompletely enumerated Indian reserves (IEIR)) and the components of demographic growth that occurred since that census. Intercensal estimates are produced using counts from two consecutive censuses adjusted for CNU (including (IEIR) and postcensal estimates.</t>
  </si>
  <si>
    <t>Not available</t>
  </si>
  <si>
    <t>..</t>
  </si>
  <si>
    <t>Median age (years)</t>
  </si>
  <si>
    <t>100 years and over</t>
  </si>
  <si>
    <t>95 to 99 years</t>
  </si>
  <si>
    <t>90 to 94 years</t>
  </si>
  <si>
    <t>85 to 89 years</t>
  </si>
  <si>
    <t>All ages</t>
  </si>
  <si>
    <t>Age group (5,6)</t>
  </si>
  <si>
    <t>Table 051-0001 Estimates of population, by age group and sex for July 1, Canada, provinces and territories, annual (persons unless otherwise noted)(1,2,6,7)</t>
  </si>
  <si>
    <t>C81-C96 stated or presumed to be primary, of lymphoid, haematopoietic and related tissue</t>
  </si>
  <si>
    <t>C50-C50 breast</t>
  </si>
  <si>
    <t>C60-C63 male genital organs</t>
  </si>
  <si>
    <t>C40-C41 bone and articular cartilage</t>
  </si>
  <si>
    <t>C76-C80 secondary and ill-defined</t>
  </si>
  <si>
    <t>C30-C39 respiratory system and intrathoracic organs</t>
  </si>
  <si>
    <t>C45-C49 connective and soft tissue</t>
  </si>
  <si>
    <t>C64-C68 urinary organs</t>
  </si>
  <si>
    <t>C69-C72 eye, brain and central nervous system</t>
  </si>
  <si>
    <t>C43-C44 skin</t>
  </si>
  <si>
    <t>C73-C75 endocrine glands and related structures</t>
  </si>
  <si>
    <t>C15-C26 digestive organs</t>
  </si>
  <si>
    <t>C00-C14 lip, oral cavity and pharynx</t>
  </si>
  <si>
    <t>C51-C58 female genital organs</t>
  </si>
  <si>
    <t>lyl75_2011</t>
  </si>
  <si>
    <t>lyl75_2000</t>
  </si>
  <si>
    <t>2011/2000</t>
  </si>
  <si>
    <t>1994-1998</t>
  </si>
  <si>
    <t>1999-2003</t>
  </si>
  <si>
    <t>2004-2008</t>
  </si>
  <si>
    <t>pop_lt75</t>
  </si>
  <si>
    <t>pop_lt65</t>
  </si>
  <si>
    <t>pop_lt55</t>
  </si>
  <si>
    <t>C97 independent (primary) multiple sites</t>
  </si>
  <si>
    <t>dcum_15</t>
  </si>
  <si>
    <t>dllyl75</t>
  </si>
  <si>
    <t>seq</t>
  </si>
  <si>
    <t>cum_15</t>
  </si>
  <si>
    <t>lyl75</t>
  </si>
  <si>
    <t>lyl75_mean</t>
  </si>
  <si>
    <t>cum_25</t>
  </si>
  <si>
    <t>cum_20</t>
  </si>
  <si>
    <t>cum_10</t>
  </si>
  <si>
    <t>cum_5</t>
  </si>
  <si>
    <t>cum_0</t>
  </si>
  <si>
    <t>C81-C96 lymphoid, haematopoietic and related tissue</t>
  </si>
  <si>
    <t xml:space="preserve">      1981-1990      ‚**                                                   21     1191.00</t>
  </si>
  <si>
    <t xml:space="preserve">      1991-2000      ‚***                                                  32     1404.47</t>
  </si>
  <si>
    <t xml:space="preserve">      2001-2015      ‚                                                     22      204.00</t>
  </si>
  <si>
    <t>Mean number of standard units sold in 2010</t>
  </si>
  <si>
    <t>Year launched in Canada</t>
  </si>
  <si>
    <t>1981-1990 (21 drugs launched)</t>
  </si>
  <si>
    <t>1991-2000 (32 drugs launched)</t>
  </si>
  <si>
    <t>2001-2010 (22 drugs launched)</t>
  </si>
  <si>
    <t>V10XX02 Ibritumomab tiuxetan (&lt;Á&gt;90&lt;D&gt;Y)</t>
  </si>
  <si>
    <t>V10XA02 Iobenguane (&lt;^&gt;131&lt;D&gt;I)</t>
  </si>
  <si>
    <t>V10XA01 Sodium iodide (&lt;^&gt;131&lt;D&gt;I)</t>
  </si>
  <si>
    <t>V09IX07 Fluoromethylcholine (&lt;Á&gt;18&lt;D&gt;F)</t>
  </si>
  <si>
    <t>V09IX06 Sodium fluoride (&lt;Á&gt;18&lt;D&gt;F)</t>
  </si>
  <si>
    <t>V09IB02 Indium (&lt;^&gt;111&lt;D&gt;In) satumomab pendetide</t>
  </si>
  <si>
    <t>V09IA06 Technetium (Tc&lt;^&gt;99m&lt;D&gt;) arcitumomab</t>
  </si>
  <si>
    <t>V09GA01 Technetium (&lt;^&gt;99m&lt;D&gt;Tc) sestamibi</t>
  </si>
  <si>
    <t>V09DB06 Technetium (&lt;^&gt;99m&lt;D&gt;Tc) rheniumsulfide colloid</t>
  </si>
  <si>
    <t>V03AF06 Sodium folinate</t>
  </si>
  <si>
    <t>V03AF05 Amifostine</t>
  </si>
  <si>
    <t>V03AF04 Calcium levofolinate</t>
  </si>
  <si>
    <t>V03AF03 Calcium folinate</t>
  </si>
  <si>
    <t>V03AF02 Dexrazoxane</t>
  </si>
  <si>
    <t>M05BA08 Zoledronic acid</t>
  </si>
  <si>
    <t>M05BA06 Ibandronic acid</t>
  </si>
  <si>
    <t>M05BA03 Pamidronic acid</t>
  </si>
  <si>
    <t>L04AX04 Lenalidomide</t>
  </si>
  <si>
    <t>L04AX03 Methotrexate</t>
  </si>
  <si>
    <t>L04AX02 Thalidomide</t>
  </si>
  <si>
    <t>L04AC06 Mepolizumab</t>
  </si>
  <si>
    <t>L03AX16 Plerixafor</t>
  </si>
  <si>
    <t>L03AX11 Tasonermin</t>
  </si>
  <si>
    <t>L03AX03 BCG vaccine</t>
  </si>
  <si>
    <t>L03AB05 Interferon alfa-2b</t>
  </si>
  <si>
    <t>L03AB04 Interferon alfa-2a</t>
  </si>
  <si>
    <t>L02BX03</t>
  </si>
  <si>
    <t>L02BX02 Degarelix</t>
  </si>
  <si>
    <t>L02BG06 Exemestane</t>
  </si>
  <si>
    <t>L02BG04 Letrozole</t>
  </si>
  <si>
    <t>L02BG03 Anastrozole</t>
  </si>
  <si>
    <t>L02BG02 Formestane</t>
  </si>
  <si>
    <t>L02BG01 Aminogluthetimide</t>
  </si>
  <si>
    <t>L02BB03 Bicalutamide</t>
  </si>
  <si>
    <t>L02BB02 Nilutamide</t>
  </si>
  <si>
    <t>L02BB01 Flutamide</t>
  </si>
  <si>
    <t>L02BA03 Fulvestrant</t>
  </si>
  <si>
    <t>L02BA02 Toremifene</t>
  </si>
  <si>
    <t>L02AE04 Triptorelin</t>
  </si>
  <si>
    <t>L02AE03 Goserelin</t>
  </si>
  <si>
    <t>L02AE02 Leuprorelin</t>
  </si>
  <si>
    <t>L02AE01 Buserelin</t>
  </si>
  <si>
    <t>L02AB03 Gestonorone</t>
  </si>
  <si>
    <t>L02AB02 Medroxyprogesterone</t>
  </si>
  <si>
    <t>L02AA04 Fosfestrol</t>
  </si>
  <si>
    <t>L02AA01 Diethylstilbestrol</t>
  </si>
  <si>
    <t>L01XX41 Eribulin</t>
  </si>
  <si>
    <t>L01XX40 Omacetaxine mepesuccinate</t>
  </si>
  <si>
    <t>L01XX32 Bortezomib</t>
  </si>
  <si>
    <t>L01XX29 Denileukin difitox</t>
  </si>
  <si>
    <t>L01XX27 Arsenic trioxide</t>
  </si>
  <si>
    <t>L01XX25 Bexarotene</t>
  </si>
  <si>
    <t>L01XX24 Pegaspargase</t>
  </si>
  <si>
    <t>L01XX23 Mitotane</t>
  </si>
  <si>
    <t>L01XX22 Alitretinoin</t>
  </si>
  <si>
    <t>L01XX19 Irinotecan</t>
  </si>
  <si>
    <t>L01XX17 Topotecan</t>
  </si>
  <si>
    <t>L01XX16 Mitoguazone</t>
  </si>
  <si>
    <t>L01XX14 Tretinoin</t>
  </si>
  <si>
    <t>L01XX11 Estramustine</t>
  </si>
  <si>
    <t>L01XX09 Miltefosine</t>
  </si>
  <si>
    <t>L01XX08 Pentostatin</t>
  </si>
  <si>
    <t>L01XX05 Hydroxycarbamide</t>
  </si>
  <si>
    <t>L01XX03 Altretamine</t>
  </si>
  <si>
    <t>L01XX02 Asparaginase</t>
  </si>
  <si>
    <t>L01XX01 Amsacrine</t>
  </si>
  <si>
    <t>L01XE11 Pazopanib</t>
  </si>
  <si>
    <t>L01XE09 Temsirolimus</t>
  </si>
  <si>
    <t>L01XE08 Nilotinib</t>
  </si>
  <si>
    <t>L01XE07 Lapatinib</t>
  </si>
  <si>
    <t>L01XE06 Dasatinib</t>
  </si>
  <si>
    <t>L01XE05 Sorafenib</t>
  </si>
  <si>
    <t>L01XE04 Sunitinib</t>
  </si>
  <si>
    <t>L01XE03 Erlotinib</t>
  </si>
  <si>
    <t>L01XE02 Gefitinib</t>
  </si>
  <si>
    <t>L01XE01 Imatinib</t>
  </si>
  <si>
    <t>L01XD03 Methyl aminolevulinate</t>
  </si>
  <si>
    <t>L01XD01 Porfimer sodium</t>
  </si>
  <si>
    <t>L01XC11</t>
  </si>
  <si>
    <t>L01XC10 Ofatumumab</t>
  </si>
  <si>
    <t>L01XC09 Catumaxomab</t>
  </si>
  <si>
    <t>L01XC08 Panitumumab</t>
  </si>
  <si>
    <t>L01XC07 Bevacizumab</t>
  </si>
  <si>
    <t>L01XC06 Cetuximab</t>
  </si>
  <si>
    <t>L01XC05 Gemtuzumab</t>
  </si>
  <si>
    <t>L01XC04 Alemtuzumab</t>
  </si>
  <si>
    <t>L01XC03 Trastuzumab</t>
  </si>
  <si>
    <t>L01XC02 Rituximab</t>
  </si>
  <si>
    <t>L01XB01 Procarbazine</t>
  </si>
  <si>
    <t>L01XA03 Oxaliplatin</t>
  </si>
  <si>
    <t>L01XA02 Carboplatin</t>
  </si>
  <si>
    <t>L01XA01 Cisplatin</t>
  </si>
  <si>
    <t>L01DC03 Mitomycin</t>
  </si>
  <si>
    <t>L01DC01 Bleomycin</t>
  </si>
  <si>
    <t>L01DB08 Pirarubicin</t>
  </si>
  <si>
    <t>L01DB07 Mitoxantrone</t>
  </si>
  <si>
    <t>L01DB06 Idarubicin</t>
  </si>
  <si>
    <t>L01DB05 Zorubicin</t>
  </si>
  <si>
    <t>L01DB04 Aclarubicin</t>
  </si>
  <si>
    <t>L01DB03 Epirubicin</t>
  </si>
  <si>
    <t>L01DB02 Daunorubicin</t>
  </si>
  <si>
    <t>L01DB01 Doxorubicin</t>
  </si>
  <si>
    <t>L01DA01 Dactinomycin</t>
  </si>
  <si>
    <t>L01CX01 Trabectedin</t>
  </si>
  <si>
    <t>L01CD02 Docetaxel</t>
  </si>
  <si>
    <t>L01CD01 Paclitaxel</t>
  </si>
  <si>
    <t>L01CB02 Teniposide</t>
  </si>
  <si>
    <t>L01CB01 Etoposide</t>
  </si>
  <si>
    <t>L01CA04 Vinorelbine</t>
  </si>
  <si>
    <t>L01CA03 Vindesine</t>
  </si>
  <si>
    <t>L01CA02 Vincristine</t>
  </si>
  <si>
    <t>L01CA01 Vinblastine</t>
  </si>
  <si>
    <t>L01BC53 Tegafur, combinations</t>
  </si>
  <si>
    <t>L01BC07 Azacitidine</t>
  </si>
  <si>
    <t>L01BC06 Capecitabine</t>
  </si>
  <si>
    <t>L01BC05 Gemcitabine</t>
  </si>
  <si>
    <t>L01BC02 Fluorouracil</t>
  </si>
  <si>
    <t>L01BC01 Cytarabine</t>
  </si>
  <si>
    <t>L01BB07 Nelarabine</t>
  </si>
  <si>
    <t>L01BB06 Clofarabine</t>
  </si>
  <si>
    <t>L01BB05 Fludarabine</t>
  </si>
  <si>
    <t>L01BB04 Cladribine</t>
  </si>
  <si>
    <t>L01BB03 Tioguanine</t>
  </si>
  <si>
    <t>L01BB02 Mercaptopurine</t>
  </si>
  <si>
    <t>L01BA04 Pemetrexed</t>
  </si>
  <si>
    <t>L01BA03 Raltitrexed</t>
  </si>
  <si>
    <t>L01BA01 Methotrexate</t>
  </si>
  <si>
    <t>L01AX04 Dacarbazine</t>
  </si>
  <si>
    <t>L01AX03 Temozolomide</t>
  </si>
  <si>
    <t>L01AD05 Fotemustine</t>
  </si>
  <si>
    <t>L01AD04 Streptozocin</t>
  </si>
  <si>
    <t>L01AD02 Lomustine</t>
  </si>
  <si>
    <t>L01AD01 Carmustine</t>
  </si>
  <si>
    <t>L01AC01 Thiotepa</t>
  </si>
  <si>
    <t>L01AB01 Busulfan</t>
  </si>
  <si>
    <t>L01AA09 Bendamustine</t>
  </si>
  <si>
    <t>L01AA08 Prednimustine</t>
  </si>
  <si>
    <t>L01AA06 Ifosfamide</t>
  </si>
  <si>
    <t>L01AA05 Chlormethine</t>
  </si>
  <si>
    <t>L01AA03 Melphalan</t>
  </si>
  <si>
    <t>L01AA02 Chlorambucil</t>
  </si>
  <si>
    <t>L01AA01 Cyclophosphamide</t>
  </si>
  <si>
    <t>J07BM02 Papillomavirus (human types 16, 18)</t>
  </si>
  <si>
    <t>J07BM01 Papillomavirus (human types 6, 11, 16, 18)</t>
  </si>
  <si>
    <t>J06BA02 Immunoglobulins, normal human, for intravascular adm.</t>
  </si>
  <si>
    <t>J06BA01 Immunoglobulins, normal human, for extravascular adm.</t>
  </si>
  <si>
    <t>J02AC01 Fluconazole</t>
  </si>
  <si>
    <t>H05BX01 Cinacalcet</t>
  </si>
  <si>
    <t>H05BA01 Calcitonin (salmon synthetic)</t>
  </si>
  <si>
    <t>H02AB09 Hydrocortisone</t>
  </si>
  <si>
    <t>H02AB08 Triamcinolone</t>
  </si>
  <si>
    <t>H02AB06 Prednisolone</t>
  </si>
  <si>
    <t>H02AB05 Paramethasone</t>
  </si>
  <si>
    <t>H02AB04 Methylprednisolone</t>
  </si>
  <si>
    <t>H02AB02 Dexamethasone</t>
  </si>
  <si>
    <t>H02AB01 Betamethasone</t>
  </si>
  <si>
    <t>H01CB02 Octreotide</t>
  </si>
  <si>
    <t>H01AB01 Thyrotropin</t>
  </si>
  <si>
    <t>G03HA01 Cyproterone</t>
  </si>
  <si>
    <t>G03CC02 Dienestrol</t>
  </si>
  <si>
    <t>G03CA03 Estradiol</t>
  </si>
  <si>
    <t>D07AC01 Betamethasone</t>
  </si>
  <si>
    <t>D06BB10 Imiquimod</t>
  </si>
  <si>
    <t>D05BA02 Methoxsalen</t>
  </si>
  <si>
    <t>D05AD02 Methoxsalen, topical</t>
  </si>
  <si>
    <t>C03CC01 Etacrynic acid</t>
  </si>
  <si>
    <t>B03XA02 Darbepoetin alfa</t>
  </si>
  <si>
    <t>B03XA01 Erythropoietin</t>
  </si>
  <si>
    <t>B01AB04 Dalteparin</t>
  </si>
  <si>
    <t>A01AB09 Miconazole</t>
  </si>
  <si>
    <t>atc</t>
  </si>
  <si>
    <t>The SAS System</t>
  </si>
  <si>
    <t>constant cum_15</t>
  </si>
  <si>
    <t>lyl55_mean</t>
  </si>
  <si>
    <t>llyl55</t>
  </si>
  <si>
    <t>lyl65_mean</t>
  </si>
  <si>
    <t>llyl65</t>
  </si>
  <si>
    <t>llyl75</t>
  </si>
  <si>
    <t>weight</t>
  </si>
  <si>
    <t>dependent</t>
  </si>
  <si>
    <t>resid_abs</t>
  </si>
  <si>
    <t>lcases_lt55_avg</t>
  </si>
  <si>
    <t>lcases_lt65_avg</t>
  </si>
  <si>
    <t>lcases_lt75_avg</t>
  </si>
  <si>
    <t>lcases</t>
  </si>
  <si>
    <t>cases_lt55_avg</t>
  </si>
  <si>
    <t>cases_lt65_avg</t>
  </si>
  <si>
    <t>cases_lt75_avg</t>
  </si>
  <si>
    <t>age_diag</t>
  </si>
  <si>
    <t>cases</t>
  </si>
  <si>
    <t>cumclass_25</t>
  </si>
  <si>
    <t>cumclass_20</t>
  </si>
  <si>
    <t>cumclass_15</t>
  </si>
  <si>
    <t>cumclass_10</t>
  </si>
  <si>
    <t>cumclass_5</t>
  </si>
  <si>
    <t>cumclass_0</t>
  </si>
  <si>
    <t>cumclass</t>
  </si>
  <si>
    <t>n_class</t>
  </si>
  <si>
    <t>cum</t>
  </si>
  <si>
    <t>n_drug</t>
  </si>
  <si>
    <t>ldeaths</t>
  </si>
  <si>
    <t>pop_total</t>
  </si>
  <si>
    <t>lyl65</t>
  </si>
  <si>
    <t>lyl55</t>
  </si>
  <si>
    <t>age</t>
  </si>
  <si>
    <t>deaths</t>
  </si>
  <si>
    <t>deaths_mean</t>
  </si>
  <si>
    <t>Raw Residual</t>
  </si>
  <si>
    <t>Lag</t>
  </si>
  <si>
    <t>Drug</t>
  </si>
  <si>
    <t>Canada launch year</t>
  </si>
  <si>
    <t xml:space="preserve">L02BX03 Abiraterone </t>
  </si>
  <si>
    <t xml:space="preserve">L01XC11 Ipilimumab  </t>
  </si>
  <si>
    <t>Appendix Table 1</t>
  </si>
  <si>
    <t>Drugs (sorted by launch year) used to treat various types of cancer in Canada</t>
  </si>
  <si>
    <t>uncond</t>
  </si>
  <si>
    <t>Actual</t>
  </si>
  <si>
    <t>Estimated (from model 4), if no new drugs had been launched during 1985-1996</t>
  </si>
  <si>
    <t>(accessed: January 31, 2015)</t>
  </si>
  <si>
    <t xml:space="preserve">Suicides and self-inflicted injuries [X60-X84 Y87.0] </t>
  </si>
  <si>
    <t xml:space="preserve">Unintentional injuries [V01-X59 Y85-Y86] </t>
  </si>
  <si>
    <t xml:space="preserve">Respiratory diseases (excluding infectious and parasitic diseases) [J00-J99] </t>
  </si>
  <si>
    <t xml:space="preserve">Circulatory diseases [I00-I99] </t>
  </si>
  <si>
    <t>Premature (before age 75) cancer mortality rate</t>
  </si>
  <si>
    <t>Cancer incidence rate</t>
  </si>
  <si>
    <t>ZOLEDRONIC ACID</t>
  </si>
  <si>
    <t>molecule</t>
  </si>
  <si>
    <t>TRIPTORELIN</t>
  </si>
  <si>
    <t>TRASTUZUMAB</t>
  </si>
  <si>
    <t>TEMSIROLIMUS</t>
  </si>
  <si>
    <t>TEMOZOLOMIDE</t>
  </si>
  <si>
    <t>SUNITINIB</t>
  </si>
  <si>
    <t>SORAFENIB</t>
  </si>
  <si>
    <t>RITUXIMAB</t>
  </si>
  <si>
    <t>PEMETREXED</t>
  </si>
  <si>
    <t>PANITUMUMAB</t>
  </si>
  <si>
    <t>OXALIPLATIN</t>
  </si>
  <si>
    <t>NILOTINIB</t>
  </si>
  <si>
    <t>LAPATINIB</t>
  </si>
  <si>
    <t>IMIQUIMOD</t>
  </si>
  <si>
    <t>IMATINIB</t>
  </si>
  <si>
    <t>GEFITINIB</t>
  </si>
  <si>
    <t>FULVESTRANT</t>
  </si>
  <si>
    <t>EXEMESTANE</t>
  </si>
  <si>
    <t>ERLOTINIB</t>
  </si>
  <si>
    <t>DASATINIB</t>
  </si>
  <si>
    <t>DARBEPOETIN ALFA</t>
  </si>
  <si>
    <t>CINACALCET</t>
  </si>
  <si>
    <t>CETUXIMAB</t>
  </si>
  <si>
    <t>BORTEZOMIB</t>
  </si>
  <si>
    <t>BEVACIZUMAB</t>
  </si>
  <si>
    <t>Years after registration in Canada</t>
  </si>
  <si>
    <t>Utilization index (year 0 = 1.0)</t>
  </si>
  <si>
    <t>Median value of a QALY</t>
  </si>
  <si>
    <t>Study method</t>
  </si>
  <si>
    <t>Number of studies</t>
  </si>
  <si>
    <t>1997 dollars</t>
  </si>
  <si>
    <t>revealed preference/job risk</t>
  </si>
  <si>
    <t>contingent valuation</t>
  </si>
  <si>
    <t>revealed preference/non-occupational safety</t>
  </si>
  <si>
    <t>human capital</t>
  </si>
  <si>
    <t>2011 dollars</t>
  </si>
</sst>
</file>

<file path=xl/styles.xml><?xml version="1.0" encoding="utf-8"?>
<styleSheet xmlns="http://schemas.openxmlformats.org/spreadsheetml/2006/main">
  <numFmts count="5">
    <numFmt numFmtId="164" formatCode="&quot;$&quot;#,##0_);[Red]\(&quot;$&quot;#,##0\)"/>
    <numFmt numFmtId="165" formatCode="&quot;$&quot;#,##0"/>
    <numFmt numFmtId="166" formatCode="&quot;$&quot;#,##0.00"/>
    <numFmt numFmtId="167" formatCode="0.0"/>
    <numFmt numFmtId="168" formatCode="0.0%"/>
  </numFmts>
  <fonts count="2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7"/>
      <color theme="1"/>
      <name val="Calibri"/>
      <family val="2"/>
      <scheme val="minor"/>
    </font>
    <font>
      <sz val="9"/>
      <color theme="1"/>
      <name val="Calibri"/>
      <family val="2"/>
      <scheme val="minor"/>
    </font>
    <font>
      <sz val="12"/>
      <color theme="1"/>
      <name val="Times New Roman"/>
      <family val="1"/>
    </font>
    <font>
      <sz val="12"/>
      <color rgb="FF000000"/>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bottom/>
      <diagonal/>
    </border>
    <border>
      <left style="thin">
        <color rgb="FFC1C1C1"/>
      </left>
      <right style="medium">
        <color rgb="FF000000"/>
      </right>
      <top style="thin">
        <color rgb="FFC1C1C1"/>
      </top>
      <bottom style="medium">
        <color rgb="FF000000"/>
      </bottom>
      <diagonal/>
    </border>
    <border>
      <left style="thin">
        <color rgb="FFC1C1C1"/>
      </left>
      <right style="thin">
        <color rgb="FFC1C1C1"/>
      </right>
      <top style="thin">
        <color rgb="FFC1C1C1"/>
      </top>
      <bottom style="medium">
        <color rgb="FF000000"/>
      </bottom>
      <diagonal/>
    </border>
    <border>
      <left style="medium">
        <color rgb="FF000000"/>
      </left>
      <right style="thin">
        <color rgb="FFC1C1C1"/>
      </right>
      <top style="thin">
        <color rgb="FFC1C1C1"/>
      </top>
      <bottom style="medium">
        <color rgb="FF000000"/>
      </bottom>
      <diagonal/>
    </border>
    <border>
      <left style="thin">
        <color rgb="FFC1C1C1"/>
      </left>
      <right style="medium">
        <color rgb="FF000000"/>
      </right>
      <top style="thin">
        <color rgb="FFC1C1C1"/>
      </top>
      <bottom style="thin">
        <color rgb="FFC1C1C1"/>
      </bottom>
      <diagonal/>
    </border>
    <border>
      <left style="thin">
        <color rgb="FFC1C1C1"/>
      </left>
      <right style="thin">
        <color rgb="FFC1C1C1"/>
      </right>
      <top style="thin">
        <color rgb="FFC1C1C1"/>
      </top>
      <bottom style="thin">
        <color rgb="FFC1C1C1"/>
      </bottom>
      <diagonal/>
    </border>
    <border>
      <left style="medium">
        <color rgb="FF000000"/>
      </left>
      <right style="thin">
        <color rgb="FFC1C1C1"/>
      </right>
      <top style="thin">
        <color rgb="FFC1C1C1"/>
      </top>
      <bottom style="thin">
        <color rgb="FFC1C1C1"/>
      </bottom>
      <diagonal/>
    </border>
    <border>
      <left style="thin">
        <color rgb="FFC1C1C1"/>
      </left>
      <right style="medium">
        <color rgb="FF000000"/>
      </right>
      <top/>
      <bottom style="thin">
        <color rgb="FFC1C1C1"/>
      </bottom>
      <diagonal/>
    </border>
    <border>
      <left style="thin">
        <color rgb="FFC1C1C1"/>
      </left>
      <right style="thin">
        <color rgb="FFC1C1C1"/>
      </right>
      <top/>
      <bottom style="thin">
        <color rgb="FFC1C1C1"/>
      </bottom>
      <diagonal/>
    </border>
    <border>
      <left style="medium">
        <color rgb="FF000000"/>
      </left>
      <right style="thin">
        <color rgb="FFC1C1C1"/>
      </right>
      <top/>
      <bottom style="thin">
        <color rgb="FFC1C1C1"/>
      </bottom>
      <diagonal/>
    </border>
    <border>
      <left style="thin">
        <color rgb="FFC1C1C1"/>
      </left>
      <right style="medium">
        <color rgb="FF000000"/>
      </right>
      <top style="medium">
        <color rgb="FF000000"/>
      </top>
      <bottom/>
      <diagonal/>
    </border>
    <border>
      <left style="thin">
        <color rgb="FFC1C1C1"/>
      </left>
      <right style="thin">
        <color rgb="FFC1C1C1"/>
      </right>
      <top style="medium">
        <color rgb="FF000000"/>
      </top>
      <bottom/>
      <diagonal/>
    </border>
    <border>
      <left style="medium">
        <color rgb="FF000000"/>
      </left>
      <right style="thin">
        <color rgb="FFC1C1C1"/>
      </right>
      <top style="medium">
        <color rgb="FF000000"/>
      </top>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6">
    <xf numFmtId="0" fontId="0" fillId="0" borderId="0" xfId="0"/>
    <xf numFmtId="0" fontId="0" fillId="0" borderId="10" xfId="0" applyBorder="1" applyAlignment="1">
      <alignment vertical="top" wrapText="1"/>
    </xf>
    <xf numFmtId="0" fontId="0" fillId="0" borderId="10" xfId="0" applyBorder="1" applyAlignment="1">
      <alignment vertical="top"/>
    </xf>
    <xf numFmtId="0" fontId="16" fillId="0" borderId="12" xfId="0" applyFont="1" applyBorder="1" applyAlignment="1">
      <alignment horizontal="center" vertical="top" wrapText="1"/>
    </xf>
    <xf numFmtId="0" fontId="16" fillId="0" borderId="13" xfId="0" applyFont="1" applyBorder="1" applyAlignment="1">
      <alignment horizontal="center" vertical="top" wrapText="1"/>
    </xf>
    <xf numFmtId="0" fontId="0" fillId="0" borderId="17"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0" fillId="0" borderId="21" xfId="0" applyBorder="1" applyAlignment="1">
      <alignment vertical="top" wrapText="1"/>
    </xf>
    <xf numFmtId="3" fontId="16" fillId="0" borderId="13" xfId="0" applyNumberFormat="1" applyFont="1" applyBorder="1" applyAlignment="1">
      <alignment horizontal="center" vertical="top" wrapText="1"/>
    </xf>
    <xf numFmtId="3" fontId="0" fillId="0" borderId="0" xfId="0" applyNumberFormat="1"/>
    <xf numFmtId="165" fontId="0" fillId="0" borderId="0" xfId="0" applyNumberFormat="1"/>
    <xf numFmtId="166" fontId="0" fillId="0" borderId="0" xfId="0" applyNumberFormat="1"/>
    <xf numFmtId="0" fontId="16" fillId="0" borderId="12" xfId="0" applyFont="1" applyBorder="1" applyAlignment="1">
      <alignment horizontal="center" vertical="top" wrapText="1"/>
    </xf>
    <xf numFmtId="0" fontId="16" fillId="0" borderId="13" xfId="0" applyFont="1" applyBorder="1" applyAlignment="1">
      <alignment horizontal="center" vertical="top" wrapText="1"/>
    </xf>
    <xf numFmtId="0" fontId="16" fillId="0" borderId="11" xfId="0" applyFont="1" applyBorder="1" applyAlignment="1">
      <alignment horizontal="center" vertical="top" wrapText="1"/>
    </xf>
    <xf numFmtId="0" fontId="16" fillId="0" borderId="14" xfId="0" applyFont="1" applyBorder="1" applyAlignment="1">
      <alignment horizontal="center" vertical="top" wrapText="1"/>
    </xf>
    <xf numFmtId="3" fontId="0" fillId="0" borderId="20" xfId="0" applyNumberFormat="1" applyBorder="1" applyAlignment="1">
      <alignment vertical="top" wrapText="1"/>
    </xf>
    <xf numFmtId="3" fontId="0" fillId="0" borderId="21" xfId="0" applyNumberFormat="1" applyBorder="1" applyAlignment="1">
      <alignment vertical="top" wrapText="1"/>
    </xf>
    <xf numFmtId="3" fontId="0" fillId="0" borderId="10" xfId="0" applyNumberFormat="1" applyBorder="1" applyAlignment="1">
      <alignment vertical="top" wrapText="1"/>
    </xf>
    <xf numFmtId="3" fontId="0" fillId="0" borderId="18" xfId="0" applyNumberFormat="1" applyBorder="1" applyAlignment="1">
      <alignment vertical="top" wrapText="1"/>
    </xf>
    <xf numFmtId="3" fontId="16" fillId="0" borderId="22" xfId="0" applyNumberFormat="1" applyFont="1" applyBorder="1" applyAlignment="1">
      <alignment horizontal="center" vertical="top" wrapText="1"/>
    </xf>
    <xf numFmtId="3" fontId="16" fillId="0" borderId="23" xfId="0" applyNumberFormat="1" applyFont="1" applyBorder="1" applyAlignment="1">
      <alignment horizontal="center" vertical="top" wrapText="1"/>
    </xf>
    <xf numFmtId="0" fontId="16" fillId="0" borderId="24" xfId="0" applyFont="1" applyBorder="1" applyAlignment="1">
      <alignment horizontal="center" vertical="top" wrapText="1"/>
    </xf>
    <xf numFmtId="4" fontId="0" fillId="0" borderId="0" xfId="0" applyNumberFormat="1" applyAlignment="1">
      <alignment vertical="center" wrapText="1"/>
    </xf>
    <xf numFmtId="167" fontId="0" fillId="0" borderId="0" xfId="0" applyNumberFormat="1"/>
    <xf numFmtId="167" fontId="0" fillId="0" borderId="0" xfId="0" applyNumberFormat="1" applyAlignment="1">
      <alignment vertical="center" wrapText="1"/>
    </xf>
    <xf numFmtId="168" fontId="0" fillId="0" borderId="0" xfId="0" applyNumberFormat="1"/>
    <xf numFmtId="0" fontId="16" fillId="0" borderId="0" xfId="0" applyFont="1" applyAlignment="1">
      <alignment horizontal="center" vertical="center" wrapText="1"/>
    </xf>
    <xf numFmtId="0" fontId="0" fillId="0" borderId="21" xfId="0" applyBorder="1" applyAlignment="1">
      <alignment vertical="top"/>
    </xf>
    <xf numFmtId="0" fontId="0" fillId="0" borderId="20" xfId="0" applyBorder="1" applyAlignment="1">
      <alignment vertical="top"/>
    </xf>
    <xf numFmtId="0" fontId="0" fillId="0" borderId="18" xfId="0" applyBorder="1" applyAlignment="1">
      <alignment vertical="top"/>
    </xf>
    <xf numFmtId="0" fontId="16" fillId="0" borderId="23" xfId="0" applyFont="1" applyBorder="1" applyAlignment="1">
      <alignment horizontal="center" vertical="top" wrapText="1"/>
    </xf>
    <xf numFmtId="0" fontId="16" fillId="0" borderId="22" xfId="0" applyFont="1" applyBorder="1" applyAlignment="1">
      <alignment horizontal="center" vertical="top" wrapText="1"/>
    </xf>
    <xf numFmtId="0" fontId="0" fillId="0" borderId="25" xfId="0" applyFill="1" applyBorder="1" applyAlignment="1">
      <alignment vertical="top" wrapText="1"/>
    </xf>
    <xf numFmtId="0" fontId="0" fillId="0" borderId="0" xfId="0" applyAlignment="1">
      <alignment horizontal="center"/>
    </xf>
    <xf numFmtId="0" fontId="0" fillId="0" borderId="0" xfId="0" applyAlignment="1">
      <alignment vertical="top" wrapText="1"/>
    </xf>
    <xf numFmtId="0" fontId="19" fillId="0" borderId="10" xfId="0" applyFont="1" applyBorder="1" applyAlignment="1">
      <alignment vertical="top" wrapText="1"/>
    </xf>
    <xf numFmtId="0" fontId="19" fillId="0" borderId="10" xfId="0" applyFont="1" applyBorder="1" applyAlignment="1">
      <alignment horizontal="center" vertical="top" wrapText="1"/>
    </xf>
    <xf numFmtId="0" fontId="19" fillId="0" borderId="0" xfId="0" applyFont="1"/>
    <xf numFmtId="0" fontId="18" fillId="0" borderId="10" xfId="0" applyFont="1" applyBorder="1" applyAlignment="1">
      <alignment horizontal="center" vertical="top" wrapText="1"/>
    </xf>
    <xf numFmtId="0" fontId="18" fillId="0" borderId="10" xfId="0" applyFont="1" applyBorder="1" applyAlignment="1">
      <alignment vertical="top" textRotation="180" wrapText="1"/>
    </xf>
    <xf numFmtId="0" fontId="18" fillId="0" borderId="10" xfId="0" applyFont="1" applyBorder="1" applyAlignment="1">
      <alignment horizontal="center" vertical="top" textRotation="180" wrapText="1"/>
    </xf>
    <xf numFmtId="1" fontId="0" fillId="0" borderId="0" xfId="0" applyNumberFormat="1"/>
    <xf numFmtId="0" fontId="0" fillId="0" borderId="0" xfId="0" applyAlignment="1">
      <alignment horizontal="center"/>
    </xf>
    <xf numFmtId="0" fontId="0" fillId="0" borderId="26" xfId="0"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0" fillId="0" borderId="29" xfId="0" applyBorder="1" applyAlignment="1">
      <alignment vertical="top" wrapText="1"/>
    </xf>
    <xf numFmtId="0" fontId="0" fillId="0" borderId="30" xfId="0" applyBorder="1" applyAlignment="1">
      <alignment vertical="top"/>
    </xf>
    <xf numFmtId="0" fontId="0" fillId="0" borderId="30" xfId="0" applyBorder="1" applyAlignment="1">
      <alignment vertical="top" wrapText="1"/>
    </xf>
    <xf numFmtId="0" fontId="0" fillId="0" borderId="31" xfId="0" applyBorder="1" applyAlignment="1">
      <alignment vertical="top" wrapText="1"/>
    </xf>
    <xf numFmtId="0" fontId="16" fillId="0" borderId="33" xfId="0" applyFont="1" applyBorder="1" applyAlignment="1">
      <alignment horizontal="center" vertical="top" wrapText="1"/>
    </xf>
    <xf numFmtId="0" fontId="16" fillId="0" borderId="36" xfId="0" applyFont="1" applyBorder="1" applyAlignment="1">
      <alignment horizontal="center" vertical="top" wrapText="1"/>
    </xf>
    <xf numFmtId="0" fontId="21" fillId="0" borderId="40" xfId="0" applyFont="1" applyBorder="1" applyAlignment="1">
      <alignment vertical="center"/>
    </xf>
    <xf numFmtId="0" fontId="21" fillId="0" borderId="41" xfId="0" applyFont="1" applyBorder="1" applyAlignment="1">
      <alignment horizontal="center" vertical="center"/>
    </xf>
    <xf numFmtId="0" fontId="21" fillId="0" borderId="42" xfId="0" applyFont="1" applyBorder="1" applyAlignment="1">
      <alignment horizontal="center" vertical="center"/>
    </xf>
    <xf numFmtId="0" fontId="21" fillId="0" borderId="43" xfId="0" applyFont="1" applyBorder="1" applyAlignment="1">
      <alignment vertical="center"/>
    </xf>
    <xf numFmtId="164" fontId="21" fillId="0" borderId="42" xfId="0" applyNumberFormat="1" applyFont="1" applyBorder="1" applyAlignment="1">
      <alignment horizontal="center" vertical="center"/>
    </xf>
    <xf numFmtId="0" fontId="20" fillId="0" borderId="0" xfId="0" applyFont="1" applyAlignment="1">
      <alignment vertical="center"/>
    </xf>
    <xf numFmtId="0" fontId="0" fillId="0" borderId="0" xfId="0" applyAlignment="1">
      <alignment horizontal="center"/>
    </xf>
    <xf numFmtId="0" fontId="16" fillId="0" borderId="12" xfId="0" applyFont="1" applyBorder="1" applyAlignment="1">
      <alignment horizontal="center" vertical="top" wrapText="1"/>
    </xf>
    <xf numFmtId="0" fontId="16" fillId="0" borderId="15" xfId="0" applyFont="1" applyBorder="1" applyAlignment="1">
      <alignment horizontal="center" vertical="top" wrapText="1"/>
    </xf>
    <xf numFmtId="0" fontId="16" fillId="0" borderId="13" xfId="0" applyFont="1" applyBorder="1" applyAlignment="1">
      <alignment horizontal="center" vertical="top" wrapText="1"/>
    </xf>
    <xf numFmtId="0" fontId="16" fillId="0" borderId="11" xfId="0" applyFont="1" applyBorder="1" applyAlignment="1">
      <alignment horizontal="center" vertical="top" wrapText="1"/>
    </xf>
    <xf numFmtId="0" fontId="16" fillId="0" borderId="14" xfId="0" applyFont="1" applyBorder="1" applyAlignment="1">
      <alignment horizontal="center" vertical="top" wrapText="1"/>
    </xf>
    <xf numFmtId="0" fontId="16" fillId="0" borderId="16" xfId="0" applyFont="1" applyBorder="1" applyAlignment="1">
      <alignment horizontal="center" vertical="top" wrapText="1"/>
    </xf>
    <xf numFmtId="0" fontId="21" fillId="0" borderId="38" xfId="0" applyFont="1" applyBorder="1" applyAlignment="1">
      <alignment horizontal="center" vertical="center"/>
    </xf>
    <xf numFmtId="0" fontId="21" fillId="0" borderId="39" xfId="0" applyFont="1" applyBorder="1" applyAlignment="1">
      <alignment horizontal="center" vertical="center"/>
    </xf>
    <xf numFmtId="0" fontId="16" fillId="0" borderId="37" xfId="0" applyFont="1" applyBorder="1" applyAlignment="1">
      <alignment horizontal="center" vertical="top" wrapText="1"/>
    </xf>
    <xf numFmtId="0" fontId="16" fillId="0" borderId="34" xfId="0" applyFont="1" applyBorder="1" applyAlignment="1">
      <alignment horizontal="center" vertical="top" wrapText="1"/>
    </xf>
    <xf numFmtId="0" fontId="16" fillId="0" borderId="36" xfId="0" applyFont="1" applyBorder="1" applyAlignment="1">
      <alignment horizontal="center" vertical="top" wrapText="1"/>
    </xf>
    <xf numFmtId="0" fontId="16" fillId="0" borderId="33" xfId="0" applyFont="1" applyBorder="1" applyAlignment="1">
      <alignment horizontal="center" vertical="top" wrapText="1"/>
    </xf>
    <xf numFmtId="0" fontId="16" fillId="0" borderId="35" xfId="0" applyFont="1" applyBorder="1" applyAlignment="1">
      <alignment horizontal="center" vertical="top" wrapText="1"/>
    </xf>
    <xf numFmtId="0" fontId="16" fillId="0" borderId="32" xfId="0"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8.vml"/></Relationships>
</file>

<file path=xl/worksheets/_rels/sheet15.xml.rels><?xml version="1.0" encoding="UTF-8" standalone="yes"?>
<Relationships xmlns="http://schemas.openxmlformats.org/package/2006/relationships"><Relationship Id="rId1" Type="http://schemas.openxmlformats.org/officeDocument/2006/relationships/vmlDrawing" Target="../drawings/vmlDrawing9.vml"/></Relationships>
</file>

<file path=xl/worksheets/_rels/sheet16.xml.rels><?xml version="1.0" encoding="UTF-8" standalone="yes"?>
<Relationships xmlns="http://schemas.openxmlformats.org/package/2006/relationships"><Relationship Id="rId1" Type="http://schemas.openxmlformats.org/officeDocument/2006/relationships/vmlDrawing" Target="../drawings/vmlDrawing10.vml"/></Relationships>
</file>

<file path=xl/worksheets/_rels/sheet17.xml.rels><?xml version="1.0" encoding="UTF-8" standalone="yes"?>
<Relationships xmlns="http://schemas.openxmlformats.org/package/2006/relationships"><Relationship Id="rId1" Type="http://schemas.openxmlformats.org/officeDocument/2006/relationships/vmlDrawing" Target="../drawings/vmlDrawing11.vml"/></Relationships>
</file>

<file path=xl/worksheets/_rels/sheet18.xml.rels><?xml version="1.0" encoding="UTF-8" standalone="yes"?>
<Relationships xmlns="http://schemas.openxmlformats.org/package/2006/relationships"><Relationship Id="rId1" Type="http://schemas.openxmlformats.org/officeDocument/2006/relationships/vmlDrawing" Target="../drawings/vmlDrawing12.vml"/></Relationships>
</file>

<file path=xl/worksheets/_rels/sheet19.xml.rels><?xml version="1.0" encoding="UTF-8" standalone="yes"?>
<Relationships xmlns="http://schemas.openxmlformats.org/package/2006/relationships"><Relationship Id="rId1" Type="http://schemas.openxmlformats.org/officeDocument/2006/relationships/vmlDrawing" Target="../drawings/vmlDrawing13.vml"/></Relationships>
</file>

<file path=xl/worksheets/_rels/sheet20.xml.rels><?xml version="1.0" encoding="UTF-8" standalone="yes"?>
<Relationships xmlns="http://schemas.openxmlformats.org/package/2006/relationships"><Relationship Id="rId1" Type="http://schemas.openxmlformats.org/officeDocument/2006/relationships/vmlDrawing" Target="../drawings/vmlDrawing14.vml"/></Relationships>
</file>

<file path=xl/worksheets/_rels/sheet23.xml.rels><?xml version="1.0" encoding="UTF-8" standalone="yes"?>
<Relationships xmlns="http://schemas.openxmlformats.org/package/2006/relationships"><Relationship Id="rId1" Type="http://schemas.openxmlformats.org/officeDocument/2006/relationships/vmlDrawing" Target="../drawings/vmlDrawing15.vml"/></Relationships>
</file>

<file path=xl/worksheets/sheet1.xml><?xml version="1.0" encoding="utf-8"?>
<worksheet xmlns="http://schemas.openxmlformats.org/spreadsheetml/2006/main" xmlns:r="http://schemas.openxmlformats.org/officeDocument/2006/relationships">
  <dimension ref="A1:Q138"/>
  <sheetViews>
    <sheetView showGridLines="0" tabSelected="1" workbookViewId="0">
      <selection activeCell="A144" sqref="A144"/>
    </sheetView>
  </sheetViews>
  <sheetFormatPr defaultRowHeight="15"/>
  <cols>
    <col min="1" max="1" width="28.28515625" customWidth="1"/>
    <col min="2" max="2" width="4.140625" customWidth="1"/>
    <col min="3" max="4" width="3" customWidth="1"/>
    <col min="5" max="5" width="4.140625" customWidth="1"/>
    <col min="6" max="10" width="3" customWidth="1"/>
    <col min="11" max="17" width="4" customWidth="1"/>
  </cols>
  <sheetData>
    <row r="1" spans="1:17">
      <c r="A1" s="61" t="s">
        <v>441</v>
      </c>
      <c r="B1" s="61"/>
      <c r="C1" s="61"/>
      <c r="D1" s="61"/>
      <c r="E1" s="61"/>
      <c r="F1" s="61"/>
      <c r="G1" s="61"/>
      <c r="H1" s="61"/>
      <c r="I1" s="61"/>
      <c r="J1" s="61"/>
      <c r="K1" s="61"/>
      <c r="L1" s="61"/>
      <c r="M1" s="61"/>
      <c r="N1" s="61"/>
      <c r="O1" s="61"/>
      <c r="P1" s="61"/>
      <c r="Q1" s="61"/>
    </row>
    <row r="2" spans="1:17">
      <c r="A2" s="61" t="s">
        <v>442</v>
      </c>
      <c r="B2" s="61"/>
      <c r="C2" s="61"/>
      <c r="D2" s="61"/>
      <c r="E2" s="61"/>
      <c r="F2" s="61"/>
      <c r="G2" s="61"/>
      <c r="H2" s="61"/>
      <c r="I2" s="61"/>
      <c r="J2" s="61"/>
      <c r="K2" s="61"/>
      <c r="L2" s="61"/>
      <c r="M2" s="61"/>
      <c r="N2" s="61"/>
      <c r="O2" s="61"/>
      <c r="P2" s="61"/>
      <c r="Q2" s="61"/>
    </row>
    <row r="4" spans="1:17" ht="146.25" customHeight="1">
      <c r="A4" s="41" t="s">
        <v>437</v>
      </c>
      <c r="B4" s="43" t="s">
        <v>438</v>
      </c>
      <c r="C4" s="42" t="s">
        <v>196</v>
      </c>
      <c r="D4" s="42" t="s">
        <v>195</v>
      </c>
      <c r="E4" s="42" t="s">
        <v>189</v>
      </c>
      <c r="F4" s="42" t="s">
        <v>187</v>
      </c>
      <c r="G4" s="42" t="s">
        <v>193</v>
      </c>
      <c r="H4" s="42" t="s">
        <v>190</v>
      </c>
      <c r="I4" s="42" t="s">
        <v>185</v>
      </c>
      <c r="J4" s="42" t="s">
        <v>197</v>
      </c>
      <c r="K4" s="42" t="s">
        <v>186</v>
      </c>
      <c r="L4" s="42" t="s">
        <v>191</v>
      </c>
      <c r="M4" s="42" t="s">
        <v>192</v>
      </c>
      <c r="N4" s="42" t="s">
        <v>194</v>
      </c>
      <c r="O4" s="42" t="s">
        <v>188</v>
      </c>
      <c r="P4" s="42" t="s">
        <v>184</v>
      </c>
      <c r="Q4" s="42" t="s">
        <v>207</v>
      </c>
    </row>
    <row r="5" spans="1:17" s="40" customFormat="1" ht="24.75" customHeight="1">
      <c r="A5" s="38" t="s">
        <v>373</v>
      </c>
      <c r="B5" s="38">
        <v>1951</v>
      </c>
      <c r="C5" s="39"/>
      <c r="D5" s="39"/>
      <c r="E5" s="39"/>
      <c r="F5" s="39"/>
      <c r="G5" s="39"/>
      <c r="H5" s="39"/>
      <c r="I5" s="39"/>
      <c r="J5" s="39"/>
      <c r="K5" s="39"/>
      <c r="L5" s="39"/>
      <c r="M5" s="39"/>
      <c r="N5" s="39"/>
      <c r="O5" s="39"/>
      <c r="P5" s="39" t="s">
        <v>128</v>
      </c>
      <c r="Q5" s="39"/>
    </row>
    <row r="6" spans="1:17" s="40" customFormat="1" ht="12">
      <c r="A6" s="38" t="s">
        <v>366</v>
      </c>
      <c r="B6" s="38">
        <v>1951</v>
      </c>
      <c r="C6" s="39"/>
      <c r="D6" s="39"/>
      <c r="E6" s="39"/>
      <c r="F6" s="39"/>
      <c r="G6" s="39"/>
      <c r="H6" s="39"/>
      <c r="I6" s="39"/>
      <c r="J6" s="39"/>
      <c r="K6" s="39"/>
      <c r="L6" s="39"/>
      <c r="M6" s="39"/>
      <c r="N6" s="39"/>
      <c r="O6" s="39"/>
      <c r="P6" s="39" t="s">
        <v>128</v>
      </c>
      <c r="Q6" s="39"/>
    </row>
    <row r="7" spans="1:17" s="40" customFormat="1" ht="12">
      <c r="A7" s="38" t="s">
        <v>377</v>
      </c>
      <c r="B7" s="38">
        <v>1954</v>
      </c>
      <c r="C7" s="39"/>
      <c r="D7" s="39"/>
      <c r="E7" s="39"/>
      <c r="F7" s="39"/>
      <c r="G7" s="39"/>
      <c r="H7" s="39"/>
      <c r="I7" s="39"/>
      <c r="J7" s="39"/>
      <c r="K7" s="39"/>
      <c r="L7" s="39"/>
      <c r="M7" s="39" t="s">
        <v>128</v>
      </c>
      <c r="N7" s="39"/>
      <c r="O7" s="39" t="s">
        <v>128</v>
      </c>
      <c r="P7" s="39"/>
      <c r="Q7" s="39"/>
    </row>
    <row r="8" spans="1:17" s="40" customFormat="1" ht="12">
      <c r="A8" s="38" t="s">
        <v>362</v>
      </c>
      <c r="B8" s="38">
        <v>1954</v>
      </c>
      <c r="C8" s="39"/>
      <c r="D8" s="39"/>
      <c r="E8" s="39"/>
      <c r="F8" s="39"/>
      <c r="G8" s="39"/>
      <c r="H8" s="39"/>
      <c r="I8" s="39"/>
      <c r="J8" s="39"/>
      <c r="K8" s="39"/>
      <c r="L8" s="39"/>
      <c r="M8" s="39"/>
      <c r="N8" s="39"/>
      <c r="O8" s="39"/>
      <c r="P8" s="39" t="s">
        <v>128</v>
      </c>
      <c r="Q8" s="39"/>
    </row>
    <row r="9" spans="1:17" s="40" customFormat="1" ht="12">
      <c r="A9" s="38" t="s">
        <v>351</v>
      </c>
      <c r="B9" s="38">
        <v>1954</v>
      </c>
      <c r="C9" s="39"/>
      <c r="D9" s="39"/>
      <c r="E9" s="39"/>
      <c r="F9" s="39"/>
      <c r="G9" s="39"/>
      <c r="H9" s="39"/>
      <c r="I9" s="39"/>
      <c r="J9" s="39"/>
      <c r="K9" s="39"/>
      <c r="L9" s="39"/>
      <c r="M9" s="39"/>
      <c r="N9" s="39"/>
      <c r="O9" s="39"/>
      <c r="P9" s="39" t="s">
        <v>128</v>
      </c>
      <c r="Q9" s="39"/>
    </row>
    <row r="10" spans="1:17" s="40" customFormat="1" ht="12">
      <c r="A10" s="38" t="s">
        <v>388</v>
      </c>
      <c r="B10" s="38">
        <v>1955</v>
      </c>
      <c r="C10" s="39"/>
      <c r="D10" s="39"/>
      <c r="E10" s="39"/>
      <c r="F10" s="39"/>
      <c r="G10" s="39"/>
      <c r="H10" s="39"/>
      <c r="I10" s="39"/>
      <c r="J10" s="39"/>
      <c r="K10" s="39" t="s">
        <v>128</v>
      </c>
      <c r="L10" s="39"/>
      <c r="M10" s="39"/>
      <c r="N10" s="39"/>
      <c r="O10" s="39"/>
      <c r="P10" s="39"/>
      <c r="Q10" s="39"/>
    </row>
    <row r="11" spans="1:17" s="40" customFormat="1" ht="12">
      <c r="A11" s="38" t="s">
        <v>354</v>
      </c>
      <c r="B11" s="38">
        <v>1955</v>
      </c>
      <c r="C11" s="39"/>
      <c r="D11" s="39"/>
      <c r="E11" s="39" t="s">
        <v>128</v>
      </c>
      <c r="F11" s="39" t="s">
        <v>128</v>
      </c>
      <c r="G11" s="39"/>
      <c r="H11" s="39" t="s">
        <v>128</v>
      </c>
      <c r="I11" s="39" t="s">
        <v>128</v>
      </c>
      <c r="J11" s="39" t="s">
        <v>128</v>
      </c>
      <c r="K11" s="39"/>
      <c r="L11" s="39" t="s">
        <v>128</v>
      </c>
      <c r="M11" s="39" t="s">
        <v>128</v>
      </c>
      <c r="N11" s="39"/>
      <c r="O11" s="39" t="s">
        <v>128</v>
      </c>
      <c r="P11" s="39" t="s">
        <v>128</v>
      </c>
      <c r="Q11" s="39"/>
    </row>
    <row r="12" spans="1:17" s="40" customFormat="1" ht="12">
      <c r="A12" s="38" t="s">
        <v>273</v>
      </c>
      <c r="B12" s="38">
        <v>1956</v>
      </c>
      <c r="C12" s="39"/>
      <c r="D12" s="39"/>
      <c r="E12" s="39"/>
      <c r="F12" s="39"/>
      <c r="G12" s="39"/>
      <c r="H12" s="39"/>
      <c r="I12" s="39"/>
      <c r="J12" s="39"/>
      <c r="K12" s="39" t="s">
        <v>128</v>
      </c>
      <c r="L12" s="39"/>
      <c r="M12" s="39"/>
      <c r="N12" s="39"/>
      <c r="O12" s="39"/>
      <c r="P12" s="39"/>
      <c r="Q12" s="39"/>
    </row>
    <row r="13" spans="1:17" s="40" customFormat="1" ht="12">
      <c r="A13" s="38" t="s">
        <v>368</v>
      </c>
      <c r="B13" s="38">
        <v>1957</v>
      </c>
      <c r="C13" s="39"/>
      <c r="D13" s="39"/>
      <c r="E13" s="39"/>
      <c r="F13" s="39"/>
      <c r="G13" s="39"/>
      <c r="H13" s="39"/>
      <c r="I13" s="39"/>
      <c r="J13" s="39"/>
      <c r="K13" s="39"/>
      <c r="L13" s="39"/>
      <c r="M13" s="39"/>
      <c r="N13" s="39"/>
      <c r="O13" s="39"/>
      <c r="P13" s="39" t="s">
        <v>128</v>
      </c>
      <c r="Q13" s="39"/>
    </row>
    <row r="14" spans="1:17" s="40" customFormat="1" ht="12">
      <c r="A14" s="38" t="s">
        <v>382</v>
      </c>
      <c r="B14" s="38">
        <v>1958</v>
      </c>
      <c r="C14" s="39" t="s">
        <v>128</v>
      </c>
      <c r="D14" s="39" t="s">
        <v>128</v>
      </c>
      <c r="E14" s="39" t="s">
        <v>128</v>
      </c>
      <c r="F14" s="39" t="s">
        <v>128</v>
      </c>
      <c r="G14" s="39" t="s">
        <v>128</v>
      </c>
      <c r="H14" s="39" t="s">
        <v>128</v>
      </c>
      <c r="I14" s="39"/>
      <c r="J14" s="39"/>
      <c r="K14" s="39"/>
      <c r="L14" s="39"/>
      <c r="M14" s="39"/>
      <c r="N14" s="39"/>
      <c r="O14" s="39"/>
      <c r="P14" s="39" t="s">
        <v>128</v>
      </c>
      <c r="Q14" s="39"/>
    </row>
    <row r="15" spans="1:17" s="40" customFormat="1" ht="12">
      <c r="A15" s="38" t="s">
        <v>378</v>
      </c>
      <c r="B15" s="38">
        <v>1958</v>
      </c>
      <c r="C15" s="39"/>
      <c r="D15" s="39"/>
      <c r="E15" s="39" t="s">
        <v>128</v>
      </c>
      <c r="F15" s="39"/>
      <c r="G15" s="39"/>
      <c r="H15" s="39"/>
      <c r="I15" s="39"/>
      <c r="J15" s="39"/>
      <c r="K15" s="39"/>
      <c r="L15" s="39"/>
      <c r="M15" s="39"/>
      <c r="N15" s="39"/>
      <c r="O15" s="39" t="s">
        <v>128</v>
      </c>
      <c r="P15" s="39"/>
      <c r="Q15" s="39"/>
    </row>
    <row r="16" spans="1:17" s="40" customFormat="1" ht="12">
      <c r="A16" s="38" t="s">
        <v>369</v>
      </c>
      <c r="B16" s="38">
        <v>1959</v>
      </c>
      <c r="C16" s="39"/>
      <c r="D16" s="39"/>
      <c r="E16" s="39" t="s">
        <v>128</v>
      </c>
      <c r="F16" s="39"/>
      <c r="G16" s="39"/>
      <c r="H16" s="39" t="s">
        <v>128</v>
      </c>
      <c r="I16" s="39" t="s">
        <v>128</v>
      </c>
      <c r="J16" s="39" t="s">
        <v>128</v>
      </c>
      <c r="K16" s="39" t="s">
        <v>128</v>
      </c>
      <c r="L16" s="39" t="s">
        <v>128</v>
      </c>
      <c r="M16" s="39" t="s">
        <v>128</v>
      </c>
      <c r="N16" s="39" t="s">
        <v>128</v>
      </c>
      <c r="O16" s="39" t="s">
        <v>128</v>
      </c>
      <c r="P16" s="39" t="s">
        <v>128</v>
      </c>
      <c r="Q16" s="39"/>
    </row>
    <row r="17" spans="1:17" s="40" customFormat="1" ht="12">
      <c r="A17" s="38" t="s">
        <v>361</v>
      </c>
      <c r="B17" s="38">
        <v>1959</v>
      </c>
      <c r="C17" s="39"/>
      <c r="D17" s="39"/>
      <c r="E17" s="39"/>
      <c r="F17" s="39"/>
      <c r="G17" s="39"/>
      <c r="H17" s="39"/>
      <c r="I17" s="39" t="s">
        <v>128</v>
      </c>
      <c r="J17" s="39" t="s">
        <v>128</v>
      </c>
      <c r="K17" s="39"/>
      <c r="L17" s="39" t="s">
        <v>128</v>
      </c>
      <c r="M17" s="39"/>
      <c r="N17" s="39"/>
      <c r="O17" s="39"/>
      <c r="P17" s="39"/>
      <c r="Q17" s="39"/>
    </row>
    <row r="18" spans="1:17" s="40" customFormat="1" ht="12">
      <c r="A18" s="38" t="s">
        <v>381</v>
      </c>
      <c r="B18" s="38">
        <v>1960</v>
      </c>
      <c r="C18" s="39" t="s">
        <v>128</v>
      </c>
      <c r="D18" s="39" t="s">
        <v>128</v>
      </c>
      <c r="E18" s="39" t="s">
        <v>128</v>
      </c>
      <c r="F18" s="39" t="s">
        <v>128</v>
      </c>
      <c r="G18" s="39" t="s">
        <v>128</v>
      </c>
      <c r="H18" s="39" t="s">
        <v>128</v>
      </c>
      <c r="I18" s="39" t="s">
        <v>128</v>
      </c>
      <c r="J18" s="39" t="s">
        <v>128</v>
      </c>
      <c r="K18" s="39" t="s">
        <v>128</v>
      </c>
      <c r="L18" s="39" t="s">
        <v>128</v>
      </c>
      <c r="M18" s="39" t="s">
        <v>128</v>
      </c>
      <c r="N18" s="39" t="s">
        <v>128</v>
      </c>
      <c r="O18" s="39" t="s">
        <v>128</v>
      </c>
      <c r="P18" s="39" t="s">
        <v>128</v>
      </c>
      <c r="Q18" s="39" t="s">
        <v>128</v>
      </c>
    </row>
    <row r="19" spans="1:17" s="40" customFormat="1" ht="12">
      <c r="A19" s="38" t="s">
        <v>383</v>
      </c>
      <c r="B19" s="38">
        <v>1961</v>
      </c>
      <c r="C19" s="39" t="s">
        <v>128</v>
      </c>
      <c r="D19" s="39" t="s">
        <v>128</v>
      </c>
      <c r="E19" s="39" t="s">
        <v>128</v>
      </c>
      <c r="F19" s="39" t="s">
        <v>128</v>
      </c>
      <c r="G19" s="39" t="s">
        <v>128</v>
      </c>
      <c r="H19" s="39" t="s">
        <v>128</v>
      </c>
      <c r="I19" s="39"/>
      <c r="J19" s="39"/>
      <c r="K19" s="39"/>
      <c r="L19" s="39"/>
      <c r="M19" s="39" t="s">
        <v>128</v>
      </c>
      <c r="N19" s="39"/>
      <c r="O19" s="39" t="s">
        <v>128</v>
      </c>
      <c r="P19" s="39" t="s">
        <v>128</v>
      </c>
      <c r="Q19" s="39"/>
    </row>
    <row r="20" spans="1:17" s="40" customFormat="1" ht="12">
      <c r="A20" s="38" t="s">
        <v>330</v>
      </c>
      <c r="B20" s="38">
        <v>1963</v>
      </c>
      <c r="C20" s="39"/>
      <c r="D20" s="39"/>
      <c r="E20" s="39"/>
      <c r="F20" s="39"/>
      <c r="G20" s="39"/>
      <c r="H20" s="39" t="s">
        <v>128</v>
      </c>
      <c r="I20" s="39"/>
      <c r="J20" s="39" t="s">
        <v>128</v>
      </c>
      <c r="K20" s="39" t="s">
        <v>128</v>
      </c>
      <c r="L20" s="39" t="s">
        <v>128</v>
      </c>
      <c r="M20" s="39"/>
      <c r="N20" s="39"/>
      <c r="O20" s="39"/>
      <c r="P20" s="39"/>
      <c r="Q20" s="39"/>
    </row>
    <row r="21" spans="1:17" s="40" customFormat="1" ht="12">
      <c r="A21" s="38" t="s">
        <v>367</v>
      </c>
      <c r="B21" s="38">
        <v>1964</v>
      </c>
      <c r="C21" s="39"/>
      <c r="D21" s="39"/>
      <c r="E21" s="39"/>
      <c r="F21" s="39"/>
      <c r="G21" s="39"/>
      <c r="H21" s="39" t="s">
        <v>128</v>
      </c>
      <c r="I21" s="39" t="s">
        <v>128</v>
      </c>
      <c r="J21" s="39" t="s">
        <v>128</v>
      </c>
      <c r="K21" s="39"/>
      <c r="L21" s="39"/>
      <c r="M21" s="39" t="s">
        <v>128</v>
      </c>
      <c r="N21" s="39" t="s">
        <v>128</v>
      </c>
      <c r="O21" s="39"/>
      <c r="P21" s="39" t="s">
        <v>128</v>
      </c>
      <c r="Q21" s="39"/>
    </row>
    <row r="22" spans="1:17" s="40" customFormat="1" ht="12">
      <c r="A22" s="38" t="s">
        <v>389</v>
      </c>
      <c r="B22" s="38">
        <v>1965</v>
      </c>
      <c r="C22" s="39"/>
      <c r="D22" s="39"/>
      <c r="E22" s="39"/>
      <c r="F22" s="39"/>
      <c r="G22" s="39"/>
      <c r="H22" s="39"/>
      <c r="I22" s="39"/>
      <c r="J22" s="39"/>
      <c r="K22" s="39"/>
      <c r="L22" s="39"/>
      <c r="M22" s="39"/>
      <c r="N22" s="39"/>
      <c r="O22" s="39"/>
      <c r="P22" s="39" t="s">
        <v>128</v>
      </c>
      <c r="Q22" s="39"/>
    </row>
    <row r="23" spans="1:17" s="40" customFormat="1" ht="12">
      <c r="A23" s="38" t="s">
        <v>379</v>
      </c>
      <c r="B23" s="38">
        <v>1967</v>
      </c>
      <c r="C23" s="39"/>
      <c r="D23" s="39"/>
      <c r="E23" s="39"/>
      <c r="F23" s="39"/>
      <c r="G23" s="39"/>
      <c r="H23" s="39"/>
      <c r="I23" s="39"/>
      <c r="J23" s="39"/>
      <c r="K23" s="39"/>
      <c r="L23" s="39"/>
      <c r="M23" s="39" t="s">
        <v>128</v>
      </c>
      <c r="N23" s="39"/>
      <c r="O23" s="39" t="s">
        <v>128</v>
      </c>
      <c r="P23" s="39"/>
      <c r="Q23" s="39"/>
    </row>
    <row r="24" spans="1:17" s="40" customFormat="1" ht="12">
      <c r="A24" s="38" t="s">
        <v>393</v>
      </c>
      <c r="B24" s="38">
        <v>1968</v>
      </c>
      <c r="C24" s="39"/>
      <c r="D24" s="39"/>
      <c r="E24" s="39"/>
      <c r="F24" s="39"/>
      <c r="G24" s="39"/>
      <c r="H24" s="39"/>
      <c r="I24" s="39"/>
      <c r="J24" s="39"/>
      <c r="K24" s="39"/>
      <c r="L24" s="39"/>
      <c r="M24" s="39"/>
      <c r="N24" s="39"/>
      <c r="O24" s="39" t="s">
        <v>128</v>
      </c>
      <c r="P24" s="39"/>
      <c r="Q24" s="39"/>
    </row>
    <row r="25" spans="1:17" s="40" customFormat="1" ht="12">
      <c r="A25" s="38" t="s">
        <v>316</v>
      </c>
      <c r="B25" s="38">
        <v>1970</v>
      </c>
      <c r="C25" s="39"/>
      <c r="D25" s="39"/>
      <c r="E25" s="39" t="s">
        <v>128</v>
      </c>
      <c r="F25" s="39"/>
      <c r="G25" s="39"/>
      <c r="H25" s="39"/>
      <c r="I25" s="39"/>
      <c r="J25" s="39"/>
      <c r="K25" s="39"/>
      <c r="L25" s="39"/>
      <c r="M25" s="39" t="s">
        <v>128</v>
      </c>
      <c r="N25" s="39"/>
      <c r="O25" s="39" t="s">
        <v>128</v>
      </c>
      <c r="P25" s="39" t="s">
        <v>128</v>
      </c>
      <c r="Q25" s="39"/>
    </row>
    <row r="26" spans="1:17" s="40" customFormat="1" ht="12">
      <c r="A26" s="38" t="s">
        <v>328</v>
      </c>
      <c r="B26" s="38">
        <v>1971</v>
      </c>
      <c r="C26" s="39"/>
      <c r="D26" s="39"/>
      <c r="E26" s="39"/>
      <c r="F26" s="39"/>
      <c r="G26" s="39"/>
      <c r="H26" s="39" t="s">
        <v>128</v>
      </c>
      <c r="I26" s="39"/>
      <c r="J26" s="39"/>
      <c r="K26" s="39"/>
      <c r="L26" s="39"/>
      <c r="M26" s="39"/>
      <c r="N26" s="39"/>
      <c r="O26" s="39"/>
      <c r="P26" s="39" t="s">
        <v>128</v>
      </c>
      <c r="Q26" s="39"/>
    </row>
    <row r="27" spans="1:17" s="40" customFormat="1" ht="12">
      <c r="A27" s="38" t="s">
        <v>321</v>
      </c>
      <c r="B27" s="38">
        <v>1973</v>
      </c>
      <c r="C27" s="39"/>
      <c r="D27" s="39"/>
      <c r="E27" s="39" t="s">
        <v>128</v>
      </c>
      <c r="F27" s="39"/>
      <c r="G27" s="39"/>
      <c r="H27" s="39" t="s">
        <v>128</v>
      </c>
      <c r="I27" s="39"/>
      <c r="J27" s="39" t="s">
        <v>128</v>
      </c>
      <c r="K27" s="39" t="s">
        <v>128</v>
      </c>
      <c r="L27" s="39"/>
      <c r="M27" s="39"/>
      <c r="N27" s="39"/>
      <c r="O27" s="39" t="s">
        <v>128</v>
      </c>
      <c r="P27" s="39" t="s">
        <v>128</v>
      </c>
      <c r="Q27" s="39"/>
    </row>
    <row r="28" spans="1:17" s="40" customFormat="1" ht="12">
      <c r="A28" s="38" t="s">
        <v>350</v>
      </c>
      <c r="B28" s="38">
        <v>1974</v>
      </c>
      <c r="C28" s="39"/>
      <c r="D28" s="39"/>
      <c r="E28" s="39"/>
      <c r="F28" s="39"/>
      <c r="G28" s="39"/>
      <c r="H28" s="39"/>
      <c r="I28" s="39"/>
      <c r="J28" s="39"/>
      <c r="K28" s="39"/>
      <c r="L28" s="39"/>
      <c r="M28" s="39"/>
      <c r="N28" s="39"/>
      <c r="O28" s="39"/>
      <c r="P28" s="39" t="s">
        <v>128</v>
      </c>
      <c r="Q28" s="39"/>
    </row>
    <row r="29" spans="1:17" s="40" customFormat="1" ht="12">
      <c r="A29" s="38" t="s">
        <v>292</v>
      </c>
      <c r="B29" s="38">
        <v>1974</v>
      </c>
      <c r="C29" s="39"/>
      <c r="D29" s="39"/>
      <c r="E29" s="39"/>
      <c r="F29" s="39"/>
      <c r="G29" s="39"/>
      <c r="H29" s="39"/>
      <c r="I29" s="39"/>
      <c r="J29" s="39"/>
      <c r="K29" s="39"/>
      <c r="L29" s="39"/>
      <c r="M29" s="39"/>
      <c r="N29" s="39"/>
      <c r="O29" s="39"/>
      <c r="P29" s="39" t="s">
        <v>128</v>
      </c>
      <c r="Q29" s="39"/>
    </row>
    <row r="30" spans="1:17" s="40" customFormat="1" ht="12">
      <c r="A30" s="38" t="s">
        <v>360</v>
      </c>
      <c r="B30" s="38">
        <v>1975</v>
      </c>
      <c r="C30" s="39"/>
      <c r="D30" s="39"/>
      <c r="E30" s="39"/>
      <c r="F30" s="39"/>
      <c r="G30" s="39" t="s">
        <v>128</v>
      </c>
      <c r="H30" s="39"/>
      <c r="I30" s="39"/>
      <c r="J30" s="39"/>
      <c r="K30" s="39"/>
      <c r="L30" s="39"/>
      <c r="M30" s="39" t="s">
        <v>128</v>
      </c>
      <c r="N30" s="39"/>
      <c r="O30" s="39"/>
      <c r="P30" s="39" t="s">
        <v>128</v>
      </c>
      <c r="Q30" s="39"/>
    </row>
    <row r="31" spans="1:17" s="40" customFormat="1" ht="12">
      <c r="A31" s="38" t="s">
        <v>344</v>
      </c>
      <c r="B31" s="38">
        <v>1975</v>
      </c>
      <c r="C31" s="39" t="s">
        <v>128</v>
      </c>
      <c r="D31" s="39" t="s">
        <v>128</v>
      </c>
      <c r="E31" s="39" t="s">
        <v>128</v>
      </c>
      <c r="F31" s="39"/>
      <c r="G31" s="39"/>
      <c r="H31" s="39"/>
      <c r="I31" s="39" t="s">
        <v>128</v>
      </c>
      <c r="J31" s="39" t="s">
        <v>128</v>
      </c>
      <c r="K31" s="39"/>
      <c r="L31" s="39"/>
      <c r="M31" s="39"/>
      <c r="N31" s="39"/>
      <c r="O31" s="39" t="s">
        <v>128</v>
      </c>
      <c r="P31" s="39"/>
      <c r="Q31" s="39"/>
    </row>
    <row r="32" spans="1:17" s="40" customFormat="1" ht="12">
      <c r="A32" s="38" t="s">
        <v>359</v>
      </c>
      <c r="B32" s="38">
        <v>1976</v>
      </c>
      <c r="C32" s="39"/>
      <c r="D32" s="39"/>
      <c r="E32" s="39" t="s">
        <v>128</v>
      </c>
      <c r="F32" s="39"/>
      <c r="G32" s="39" t="s">
        <v>128</v>
      </c>
      <c r="H32" s="39"/>
      <c r="I32" s="39"/>
      <c r="J32" s="39"/>
      <c r="K32" s="39"/>
      <c r="L32" s="39"/>
      <c r="M32" s="39" t="s">
        <v>128</v>
      </c>
      <c r="N32" s="39"/>
      <c r="O32" s="39" t="s">
        <v>128</v>
      </c>
      <c r="P32" s="39" t="s">
        <v>128</v>
      </c>
      <c r="Q32" s="39"/>
    </row>
    <row r="33" spans="1:17" s="40" customFormat="1" ht="12">
      <c r="A33" s="38" t="s">
        <v>355</v>
      </c>
      <c r="B33" s="38">
        <v>1976</v>
      </c>
      <c r="C33" s="39"/>
      <c r="D33" s="39"/>
      <c r="E33" s="39"/>
      <c r="F33" s="39"/>
      <c r="G33" s="39" t="s">
        <v>128</v>
      </c>
      <c r="H33" s="39" t="s">
        <v>128</v>
      </c>
      <c r="I33" s="39"/>
      <c r="J33" s="39"/>
      <c r="K33" s="39"/>
      <c r="L33" s="39"/>
      <c r="M33" s="39"/>
      <c r="N33" s="39"/>
      <c r="O33" s="39"/>
      <c r="P33" s="39" t="s">
        <v>128</v>
      </c>
      <c r="Q33" s="39"/>
    </row>
    <row r="34" spans="1:17" s="40" customFormat="1" ht="12">
      <c r="A34" s="38" t="s">
        <v>329</v>
      </c>
      <c r="B34" s="38">
        <v>1976</v>
      </c>
      <c r="C34" s="39"/>
      <c r="D34" s="39" t="s">
        <v>128</v>
      </c>
      <c r="E34" s="39" t="s">
        <v>128</v>
      </c>
      <c r="F34" s="39" t="s">
        <v>128</v>
      </c>
      <c r="G34" s="39"/>
      <c r="H34" s="39" t="s">
        <v>128</v>
      </c>
      <c r="I34" s="39" t="s">
        <v>128</v>
      </c>
      <c r="J34" s="39" t="s">
        <v>128</v>
      </c>
      <c r="K34" s="39"/>
      <c r="L34" s="39" t="s">
        <v>128</v>
      </c>
      <c r="M34" s="39"/>
      <c r="N34" s="39"/>
      <c r="O34" s="39"/>
      <c r="P34" s="39" t="s">
        <v>128</v>
      </c>
      <c r="Q34" s="39"/>
    </row>
    <row r="35" spans="1:17" s="40" customFormat="1" ht="12">
      <c r="A35" s="38" t="s">
        <v>345</v>
      </c>
      <c r="B35" s="38">
        <v>1977</v>
      </c>
      <c r="C35" s="39"/>
      <c r="D35" s="39"/>
      <c r="E35" s="39"/>
      <c r="F35" s="39"/>
      <c r="G35" s="39"/>
      <c r="H35" s="39"/>
      <c r="I35" s="39"/>
      <c r="J35" s="39"/>
      <c r="K35" s="39"/>
      <c r="L35" s="39"/>
      <c r="M35" s="39"/>
      <c r="N35" s="39"/>
      <c r="O35" s="39"/>
      <c r="P35" s="39" t="s">
        <v>128</v>
      </c>
      <c r="Q35" s="39"/>
    </row>
    <row r="36" spans="1:17" s="40" customFormat="1" ht="12">
      <c r="A36" s="38" t="s">
        <v>320</v>
      </c>
      <c r="B36" s="38">
        <v>1977</v>
      </c>
      <c r="C36" s="39"/>
      <c r="D36" s="39" t="s">
        <v>128</v>
      </c>
      <c r="E36" s="39"/>
      <c r="F36" s="39"/>
      <c r="G36" s="39"/>
      <c r="H36" s="39"/>
      <c r="I36" s="39" t="s">
        <v>128</v>
      </c>
      <c r="J36" s="39"/>
      <c r="K36" s="39"/>
      <c r="L36" s="39" t="s">
        <v>128</v>
      </c>
      <c r="M36" s="39"/>
      <c r="N36" s="39"/>
      <c r="O36" s="39" t="s">
        <v>128</v>
      </c>
      <c r="P36" s="39"/>
      <c r="Q36" s="39"/>
    </row>
    <row r="37" spans="1:17" s="40" customFormat="1" ht="12">
      <c r="A37" s="38" t="s">
        <v>396</v>
      </c>
      <c r="B37" s="38">
        <v>1979</v>
      </c>
      <c r="C37" s="39" t="s">
        <v>128</v>
      </c>
      <c r="D37" s="39" t="s">
        <v>128</v>
      </c>
      <c r="E37" s="39" t="s">
        <v>128</v>
      </c>
      <c r="F37" s="39" t="s">
        <v>128</v>
      </c>
      <c r="G37" s="39" t="s">
        <v>128</v>
      </c>
      <c r="H37" s="39" t="s">
        <v>128</v>
      </c>
      <c r="I37" s="39" t="s">
        <v>128</v>
      </c>
      <c r="J37" s="39" t="s">
        <v>128</v>
      </c>
      <c r="K37" s="39" t="s">
        <v>128</v>
      </c>
      <c r="L37" s="39" t="s">
        <v>128</v>
      </c>
      <c r="M37" s="39" t="s">
        <v>128</v>
      </c>
      <c r="N37" s="39" t="s">
        <v>128</v>
      </c>
      <c r="O37" s="39" t="s">
        <v>128</v>
      </c>
      <c r="P37" s="39" t="s">
        <v>128</v>
      </c>
      <c r="Q37" s="39" t="s">
        <v>128</v>
      </c>
    </row>
    <row r="38" spans="1:17" s="40" customFormat="1" ht="12">
      <c r="A38" s="38" t="s">
        <v>290</v>
      </c>
      <c r="B38" s="38">
        <v>1979</v>
      </c>
      <c r="C38" s="39"/>
      <c r="D38" s="39"/>
      <c r="E38" s="39"/>
      <c r="F38" s="39"/>
      <c r="G38" s="39"/>
      <c r="H38" s="39"/>
      <c r="I38" s="39"/>
      <c r="J38" s="39"/>
      <c r="K38" s="39"/>
      <c r="L38" s="39"/>
      <c r="M38" s="39"/>
      <c r="N38" s="39"/>
      <c r="O38" s="39"/>
      <c r="P38" s="39" t="s">
        <v>128</v>
      </c>
      <c r="Q38" s="39"/>
    </row>
    <row r="39" spans="1:17" s="40" customFormat="1" ht="12">
      <c r="A39" s="38" t="s">
        <v>281</v>
      </c>
      <c r="B39" s="38">
        <v>1979</v>
      </c>
      <c r="C39" s="39"/>
      <c r="D39" s="39"/>
      <c r="E39" s="39"/>
      <c r="F39" s="39"/>
      <c r="G39" s="39"/>
      <c r="H39" s="39"/>
      <c r="I39" s="39"/>
      <c r="J39" s="39"/>
      <c r="K39" s="39"/>
      <c r="L39" s="39"/>
      <c r="M39" s="39"/>
      <c r="N39" s="39" t="s">
        <v>128</v>
      </c>
      <c r="O39" s="39"/>
      <c r="P39" s="39"/>
      <c r="Q39" s="39"/>
    </row>
    <row r="40" spans="1:17" s="40" customFormat="1" ht="12">
      <c r="A40" s="38" t="s">
        <v>240</v>
      </c>
      <c r="B40" s="38">
        <v>1980</v>
      </c>
      <c r="C40" s="39" t="s">
        <v>128</v>
      </c>
      <c r="D40" s="39" t="s">
        <v>128</v>
      </c>
      <c r="E40" s="39" t="s">
        <v>128</v>
      </c>
      <c r="F40" s="39" t="s">
        <v>128</v>
      </c>
      <c r="G40" s="39" t="s">
        <v>128</v>
      </c>
      <c r="H40" s="39" t="s">
        <v>128</v>
      </c>
      <c r="I40" s="39" t="s">
        <v>128</v>
      </c>
      <c r="J40" s="39" t="s">
        <v>128</v>
      </c>
      <c r="K40" s="39" t="s">
        <v>128</v>
      </c>
      <c r="L40" s="39" t="s">
        <v>128</v>
      </c>
      <c r="M40" s="39" t="s">
        <v>128</v>
      </c>
      <c r="N40" s="39" t="s">
        <v>128</v>
      </c>
      <c r="O40" s="39" t="s">
        <v>128</v>
      </c>
      <c r="P40" s="39" t="s">
        <v>128</v>
      </c>
      <c r="Q40" s="39" t="s">
        <v>128</v>
      </c>
    </row>
    <row r="41" spans="1:17" s="40" customFormat="1" ht="12">
      <c r="A41" s="38" t="s">
        <v>335</v>
      </c>
      <c r="B41" s="38">
        <v>1981</v>
      </c>
      <c r="C41" s="39"/>
      <c r="D41" s="39"/>
      <c r="E41" s="39" t="s">
        <v>128</v>
      </c>
      <c r="F41" s="39"/>
      <c r="G41" s="39"/>
      <c r="H41" s="39"/>
      <c r="I41" s="39" t="s">
        <v>128</v>
      </c>
      <c r="J41" s="39" t="s">
        <v>128</v>
      </c>
      <c r="K41" s="39" t="s">
        <v>128</v>
      </c>
      <c r="L41" s="39"/>
      <c r="M41" s="39"/>
      <c r="N41" s="39"/>
      <c r="O41" s="39" t="s">
        <v>128</v>
      </c>
      <c r="P41" s="39" t="s">
        <v>128</v>
      </c>
      <c r="Q41" s="39"/>
    </row>
    <row r="42" spans="1:17" s="40" customFormat="1" ht="12">
      <c r="A42" s="38" t="s">
        <v>337</v>
      </c>
      <c r="B42" s="38">
        <v>1982</v>
      </c>
      <c r="C42" s="39" t="s">
        <v>128</v>
      </c>
      <c r="D42" s="39" t="s">
        <v>128</v>
      </c>
      <c r="E42" s="39" t="s">
        <v>128</v>
      </c>
      <c r="F42" s="39"/>
      <c r="G42" s="39"/>
      <c r="H42" s="39"/>
      <c r="I42" s="39" t="s">
        <v>128</v>
      </c>
      <c r="J42" s="39"/>
      <c r="K42" s="39"/>
      <c r="L42" s="39"/>
      <c r="M42" s="39"/>
      <c r="N42" s="39"/>
      <c r="O42" s="39" t="s">
        <v>128</v>
      </c>
      <c r="P42" s="39" t="s">
        <v>128</v>
      </c>
      <c r="Q42" s="39"/>
    </row>
    <row r="43" spans="1:17" s="40" customFormat="1" ht="24">
      <c r="A43" s="38" t="s">
        <v>376</v>
      </c>
      <c r="B43" s="38">
        <v>1983</v>
      </c>
      <c r="C43" s="39"/>
      <c r="D43" s="39"/>
      <c r="E43" s="39"/>
      <c r="F43" s="39"/>
      <c r="G43" s="39"/>
      <c r="H43" s="39"/>
      <c r="I43" s="39"/>
      <c r="J43" s="39"/>
      <c r="K43" s="39"/>
      <c r="L43" s="39"/>
      <c r="M43" s="39"/>
      <c r="N43" s="39"/>
      <c r="O43" s="39" t="s">
        <v>128</v>
      </c>
      <c r="P43" s="39" t="s">
        <v>128</v>
      </c>
      <c r="Q43" s="39"/>
    </row>
    <row r="44" spans="1:17" s="40" customFormat="1" ht="12">
      <c r="A44" s="38" t="s">
        <v>293</v>
      </c>
      <c r="B44" s="38">
        <v>1983</v>
      </c>
      <c r="C44" s="39"/>
      <c r="D44" s="39"/>
      <c r="E44" s="39"/>
      <c r="F44" s="39"/>
      <c r="G44" s="39"/>
      <c r="H44" s="39"/>
      <c r="I44" s="39"/>
      <c r="J44" s="39"/>
      <c r="K44" s="39"/>
      <c r="L44" s="39"/>
      <c r="M44" s="39"/>
      <c r="N44" s="39"/>
      <c r="O44" s="39"/>
      <c r="P44" s="39" t="s">
        <v>128</v>
      </c>
      <c r="Q44" s="39"/>
    </row>
    <row r="45" spans="1:17" s="40" customFormat="1" ht="12">
      <c r="A45" s="38" t="s">
        <v>260</v>
      </c>
      <c r="B45" s="38">
        <v>1983</v>
      </c>
      <c r="C45" s="39"/>
      <c r="D45" s="39"/>
      <c r="E45" s="39"/>
      <c r="F45" s="39"/>
      <c r="G45" s="39"/>
      <c r="H45" s="39"/>
      <c r="I45" s="39"/>
      <c r="J45" s="39"/>
      <c r="K45" s="39"/>
      <c r="L45" s="39"/>
      <c r="M45" s="39"/>
      <c r="N45" s="39" t="s">
        <v>128</v>
      </c>
      <c r="O45" s="39"/>
      <c r="P45" s="39"/>
      <c r="Q45" s="39"/>
    </row>
    <row r="46" spans="1:17" s="40" customFormat="1" ht="12">
      <c r="A46" s="38" t="s">
        <v>338</v>
      </c>
      <c r="B46" s="38">
        <v>1984</v>
      </c>
      <c r="C46" s="39"/>
      <c r="D46" s="39"/>
      <c r="E46" s="39" t="s">
        <v>128</v>
      </c>
      <c r="F46" s="39" t="s">
        <v>128</v>
      </c>
      <c r="G46" s="39"/>
      <c r="H46" s="39" t="s">
        <v>128</v>
      </c>
      <c r="I46" s="39" t="s">
        <v>128</v>
      </c>
      <c r="J46" s="39" t="s">
        <v>128</v>
      </c>
      <c r="K46" s="39"/>
      <c r="L46" s="39" t="s">
        <v>128</v>
      </c>
      <c r="M46" s="39" t="s">
        <v>128</v>
      </c>
      <c r="N46" s="39" t="s">
        <v>128</v>
      </c>
      <c r="O46" s="39" t="s">
        <v>128</v>
      </c>
      <c r="P46" s="39" t="s">
        <v>128</v>
      </c>
      <c r="Q46" s="39"/>
    </row>
    <row r="47" spans="1:17" s="40" customFormat="1" ht="12">
      <c r="A47" s="38" t="s">
        <v>334</v>
      </c>
      <c r="B47" s="38">
        <v>1984</v>
      </c>
      <c r="C47" s="39"/>
      <c r="D47" s="39"/>
      <c r="E47" s="39"/>
      <c r="F47" s="39"/>
      <c r="G47" s="39"/>
      <c r="H47" s="39"/>
      <c r="I47" s="39"/>
      <c r="J47" s="39" t="s">
        <v>128</v>
      </c>
      <c r="K47" s="39"/>
      <c r="L47" s="39" t="s">
        <v>128</v>
      </c>
      <c r="M47" s="39"/>
      <c r="N47" s="39"/>
      <c r="O47" s="39"/>
      <c r="P47" s="39" t="s">
        <v>128</v>
      </c>
      <c r="Q47" s="39"/>
    </row>
    <row r="48" spans="1:17" s="40" customFormat="1" ht="12">
      <c r="A48" s="38" t="s">
        <v>323</v>
      </c>
      <c r="B48" s="38">
        <v>1984</v>
      </c>
      <c r="C48" s="39"/>
      <c r="D48" s="39"/>
      <c r="E48" s="39"/>
      <c r="F48" s="39"/>
      <c r="G48" s="39"/>
      <c r="H48" s="39"/>
      <c r="I48" s="39" t="s">
        <v>128</v>
      </c>
      <c r="J48" s="39"/>
      <c r="K48" s="39" t="s">
        <v>128</v>
      </c>
      <c r="L48" s="39"/>
      <c r="M48" s="39"/>
      <c r="N48" s="39"/>
      <c r="O48" s="39"/>
      <c r="P48" s="39" t="s">
        <v>128</v>
      </c>
      <c r="Q48" s="39"/>
    </row>
    <row r="49" spans="1:17" s="40" customFormat="1" ht="12">
      <c r="A49" s="38" t="s">
        <v>263</v>
      </c>
      <c r="B49" s="38">
        <v>1984</v>
      </c>
      <c r="C49" s="39"/>
      <c r="D49" s="39"/>
      <c r="E49" s="39"/>
      <c r="F49" s="39"/>
      <c r="G49" s="39"/>
      <c r="H49" s="39"/>
      <c r="I49" s="39"/>
      <c r="J49" s="39"/>
      <c r="K49" s="39" t="s">
        <v>128</v>
      </c>
      <c r="L49" s="39"/>
      <c r="M49" s="39"/>
      <c r="N49" s="39"/>
      <c r="O49" s="39"/>
      <c r="P49" s="39"/>
      <c r="Q49" s="39"/>
    </row>
    <row r="50" spans="1:17" s="40" customFormat="1" ht="12">
      <c r="A50" s="38" t="s">
        <v>391</v>
      </c>
      <c r="B50" s="38">
        <v>1985</v>
      </c>
      <c r="C50" s="39"/>
      <c r="D50" s="39"/>
      <c r="E50" s="39"/>
      <c r="F50" s="39"/>
      <c r="G50" s="39"/>
      <c r="H50" s="39"/>
      <c r="I50" s="39"/>
      <c r="J50" s="39"/>
      <c r="K50" s="39"/>
      <c r="L50" s="39"/>
      <c r="M50" s="39"/>
      <c r="N50" s="39"/>
      <c r="O50" s="39"/>
      <c r="P50" s="39" t="s">
        <v>128</v>
      </c>
      <c r="Q50" s="39"/>
    </row>
    <row r="51" spans="1:17" s="40" customFormat="1" ht="12">
      <c r="A51" s="38" t="s">
        <v>358</v>
      </c>
      <c r="B51" s="38">
        <v>1985</v>
      </c>
      <c r="C51" s="39"/>
      <c r="D51" s="39" t="s">
        <v>128</v>
      </c>
      <c r="E51" s="39"/>
      <c r="F51" s="39"/>
      <c r="G51" s="39"/>
      <c r="H51" s="39"/>
      <c r="I51" s="39"/>
      <c r="J51" s="39"/>
      <c r="K51" s="39"/>
      <c r="L51" s="39"/>
      <c r="M51" s="39"/>
      <c r="N51" s="39"/>
      <c r="O51" s="39"/>
      <c r="P51" s="39"/>
      <c r="Q51" s="39"/>
    </row>
    <row r="52" spans="1:17" s="40" customFormat="1" ht="12">
      <c r="A52" s="38" t="s">
        <v>327</v>
      </c>
      <c r="B52" s="38">
        <v>1985</v>
      </c>
      <c r="C52" s="39"/>
      <c r="D52" s="39" t="s">
        <v>128</v>
      </c>
      <c r="E52" s="39" t="s">
        <v>128</v>
      </c>
      <c r="F52" s="39"/>
      <c r="G52" s="39"/>
      <c r="H52" s="39" t="s">
        <v>128</v>
      </c>
      <c r="I52" s="39" t="s">
        <v>128</v>
      </c>
      <c r="J52" s="39" t="s">
        <v>128</v>
      </c>
      <c r="K52" s="39"/>
      <c r="L52" s="39" t="s">
        <v>128</v>
      </c>
      <c r="M52" s="39"/>
      <c r="N52" s="39"/>
      <c r="O52" s="39" t="s">
        <v>128</v>
      </c>
      <c r="P52" s="39" t="s">
        <v>128</v>
      </c>
      <c r="Q52" s="39"/>
    </row>
    <row r="53" spans="1:17" s="40" customFormat="1" ht="12">
      <c r="A53" s="38" t="s">
        <v>319</v>
      </c>
      <c r="B53" s="38">
        <v>1985</v>
      </c>
      <c r="C53" s="39"/>
      <c r="D53" s="39" t="s">
        <v>128</v>
      </c>
      <c r="E53" s="39" t="s">
        <v>128</v>
      </c>
      <c r="F53" s="39"/>
      <c r="G53" s="39"/>
      <c r="H53" s="39"/>
      <c r="I53" s="39"/>
      <c r="J53" s="39" t="s">
        <v>128</v>
      </c>
      <c r="K53" s="39" t="s">
        <v>128</v>
      </c>
      <c r="L53" s="39" t="s">
        <v>128</v>
      </c>
      <c r="M53" s="39"/>
      <c r="N53" s="39"/>
      <c r="O53" s="39"/>
      <c r="P53" s="39"/>
      <c r="Q53" s="39"/>
    </row>
    <row r="54" spans="1:17" s="40" customFormat="1" ht="12">
      <c r="A54" s="38" t="s">
        <v>268</v>
      </c>
      <c r="B54" s="38">
        <v>1985</v>
      </c>
      <c r="C54" s="39"/>
      <c r="D54" s="39"/>
      <c r="E54" s="39"/>
      <c r="F54" s="39"/>
      <c r="G54" s="39"/>
      <c r="H54" s="39"/>
      <c r="I54" s="39" t="s">
        <v>128</v>
      </c>
      <c r="J54" s="39"/>
      <c r="K54" s="39" t="s">
        <v>128</v>
      </c>
      <c r="L54" s="39"/>
      <c r="M54" s="39"/>
      <c r="N54" s="39"/>
      <c r="O54" s="39"/>
      <c r="P54" s="39"/>
      <c r="Q54" s="39"/>
    </row>
    <row r="55" spans="1:17" s="40" customFormat="1" ht="12">
      <c r="A55" s="38" t="s">
        <v>392</v>
      </c>
      <c r="B55" s="38">
        <v>1986</v>
      </c>
      <c r="C55" s="39"/>
      <c r="D55" s="39"/>
      <c r="E55" s="39"/>
      <c r="F55" s="39"/>
      <c r="G55" s="39"/>
      <c r="H55" s="39"/>
      <c r="I55" s="39"/>
      <c r="J55" s="39"/>
      <c r="K55" s="39"/>
      <c r="L55" s="39"/>
      <c r="M55" s="39"/>
      <c r="N55" s="39"/>
      <c r="O55" s="39"/>
      <c r="P55" s="39" t="s">
        <v>128</v>
      </c>
      <c r="Q55" s="39"/>
    </row>
    <row r="56" spans="1:17" s="40" customFormat="1" ht="26.25" customHeight="1">
      <c r="A56" s="38" t="s">
        <v>372</v>
      </c>
      <c r="B56" s="38">
        <v>1986</v>
      </c>
      <c r="C56" s="39"/>
      <c r="D56" s="39"/>
      <c r="E56" s="39"/>
      <c r="F56" s="39"/>
      <c r="G56" s="39"/>
      <c r="H56" s="39"/>
      <c r="I56" s="39"/>
      <c r="J56" s="39"/>
      <c r="K56" s="39"/>
      <c r="L56" s="39"/>
      <c r="M56" s="39"/>
      <c r="N56" s="39"/>
      <c r="O56" s="39"/>
      <c r="P56" s="39" t="s">
        <v>128</v>
      </c>
      <c r="Q56" s="39"/>
    </row>
    <row r="57" spans="1:17" s="40" customFormat="1" ht="12">
      <c r="A57" s="38" t="s">
        <v>318</v>
      </c>
      <c r="B57" s="38">
        <v>1986</v>
      </c>
      <c r="C57" s="39" t="s">
        <v>128</v>
      </c>
      <c r="D57" s="39"/>
      <c r="E57" s="39" t="s">
        <v>128</v>
      </c>
      <c r="F57" s="39"/>
      <c r="G57" s="39"/>
      <c r="H57" s="39"/>
      <c r="I57" s="39"/>
      <c r="J57" s="39" t="s">
        <v>128</v>
      </c>
      <c r="K57" s="39"/>
      <c r="L57" s="39"/>
      <c r="M57" s="39"/>
      <c r="N57" s="39"/>
      <c r="O57" s="39" t="s">
        <v>128</v>
      </c>
      <c r="P57" s="39"/>
      <c r="Q57" s="39"/>
    </row>
    <row r="58" spans="1:17" s="40" customFormat="1" ht="12">
      <c r="A58" s="38" t="s">
        <v>252</v>
      </c>
      <c r="B58" s="38">
        <v>1986</v>
      </c>
      <c r="C58" s="39"/>
      <c r="D58" s="39"/>
      <c r="E58" s="39"/>
      <c r="F58" s="39"/>
      <c r="G58" s="39" t="s">
        <v>128</v>
      </c>
      <c r="H58" s="39"/>
      <c r="I58" s="39"/>
      <c r="J58" s="39"/>
      <c r="K58" s="39"/>
      <c r="L58" s="39"/>
      <c r="M58" s="39"/>
      <c r="N58" s="39"/>
      <c r="O58" s="39"/>
      <c r="P58" s="39" t="s">
        <v>128</v>
      </c>
      <c r="Q58" s="39"/>
    </row>
    <row r="59" spans="1:17" s="40" customFormat="1" ht="12">
      <c r="A59" s="38" t="s">
        <v>386</v>
      </c>
      <c r="B59" s="38">
        <v>1987</v>
      </c>
      <c r="C59" s="39"/>
      <c r="D59" s="39"/>
      <c r="E59" s="39"/>
      <c r="F59" s="39"/>
      <c r="G59" s="39"/>
      <c r="H59" s="39"/>
      <c r="I59" s="39"/>
      <c r="J59" s="39"/>
      <c r="K59" s="39" t="s">
        <v>128</v>
      </c>
      <c r="L59" s="39"/>
      <c r="M59" s="39"/>
      <c r="N59" s="39"/>
      <c r="O59" s="39"/>
      <c r="P59" s="39"/>
      <c r="Q59" s="39"/>
    </row>
    <row r="60" spans="1:17" s="40" customFormat="1" ht="12">
      <c r="A60" s="38" t="s">
        <v>269</v>
      </c>
      <c r="B60" s="38">
        <v>1988</v>
      </c>
      <c r="C60" s="39"/>
      <c r="D60" s="39"/>
      <c r="E60" s="39"/>
      <c r="F60" s="39"/>
      <c r="G60" s="39"/>
      <c r="H60" s="39"/>
      <c r="I60" s="39"/>
      <c r="J60" s="39"/>
      <c r="K60" s="39" t="s">
        <v>128</v>
      </c>
      <c r="L60" s="39"/>
      <c r="M60" s="39"/>
      <c r="N60" s="39"/>
      <c r="O60" s="39"/>
      <c r="P60" s="39"/>
      <c r="Q60" s="39"/>
    </row>
    <row r="61" spans="1:17" s="40" customFormat="1" ht="12">
      <c r="A61" s="38" t="s">
        <v>384</v>
      </c>
      <c r="B61" s="38">
        <v>1989</v>
      </c>
      <c r="C61" s="39"/>
      <c r="D61" s="39" t="s">
        <v>128</v>
      </c>
      <c r="E61" s="39"/>
      <c r="F61" s="39"/>
      <c r="G61" s="39"/>
      <c r="H61" s="39"/>
      <c r="I61" s="39"/>
      <c r="J61" s="39"/>
      <c r="K61" s="39"/>
      <c r="L61" s="39"/>
      <c r="M61" s="39"/>
      <c r="N61" s="39"/>
      <c r="O61" s="39" t="s">
        <v>128</v>
      </c>
      <c r="P61" s="39"/>
      <c r="Q61" s="39"/>
    </row>
    <row r="62" spans="1:17" s="40" customFormat="1" ht="12">
      <c r="A62" s="38" t="s">
        <v>365</v>
      </c>
      <c r="B62" s="38">
        <v>1989</v>
      </c>
      <c r="C62" s="39"/>
      <c r="D62" s="39"/>
      <c r="E62" s="39" t="s">
        <v>128</v>
      </c>
      <c r="F62" s="39" t="s">
        <v>128</v>
      </c>
      <c r="G62" s="39"/>
      <c r="H62" s="39" t="s">
        <v>128</v>
      </c>
      <c r="I62" s="39" t="s">
        <v>128</v>
      </c>
      <c r="J62" s="39" t="s">
        <v>128</v>
      </c>
      <c r="K62" s="39" t="s">
        <v>128</v>
      </c>
      <c r="L62" s="39"/>
      <c r="M62" s="39"/>
      <c r="N62" s="39"/>
      <c r="O62" s="39" t="s">
        <v>128</v>
      </c>
      <c r="P62" s="39" t="s">
        <v>128</v>
      </c>
      <c r="Q62" s="39"/>
    </row>
    <row r="63" spans="1:17" s="40" customFormat="1" ht="12">
      <c r="A63" s="38" t="s">
        <v>253</v>
      </c>
      <c r="B63" s="38">
        <v>1989</v>
      </c>
      <c r="C63" s="39"/>
      <c r="D63" s="39"/>
      <c r="E63" s="39"/>
      <c r="F63" s="39"/>
      <c r="G63" s="39" t="s">
        <v>128</v>
      </c>
      <c r="H63" s="39" t="s">
        <v>128</v>
      </c>
      <c r="I63" s="39"/>
      <c r="J63" s="39"/>
      <c r="K63" s="39"/>
      <c r="L63" s="39" t="s">
        <v>128</v>
      </c>
      <c r="M63" s="39"/>
      <c r="N63" s="39"/>
      <c r="O63" s="39"/>
      <c r="P63" s="39" t="s">
        <v>128</v>
      </c>
      <c r="Q63" s="39"/>
    </row>
    <row r="64" spans="1:17" s="40" customFormat="1" ht="12">
      <c r="A64" s="38" t="s">
        <v>395</v>
      </c>
      <c r="B64" s="38">
        <v>1990</v>
      </c>
      <c r="C64" s="39" t="s">
        <v>128</v>
      </c>
      <c r="D64" s="39" t="s">
        <v>128</v>
      </c>
      <c r="E64" s="39" t="s">
        <v>128</v>
      </c>
      <c r="F64" s="39" t="s">
        <v>128</v>
      </c>
      <c r="G64" s="39" t="s">
        <v>128</v>
      </c>
      <c r="H64" s="39" t="s">
        <v>128</v>
      </c>
      <c r="I64" s="39" t="s">
        <v>128</v>
      </c>
      <c r="J64" s="39" t="s">
        <v>128</v>
      </c>
      <c r="K64" s="39" t="s">
        <v>128</v>
      </c>
      <c r="L64" s="39" t="s">
        <v>128</v>
      </c>
      <c r="M64" s="39" t="s">
        <v>128</v>
      </c>
      <c r="N64" s="39" t="s">
        <v>128</v>
      </c>
      <c r="O64" s="39" t="s">
        <v>128</v>
      </c>
      <c r="P64" s="39" t="s">
        <v>128</v>
      </c>
      <c r="Q64" s="39" t="s">
        <v>128</v>
      </c>
    </row>
    <row r="65" spans="1:17" s="40" customFormat="1" ht="12">
      <c r="A65" s="38" t="s">
        <v>374</v>
      </c>
      <c r="B65" s="38">
        <v>1990</v>
      </c>
      <c r="C65" s="39" t="s">
        <v>128</v>
      </c>
      <c r="D65" s="39" t="s">
        <v>128</v>
      </c>
      <c r="E65" s="39" t="s">
        <v>128</v>
      </c>
      <c r="F65" s="39" t="s">
        <v>128</v>
      </c>
      <c r="G65" s="39" t="s">
        <v>128</v>
      </c>
      <c r="H65" s="39" t="s">
        <v>128</v>
      </c>
      <c r="I65" s="39" t="s">
        <v>128</v>
      </c>
      <c r="J65" s="39" t="s">
        <v>128</v>
      </c>
      <c r="K65" s="39" t="s">
        <v>128</v>
      </c>
      <c r="L65" s="39" t="s">
        <v>128</v>
      </c>
      <c r="M65" s="39" t="s">
        <v>128</v>
      </c>
      <c r="N65" s="39" t="s">
        <v>128</v>
      </c>
      <c r="O65" s="39" t="s">
        <v>128</v>
      </c>
      <c r="P65" s="39" t="s">
        <v>128</v>
      </c>
      <c r="Q65" s="39" t="s">
        <v>128</v>
      </c>
    </row>
    <row r="66" spans="1:17" s="40" customFormat="1" ht="12">
      <c r="A66" s="38" t="s">
        <v>251</v>
      </c>
      <c r="B66" s="38">
        <v>1990</v>
      </c>
      <c r="C66" s="39"/>
      <c r="D66" s="39"/>
      <c r="E66" s="39"/>
      <c r="F66" s="39"/>
      <c r="G66" s="39"/>
      <c r="H66" s="39"/>
      <c r="I66" s="39"/>
      <c r="J66" s="39"/>
      <c r="K66" s="39"/>
      <c r="L66" s="39" t="s">
        <v>128</v>
      </c>
      <c r="M66" s="39"/>
      <c r="N66" s="39"/>
      <c r="O66" s="39"/>
      <c r="P66" s="39"/>
      <c r="Q66" s="39"/>
    </row>
    <row r="67" spans="1:17" s="40" customFormat="1" ht="12">
      <c r="A67" s="38" t="s">
        <v>324</v>
      </c>
      <c r="B67" s="38">
        <v>1991</v>
      </c>
      <c r="C67" s="39"/>
      <c r="D67" s="39"/>
      <c r="E67" s="39"/>
      <c r="F67" s="39"/>
      <c r="G67" s="39"/>
      <c r="H67" s="39"/>
      <c r="I67" s="39"/>
      <c r="J67" s="39"/>
      <c r="K67" s="39"/>
      <c r="L67" s="39"/>
      <c r="M67" s="39"/>
      <c r="N67" s="39"/>
      <c r="O67" s="39"/>
      <c r="P67" s="39" t="s">
        <v>128</v>
      </c>
      <c r="Q67" s="39"/>
    </row>
    <row r="68" spans="1:17" s="40" customFormat="1" ht="12">
      <c r="A68" s="38" t="s">
        <v>348</v>
      </c>
      <c r="B68" s="38">
        <v>1992</v>
      </c>
      <c r="C68" s="39"/>
      <c r="D68" s="39"/>
      <c r="E68" s="39"/>
      <c r="F68" s="39"/>
      <c r="G68" s="39"/>
      <c r="H68" s="39"/>
      <c r="I68" s="39"/>
      <c r="J68" s="39"/>
      <c r="K68" s="39"/>
      <c r="L68" s="39"/>
      <c r="M68" s="39"/>
      <c r="N68" s="39"/>
      <c r="O68" s="39"/>
      <c r="P68" s="39" t="s">
        <v>128</v>
      </c>
      <c r="Q68" s="39"/>
    </row>
    <row r="69" spans="1:17" s="40" customFormat="1" ht="12">
      <c r="A69" s="38" t="s">
        <v>339</v>
      </c>
      <c r="B69" s="38">
        <v>1992</v>
      </c>
      <c r="C69" s="39"/>
      <c r="D69" s="39"/>
      <c r="E69" s="39"/>
      <c r="F69" s="39"/>
      <c r="G69" s="39"/>
      <c r="H69" s="39" t="s">
        <v>128</v>
      </c>
      <c r="I69" s="39" t="s">
        <v>128</v>
      </c>
      <c r="J69" s="39" t="s">
        <v>128</v>
      </c>
      <c r="K69" s="39" t="s">
        <v>128</v>
      </c>
      <c r="L69" s="39" t="s">
        <v>128</v>
      </c>
      <c r="M69" s="39"/>
      <c r="N69" s="39"/>
      <c r="O69" s="39"/>
      <c r="P69" s="39" t="s">
        <v>128</v>
      </c>
      <c r="Q69" s="39"/>
    </row>
    <row r="70" spans="1:17" s="40" customFormat="1" ht="12">
      <c r="A70" s="38" t="s">
        <v>333</v>
      </c>
      <c r="B70" s="38">
        <v>1992</v>
      </c>
      <c r="C70" s="39"/>
      <c r="D70" s="39"/>
      <c r="E70" s="39" t="s">
        <v>128</v>
      </c>
      <c r="F70" s="39"/>
      <c r="G70" s="39"/>
      <c r="H70" s="39" t="s">
        <v>128</v>
      </c>
      <c r="I70" s="39" t="s">
        <v>128</v>
      </c>
      <c r="J70" s="39" t="s">
        <v>128</v>
      </c>
      <c r="K70" s="39"/>
      <c r="L70" s="39"/>
      <c r="M70" s="39"/>
      <c r="N70" s="39"/>
      <c r="O70" s="39" t="s">
        <v>128</v>
      </c>
      <c r="P70" s="39"/>
      <c r="Q70" s="39"/>
    </row>
    <row r="71" spans="1:17" s="40" customFormat="1" ht="12">
      <c r="A71" s="38" t="s">
        <v>262</v>
      </c>
      <c r="B71" s="38">
        <v>1992</v>
      </c>
      <c r="C71" s="39"/>
      <c r="D71" s="39"/>
      <c r="E71" s="39"/>
      <c r="F71" s="39"/>
      <c r="G71" s="39"/>
      <c r="H71" s="39"/>
      <c r="I71" s="39"/>
      <c r="J71" s="39"/>
      <c r="K71" s="39" t="s">
        <v>128</v>
      </c>
      <c r="L71" s="39"/>
      <c r="M71" s="39"/>
      <c r="N71" s="39"/>
      <c r="O71" s="39"/>
      <c r="P71" s="39"/>
      <c r="Q71" s="39"/>
    </row>
    <row r="72" spans="1:17" s="40" customFormat="1" ht="12">
      <c r="A72" s="38" t="s">
        <v>244</v>
      </c>
      <c r="B72" s="38">
        <v>1992</v>
      </c>
      <c r="C72" s="39"/>
      <c r="D72" s="39"/>
      <c r="E72" s="39"/>
      <c r="F72" s="39"/>
      <c r="G72" s="39"/>
      <c r="H72" s="39"/>
      <c r="I72" s="39" t="s">
        <v>128</v>
      </c>
      <c r="J72" s="39"/>
      <c r="K72" s="39"/>
      <c r="L72" s="39"/>
      <c r="M72" s="39"/>
      <c r="N72" s="39"/>
      <c r="O72" s="39" t="s">
        <v>128</v>
      </c>
      <c r="P72" s="39" t="s">
        <v>128</v>
      </c>
      <c r="Q72" s="39"/>
    </row>
    <row r="73" spans="1:17" s="40" customFormat="1" ht="12">
      <c r="A73" s="38" t="s">
        <v>349</v>
      </c>
      <c r="B73" s="38">
        <v>1993</v>
      </c>
      <c r="C73" s="39"/>
      <c r="D73" s="39"/>
      <c r="E73" s="39"/>
      <c r="F73" s="39"/>
      <c r="G73" s="39"/>
      <c r="H73" s="39"/>
      <c r="I73" s="39"/>
      <c r="J73" s="39"/>
      <c r="K73" s="39"/>
      <c r="L73" s="39"/>
      <c r="M73" s="39"/>
      <c r="N73" s="39"/>
      <c r="O73" s="39"/>
      <c r="P73" s="39" t="s">
        <v>128</v>
      </c>
      <c r="Q73" s="39"/>
    </row>
    <row r="74" spans="1:17" s="40" customFormat="1" ht="12">
      <c r="A74" s="38" t="s">
        <v>289</v>
      </c>
      <c r="B74" s="38">
        <v>1993</v>
      </c>
      <c r="C74" s="39"/>
      <c r="D74" s="39"/>
      <c r="E74" s="39"/>
      <c r="F74" s="39"/>
      <c r="G74" s="39"/>
      <c r="H74" s="39"/>
      <c r="I74" s="39"/>
      <c r="J74" s="39"/>
      <c r="K74" s="39"/>
      <c r="L74" s="39"/>
      <c r="M74" s="39"/>
      <c r="N74" s="39"/>
      <c r="O74" s="39"/>
      <c r="P74" s="39" t="s">
        <v>128</v>
      </c>
      <c r="Q74" s="39"/>
    </row>
    <row r="75" spans="1:17" s="40" customFormat="1" ht="12">
      <c r="A75" s="38" t="s">
        <v>287</v>
      </c>
      <c r="B75" s="38">
        <v>1993</v>
      </c>
      <c r="C75" s="39"/>
      <c r="D75" s="39"/>
      <c r="E75" s="39"/>
      <c r="F75" s="39"/>
      <c r="G75" s="39"/>
      <c r="H75" s="39"/>
      <c r="I75" s="39"/>
      <c r="J75" s="39"/>
      <c r="K75" s="39" t="s">
        <v>128</v>
      </c>
      <c r="L75" s="39"/>
      <c r="M75" s="39"/>
      <c r="N75" s="39"/>
      <c r="O75" s="39"/>
      <c r="P75" s="39"/>
      <c r="Q75" s="39"/>
    </row>
    <row r="76" spans="1:17" s="40" customFormat="1" ht="12">
      <c r="A76" s="38" t="s">
        <v>336</v>
      </c>
      <c r="B76" s="38">
        <v>1994</v>
      </c>
      <c r="C76" s="39"/>
      <c r="D76" s="39"/>
      <c r="E76" s="39" t="s">
        <v>128</v>
      </c>
      <c r="F76" s="39"/>
      <c r="G76" s="39"/>
      <c r="H76" s="39"/>
      <c r="I76" s="39" t="s">
        <v>128</v>
      </c>
      <c r="J76" s="39"/>
      <c r="K76" s="39"/>
      <c r="L76" s="39"/>
      <c r="M76" s="39"/>
      <c r="N76" s="39"/>
      <c r="O76" s="39" t="s">
        <v>128</v>
      </c>
      <c r="P76" s="39"/>
      <c r="Q76" s="39"/>
    </row>
    <row r="77" spans="1:17" s="40" customFormat="1" ht="12">
      <c r="A77" s="38" t="s">
        <v>267</v>
      </c>
      <c r="B77" s="38">
        <v>1994</v>
      </c>
      <c r="C77" s="39"/>
      <c r="D77" s="39"/>
      <c r="E77" s="39"/>
      <c r="F77" s="39"/>
      <c r="G77" s="39"/>
      <c r="H77" s="39"/>
      <c r="I77" s="39" t="s">
        <v>128</v>
      </c>
      <c r="J77" s="39"/>
      <c r="K77" s="39" t="s">
        <v>128</v>
      </c>
      <c r="L77" s="39"/>
      <c r="M77" s="39"/>
      <c r="N77" s="39"/>
      <c r="O77" s="39"/>
      <c r="P77" s="39"/>
      <c r="Q77" s="39"/>
    </row>
    <row r="78" spans="1:17" s="40" customFormat="1" ht="12">
      <c r="A78" s="38" t="s">
        <v>259</v>
      </c>
      <c r="B78" s="38">
        <v>1994</v>
      </c>
      <c r="C78" s="39"/>
      <c r="D78" s="39"/>
      <c r="E78" s="39"/>
      <c r="F78" s="39"/>
      <c r="G78" s="39"/>
      <c r="H78" s="39"/>
      <c r="I78" s="39" t="s">
        <v>128</v>
      </c>
      <c r="J78" s="39"/>
      <c r="K78" s="39"/>
      <c r="L78" s="39"/>
      <c r="M78" s="39"/>
      <c r="N78" s="39"/>
      <c r="O78" s="39"/>
      <c r="P78" s="39"/>
      <c r="Q78" s="39"/>
    </row>
    <row r="79" spans="1:17" s="40" customFormat="1" ht="12">
      <c r="A79" s="38" t="s">
        <v>332</v>
      </c>
      <c r="B79" s="38">
        <v>1995</v>
      </c>
      <c r="C79" s="39" t="s">
        <v>128</v>
      </c>
      <c r="D79" s="39" t="s">
        <v>128</v>
      </c>
      <c r="E79" s="39" t="s">
        <v>128</v>
      </c>
      <c r="F79" s="39"/>
      <c r="G79" s="39"/>
      <c r="H79" s="39"/>
      <c r="I79" s="39" t="s">
        <v>128</v>
      </c>
      <c r="J79" s="39"/>
      <c r="K79" s="39" t="s">
        <v>128</v>
      </c>
      <c r="L79" s="39"/>
      <c r="M79" s="39"/>
      <c r="N79" s="39"/>
      <c r="O79" s="39" t="s">
        <v>128</v>
      </c>
      <c r="P79" s="39"/>
      <c r="Q79" s="39"/>
    </row>
    <row r="80" spans="1:17" s="40" customFormat="1" ht="12">
      <c r="A80" s="38" t="s">
        <v>305</v>
      </c>
      <c r="B80" s="38">
        <v>1995</v>
      </c>
      <c r="C80" s="39"/>
      <c r="D80" s="39" t="s">
        <v>128</v>
      </c>
      <c r="E80" s="39" t="s">
        <v>128</v>
      </c>
      <c r="F80" s="39"/>
      <c r="G80" s="39"/>
      <c r="H80" s="39"/>
      <c r="I80" s="39"/>
      <c r="J80" s="39"/>
      <c r="K80" s="39"/>
      <c r="L80" s="39"/>
      <c r="M80" s="39"/>
      <c r="N80" s="39"/>
      <c r="O80" s="39" t="s">
        <v>128</v>
      </c>
      <c r="P80" s="39"/>
      <c r="Q80" s="39"/>
    </row>
    <row r="81" spans="1:17" s="40" customFormat="1" ht="12">
      <c r="A81" s="38" t="s">
        <v>291</v>
      </c>
      <c r="B81" s="38">
        <v>1995</v>
      </c>
      <c r="C81" s="39"/>
      <c r="D81" s="39"/>
      <c r="E81" s="39" t="s">
        <v>128</v>
      </c>
      <c r="F81" s="39"/>
      <c r="G81" s="39"/>
      <c r="H81" s="39"/>
      <c r="I81" s="39"/>
      <c r="J81" s="39" t="s">
        <v>128</v>
      </c>
      <c r="K81" s="39"/>
      <c r="L81" s="39"/>
      <c r="M81" s="39"/>
      <c r="N81" s="39"/>
      <c r="O81" s="39" t="s">
        <v>128</v>
      </c>
      <c r="P81" s="39"/>
      <c r="Q81" s="39"/>
    </row>
    <row r="82" spans="1:17" s="40" customFormat="1" ht="12">
      <c r="A82" s="38" t="s">
        <v>286</v>
      </c>
      <c r="B82" s="38">
        <v>1995</v>
      </c>
      <c r="C82" s="39"/>
      <c r="D82" s="39"/>
      <c r="E82" s="39"/>
      <c r="F82" s="39"/>
      <c r="G82" s="39"/>
      <c r="H82" s="39"/>
      <c r="I82" s="39"/>
      <c r="J82" s="39"/>
      <c r="K82" s="39"/>
      <c r="L82" s="39"/>
      <c r="M82" s="39"/>
      <c r="N82" s="39"/>
      <c r="O82" s="39"/>
      <c r="P82" s="39" t="s">
        <v>128</v>
      </c>
      <c r="Q82" s="39"/>
    </row>
    <row r="83" spans="1:17" s="40" customFormat="1" ht="12">
      <c r="A83" s="38" t="s">
        <v>246</v>
      </c>
      <c r="B83" s="38">
        <v>1995</v>
      </c>
      <c r="C83" s="39"/>
      <c r="D83" s="39"/>
      <c r="E83" s="39"/>
      <c r="F83" s="39"/>
      <c r="G83" s="39"/>
      <c r="H83" s="39"/>
      <c r="I83" s="39"/>
      <c r="J83" s="39"/>
      <c r="K83" s="39"/>
      <c r="L83" s="39"/>
      <c r="M83" s="39"/>
      <c r="N83" s="39"/>
      <c r="O83" s="39"/>
      <c r="P83" s="39" t="s">
        <v>128</v>
      </c>
      <c r="Q83" s="39"/>
    </row>
    <row r="84" spans="1:17" s="40" customFormat="1" ht="12">
      <c r="A84" s="38" t="s">
        <v>241</v>
      </c>
      <c r="B84" s="38">
        <v>1995</v>
      </c>
      <c r="C84" s="39"/>
      <c r="D84" s="39"/>
      <c r="E84" s="39"/>
      <c r="F84" s="39"/>
      <c r="G84" s="39"/>
      <c r="H84" s="39"/>
      <c r="I84" s="39" t="s">
        <v>128</v>
      </c>
      <c r="J84" s="39"/>
      <c r="K84" s="39"/>
      <c r="L84" s="39"/>
      <c r="M84" s="39"/>
      <c r="N84" s="39"/>
      <c r="O84" s="39"/>
      <c r="P84" s="39"/>
      <c r="Q84" s="39"/>
    </row>
    <row r="85" spans="1:17" s="40" customFormat="1" ht="12">
      <c r="A85" s="38" t="s">
        <v>353</v>
      </c>
      <c r="B85" s="38">
        <v>1996</v>
      </c>
      <c r="C85" s="39"/>
      <c r="D85" s="39" t="s">
        <v>128</v>
      </c>
      <c r="E85" s="39"/>
      <c r="F85" s="39"/>
      <c r="G85" s="39"/>
      <c r="H85" s="39"/>
      <c r="I85" s="39"/>
      <c r="J85" s="39"/>
      <c r="K85" s="39"/>
      <c r="L85" s="39"/>
      <c r="M85" s="39"/>
      <c r="N85" s="39"/>
      <c r="O85" s="39" t="s">
        <v>128</v>
      </c>
      <c r="P85" s="39"/>
      <c r="Q85" s="39"/>
    </row>
    <row r="86" spans="1:17" s="40" customFormat="1" ht="12">
      <c r="A86" s="38" t="s">
        <v>343</v>
      </c>
      <c r="B86" s="38">
        <v>1996</v>
      </c>
      <c r="C86" s="39"/>
      <c r="D86" s="39" t="s">
        <v>128</v>
      </c>
      <c r="E86" s="39" t="s">
        <v>128</v>
      </c>
      <c r="F86" s="39"/>
      <c r="G86" s="39"/>
      <c r="H86" s="39"/>
      <c r="I86" s="39" t="s">
        <v>128</v>
      </c>
      <c r="J86" s="39" t="s">
        <v>128</v>
      </c>
      <c r="K86" s="39"/>
      <c r="L86" s="39" t="s">
        <v>128</v>
      </c>
      <c r="M86" s="39"/>
      <c r="N86" s="39"/>
      <c r="O86" s="39" t="s">
        <v>128</v>
      </c>
      <c r="P86" s="39"/>
      <c r="Q86" s="39"/>
    </row>
    <row r="87" spans="1:17" s="40" customFormat="1" ht="12">
      <c r="A87" s="38" t="s">
        <v>261</v>
      </c>
      <c r="B87" s="38">
        <v>1996</v>
      </c>
      <c r="C87" s="39"/>
      <c r="D87" s="39"/>
      <c r="E87" s="39"/>
      <c r="F87" s="39"/>
      <c r="G87" s="39"/>
      <c r="H87" s="39"/>
      <c r="I87" s="39"/>
      <c r="J87" s="39"/>
      <c r="K87" s="39" t="s">
        <v>128</v>
      </c>
      <c r="L87" s="39"/>
      <c r="M87" s="39"/>
      <c r="N87" s="39"/>
      <c r="O87" s="39"/>
      <c r="P87" s="39"/>
      <c r="Q87" s="39"/>
    </row>
    <row r="88" spans="1:17" s="40" customFormat="1" ht="12">
      <c r="A88" s="38" t="s">
        <v>258</v>
      </c>
      <c r="B88" s="38">
        <v>1996</v>
      </c>
      <c r="C88" s="39"/>
      <c r="D88" s="39"/>
      <c r="E88" s="39"/>
      <c r="F88" s="39"/>
      <c r="G88" s="39"/>
      <c r="H88" s="39"/>
      <c r="I88" s="39" t="s">
        <v>128</v>
      </c>
      <c r="J88" s="39"/>
      <c r="K88" s="39"/>
      <c r="L88" s="39"/>
      <c r="M88" s="39"/>
      <c r="N88" s="39"/>
      <c r="O88" s="39"/>
      <c r="P88" s="39"/>
      <c r="Q88" s="39"/>
    </row>
    <row r="89" spans="1:17" s="40" customFormat="1" ht="12">
      <c r="A89" s="38" t="s">
        <v>238</v>
      </c>
      <c r="B89" s="38">
        <v>1996</v>
      </c>
      <c r="C89" s="39"/>
      <c r="D89" s="39"/>
      <c r="E89" s="39"/>
      <c r="F89" s="39"/>
      <c r="G89" s="39"/>
      <c r="H89" s="39"/>
      <c r="I89" s="39"/>
      <c r="J89" s="39" t="s">
        <v>128</v>
      </c>
      <c r="K89" s="39"/>
      <c r="L89" s="39"/>
      <c r="M89" s="39"/>
      <c r="N89" s="39"/>
      <c r="O89" s="39"/>
      <c r="P89" s="39"/>
      <c r="Q89" s="39"/>
    </row>
    <row r="90" spans="1:17" s="40" customFormat="1" ht="12">
      <c r="A90" s="38" t="s">
        <v>284</v>
      </c>
      <c r="B90" s="38">
        <v>1997</v>
      </c>
      <c r="C90" s="39"/>
      <c r="D90" s="39"/>
      <c r="E90" s="39" t="s">
        <v>128</v>
      </c>
      <c r="F90" s="39"/>
      <c r="G90" s="39"/>
      <c r="H90" s="39"/>
      <c r="I90" s="39"/>
      <c r="J90" s="39" t="s">
        <v>128</v>
      </c>
      <c r="K90" s="39"/>
      <c r="L90" s="39"/>
      <c r="M90" s="39"/>
      <c r="N90" s="39"/>
      <c r="O90" s="39" t="s">
        <v>128</v>
      </c>
      <c r="P90" s="39"/>
      <c r="Q90" s="39"/>
    </row>
    <row r="91" spans="1:17" s="40" customFormat="1" ht="12">
      <c r="A91" s="38" t="s">
        <v>283</v>
      </c>
      <c r="B91" s="38">
        <v>1997</v>
      </c>
      <c r="C91" s="39"/>
      <c r="D91" s="39" t="s">
        <v>128</v>
      </c>
      <c r="E91" s="39"/>
      <c r="F91" s="39"/>
      <c r="G91" s="39"/>
      <c r="H91" s="39"/>
      <c r="I91" s="39"/>
      <c r="J91" s="39"/>
      <c r="K91" s="39"/>
      <c r="L91" s="39"/>
      <c r="M91" s="39"/>
      <c r="N91" s="39"/>
      <c r="O91" s="39" t="s">
        <v>128</v>
      </c>
      <c r="P91" s="39"/>
      <c r="Q91" s="39"/>
    </row>
    <row r="92" spans="1:17" s="40" customFormat="1" ht="12">
      <c r="A92" s="38" t="s">
        <v>280</v>
      </c>
      <c r="B92" s="38">
        <v>1997</v>
      </c>
      <c r="C92" s="39"/>
      <c r="D92" s="39"/>
      <c r="E92" s="39"/>
      <c r="F92" s="39"/>
      <c r="G92" s="39"/>
      <c r="H92" s="39"/>
      <c r="I92" s="39"/>
      <c r="J92" s="39"/>
      <c r="K92" s="39"/>
      <c r="L92" s="39"/>
      <c r="M92" s="39"/>
      <c r="N92" s="39"/>
      <c r="O92" s="39"/>
      <c r="P92" s="39" t="s">
        <v>128</v>
      </c>
      <c r="Q92" s="39"/>
    </row>
    <row r="93" spans="1:17" s="40" customFormat="1" ht="12">
      <c r="A93" s="38" t="s">
        <v>257</v>
      </c>
      <c r="B93" s="38">
        <v>1997</v>
      </c>
      <c r="C93" s="39"/>
      <c r="D93" s="39"/>
      <c r="E93" s="39"/>
      <c r="F93" s="39"/>
      <c r="G93" s="39"/>
      <c r="H93" s="39"/>
      <c r="I93" s="39" t="s">
        <v>128</v>
      </c>
      <c r="J93" s="39"/>
      <c r="K93" s="39"/>
      <c r="L93" s="39"/>
      <c r="M93" s="39"/>
      <c r="N93" s="39"/>
      <c r="O93" s="39"/>
      <c r="P93" s="39"/>
      <c r="Q93" s="39"/>
    </row>
    <row r="94" spans="1:17" s="40" customFormat="1" ht="12">
      <c r="A94" s="38" t="s">
        <v>243</v>
      </c>
      <c r="B94" s="38">
        <v>1997</v>
      </c>
      <c r="C94" s="39"/>
      <c r="D94" s="39"/>
      <c r="E94" s="39"/>
      <c r="F94" s="39"/>
      <c r="G94" s="39"/>
      <c r="H94" s="39"/>
      <c r="I94" s="39" t="s">
        <v>128</v>
      </c>
      <c r="J94" s="39"/>
      <c r="K94" s="39"/>
      <c r="L94" s="39"/>
      <c r="M94" s="39"/>
      <c r="N94" s="39"/>
      <c r="O94" s="39" t="s">
        <v>128</v>
      </c>
      <c r="P94" s="39"/>
      <c r="Q94" s="39"/>
    </row>
    <row r="95" spans="1:17" s="40" customFormat="1" ht="12">
      <c r="A95" s="38" t="s">
        <v>342</v>
      </c>
      <c r="B95" s="38">
        <v>1998</v>
      </c>
      <c r="C95" s="39"/>
      <c r="D95" s="39" t="s">
        <v>128</v>
      </c>
      <c r="E95" s="39"/>
      <c r="F95" s="39"/>
      <c r="G95" s="39"/>
      <c r="H95" s="39"/>
      <c r="I95" s="39" t="s">
        <v>128</v>
      </c>
      <c r="J95" s="39"/>
      <c r="K95" s="39"/>
      <c r="L95" s="39"/>
      <c r="M95" s="39"/>
      <c r="N95" s="39"/>
      <c r="O95" s="39" t="s">
        <v>128</v>
      </c>
      <c r="P95" s="39"/>
      <c r="Q95" s="39"/>
    </row>
    <row r="96" spans="1:17" s="40" customFormat="1" ht="12">
      <c r="A96" s="38" t="s">
        <v>390</v>
      </c>
      <c r="B96" s="38">
        <v>1999</v>
      </c>
      <c r="C96" s="39"/>
      <c r="D96" s="39"/>
      <c r="E96" s="39"/>
      <c r="F96" s="39"/>
      <c r="G96" s="39" t="s">
        <v>128</v>
      </c>
      <c r="H96" s="39"/>
      <c r="I96" s="39"/>
      <c r="J96" s="39"/>
      <c r="K96" s="39"/>
      <c r="L96" s="39"/>
      <c r="M96" s="39"/>
      <c r="N96" s="39"/>
      <c r="O96" s="39"/>
      <c r="P96" s="39"/>
      <c r="Q96" s="39"/>
    </row>
    <row r="97" spans="1:17" s="40" customFormat="1" ht="12">
      <c r="A97" s="38" t="s">
        <v>356</v>
      </c>
      <c r="B97" s="38">
        <v>1999</v>
      </c>
      <c r="C97" s="39"/>
      <c r="D97" s="39"/>
      <c r="E97" s="39"/>
      <c r="F97" s="39"/>
      <c r="G97" s="39"/>
      <c r="H97" s="39"/>
      <c r="I97" s="39"/>
      <c r="J97" s="39"/>
      <c r="K97" s="39"/>
      <c r="L97" s="39"/>
      <c r="M97" s="39" t="s">
        <v>128</v>
      </c>
      <c r="N97" s="39"/>
      <c r="O97" s="39"/>
      <c r="P97" s="39"/>
      <c r="Q97" s="39"/>
    </row>
    <row r="98" spans="1:17" s="40" customFormat="1" ht="12">
      <c r="A98" s="38" t="s">
        <v>314</v>
      </c>
      <c r="B98" s="38">
        <v>1999</v>
      </c>
      <c r="C98" s="39"/>
      <c r="D98" s="39" t="s">
        <v>128</v>
      </c>
      <c r="E98" s="39"/>
      <c r="F98" s="39"/>
      <c r="G98" s="39"/>
      <c r="H98" s="39"/>
      <c r="I98" s="39" t="s">
        <v>128</v>
      </c>
      <c r="J98" s="39"/>
      <c r="K98" s="39"/>
      <c r="L98" s="39"/>
      <c r="M98" s="39"/>
      <c r="N98" s="39"/>
      <c r="O98" s="39" t="s">
        <v>128</v>
      </c>
      <c r="P98" s="39"/>
      <c r="Q98" s="39"/>
    </row>
    <row r="99" spans="1:17" s="40" customFormat="1" ht="12">
      <c r="A99" s="38" t="s">
        <v>266</v>
      </c>
      <c r="B99" s="38">
        <v>1999</v>
      </c>
      <c r="C99" s="39"/>
      <c r="D99" s="39"/>
      <c r="E99" s="39"/>
      <c r="F99" s="39"/>
      <c r="G99" s="39"/>
      <c r="H99" s="39"/>
      <c r="I99" s="39"/>
      <c r="J99" s="39"/>
      <c r="K99" s="39" t="s">
        <v>128</v>
      </c>
      <c r="L99" s="39"/>
      <c r="M99" s="39"/>
      <c r="N99" s="39"/>
      <c r="O99" s="39"/>
      <c r="P99" s="39"/>
      <c r="Q99" s="39"/>
    </row>
    <row r="100" spans="1:17" s="40" customFormat="1" ht="12">
      <c r="A100" s="38" t="s">
        <v>315</v>
      </c>
      <c r="B100" s="38">
        <v>2000</v>
      </c>
      <c r="C100" s="39"/>
      <c r="D100" s="39"/>
      <c r="E100" s="39"/>
      <c r="F100" s="39"/>
      <c r="G100" s="39"/>
      <c r="H100" s="39"/>
      <c r="I100" s="39"/>
      <c r="J100" s="39"/>
      <c r="K100" s="39"/>
      <c r="L100" s="39"/>
      <c r="M100" s="39"/>
      <c r="N100" s="39"/>
      <c r="O100" s="39"/>
      <c r="P100" s="39" t="s">
        <v>128</v>
      </c>
      <c r="Q100" s="39"/>
    </row>
    <row r="101" spans="1:17" s="40" customFormat="1" ht="12">
      <c r="A101" s="38" t="s">
        <v>256</v>
      </c>
      <c r="B101" s="38">
        <v>2000</v>
      </c>
      <c r="C101" s="39"/>
      <c r="D101" s="39"/>
      <c r="E101" s="39"/>
      <c r="F101" s="39"/>
      <c r="G101" s="39"/>
      <c r="H101" s="39"/>
      <c r="I101" s="39" t="s">
        <v>128</v>
      </c>
      <c r="J101" s="39"/>
      <c r="K101" s="39"/>
      <c r="L101" s="39"/>
      <c r="M101" s="39"/>
      <c r="N101" s="39"/>
      <c r="O101" s="39"/>
      <c r="P101" s="39"/>
      <c r="Q101" s="39"/>
    </row>
    <row r="102" spans="1:17" s="40" customFormat="1" ht="12">
      <c r="A102" s="38" t="s">
        <v>242</v>
      </c>
      <c r="B102" s="38">
        <v>2000</v>
      </c>
      <c r="C102" s="39" t="s">
        <v>128</v>
      </c>
      <c r="D102" s="39" t="s">
        <v>128</v>
      </c>
      <c r="E102" s="39" t="s">
        <v>128</v>
      </c>
      <c r="F102" s="39" t="s">
        <v>128</v>
      </c>
      <c r="G102" s="39" t="s">
        <v>128</v>
      </c>
      <c r="H102" s="39" t="s">
        <v>128</v>
      </c>
      <c r="I102" s="39" t="s">
        <v>128</v>
      </c>
      <c r="J102" s="39" t="s">
        <v>128</v>
      </c>
      <c r="K102" s="39" t="s">
        <v>128</v>
      </c>
      <c r="L102" s="39" t="s">
        <v>128</v>
      </c>
      <c r="M102" s="39" t="s">
        <v>128</v>
      </c>
      <c r="N102" s="39" t="s">
        <v>128</v>
      </c>
      <c r="O102" s="39" t="s">
        <v>128</v>
      </c>
      <c r="P102" s="39" t="s">
        <v>128</v>
      </c>
      <c r="Q102" s="39" t="s">
        <v>128</v>
      </c>
    </row>
    <row r="103" spans="1:17" s="40" customFormat="1" ht="12">
      <c r="A103" s="38" t="s">
        <v>303</v>
      </c>
      <c r="B103" s="38">
        <v>2001</v>
      </c>
      <c r="C103" s="39"/>
      <c r="D103" s="39"/>
      <c r="E103" s="39"/>
      <c r="F103" s="39"/>
      <c r="G103" s="39" t="s">
        <v>128</v>
      </c>
      <c r="H103" s="39"/>
      <c r="I103" s="39"/>
      <c r="J103" s="39"/>
      <c r="K103" s="39"/>
      <c r="L103" s="39"/>
      <c r="M103" s="39"/>
      <c r="N103" s="39"/>
      <c r="O103" s="39"/>
      <c r="P103" s="39" t="s">
        <v>128</v>
      </c>
      <c r="Q103" s="39"/>
    </row>
    <row r="104" spans="1:17" s="40" customFormat="1" ht="12">
      <c r="A104" s="38" t="s">
        <v>394</v>
      </c>
      <c r="B104" s="38">
        <v>2002</v>
      </c>
      <c r="C104" s="39" t="s">
        <v>128</v>
      </c>
      <c r="D104" s="39" t="s">
        <v>128</v>
      </c>
      <c r="E104" s="39" t="s">
        <v>128</v>
      </c>
      <c r="F104" s="39" t="s">
        <v>128</v>
      </c>
      <c r="G104" s="39" t="s">
        <v>128</v>
      </c>
      <c r="H104" s="39" t="s">
        <v>128</v>
      </c>
      <c r="I104" s="39" t="s">
        <v>128</v>
      </c>
      <c r="J104" s="39" t="s">
        <v>128</v>
      </c>
      <c r="K104" s="39" t="s">
        <v>128</v>
      </c>
      <c r="L104" s="39" t="s">
        <v>128</v>
      </c>
      <c r="M104" s="39" t="s">
        <v>128</v>
      </c>
      <c r="N104" s="39" t="s">
        <v>128</v>
      </c>
      <c r="O104" s="39" t="s">
        <v>128</v>
      </c>
      <c r="P104" s="39" t="s">
        <v>128</v>
      </c>
      <c r="Q104" s="39" t="s">
        <v>128</v>
      </c>
    </row>
    <row r="105" spans="1:17" s="40" customFormat="1" ht="12">
      <c r="A105" s="38" t="s">
        <v>302</v>
      </c>
      <c r="B105" s="38">
        <v>2003</v>
      </c>
      <c r="C105" s="39"/>
      <c r="D105" s="39"/>
      <c r="E105" s="39" t="s">
        <v>128</v>
      </c>
      <c r="F105" s="39"/>
      <c r="G105" s="39"/>
      <c r="H105" s="39"/>
      <c r="I105" s="39"/>
      <c r="J105" s="39"/>
      <c r="K105" s="39"/>
      <c r="L105" s="39"/>
      <c r="M105" s="39"/>
      <c r="N105" s="39"/>
      <c r="O105" s="39" t="s">
        <v>128</v>
      </c>
      <c r="P105" s="39"/>
      <c r="Q105" s="39"/>
    </row>
    <row r="106" spans="1:17" s="40" customFormat="1" ht="12">
      <c r="A106" s="38" t="s">
        <v>264</v>
      </c>
      <c r="B106" s="38">
        <v>2003</v>
      </c>
      <c r="C106" s="39"/>
      <c r="D106" s="39"/>
      <c r="E106" s="39"/>
      <c r="F106" s="39"/>
      <c r="G106" s="39"/>
      <c r="H106" s="39"/>
      <c r="I106" s="39" t="s">
        <v>128</v>
      </c>
      <c r="J106" s="39"/>
      <c r="K106" s="39"/>
      <c r="L106" s="39"/>
      <c r="M106" s="39"/>
      <c r="N106" s="39"/>
      <c r="O106" s="39"/>
      <c r="P106" s="39"/>
      <c r="Q106" s="39"/>
    </row>
    <row r="107" spans="1:17" s="40" customFormat="1" ht="12">
      <c r="A107" s="38" t="s">
        <v>375</v>
      </c>
      <c r="B107" s="38">
        <v>2004</v>
      </c>
      <c r="C107" s="39"/>
      <c r="D107" s="39"/>
      <c r="E107" s="39"/>
      <c r="F107" s="39"/>
      <c r="G107" s="39"/>
      <c r="H107" s="39"/>
      <c r="I107" s="39"/>
      <c r="J107" s="39"/>
      <c r="K107" s="39"/>
      <c r="L107" s="39"/>
      <c r="M107" s="39"/>
      <c r="N107" s="39" t="s">
        <v>128</v>
      </c>
      <c r="O107" s="39"/>
      <c r="P107" s="39"/>
      <c r="Q107" s="39"/>
    </row>
    <row r="108" spans="1:17" s="40" customFormat="1" ht="12">
      <c r="A108" s="38" t="s">
        <v>352</v>
      </c>
      <c r="B108" s="38">
        <v>2004</v>
      </c>
      <c r="C108" s="39"/>
      <c r="D108" s="39"/>
      <c r="E108" s="39" t="s">
        <v>128</v>
      </c>
      <c r="F108" s="39"/>
      <c r="G108" s="39"/>
      <c r="H108" s="39" t="s">
        <v>128</v>
      </c>
      <c r="I108" s="39"/>
      <c r="J108" s="39"/>
      <c r="K108" s="39"/>
      <c r="L108" s="39"/>
      <c r="M108" s="39"/>
      <c r="N108" s="39"/>
      <c r="O108" s="39" t="s">
        <v>128</v>
      </c>
      <c r="P108" s="39"/>
      <c r="Q108" s="39"/>
    </row>
    <row r="109" spans="1:17" s="40" customFormat="1" ht="12">
      <c r="A109" s="38" t="s">
        <v>276</v>
      </c>
      <c r="B109" s="38">
        <v>2004</v>
      </c>
      <c r="C109" s="39"/>
      <c r="D109" s="39"/>
      <c r="E109" s="39"/>
      <c r="F109" s="39"/>
      <c r="G109" s="39"/>
      <c r="H109" s="39"/>
      <c r="I109" s="39"/>
      <c r="J109" s="39"/>
      <c r="K109" s="39"/>
      <c r="L109" s="39"/>
      <c r="M109" s="39"/>
      <c r="N109" s="39"/>
      <c r="O109" s="39"/>
      <c r="P109" s="39" t="s">
        <v>128</v>
      </c>
      <c r="Q109" s="39"/>
    </row>
    <row r="110" spans="1:17" s="40" customFormat="1" ht="12">
      <c r="A110" s="38" t="s">
        <v>311</v>
      </c>
      <c r="B110" s="38">
        <v>2005</v>
      </c>
      <c r="C110" s="39"/>
      <c r="D110" s="39" t="s">
        <v>128</v>
      </c>
      <c r="E110" s="39"/>
      <c r="F110" s="39"/>
      <c r="G110" s="39"/>
      <c r="H110" s="39" t="s">
        <v>128</v>
      </c>
      <c r="I110" s="39"/>
      <c r="J110" s="39"/>
      <c r="K110" s="39"/>
      <c r="L110" s="39"/>
      <c r="M110" s="39"/>
      <c r="N110" s="39"/>
      <c r="O110" s="39" t="s">
        <v>128</v>
      </c>
      <c r="P110" s="39"/>
      <c r="Q110" s="39"/>
    </row>
    <row r="111" spans="1:17" s="40" customFormat="1" ht="12">
      <c r="A111" s="38" t="s">
        <v>310</v>
      </c>
      <c r="B111" s="38">
        <v>2005</v>
      </c>
      <c r="C111" s="39"/>
      <c r="D111" s="39" t="s">
        <v>128</v>
      </c>
      <c r="E111" s="39" t="s">
        <v>128</v>
      </c>
      <c r="F111" s="39"/>
      <c r="G111" s="39"/>
      <c r="H111" s="39"/>
      <c r="I111" s="39" t="s">
        <v>128</v>
      </c>
      <c r="J111" s="39"/>
      <c r="K111" s="39"/>
      <c r="L111" s="39" t="s">
        <v>128</v>
      </c>
      <c r="M111" s="39"/>
      <c r="N111" s="39"/>
      <c r="O111" s="39" t="s">
        <v>128</v>
      </c>
      <c r="P111" s="39"/>
      <c r="Q111" s="39"/>
    </row>
    <row r="112" spans="1:17" s="40" customFormat="1" ht="12">
      <c r="A112" s="38" t="s">
        <v>301</v>
      </c>
      <c r="B112" s="38">
        <v>2005</v>
      </c>
      <c r="C112" s="39"/>
      <c r="D112" s="39" t="s">
        <v>128</v>
      </c>
      <c r="E112" s="39" t="s">
        <v>128</v>
      </c>
      <c r="F112" s="39"/>
      <c r="G112" s="39"/>
      <c r="H112" s="39"/>
      <c r="I112" s="39"/>
      <c r="J112" s="39"/>
      <c r="K112" s="39"/>
      <c r="L112" s="39"/>
      <c r="M112" s="39"/>
      <c r="N112" s="39"/>
      <c r="O112" s="39" t="s">
        <v>128</v>
      </c>
      <c r="P112" s="39"/>
      <c r="Q112" s="39"/>
    </row>
    <row r="113" spans="1:17" s="40" customFormat="1" ht="24">
      <c r="A113" s="38" t="s">
        <v>371</v>
      </c>
      <c r="B113" s="38">
        <v>2006</v>
      </c>
      <c r="C113" s="39"/>
      <c r="D113" s="39"/>
      <c r="E113" s="39"/>
      <c r="F113" s="39"/>
      <c r="G113" s="39"/>
      <c r="H113" s="39"/>
      <c r="I113" s="39"/>
      <c r="J113" s="39" t="s">
        <v>128</v>
      </c>
      <c r="K113" s="39"/>
      <c r="L113" s="39"/>
      <c r="M113" s="39"/>
      <c r="N113" s="39"/>
      <c r="O113" s="39"/>
      <c r="P113" s="39"/>
      <c r="Q113" s="39"/>
    </row>
    <row r="114" spans="1:17" s="40" customFormat="1" ht="12">
      <c r="A114" s="38" t="s">
        <v>300</v>
      </c>
      <c r="B114" s="38">
        <v>2006</v>
      </c>
      <c r="C114" s="39"/>
      <c r="D114" s="39" t="s">
        <v>128</v>
      </c>
      <c r="E114" s="39"/>
      <c r="F114" s="39"/>
      <c r="G114" s="39"/>
      <c r="H114" s="39"/>
      <c r="I114" s="39"/>
      <c r="J114" s="39"/>
      <c r="K114" s="39"/>
      <c r="L114" s="39"/>
      <c r="M114" s="39"/>
      <c r="N114" s="39"/>
      <c r="O114" s="39"/>
      <c r="P114" s="39"/>
      <c r="Q114" s="39"/>
    </row>
    <row r="115" spans="1:17" s="40" customFormat="1" ht="12">
      <c r="A115" s="38" t="s">
        <v>299</v>
      </c>
      <c r="B115" s="38">
        <v>2006</v>
      </c>
      <c r="C115" s="39"/>
      <c r="D115" s="39" t="s">
        <v>128</v>
      </c>
      <c r="E115" s="39"/>
      <c r="F115" s="39"/>
      <c r="G115" s="39"/>
      <c r="H115" s="39"/>
      <c r="I115" s="39"/>
      <c r="J115" s="39"/>
      <c r="K115" s="39"/>
      <c r="L115" s="39"/>
      <c r="M115" s="39"/>
      <c r="N115" s="39"/>
      <c r="O115" s="39"/>
      <c r="P115" s="39"/>
      <c r="Q115" s="39"/>
    </row>
    <row r="116" spans="1:17" s="40" customFormat="1" ht="12">
      <c r="A116" s="38" t="s">
        <v>346</v>
      </c>
      <c r="B116" s="38">
        <v>2007</v>
      </c>
      <c r="C116" s="39"/>
      <c r="D116" s="39"/>
      <c r="E116" s="39"/>
      <c r="F116" s="39"/>
      <c r="G116" s="39"/>
      <c r="H116" s="39"/>
      <c r="I116" s="39"/>
      <c r="J116" s="39"/>
      <c r="K116" s="39"/>
      <c r="L116" s="39"/>
      <c r="M116" s="39"/>
      <c r="N116" s="39"/>
      <c r="O116" s="39"/>
      <c r="P116" s="39" t="s">
        <v>128</v>
      </c>
      <c r="Q116" s="39"/>
    </row>
    <row r="117" spans="1:17" s="40" customFormat="1" ht="12">
      <c r="A117" s="38" t="s">
        <v>317</v>
      </c>
      <c r="B117" s="38">
        <v>2007</v>
      </c>
      <c r="C117" s="39"/>
      <c r="D117" s="39" t="s">
        <v>128</v>
      </c>
      <c r="E117" s="39"/>
      <c r="F117" s="39"/>
      <c r="G117" s="39"/>
      <c r="H117" s="39"/>
      <c r="I117" s="39"/>
      <c r="J117" s="39"/>
      <c r="K117" s="39"/>
      <c r="L117" s="39"/>
      <c r="M117" s="39"/>
      <c r="N117" s="39"/>
      <c r="O117" s="39" t="s">
        <v>128</v>
      </c>
      <c r="P117" s="39"/>
      <c r="Q117" s="39"/>
    </row>
    <row r="118" spans="1:17" s="40" customFormat="1" ht="12">
      <c r="A118" s="38" t="s">
        <v>298</v>
      </c>
      <c r="B118" s="38">
        <v>2007</v>
      </c>
      <c r="C118" s="39"/>
      <c r="D118" s="39"/>
      <c r="E118" s="39"/>
      <c r="F118" s="39"/>
      <c r="G118" s="39"/>
      <c r="H118" s="39"/>
      <c r="I118" s="39"/>
      <c r="J118" s="39"/>
      <c r="K118" s="39"/>
      <c r="L118" s="39"/>
      <c r="M118" s="39"/>
      <c r="N118" s="39"/>
      <c r="O118" s="39"/>
      <c r="P118" s="39" t="s">
        <v>128</v>
      </c>
      <c r="Q118" s="39"/>
    </row>
    <row r="119" spans="1:17" s="40" customFormat="1" ht="12">
      <c r="A119" s="38" t="s">
        <v>295</v>
      </c>
      <c r="B119" s="38">
        <v>2007</v>
      </c>
      <c r="C119" s="39"/>
      <c r="D119" s="39"/>
      <c r="E119" s="39"/>
      <c r="F119" s="39"/>
      <c r="G119" s="39"/>
      <c r="H119" s="39"/>
      <c r="I119" s="39"/>
      <c r="J119" s="39"/>
      <c r="K119" s="39"/>
      <c r="L119" s="39"/>
      <c r="M119" s="39"/>
      <c r="N119" s="39"/>
      <c r="O119" s="39"/>
      <c r="P119" s="39" t="s">
        <v>128</v>
      </c>
      <c r="Q119" s="39"/>
    </row>
    <row r="120" spans="1:17" s="40" customFormat="1" ht="12">
      <c r="A120" s="38" t="s">
        <v>309</v>
      </c>
      <c r="B120" s="38">
        <v>2008</v>
      </c>
      <c r="C120" s="39"/>
      <c r="D120" s="39" t="s">
        <v>128</v>
      </c>
      <c r="E120" s="39"/>
      <c r="F120" s="39"/>
      <c r="G120" s="39"/>
      <c r="H120" s="39"/>
      <c r="I120" s="39"/>
      <c r="J120" s="39"/>
      <c r="K120" s="39"/>
      <c r="L120" s="39"/>
      <c r="M120" s="39"/>
      <c r="N120" s="39"/>
      <c r="O120" s="39" t="s">
        <v>128</v>
      </c>
      <c r="P120" s="39"/>
      <c r="Q120" s="39"/>
    </row>
    <row r="121" spans="1:17" s="40" customFormat="1" ht="12">
      <c r="A121" s="38" t="s">
        <v>296</v>
      </c>
      <c r="B121" s="38">
        <v>2008</v>
      </c>
      <c r="C121" s="39"/>
      <c r="D121" s="39"/>
      <c r="E121" s="39"/>
      <c r="F121" s="39"/>
      <c r="G121" s="39"/>
      <c r="H121" s="39"/>
      <c r="I121" s="39"/>
      <c r="J121" s="39"/>
      <c r="K121" s="39"/>
      <c r="L121" s="39"/>
      <c r="M121" s="39"/>
      <c r="N121" s="39"/>
      <c r="O121" s="39"/>
      <c r="P121" s="39" t="s">
        <v>128</v>
      </c>
      <c r="Q121" s="39"/>
    </row>
    <row r="122" spans="1:17" s="40" customFormat="1" ht="12">
      <c r="A122" s="38" t="s">
        <v>245</v>
      </c>
      <c r="B122" s="38">
        <v>2008</v>
      </c>
      <c r="C122" s="39"/>
      <c r="D122" s="39"/>
      <c r="E122" s="39"/>
      <c r="F122" s="39"/>
      <c r="G122" s="39"/>
      <c r="H122" s="39"/>
      <c r="I122" s="39"/>
      <c r="J122" s="39"/>
      <c r="K122" s="39"/>
      <c r="L122" s="39"/>
      <c r="M122" s="39"/>
      <c r="N122" s="39"/>
      <c r="O122" s="39"/>
      <c r="P122" s="39" t="s">
        <v>128</v>
      </c>
      <c r="Q122" s="39"/>
    </row>
    <row r="123" spans="1:17" s="40" customFormat="1" ht="12">
      <c r="A123" s="38" t="s">
        <v>347</v>
      </c>
      <c r="B123" s="38">
        <v>2009</v>
      </c>
      <c r="C123" s="39"/>
      <c r="D123" s="39"/>
      <c r="E123" s="39"/>
      <c r="F123" s="39"/>
      <c r="G123" s="39"/>
      <c r="H123" s="39"/>
      <c r="I123" s="39"/>
      <c r="J123" s="39"/>
      <c r="K123" s="39"/>
      <c r="L123" s="39"/>
      <c r="M123" s="39"/>
      <c r="N123" s="39"/>
      <c r="O123" s="39"/>
      <c r="P123" s="39" t="s">
        <v>128</v>
      </c>
      <c r="Q123" s="39"/>
    </row>
    <row r="124" spans="1:17" s="40" customFormat="1" ht="12">
      <c r="A124" s="38" t="s">
        <v>341</v>
      </c>
      <c r="B124" s="38">
        <v>2009</v>
      </c>
      <c r="C124" s="39"/>
      <c r="D124" s="39"/>
      <c r="E124" s="39"/>
      <c r="F124" s="39"/>
      <c r="G124" s="39"/>
      <c r="H124" s="39"/>
      <c r="I124" s="39"/>
      <c r="J124" s="39"/>
      <c r="K124" s="39"/>
      <c r="L124" s="39"/>
      <c r="M124" s="39"/>
      <c r="N124" s="39"/>
      <c r="O124" s="39"/>
      <c r="P124" s="39" t="s">
        <v>128</v>
      </c>
      <c r="Q124" s="39"/>
    </row>
    <row r="125" spans="1:17" s="40" customFormat="1" ht="12">
      <c r="A125" s="38" t="s">
        <v>304</v>
      </c>
      <c r="B125" s="38">
        <v>2009</v>
      </c>
      <c r="C125" s="39"/>
      <c r="D125" s="39"/>
      <c r="E125" s="39"/>
      <c r="F125" s="39"/>
      <c r="G125" s="39" t="s">
        <v>128</v>
      </c>
      <c r="H125" s="39"/>
      <c r="I125" s="39"/>
      <c r="J125" s="39"/>
      <c r="K125" s="39"/>
      <c r="L125" s="39"/>
      <c r="M125" s="39"/>
      <c r="N125" s="39"/>
      <c r="O125" s="39"/>
      <c r="P125" s="39"/>
      <c r="Q125" s="39"/>
    </row>
    <row r="126" spans="1:17" s="40" customFormat="1" ht="12">
      <c r="A126" s="38" t="s">
        <v>297</v>
      </c>
      <c r="B126" s="38">
        <v>2009</v>
      </c>
      <c r="C126" s="39"/>
      <c r="D126" s="39"/>
      <c r="E126" s="39"/>
      <c r="F126" s="39"/>
      <c r="G126" s="39"/>
      <c r="H126" s="39"/>
      <c r="I126" s="39" t="s">
        <v>128</v>
      </c>
      <c r="J126" s="39"/>
      <c r="K126" s="39"/>
      <c r="L126" s="39"/>
      <c r="M126" s="39"/>
      <c r="N126" s="39"/>
      <c r="O126" s="39"/>
      <c r="P126" s="39"/>
      <c r="Q126" s="39"/>
    </row>
    <row r="127" spans="1:17" s="40" customFormat="1" ht="12">
      <c r="A127" s="38" t="s">
        <v>255</v>
      </c>
      <c r="B127" s="38">
        <v>2009</v>
      </c>
      <c r="C127" s="39"/>
      <c r="D127" s="39"/>
      <c r="E127" s="39"/>
      <c r="F127" s="39"/>
      <c r="G127" s="39"/>
      <c r="H127" s="39"/>
      <c r="I127" s="39"/>
      <c r="J127" s="39"/>
      <c r="K127" s="39" t="s">
        <v>128</v>
      </c>
      <c r="L127" s="39"/>
      <c r="M127" s="39"/>
      <c r="N127" s="39"/>
      <c r="O127" s="39"/>
      <c r="P127" s="39"/>
      <c r="Q127" s="39"/>
    </row>
    <row r="128" spans="1:17" s="40" customFormat="1" ht="26.25" customHeight="1">
      <c r="A128" s="38" t="s">
        <v>370</v>
      </c>
      <c r="B128" s="38">
        <v>2010</v>
      </c>
      <c r="C128" s="39"/>
      <c r="D128" s="39"/>
      <c r="E128" s="39"/>
      <c r="F128" s="39"/>
      <c r="G128" s="39"/>
      <c r="H128" s="39"/>
      <c r="I128" s="39"/>
      <c r="J128" s="39" t="s">
        <v>128</v>
      </c>
      <c r="K128" s="39"/>
      <c r="L128" s="39"/>
      <c r="M128" s="39"/>
      <c r="N128" s="39"/>
      <c r="O128" s="39"/>
      <c r="P128" s="39"/>
      <c r="Q128" s="39"/>
    </row>
    <row r="129" spans="1:17" s="40" customFormat="1" ht="12">
      <c r="A129" s="38" t="s">
        <v>331</v>
      </c>
      <c r="B129" s="38">
        <v>2010</v>
      </c>
      <c r="C129" s="39"/>
      <c r="D129" s="39"/>
      <c r="E129" s="39"/>
      <c r="F129" s="39"/>
      <c r="G129" s="39"/>
      <c r="H129" s="39" t="s">
        <v>128</v>
      </c>
      <c r="I129" s="39"/>
      <c r="J129" s="39" t="s">
        <v>128</v>
      </c>
      <c r="K129" s="39"/>
      <c r="L129" s="39"/>
      <c r="M129" s="39"/>
      <c r="N129" s="39"/>
      <c r="O129" s="39"/>
      <c r="P129" s="39"/>
      <c r="Q129" s="39"/>
    </row>
    <row r="130" spans="1:17" s="40" customFormat="1" ht="12">
      <c r="A130" s="38" t="s">
        <v>294</v>
      </c>
      <c r="B130" s="38">
        <v>2010</v>
      </c>
      <c r="C130" s="39"/>
      <c r="D130" s="39"/>
      <c r="E130" s="39"/>
      <c r="F130" s="39"/>
      <c r="G130" s="39"/>
      <c r="H130" s="39"/>
      <c r="I130" s="39"/>
      <c r="J130" s="39"/>
      <c r="K130" s="39"/>
      <c r="L130" s="39" t="s">
        <v>128</v>
      </c>
      <c r="M130" s="39"/>
      <c r="N130" s="39"/>
      <c r="O130" s="39"/>
      <c r="P130" s="39"/>
      <c r="Q130" s="39"/>
    </row>
    <row r="131" spans="1:17" s="40" customFormat="1" ht="12">
      <c r="A131" s="38" t="s">
        <v>247</v>
      </c>
      <c r="B131" s="38">
        <v>2010</v>
      </c>
      <c r="C131" s="39"/>
      <c r="D131" s="39"/>
      <c r="E131" s="39"/>
      <c r="F131" s="39"/>
      <c r="G131" s="39"/>
      <c r="H131" s="39"/>
      <c r="I131" s="39"/>
      <c r="J131" s="39"/>
      <c r="K131" s="39"/>
      <c r="L131" s="39"/>
      <c r="M131" s="39"/>
      <c r="N131" s="39"/>
      <c r="O131" s="39"/>
      <c r="P131" s="39" t="s">
        <v>128</v>
      </c>
      <c r="Q131" s="39"/>
    </row>
    <row r="132" spans="1:17" s="40" customFormat="1" ht="12">
      <c r="A132" s="38" t="s">
        <v>274</v>
      </c>
      <c r="B132" s="38">
        <v>2011</v>
      </c>
      <c r="C132" s="39"/>
      <c r="D132" s="39"/>
      <c r="E132" s="39"/>
      <c r="F132" s="39"/>
      <c r="G132" s="39"/>
      <c r="H132" s="39"/>
      <c r="I132" s="39" t="s">
        <v>128</v>
      </c>
      <c r="J132" s="39"/>
      <c r="K132" s="39"/>
      <c r="L132" s="39"/>
      <c r="M132" s="39"/>
      <c r="N132" s="39"/>
      <c r="O132" s="39"/>
      <c r="P132" s="39"/>
      <c r="Q132" s="39"/>
    </row>
    <row r="133" spans="1:17" s="40" customFormat="1" ht="12">
      <c r="A133" s="38" t="s">
        <v>439</v>
      </c>
      <c r="B133" s="38">
        <v>2011</v>
      </c>
      <c r="C133" s="39"/>
      <c r="D133" s="39"/>
      <c r="E133" s="39"/>
      <c r="F133" s="39"/>
      <c r="G133" s="39"/>
      <c r="H133" s="39"/>
      <c r="I133" s="39"/>
      <c r="J133" s="39"/>
      <c r="K133" s="39" t="s">
        <v>128</v>
      </c>
      <c r="L133" s="39"/>
      <c r="M133" s="39"/>
      <c r="N133" s="39"/>
      <c r="O133" s="39"/>
      <c r="P133" s="39"/>
      <c r="Q133" s="39"/>
    </row>
    <row r="134" spans="1:17" s="40" customFormat="1" ht="12">
      <c r="A134" s="38" t="s">
        <v>249</v>
      </c>
      <c r="B134" s="38">
        <v>2011</v>
      </c>
      <c r="C134" s="39"/>
      <c r="D134" s="39"/>
      <c r="E134" s="39"/>
      <c r="F134" s="39"/>
      <c r="G134" s="39"/>
      <c r="H134" s="39"/>
      <c r="I134" s="39"/>
      <c r="J134" s="39"/>
      <c r="K134" s="39"/>
      <c r="L134" s="39"/>
      <c r="M134" s="39"/>
      <c r="N134" s="39"/>
      <c r="O134" s="39"/>
      <c r="P134" s="39" t="s">
        <v>128</v>
      </c>
      <c r="Q134" s="39"/>
    </row>
    <row r="135" spans="1:17" s="40" customFormat="1" ht="12">
      <c r="A135" s="38" t="s">
        <v>363</v>
      </c>
      <c r="B135" s="38">
        <v>2012</v>
      </c>
      <c r="C135" s="39"/>
      <c r="D135" s="39"/>
      <c r="E135" s="39"/>
      <c r="F135" s="39"/>
      <c r="G135" s="39"/>
      <c r="H135" s="39"/>
      <c r="I135" s="39" t="s">
        <v>128</v>
      </c>
      <c r="J135" s="39"/>
      <c r="K135" s="39"/>
      <c r="L135" s="39"/>
      <c r="M135" s="39"/>
      <c r="N135" s="39"/>
      <c r="O135" s="39"/>
      <c r="P135" s="39" t="s">
        <v>128</v>
      </c>
      <c r="Q135" s="39"/>
    </row>
    <row r="136" spans="1:17" s="40" customFormat="1" ht="12">
      <c r="A136" s="38" t="s">
        <v>307</v>
      </c>
      <c r="B136" s="38">
        <v>2012</v>
      </c>
      <c r="C136" s="39"/>
      <c r="D136" s="39"/>
      <c r="E136" s="39"/>
      <c r="F136" s="39"/>
      <c r="G136" s="39"/>
      <c r="H136" s="39"/>
      <c r="I136" s="39"/>
      <c r="J136" s="39"/>
      <c r="K136" s="39"/>
      <c r="L136" s="39"/>
      <c r="M136" s="39"/>
      <c r="N136" s="39"/>
      <c r="O136" s="39"/>
      <c r="P136" s="39" t="s">
        <v>128</v>
      </c>
      <c r="Q136" s="39"/>
    </row>
    <row r="137" spans="1:17" s="40" customFormat="1" ht="12">
      <c r="A137" s="38" t="s">
        <v>440</v>
      </c>
      <c r="B137" s="38">
        <v>2012</v>
      </c>
      <c r="C137" s="39"/>
      <c r="D137" s="39"/>
      <c r="E137" s="39"/>
      <c r="F137" s="39"/>
      <c r="G137" s="39" t="s">
        <v>128</v>
      </c>
      <c r="H137" s="39"/>
      <c r="I137" s="39"/>
      <c r="J137" s="39"/>
      <c r="K137" s="39"/>
      <c r="L137" s="39"/>
      <c r="M137" s="39"/>
      <c r="N137" s="39"/>
      <c r="O137" s="39"/>
      <c r="P137" s="39"/>
      <c r="Q137" s="39"/>
    </row>
    <row r="138" spans="1:17" s="40" customFormat="1" ht="12">
      <c r="A138" s="38" t="s">
        <v>278</v>
      </c>
      <c r="B138" s="38">
        <v>2013</v>
      </c>
      <c r="C138" s="39"/>
      <c r="D138" s="39"/>
      <c r="E138" s="39"/>
      <c r="F138" s="39"/>
      <c r="G138" s="39"/>
      <c r="H138" s="39"/>
      <c r="I138" s="39"/>
      <c r="J138" s="39"/>
      <c r="K138" s="39"/>
      <c r="L138" s="39"/>
      <c r="M138" s="39"/>
      <c r="N138" s="39"/>
      <c r="O138" s="39"/>
      <c r="P138" s="39" t="s">
        <v>128</v>
      </c>
      <c r="Q138" s="39"/>
    </row>
  </sheetData>
  <sortState ref="A2:Q137">
    <sortCondition ref="B2:B137"/>
  </sortState>
  <mergeCells count="2">
    <mergeCell ref="A1:Q1"/>
    <mergeCell ref="A2:Q2"/>
  </mergeCells>
  <pageMargins left="0.75" right="0.75" top="1" bottom="1" header="0.5" footer="0.5"/>
  <pageSetup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dimension ref="A1:K19"/>
  <sheetViews>
    <sheetView showGridLines="0" workbookViewId="0">
      <selection activeCell="H29" sqref="H29"/>
    </sheetView>
  </sheetViews>
  <sheetFormatPr defaultRowHeight="15"/>
  <cols>
    <col min="1" max="1" width="15" bestFit="1" customWidth="1"/>
    <col min="2" max="2" width="6.7109375" customWidth="1"/>
    <col min="3" max="3" width="17.7109375" bestFit="1" customWidth="1"/>
    <col min="4" max="4" width="17.7109375" customWidth="1"/>
    <col min="5" max="5" width="21.42578125" bestFit="1" customWidth="1"/>
    <col min="6" max="6" width="8.7109375" customWidth="1"/>
    <col min="7" max="7" width="21.5703125" bestFit="1" customWidth="1"/>
    <col min="8" max="8" width="6.7109375" customWidth="1"/>
    <col min="9" max="9" width="7.7109375" customWidth="1"/>
    <col min="10" max="10" width="10.85546875" bestFit="1" customWidth="1"/>
    <col min="11" max="11" width="11.140625" bestFit="1" customWidth="1"/>
  </cols>
  <sheetData>
    <row r="1" spans="1:11">
      <c r="A1" s="14" t="s">
        <v>0</v>
      </c>
      <c r="B1" s="15" t="s">
        <v>1</v>
      </c>
      <c r="C1" s="15" t="s">
        <v>3</v>
      </c>
      <c r="D1" s="15" t="s">
        <v>436</v>
      </c>
      <c r="E1" s="15" t="s">
        <v>5</v>
      </c>
      <c r="F1" s="15" t="s">
        <v>2</v>
      </c>
      <c r="G1" s="15" t="s">
        <v>7</v>
      </c>
      <c r="H1" s="15" t="s">
        <v>8</v>
      </c>
      <c r="I1" s="15" t="s">
        <v>9</v>
      </c>
      <c r="J1" s="15" t="s">
        <v>407</v>
      </c>
      <c r="K1" s="17" t="s">
        <v>406</v>
      </c>
    </row>
    <row r="2" spans="1:11">
      <c r="A2" s="5" t="s">
        <v>218</v>
      </c>
      <c r="B2" s="1"/>
      <c r="C2" s="1">
        <v>8.5000000000000006E-3</v>
      </c>
      <c r="D2" s="1">
        <v>0</v>
      </c>
      <c r="E2" s="2">
        <v>-1.95E-2</v>
      </c>
      <c r="F2" s="2">
        <v>-2.8E-3</v>
      </c>
      <c r="G2" s="1">
        <v>1.38E-2</v>
      </c>
      <c r="H2" s="2">
        <v>-0.33</v>
      </c>
      <c r="I2" s="1">
        <v>0.73850000000000005</v>
      </c>
      <c r="J2" s="1" t="s">
        <v>405</v>
      </c>
      <c r="K2" s="6" t="s">
        <v>213</v>
      </c>
    </row>
    <row r="3" spans="1:11">
      <c r="A3" s="5" t="s">
        <v>217</v>
      </c>
      <c r="B3" s="1"/>
      <c r="C3" s="1">
        <v>7.6E-3</v>
      </c>
      <c r="D3" s="1">
        <v>5</v>
      </c>
      <c r="E3" s="2">
        <v>-2.0500000000000001E-2</v>
      </c>
      <c r="F3" s="2">
        <v>-5.5999999999999999E-3</v>
      </c>
      <c r="G3" s="1">
        <v>9.4000000000000004E-3</v>
      </c>
      <c r="H3" s="2">
        <v>-0.73</v>
      </c>
      <c r="I3" s="1">
        <v>0.46589999999999998</v>
      </c>
      <c r="J3" s="1" t="s">
        <v>405</v>
      </c>
      <c r="K3" s="6" t="s">
        <v>213</v>
      </c>
    </row>
    <row r="4" spans="1:11">
      <c r="A4" s="5" t="s">
        <v>216</v>
      </c>
      <c r="B4" s="1"/>
      <c r="C4" s="1">
        <v>2.7000000000000001E-3</v>
      </c>
      <c r="D4" s="1">
        <v>10</v>
      </c>
      <c r="E4" s="2">
        <v>-1.7999999999999999E-2</v>
      </c>
      <c r="F4" s="2">
        <v>-1.2699999999999999E-2</v>
      </c>
      <c r="G4" s="2">
        <v>-7.4000000000000003E-3</v>
      </c>
      <c r="H4" s="2">
        <v>-4.6900000000000004</v>
      </c>
      <c r="I4" s="1" t="s">
        <v>11</v>
      </c>
      <c r="J4" s="1" t="s">
        <v>405</v>
      </c>
      <c r="K4" s="6" t="s">
        <v>213</v>
      </c>
    </row>
    <row r="5" spans="1:11">
      <c r="A5" s="5" t="s">
        <v>211</v>
      </c>
      <c r="B5" s="1"/>
      <c r="C5" s="1">
        <v>2.3999999999999998E-3</v>
      </c>
      <c r="D5" s="1">
        <v>15</v>
      </c>
      <c r="E5" s="2">
        <v>-2.5700000000000001E-2</v>
      </c>
      <c r="F5" s="2">
        <v>-2.1100000000000001E-2</v>
      </c>
      <c r="G5" s="2">
        <v>-1.6500000000000001E-2</v>
      </c>
      <c r="H5" s="2">
        <v>-8.9600000000000009</v>
      </c>
      <c r="I5" s="1" t="s">
        <v>11</v>
      </c>
      <c r="J5" s="1" t="s">
        <v>405</v>
      </c>
      <c r="K5" s="6" t="s">
        <v>213</v>
      </c>
    </row>
    <row r="6" spans="1:11">
      <c r="A6" s="5" t="s">
        <v>215</v>
      </c>
      <c r="B6" s="1"/>
      <c r="C6" s="1">
        <v>2.5000000000000001E-3</v>
      </c>
      <c r="D6" s="1">
        <v>20</v>
      </c>
      <c r="E6" s="2">
        <v>-2.3699999999999999E-2</v>
      </c>
      <c r="F6" s="2">
        <v>-1.8800000000000001E-2</v>
      </c>
      <c r="G6" s="2">
        <v>-1.4E-2</v>
      </c>
      <c r="H6" s="2">
        <v>-7.58</v>
      </c>
      <c r="I6" s="1" t="s">
        <v>11</v>
      </c>
      <c r="J6" s="1" t="s">
        <v>405</v>
      </c>
      <c r="K6" s="6" t="s">
        <v>213</v>
      </c>
    </row>
    <row r="7" spans="1:11">
      <c r="A7" s="5" t="s">
        <v>214</v>
      </c>
      <c r="B7" s="1"/>
      <c r="C7" s="1">
        <v>2.8E-3</v>
      </c>
      <c r="D7" s="1">
        <v>25</v>
      </c>
      <c r="E7" s="2">
        <v>-2.8500000000000001E-2</v>
      </c>
      <c r="F7" s="2">
        <v>-2.3E-2</v>
      </c>
      <c r="G7" s="2">
        <v>-1.7399999999999999E-2</v>
      </c>
      <c r="H7" s="2">
        <v>-8.09</v>
      </c>
      <c r="I7" s="1" t="s">
        <v>11</v>
      </c>
      <c r="J7" s="1" t="s">
        <v>405</v>
      </c>
      <c r="K7" s="6" t="s">
        <v>213</v>
      </c>
    </row>
    <row r="8" spans="1:11">
      <c r="A8" s="5" t="s">
        <v>218</v>
      </c>
      <c r="B8" s="1"/>
      <c r="C8" s="1">
        <v>9.4000000000000004E-3</v>
      </c>
      <c r="D8" s="1">
        <v>0</v>
      </c>
      <c r="E8" s="2">
        <v>-2.41E-2</v>
      </c>
      <c r="F8" s="2">
        <v>-5.7000000000000002E-3</v>
      </c>
      <c r="G8" s="1">
        <v>1.2699999999999999E-2</v>
      </c>
      <c r="H8" s="2">
        <v>-0.61</v>
      </c>
      <c r="I8" s="1">
        <v>0.54269999999999996</v>
      </c>
      <c r="J8" s="1" t="s">
        <v>404</v>
      </c>
      <c r="K8" s="6" t="s">
        <v>403</v>
      </c>
    </row>
    <row r="9" spans="1:11">
      <c r="A9" s="5" t="s">
        <v>217</v>
      </c>
      <c r="B9" s="1"/>
      <c r="C9" s="1">
        <v>7.3000000000000001E-3</v>
      </c>
      <c r="D9" s="1">
        <v>5</v>
      </c>
      <c r="E9" s="2">
        <v>-2.06E-2</v>
      </c>
      <c r="F9" s="2">
        <v>-6.4000000000000003E-3</v>
      </c>
      <c r="G9" s="1">
        <v>7.7999999999999996E-3</v>
      </c>
      <c r="H9" s="2">
        <v>-0.88</v>
      </c>
      <c r="I9" s="1">
        <v>0.37840000000000001</v>
      </c>
      <c r="J9" s="1" t="s">
        <v>404</v>
      </c>
      <c r="K9" s="6" t="s">
        <v>403</v>
      </c>
    </row>
    <row r="10" spans="1:11">
      <c r="A10" s="5" t="s">
        <v>216</v>
      </c>
      <c r="B10" s="1"/>
      <c r="C10" s="1">
        <v>2.5000000000000001E-3</v>
      </c>
      <c r="D10" s="1">
        <v>10</v>
      </c>
      <c r="E10" s="2">
        <v>-1.72E-2</v>
      </c>
      <c r="F10" s="2">
        <v>-1.2200000000000001E-2</v>
      </c>
      <c r="G10" s="2">
        <v>-7.1999999999999998E-3</v>
      </c>
      <c r="H10" s="2">
        <v>-4.8</v>
      </c>
      <c r="I10" s="1" t="s">
        <v>11</v>
      </c>
      <c r="J10" s="1" t="s">
        <v>404</v>
      </c>
      <c r="K10" s="6" t="s">
        <v>403</v>
      </c>
    </row>
    <row r="11" spans="1:11">
      <c r="A11" s="5" t="s">
        <v>211</v>
      </c>
      <c r="B11" s="1"/>
      <c r="C11" s="1">
        <v>3.3E-3</v>
      </c>
      <c r="D11" s="1">
        <v>15</v>
      </c>
      <c r="E11" s="2">
        <v>-2.9000000000000001E-2</v>
      </c>
      <c r="F11" s="2">
        <v>-2.2499999999999999E-2</v>
      </c>
      <c r="G11" s="2">
        <v>-1.6E-2</v>
      </c>
      <c r="H11" s="2">
        <v>-6.78</v>
      </c>
      <c r="I11" s="1" t="s">
        <v>11</v>
      </c>
      <c r="J11" s="1" t="s">
        <v>404</v>
      </c>
      <c r="K11" s="6" t="s">
        <v>403</v>
      </c>
    </row>
    <row r="12" spans="1:11">
      <c r="A12" s="5" t="s">
        <v>215</v>
      </c>
      <c r="B12" s="1"/>
      <c r="C12" s="1">
        <v>2.5999999999999999E-3</v>
      </c>
      <c r="D12" s="1">
        <v>20</v>
      </c>
      <c r="E12" s="2">
        <v>-2.7300000000000001E-2</v>
      </c>
      <c r="F12" s="2">
        <v>-2.23E-2</v>
      </c>
      <c r="G12" s="2">
        <v>-1.7299999999999999E-2</v>
      </c>
      <c r="H12" s="2">
        <v>-8.7200000000000006</v>
      </c>
      <c r="I12" s="1" t="s">
        <v>11</v>
      </c>
      <c r="J12" s="1" t="s">
        <v>404</v>
      </c>
      <c r="K12" s="6" t="s">
        <v>403</v>
      </c>
    </row>
    <row r="13" spans="1:11">
      <c r="A13" s="5" t="s">
        <v>214</v>
      </c>
      <c r="B13" s="1"/>
      <c r="C13" s="1">
        <v>2.5000000000000001E-3</v>
      </c>
      <c r="D13" s="1">
        <v>25</v>
      </c>
      <c r="E13" s="2">
        <v>-3.1099999999999999E-2</v>
      </c>
      <c r="F13" s="2">
        <v>-2.63E-2</v>
      </c>
      <c r="G13" s="2">
        <v>-2.1499999999999998E-2</v>
      </c>
      <c r="H13" s="2">
        <v>-10.74</v>
      </c>
      <c r="I13" s="1" t="s">
        <v>11</v>
      </c>
      <c r="J13" s="1" t="s">
        <v>404</v>
      </c>
      <c r="K13" s="6" t="s">
        <v>403</v>
      </c>
    </row>
    <row r="14" spans="1:11">
      <c r="A14" s="5" t="s">
        <v>218</v>
      </c>
      <c r="B14" s="1"/>
      <c r="C14" s="1">
        <v>9.1000000000000004E-3</v>
      </c>
      <c r="D14" s="1">
        <v>0</v>
      </c>
      <c r="E14" s="2">
        <v>-3.0800000000000001E-2</v>
      </c>
      <c r="F14" s="2">
        <v>-1.2999999999999999E-2</v>
      </c>
      <c r="G14" s="1">
        <v>4.7999999999999996E-3</v>
      </c>
      <c r="H14" s="2">
        <v>-1.43</v>
      </c>
      <c r="I14" s="1">
        <v>0.15190000000000001</v>
      </c>
      <c r="J14" s="1" t="s">
        <v>402</v>
      </c>
      <c r="K14" s="6" t="s">
        <v>401</v>
      </c>
    </row>
    <row r="15" spans="1:11">
      <c r="A15" s="5" t="s">
        <v>217</v>
      </c>
      <c r="B15" s="1"/>
      <c r="C15" s="1">
        <v>8.8000000000000005E-3</v>
      </c>
      <c r="D15" s="1">
        <v>5</v>
      </c>
      <c r="E15" s="2">
        <v>-3.1600000000000003E-2</v>
      </c>
      <c r="F15" s="2">
        <v>-1.43E-2</v>
      </c>
      <c r="G15" s="1">
        <v>3.0000000000000001E-3</v>
      </c>
      <c r="H15" s="2">
        <v>-1.62</v>
      </c>
      <c r="I15" s="1">
        <v>0.1045</v>
      </c>
      <c r="J15" s="1" t="s">
        <v>402</v>
      </c>
      <c r="K15" s="6" t="s">
        <v>401</v>
      </c>
    </row>
    <row r="16" spans="1:11">
      <c r="A16" s="5" t="s">
        <v>216</v>
      </c>
      <c r="B16" s="1"/>
      <c r="C16" s="1">
        <v>5.1000000000000004E-3</v>
      </c>
      <c r="D16" s="1">
        <v>10</v>
      </c>
      <c r="E16" s="2">
        <v>-2.5999999999999999E-2</v>
      </c>
      <c r="F16" s="2">
        <v>-1.61E-2</v>
      </c>
      <c r="G16" s="2">
        <v>-6.1999999999999998E-3</v>
      </c>
      <c r="H16" s="2">
        <v>-3.19</v>
      </c>
      <c r="I16" s="1">
        <v>1.4E-3</v>
      </c>
      <c r="J16" s="1" t="s">
        <v>402</v>
      </c>
      <c r="K16" s="6" t="s">
        <v>401</v>
      </c>
    </row>
    <row r="17" spans="1:11">
      <c r="A17" s="5" t="s">
        <v>211</v>
      </c>
      <c r="B17" s="1"/>
      <c r="C17" s="1">
        <v>4.0000000000000001E-3</v>
      </c>
      <c r="D17" s="1">
        <v>15</v>
      </c>
      <c r="E17" s="2">
        <v>-3.1899999999999998E-2</v>
      </c>
      <c r="F17" s="2">
        <v>-2.41E-2</v>
      </c>
      <c r="G17" s="2">
        <v>-1.6400000000000001E-2</v>
      </c>
      <c r="H17" s="2">
        <v>-6.1</v>
      </c>
      <c r="I17" s="1" t="s">
        <v>11</v>
      </c>
      <c r="J17" s="1" t="s">
        <v>402</v>
      </c>
      <c r="K17" s="6" t="s">
        <v>401</v>
      </c>
    </row>
    <row r="18" spans="1:11">
      <c r="A18" s="5" t="s">
        <v>215</v>
      </c>
      <c r="B18" s="1"/>
      <c r="C18" s="1">
        <v>3.7000000000000002E-3</v>
      </c>
      <c r="D18" s="1">
        <v>20</v>
      </c>
      <c r="E18" s="2">
        <v>-3.2500000000000001E-2</v>
      </c>
      <c r="F18" s="2">
        <v>-2.53E-2</v>
      </c>
      <c r="G18" s="2">
        <v>-1.8200000000000001E-2</v>
      </c>
      <c r="H18" s="2">
        <v>-6.92</v>
      </c>
      <c r="I18" s="1" t="s">
        <v>11</v>
      </c>
      <c r="J18" s="1" t="s">
        <v>402</v>
      </c>
      <c r="K18" s="6" t="s">
        <v>401</v>
      </c>
    </row>
    <row r="19" spans="1:11" ht="15.75" thickBot="1">
      <c r="A19" s="7" t="s">
        <v>214</v>
      </c>
      <c r="B19" s="8"/>
      <c r="C19" s="8">
        <v>5.1999999999999998E-3</v>
      </c>
      <c r="D19" s="1">
        <v>25</v>
      </c>
      <c r="E19" s="31">
        <v>-3.9E-2</v>
      </c>
      <c r="F19" s="31">
        <v>-2.8799999999999999E-2</v>
      </c>
      <c r="G19" s="31">
        <v>-1.8599999999999998E-2</v>
      </c>
      <c r="H19" s="31">
        <v>-5.53</v>
      </c>
      <c r="I19" s="8" t="s">
        <v>11</v>
      </c>
      <c r="J19" s="8" t="s">
        <v>402</v>
      </c>
      <c r="K19" s="9" t="s">
        <v>401</v>
      </c>
    </row>
  </sheetData>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dimension ref="A1:AT179"/>
  <sheetViews>
    <sheetView showGridLines="0" workbookViewId="0">
      <selection activeCell="E30" sqref="E30"/>
    </sheetView>
  </sheetViews>
  <sheetFormatPr defaultRowHeight="15"/>
  <cols>
    <col min="1" max="1" width="15" bestFit="1" customWidth="1"/>
    <col min="2" max="4" width="11.140625" bestFit="1" customWidth="1"/>
    <col min="5" max="5" width="12.7109375" bestFit="1" customWidth="1"/>
    <col min="6" max="6" width="13.140625" bestFit="1" customWidth="1"/>
    <col min="7" max="7" width="5" customWidth="1"/>
    <col min="8" max="8" width="7" customWidth="1"/>
    <col min="9" max="12" width="8" customWidth="1"/>
    <col min="13" max="15" width="9" customWidth="1"/>
    <col min="16" max="16" width="9.5703125" bestFit="1" customWidth="1"/>
    <col min="17" max="20" width="8" customWidth="1"/>
    <col min="21" max="21" width="7.140625" customWidth="1"/>
    <col min="22" max="22" width="4.7109375" customWidth="1"/>
    <col min="23" max="24" width="6.7109375" customWidth="1"/>
    <col min="25" max="28" width="7.7109375" customWidth="1"/>
    <col min="29" max="29" width="7.28515625" customWidth="1"/>
    <col min="30" max="30" width="8.85546875" customWidth="1"/>
    <col min="31" max="32" width="10.85546875" bestFit="1" customWidth="1"/>
    <col min="33" max="36" width="11.85546875" bestFit="1" customWidth="1"/>
    <col min="37" max="37" width="6" customWidth="1"/>
    <col min="38" max="38" width="8.85546875" customWidth="1"/>
    <col min="39" max="41" width="14.140625" bestFit="1" customWidth="1"/>
    <col min="42" max="42" width="8" customWidth="1"/>
    <col min="43" max="45" width="14.7109375" bestFit="1" customWidth="1"/>
    <col min="46" max="46" width="9.42578125" bestFit="1" customWidth="1"/>
  </cols>
  <sheetData>
    <row r="1" spans="1:46">
      <c r="A1" s="24" t="s">
        <v>14</v>
      </c>
      <c r="B1" s="34" t="s">
        <v>401</v>
      </c>
      <c r="C1" s="34" t="s">
        <v>403</v>
      </c>
      <c r="D1" s="34" t="s">
        <v>213</v>
      </c>
      <c r="E1" s="34" t="s">
        <v>435</v>
      </c>
      <c r="F1" s="34" t="s">
        <v>434</v>
      </c>
      <c r="G1" s="34" t="s">
        <v>12</v>
      </c>
      <c r="H1" s="34" t="s">
        <v>433</v>
      </c>
      <c r="I1" s="34" t="s">
        <v>432</v>
      </c>
      <c r="J1" s="34" t="s">
        <v>431</v>
      </c>
      <c r="K1" s="34" t="s">
        <v>430</v>
      </c>
      <c r="L1" s="34" t="s">
        <v>212</v>
      </c>
      <c r="M1" s="34" t="s">
        <v>204</v>
      </c>
      <c r="N1" s="34" t="s">
        <v>205</v>
      </c>
      <c r="O1" s="34" t="s">
        <v>206</v>
      </c>
      <c r="P1" s="34" t="s">
        <v>429</v>
      </c>
      <c r="Q1" s="34" t="s">
        <v>428</v>
      </c>
      <c r="R1" s="34" t="s">
        <v>402</v>
      </c>
      <c r="S1" s="34" t="s">
        <v>404</v>
      </c>
      <c r="T1" s="34" t="s">
        <v>405</v>
      </c>
      <c r="U1" s="34" t="s">
        <v>427</v>
      </c>
      <c r="V1" s="34" t="s">
        <v>426</v>
      </c>
      <c r="W1" s="34" t="s">
        <v>218</v>
      </c>
      <c r="X1" s="34" t="s">
        <v>217</v>
      </c>
      <c r="Y1" s="34" t="s">
        <v>216</v>
      </c>
      <c r="Z1" s="34" t="s">
        <v>211</v>
      </c>
      <c r="AA1" s="34" t="s">
        <v>215</v>
      </c>
      <c r="AB1" s="34" t="s">
        <v>214</v>
      </c>
      <c r="AC1" s="34" t="s">
        <v>425</v>
      </c>
      <c r="AD1" s="34" t="s">
        <v>424</v>
      </c>
      <c r="AE1" s="34" t="s">
        <v>423</v>
      </c>
      <c r="AF1" s="34" t="s">
        <v>422</v>
      </c>
      <c r="AG1" s="34" t="s">
        <v>421</v>
      </c>
      <c r="AH1" s="34" t="s">
        <v>420</v>
      </c>
      <c r="AI1" s="34" t="s">
        <v>419</v>
      </c>
      <c r="AJ1" s="34" t="s">
        <v>418</v>
      </c>
      <c r="AK1" s="34" t="s">
        <v>417</v>
      </c>
      <c r="AL1" s="34" t="s">
        <v>416</v>
      </c>
      <c r="AM1" s="34" t="s">
        <v>415</v>
      </c>
      <c r="AN1" s="34" t="s">
        <v>414</v>
      </c>
      <c r="AO1" s="34" t="s">
        <v>413</v>
      </c>
      <c r="AP1" s="34" t="s">
        <v>412</v>
      </c>
      <c r="AQ1" s="34" t="s">
        <v>411</v>
      </c>
      <c r="AR1" s="34" t="s">
        <v>410</v>
      </c>
      <c r="AS1" s="34" t="s">
        <v>409</v>
      </c>
      <c r="AT1" s="33" t="s">
        <v>408</v>
      </c>
    </row>
    <row r="2" spans="1:46">
      <c r="A2" s="5" t="s">
        <v>15</v>
      </c>
      <c r="B2" s="1">
        <v>5.1475</v>
      </c>
      <c r="C2" s="1">
        <v>14.516</v>
      </c>
      <c r="D2" s="1">
        <v>31.423999999999999</v>
      </c>
      <c r="E2" s="2">
        <v>-0.10668</v>
      </c>
      <c r="F2" s="1">
        <v>1066</v>
      </c>
      <c r="G2" s="1">
        <v>2000</v>
      </c>
      <c r="H2" s="1">
        <v>901</v>
      </c>
      <c r="I2" s="1">
        <v>68.160399999999996</v>
      </c>
      <c r="J2" s="1">
        <v>5.8464</v>
      </c>
      <c r="K2" s="1">
        <v>14.613</v>
      </c>
      <c r="L2" s="1">
        <v>29.484999999999999</v>
      </c>
      <c r="M2" s="1">
        <v>28989695</v>
      </c>
      <c r="N2" s="1">
        <v>26842052</v>
      </c>
      <c r="O2" s="1">
        <v>24031980</v>
      </c>
      <c r="P2" s="1">
        <v>30685730</v>
      </c>
      <c r="Q2" s="1">
        <v>6.8035100000000002</v>
      </c>
      <c r="R2" s="1">
        <v>1.7658199999999999</v>
      </c>
      <c r="S2" s="1">
        <v>2.6819299999999999</v>
      </c>
      <c r="T2" s="1">
        <v>3.3838699999999999</v>
      </c>
      <c r="U2" s="1">
        <v>1</v>
      </c>
      <c r="V2" s="1">
        <v>12</v>
      </c>
      <c r="W2" s="1">
        <v>12</v>
      </c>
      <c r="X2" s="1">
        <v>11</v>
      </c>
      <c r="Y2" s="1">
        <v>10</v>
      </c>
      <c r="Z2" s="1">
        <v>7</v>
      </c>
      <c r="AA2" s="1">
        <v>6</v>
      </c>
      <c r="AB2" s="1">
        <v>4</v>
      </c>
      <c r="AC2" s="1">
        <v>1</v>
      </c>
      <c r="AD2" s="1">
        <v>10</v>
      </c>
      <c r="AE2" s="1">
        <v>10</v>
      </c>
      <c r="AF2" s="1">
        <v>9</v>
      </c>
      <c r="AG2" s="1">
        <v>8</v>
      </c>
      <c r="AH2" s="1">
        <v>5</v>
      </c>
      <c r="AI2" s="1">
        <v>4</v>
      </c>
      <c r="AJ2" s="1">
        <v>2</v>
      </c>
      <c r="AK2" s="1">
        <v>3185</v>
      </c>
      <c r="AL2" s="1">
        <v>63.434100000000001</v>
      </c>
      <c r="AM2" s="1">
        <v>8.1514000000000006</v>
      </c>
      <c r="AN2" s="1">
        <v>5.6958000000000002</v>
      </c>
      <c r="AO2" s="1">
        <v>3.5236999999999998</v>
      </c>
      <c r="AP2" s="1">
        <v>8.0662000000000003</v>
      </c>
      <c r="AQ2" s="1">
        <v>2.0981900000000002</v>
      </c>
      <c r="AR2" s="1">
        <v>1.73973</v>
      </c>
      <c r="AS2" s="1">
        <v>1.2595000000000001</v>
      </c>
      <c r="AT2" s="6">
        <v>0.10668</v>
      </c>
    </row>
    <row r="3" spans="1:46">
      <c r="A3" s="5" t="s">
        <v>15</v>
      </c>
      <c r="B3" s="1">
        <v>5.1475</v>
      </c>
      <c r="C3" s="1">
        <v>14.516</v>
      </c>
      <c r="D3" s="1">
        <v>31.423999999999999</v>
      </c>
      <c r="E3" s="1">
        <v>1.2800000000000001E-2</v>
      </c>
      <c r="F3" s="1">
        <v>1066</v>
      </c>
      <c r="G3" s="1">
        <v>2001</v>
      </c>
      <c r="H3" s="1">
        <v>1029</v>
      </c>
      <c r="I3" s="1">
        <v>68.452399999999997</v>
      </c>
      <c r="J3" s="1">
        <v>5.6944999999999997</v>
      </c>
      <c r="K3" s="1">
        <v>15.446999999999999</v>
      </c>
      <c r="L3" s="1">
        <v>32.593000000000004</v>
      </c>
      <c r="M3" s="1">
        <v>29270445</v>
      </c>
      <c r="N3" s="1">
        <v>27108306</v>
      </c>
      <c r="O3" s="1">
        <v>24189914</v>
      </c>
      <c r="P3" s="1">
        <v>31020596</v>
      </c>
      <c r="Q3" s="1">
        <v>6.9363400000000004</v>
      </c>
      <c r="R3" s="1">
        <v>1.7395</v>
      </c>
      <c r="S3" s="1">
        <v>2.7374299999999998</v>
      </c>
      <c r="T3" s="1">
        <v>3.4840900000000001</v>
      </c>
      <c r="U3" s="1" t="s">
        <v>13</v>
      </c>
      <c r="V3" s="1">
        <v>12</v>
      </c>
      <c r="W3" s="1">
        <v>12</v>
      </c>
      <c r="X3" s="1">
        <v>11</v>
      </c>
      <c r="Y3" s="1">
        <v>10</v>
      </c>
      <c r="Z3" s="1">
        <v>8</v>
      </c>
      <c r="AA3" s="1">
        <v>6</v>
      </c>
      <c r="AB3" s="1">
        <v>4</v>
      </c>
      <c r="AC3" s="1" t="s">
        <v>13</v>
      </c>
      <c r="AD3" s="1">
        <v>10</v>
      </c>
      <c r="AE3" s="1">
        <v>10</v>
      </c>
      <c r="AF3" s="1">
        <v>9</v>
      </c>
      <c r="AG3" s="1">
        <v>8</v>
      </c>
      <c r="AH3" s="1">
        <v>6</v>
      </c>
      <c r="AI3" s="1">
        <v>4</v>
      </c>
      <c r="AJ3" s="1">
        <v>2</v>
      </c>
      <c r="AK3" s="1">
        <v>3160</v>
      </c>
      <c r="AL3" s="1">
        <v>63.362299999999998</v>
      </c>
      <c r="AM3" s="1">
        <v>8.1226000000000003</v>
      </c>
      <c r="AN3" s="1">
        <v>5.7640000000000002</v>
      </c>
      <c r="AO3" s="1">
        <v>3.5567000000000002</v>
      </c>
      <c r="AP3" s="1">
        <v>8.0582999999999991</v>
      </c>
      <c r="AQ3" s="1">
        <v>2.0946500000000001</v>
      </c>
      <c r="AR3" s="1">
        <v>1.7516400000000001</v>
      </c>
      <c r="AS3" s="1">
        <v>1.26884</v>
      </c>
      <c r="AT3" s="6">
        <v>1.2800000000000001E-2</v>
      </c>
    </row>
    <row r="4" spans="1:46">
      <c r="A4" s="5" t="s">
        <v>15</v>
      </c>
      <c r="B4" s="1">
        <v>5.1475</v>
      </c>
      <c r="C4" s="1">
        <v>14.516</v>
      </c>
      <c r="D4" s="1">
        <v>31.423999999999999</v>
      </c>
      <c r="E4" s="1">
        <v>6.234E-2</v>
      </c>
      <c r="F4" s="1">
        <v>1066</v>
      </c>
      <c r="G4" s="1">
        <v>2002</v>
      </c>
      <c r="H4" s="1">
        <v>1088</v>
      </c>
      <c r="I4" s="1">
        <v>68.125500000000002</v>
      </c>
      <c r="J4" s="1">
        <v>5.9161999999999999</v>
      </c>
      <c r="K4" s="1">
        <v>15.859</v>
      </c>
      <c r="L4" s="1">
        <v>34.36</v>
      </c>
      <c r="M4" s="1">
        <v>29553108</v>
      </c>
      <c r="N4" s="1">
        <v>27378337</v>
      </c>
      <c r="O4" s="1">
        <v>24289082</v>
      </c>
      <c r="P4" s="1">
        <v>31358418</v>
      </c>
      <c r="Q4" s="1">
        <v>6.9920999999999998</v>
      </c>
      <c r="R4" s="1">
        <v>1.7777000000000001</v>
      </c>
      <c r="S4" s="1">
        <v>2.7637499999999999</v>
      </c>
      <c r="T4" s="1">
        <v>3.5369000000000002</v>
      </c>
      <c r="U4" s="1">
        <v>1</v>
      </c>
      <c r="V4" s="1">
        <v>13</v>
      </c>
      <c r="W4" s="1">
        <v>13</v>
      </c>
      <c r="X4" s="1">
        <v>11</v>
      </c>
      <c r="Y4" s="1">
        <v>10</v>
      </c>
      <c r="Z4" s="1">
        <v>8</v>
      </c>
      <c r="AA4" s="1">
        <v>7</v>
      </c>
      <c r="AB4" s="1">
        <v>4</v>
      </c>
      <c r="AC4" s="1" t="s">
        <v>13</v>
      </c>
      <c r="AD4" s="1">
        <v>10</v>
      </c>
      <c r="AE4" s="1">
        <v>10</v>
      </c>
      <c r="AF4" s="1">
        <v>9</v>
      </c>
      <c r="AG4" s="1">
        <v>8</v>
      </c>
      <c r="AH4" s="1">
        <v>6</v>
      </c>
      <c r="AI4" s="1">
        <v>5</v>
      </c>
      <c r="AJ4" s="1">
        <v>2</v>
      </c>
      <c r="AK4" s="1">
        <v>3140</v>
      </c>
      <c r="AL4" s="1">
        <v>63.367800000000003</v>
      </c>
      <c r="AM4" s="1">
        <v>8.1942000000000004</v>
      </c>
      <c r="AN4" s="1">
        <v>5.8727</v>
      </c>
      <c r="AO4" s="1">
        <v>3.6351</v>
      </c>
      <c r="AP4" s="1">
        <v>8.0519999999999996</v>
      </c>
      <c r="AQ4" s="1">
        <v>2.1034299999999999</v>
      </c>
      <c r="AR4" s="1">
        <v>1.7703199999999999</v>
      </c>
      <c r="AS4" s="1">
        <v>1.2906200000000001</v>
      </c>
      <c r="AT4" s="6">
        <v>6.234E-2</v>
      </c>
    </row>
    <row r="5" spans="1:46">
      <c r="A5" s="5" t="s">
        <v>15</v>
      </c>
      <c r="B5" s="1">
        <v>5.1475</v>
      </c>
      <c r="C5" s="1">
        <v>14.516</v>
      </c>
      <c r="D5" s="1">
        <v>31.423999999999999</v>
      </c>
      <c r="E5" s="1">
        <v>6.1830000000000003E-2</v>
      </c>
      <c r="F5" s="1">
        <v>1066</v>
      </c>
      <c r="G5" s="1">
        <v>2003</v>
      </c>
      <c r="H5" s="1">
        <v>1018</v>
      </c>
      <c r="I5" s="1">
        <v>67.598200000000006</v>
      </c>
      <c r="J5" s="1">
        <v>5.8135000000000003</v>
      </c>
      <c r="K5" s="1">
        <v>16.056999999999999</v>
      </c>
      <c r="L5" s="1">
        <v>33.789000000000001</v>
      </c>
      <c r="M5" s="1">
        <v>29780450</v>
      </c>
      <c r="N5" s="1">
        <v>27589965</v>
      </c>
      <c r="O5" s="1">
        <v>24339745</v>
      </c>
      <c r="P5" s="1">
        <v>31641630</v>
      </c>
      <c r="Q5" s="1">
        <v>6.9256000000000002</v>
      </c>
      <c r="R5" s="1">
        <v>1.7601899999999999</v>
      </c>
      <c r="S5" s="1">
        <v>2.7761200000000001</v>
      </c>
      <c r="T5" s="1">
        <v>3.52013</v>
      </c>
      <c r="U5" s="1" t="s">
        <v>13</v>
      </c>
      <c r="V5" s="1">
        <v>13</v>
      </c>
      <c r="W5" s="1">
        <v>13</v>
      </c>
      <c r="X5" s="1">
        <v>11</v>
      </c>
      <c r="Y5" s="1">
        <v>10</v>
      </c>
      <c r="Z5" s="1">
        <v>8</v>
      </c>
      <c r="AA5" s="1">
        <v>7</v>
      </c>
      <c r="AB5" s="1">
        <v>4</v>
      </c>
      <c r="AC5" s="1" t="s">
        <v>13</v>
      </c>
      <c r="AD5" s="1">
        <v>10</v>
      </c>
      <c r="AE5" s="1">
        <v>10</v>
      </c>
      <c r="AF5" s="1">
        <v>9</v>
      </c>
      <c r="AG5" s="1">
        <v>8</v>
      </c>
      <c r="AH5" s="1">
        <v>6</v>
      </c>
      <c r="AI5" s="1">
        <v>5</v>
      </c>
      <c r="AJ5" s="1">
        <v>2</v>
      </c>
      <c r="AK5" s="1">
        <v>3145</v>
      </c>
      <c r="AL5" s="1">
        <v>62.587400000000002</v>
      </c>
      <c r="AM5" s="1">
        <v>8.2873999999999999</v>
      </c>
      <c r="AN5" s="1">
        <v>6.0251999999999999</v>
      </c>
      <c r="AO5" s="1">
        <v>3.7267000000000001</v>
      </c>
      <c r="AP5" s="1">
        <v>8.0535999999999994</v>
      </c>
      <c r="AQ5" s="1">
        <v>2.1147300000000002</v>
      </c>
      <c r="AR5" s="1">
        <v>1.7959499999999999</v>
      </c>
      <c r="AS5" s="1">
        <v>1.3155300000000001</v>
      </c>
      <c r="AT5" s="6">
        <v>6.1830000000000003E-2</v>
      </c>
    </row>
    <row r="6" spans="1:46">
      <c r="A6" s="5" t="s">
        <v>15</v>
      </c>
      <c r="B6" s="1">
        <v>5.1475</v>
      </c>
      <c r="C6" s="1">
        <v>14.516</v>
      </c>
      <c r="D6" s="1">
        <v>31.423999999999999</v>
      </c>
      <c r="E6" s="2">
        <v>-8.0000000000000002E-3</v>
      </c>
      <c r="F6" s="1">
        <v>1066</v>
      </c>
      <c r="G6" s="1">
        <v>2004</v>
      </c>
      <c r="H6" s="1">
        <v>1067</v>
      </c>
      <c r="I6" s="1">
        <v>68.889399999999995</v>
      </c>
      <c r="J6" s="1">
        <v>4.6906999999999996</v>
      </c>
      <c r="K6" s="1">
        <v>14.131</v>
      </c>
      <c r="L6" s="1">
        <v>31.381</v>
      </c>
      <c r="M6" s="1">
        <v>30026229</v>
      </c>
      <c r="N6" s="1">
        <v>27810425</v>
      </c>
      <c r="O6" s="1">
        <v>24409913</v>
      </c>
      <c r="P6" s="1">
        <v>31938004</v>
      </c>
      <c r="Q6" s="1">
        <v>6.9726100000000004</v>
      </c>
      <c r="R6" s="1">
        <v>1.54559</v>
      </c>
      <c r="S6" s="1">
        <v>2.6484000000000001</v>
      </c>
      <c r="T6" s="1">
        <v>3.4462000000000002</v>
      </c>
      <c r="U6" s="1" t="s">
        <v>13</v>
      </c>
      <c r="V6" s="1">
        <v>13</v>
      </c>
      <c r="W6" s="1">
        <v>13</v>
      </c>
      <c r="X6" s="1">
        <v>11</v>
      </c>
      <c r="Y6" s="1">
        <v>10</v>
      </c>
      <c r="Z6" s="1">
        <v>8</v>
      </c>
      <c r="AA6" s="1">
        <v>7</v>
      </c>
      <c r="AB6" s="1">
        <v>5</v>
      </c>
      <c r="AC6" s="1" t="s">
        <v>13</v>
      </c>
      <c r="AD6" s="1">
        <v>10</v>
      </c>
      <c r="AE6" s="1">
        <v>10</v>
      </c>
      <c r="AF6" s="1">
        <v>9</v>
      </c>
      <c r="AG6" s="1">
        <v>8</v>
      </c>
      <c r="AH6" s="1">
        <v>6</v>
      </c>
      <c r="AI6" s="1">
        <v>5</v>
      </c>
      <c r="AJ6" s="1">
        <v>3</v>
      </c>
      <c r="AK6" s="1">
        <v>3260</v>
      </c>
      <c r="AL6" s="1">
        <v>62.944800000000001</v>
      </c>
      <c r="AM6" s="1">
        <v>8.3493999999999993</v>
      </c>
      <c r="AN6" s="1">
        <v>6.1601999999999997</v>
      </c>
      <c r="AO6" s="1">
        <v>3.7810999999999999</v>
      </c>
      <c r="AP6" s="1">
        <v>8.0894999999999992</v>
      </c>
      <c r="AQ6" s="1">
        <v>2.1221899999999998</v>
      </c>
      <c r="AR6" s="1">
        <v>1.8181099999999999</v>
      </c>
      <c r="AS6" s="1">
        <v>1.3300099999999999</v>
      </c>
      <c r="AT6" s="6">
        <v>8.0000000000000002E-3</v>
      </c>
    </row>
    <row r="7" spans="1:46">
      <c r="A7" s="5" t="s">
        <v>15</v>
      </c>
      <c r="B7" s="1">
        <v>5.1475</v>
      </c>
      <c r="C7" s="1">
        <v>14.516</v>
      </c>
      <c r="D7" s="1">
        <v>31.423999999999999</v>
      </c>
      <c r="E7" s="1">
        <v>3.0519999999999999E-2</v>
      </c>
      <c r="F7" s="1">
        <v>1066</v>
      </c>
      <c r="G7" s="1">
        <v>2005</v>
      </c>
      <c r="H7" s="1">
        <v>1053</v>
      </c>
      <c r="I7" s="1">
        <v>68.741699999999994</v>
      </c>
      <c r="J7" s="1">
        <v>5.1963999999999997</v>
      </c>
      <c r="K7" s="1">
        <v>14.686</v>
      </c>
      <c r="L7" s="1">
        <v>31.452999999999999</v>
      </c>
      <c r="M7" s="1">
        <v>30275449</v>
      </c>
      <c r="N7" s="1">
        <v>28036863</v>
      </c>
      <c r="O7" s="1">
        <v>24488083</v>
      </c>
      <c r="P7" s="1">
        <v>32242364</v>
      </c>
      <c r="Q7" s="1">
        <v>6.9593999999999996</v>
      </c>
      <c r="R7" s="1">
        <v>1.6479699999999999</v>
      </c>
      <c r="S7" s="1">
        <v>2.6869000000000001</v>
      </c>
      <c r="T7" s="1">
        <v>3.4484900000000001</v>
      </c>
      <c r="U7" s="1" t="s">
        <v>13</v>
      </c>
      <c r="V7" s="1">
        <v>13</v>
      </c>
      <c r="W7" s="1">
        <v>13</v>
      </c>
      <c r="X7" s="1">
        <v>12</v>
      </c>
      <c r="Y7" s="1">
        <v>11</v>
      </c>
      <c r="Z7" s="1">
        <v>10</v>
      </c>
      <c r="AA7" s="1">
        <v>7</v>
      </c>
      <c r="AB7" s="1">
        <v>6</v>
      </c>
      <c r="AC7" s="1" t="s">
        <v>13</v>
      </c>
      <c r="AD7" s="1">
        <v>10</v>
      </c>
      <c r="AE7" s="1">
        <v>10</v>
      </c>
      <c r="AF7" s="1">
        <v>10</v>
      </c>
      <c r="AG7" s="1">
        <v>9</v>
      </c>
      <c r="AH7" s="1">
        <v>8</v>
      </c>
      <c r="AI7" s="1">
        <v>5</v>
      </c>
      <c r="AJ7" s="1">
        <v>4</v>
      </c>
      <c r="AK7" s="1">
        <v>3415</v>
      </c>
      <c r="AL7" s="1">
        <v>62.990499999999997</v>
      </c>
      <c r="AM7" s="1">
        <v>8.4329000000000001</v>
      </c>
      <c r="AN7" s="1">
        <v>6.2911999999999999</v>
      </c>
      <c r="AO7" s="1">
        <v>3.8199000000000001</v>
      </c>
      <c r="AP7" s="1">
        <v>8.1358999999999995</v>
      </c>
      <c r="AQ7" s="1">
        <v>2.1321400000000001</v>
      </c>
      <c r="AR7" s="1">
        <v>1.8391500000000001</v>
      </c>
      <c r="AS7" s="1">
        <v>1.34023</v>
      </c>
      <c r="AT7" s="6">
        <v>3.0519999999999999E-2</v>
      </c>
    </row>
    <row r="8" spans="1:46">
      <c r="A8" s="5" t="s">
        <v>15</v>
      </c>
      <c r="B8" s="1">
        <v>5.1475</v>
      </c>
      <c r="C8" s="1">
        <v>14.516</v>
      </c>
      <c r="D8" s="1">
        <v>31.423999999999999</v>
      </c>
      <c r="E8" s="2">
        <v>-7.0940000000000003E-2</v>
      </c>
      <c r="F8" s="1">
        <v>1066</v>
      </c>
      <c r="G8" s="1">
        <v>2006</v>
      </c>
      <c r="H8" s="1">
        <v>1022</v>
      </c>
      <c r="I8" s="1">
        <v>69.456900000000005</v>
      </c>
      <c r="J8" s="1">
        <v>4.4974999999999996</v>
      </c>
      <c r="K8" s="1">
        <v>12.951000000000001</v>
      </c>
      <c r="L8" s="1">
        <v>28.312999999999999</v>
      </c>
      <c r="M8" s="1">
        <v>30542403</v>
      </c>
      <c r="N8" s="1">
        <v>28260547</v>
      </c>
      <c r="O8" s="1">
        <v>24569090</v>
      </c>
      <c r="P8" s="1">
        <v>32570505</v>
      </c>
      <c r="Q8" s="1">
        <v>6.9295200000000001</v>
      </c>
      <c r="R8" s="1">
        <v>1.50353</v>
      </c>
      <c r="S8" s="1">
        <v>2.5611700000000002</v>
      </c>
      <c r="T8" s="1">
        <v>3.3433199999999998</v>
      </c>
      <c r="U8" s="1" t="s">
        <v>13</v>
      </c>
      <c r="V8" s="1">
        <v>13</v>
      </c>
      <c r="W8" s="1">
        <v>13</v>
      </c>
      <c r="X8" s="1">
        <v>12</v>
      </c>
      <c r="Y8" s="1">
        <v>11</v>
      </c>
      <c r="Z8" s="1">
        <v>10</v>
      </c>
      <c r="AA8" s="1">
        <v>8</v>
      </c>
      <c r="AB8" s="1">
        <v>6</v>
      </c>
      <c r="AC8" s="1" t="s">
        <v>13</v>
      </c>
      <c r="AD8" s="1">
        <v>10</v>
      </c>
      <c r="AE8" s="1">
        <v>10</v>
      </c>
      <c r="AF8" s="1">
        <v>10</v>
      </c>
      <c r="AG8" s="1">
        <v>9</v>
      </c>
      <c r="AH8" s="1">
        <v>8</v>
      </c>
      <c r="AI8" s="1">
        <v>6</v>
      </c>
      <c r="AJ8" s="1">
        <v>4</v>
      </c>
      <c r="AK8" s="1">
        <v>3325</v>
      </c>
      <c r="AL8" s="1">
        <v>63.785699999999999</v>
      </c>
      <c r="AM8" s="1">
        <v>8.4324999999999992</v>
      </c>
      <c r="AN8" s="1">
        <v>6.3083</v>
      </c>
      <c r="AO8" s="1">
        <v>3.7717000000000001</v>
      </c>
      <c r="AP8" s="1">
        <v>8.1091999999999995</v>
      </c>
      <c r="AQ8" s="1">
        <v>2.1320899999999998</v>
      </c>
      <c r="AR8" s="1">
        <v>1.8418699999999999</v>
      </c>
      <c r="AS8" s="1">
        <v>1.32752</v>
      </c>
      <c r="AT8" s="6">
        <v>7.0940000000000003E-2</v>
      </c>
    </row>
    <row r="9" spans="1:46">
      <c r="A9" s="5" t="s">
        <v>15</v>
      </c>
      <c r="B9" s="1">
        <v>5.1475</v>
      </c>
      <c r="C9" s="1">
        <v>14.516</v>
      </c>
      <c r="D9" s="1">
        <v>31.423999999999999</v>
      </c>
      <c r="E9" s="1">
        <v>6.6699999999999995E-2</v>
      </c>
      <c r="F9" s="1">
        <v>1066</v>
      </c>
      <c r="G9" s="1">
        <v>2007</v>
      </c>
      <c r="H9" s="1">
        <v>1108</v>
      </c>
      <c r="I9" s="1">
        <v>68.2423</v>
      </c>
      <c r="J9" s="1">
        <v>5.3455000000000004</v>
      </c>
      <c r="K9" s="1">
        <v>15.54</v>
      </c>
      <c r="L9" s="1">
        <v>33.886000000000003</v>
      </c>
      <c r="M9" s="1">
        <v>30809293</v>
      </c>
      <c r="N9" s="1">
        <v>28475290</v>
      </c>
      <c r="O9" s="1">
        <v>24646922</v>
      </c>
      <c r="P9" s="1">
        <v>32887928</v>
      </c>
      <c r="Q9" s="1">
        <v>7.0103099999999996</v>
      </c>
      <c r="R9" s="1">
        <v>1.67625</v>
      </c>
      <c r="S9" s="1">
        <v>2.7433999999999998</v>
      </c>
      <c r="T9" s="1">
        <v>3.5230000000000001</v>
      </c>
      <c r="U9" s="1" t="s">
        <v>13</v>
      </c>
      <c r="V9" s="1">
        <v>13</v>
      </c>
      <c r="W9" s="1">
        <v>13</v>
      </c>
      <c r="X9" s="1">
        <v>13</v>
      </c>
      <c r="Y9" s="1">
        <v>11</v>
      </c>
      <c r="Z9" s="1">
        <v>10</v>
      </c>
      <c r="AA9" s="1">
        <v>8</v>
      </c>
      <c r="AB9" s="1">
        <v>7</v>
      </c>
      <c r="AC9" s="1" t="s">
        <v>13</v>
      </c>
      <c r="AD9" s="1">
        <v>10</v>
      </c>
      <c r="AE9" s="1">
        <v>10</v>
      </c>
      <c r="AF9" s="1">
        <v>10</v>
      </c>
      <c r="AG9" s="1">
        <v>9</v>
      </c>
      <c r="AH9" s="1">
        <v>8</v>
      </c>
      <c r="AI9" s="1">
        <v>6</v>
      </c>
      <c r="AJ9" s="1">
        <v>5</v>
      </c>
      <c r="AK9" s="1">
        <v>3640</v>
      </c>
      <c r="AL9" s="1">
        <v>63.880499999999998</v>
      </c>
      <c r="AM9" s="1">
        <v>8.5760000000000005</v>
      </c>
      <c r="AN9" s="1">
        <v>6.4974999999999996</v>
      </c>
      <c r="AO9" s="1">
        <v>3.8098000000000001</v>
      </c>
      <c r="AP9" s="1">
        <v>8.1997</v>
      </c>
      <c r="AQ9" s="1">
        <v>2.1489699999999998</v>
      </c>
      <c r="AR9" s="1">
        <v>1.87141</v>
      </c>
      <c r="AS9" s="1">
        <v>1.33758</v>
      </c>
      <c r="AT9" s="6">
        <v>6.6699999999999995E-2</v>
      </c>
    </row>
    <row r="10" spans="1:46">
      <c r="A10" s="5" t="s">
        <v>15</v>
      </c>
      <c r="B10" s="1">
        <v>5.1475</v>
      </c>
      <c r="C10" s="1">
        <v>14.516</v>
      </c>
      <c r="D10" s="1">
        <v>31.423999999999999</v>
      </c>
      <c r="E10" s="1">
        <v>1.797E-2</v>
      </c>
      <c r="F10" s="1">
        <v>1066</v>
      </c>
      <c r="G10" s="1">
        <v>2008</v>
      </c>
      <c r="H10" s="1">
        <v>1105</v>
      </c>
      <c r="I10" s="1">
        <v>69.166499999999999</v>
      </c>
      <c r="J10" s="1">
        <v>5.4181999999999997</v>
      </c>
      <c r="K10" s="1">
        <v>14.631</v>
      </c>
      <c r="L10" s="1">
        <v>31.335000000000001</v>
      </c>
      <c r="M10" s="1">
        <v>31119019</v>
      </c>
      <c r="N10" s="1">
        <v>28713168</v>
      </c>
      <c r="O10" s="1">
        <v>24749702</v>
      </c>
      <c r="P10" s="1">
        <v>33245773</v>
      </c>
      <c r="Q10" s="1">
        <v>7.0076000000000001</v>
      </c>
      <c r="R10" s="1">
        <v>1.68977</v>
      </c>
      <c r="S10" s="1">
        <v>2.6831399999999999</v>
      </c>
      <c r="T10" s="1">
        <v>3.4447199999999998</v>
      </c>
      <c r="U10" s="1" t="s">
        <v>13</v>
      </c>
      <c r="V10" s="1">
        <v>13</v>
      </c>
      <c r="W10" s="1">
        <v>13</v>
      </c>
      <c r="X10" s="1">
        <v>13</v>
      </c>
      <c r="Y10" s="1">
        <v>11</v>
      </c>
      <c r="Z10" s="1">
        <v>10</v>
      </c>
      <c r="AA10" s="1">
        <v>8</v>
      </c>
      <c r="AB10" s="1">
        <v>7</v>
      </c>
      <c r="AC10" s="1" t="s">
        <v>13</v>
      </c>
      <c r="AD10" s="1">
        <v>10</v>
      </c>
      <c r="AE10" s="1">
        <v>10</v>
      </c>
      <c r="AF10" s="1">
        <v>10</v>
      </c>
      <c r="AG10" s="1">
        <v>9</v>
      </c>
      <c r="AH10" s="1">
        <v>8</v>
      </c>
      <c r="AI10" s="1">
        <v>6</v>
      </c>
      <c r="AJ10" s="1">
        <v>5</v>
      </c>
      <c r="AK10" s="1">
        <v>3630</v>
      </c>
      <c r="AL10" s="1">
        <v>63.333300000000001</v>
      </c>
      <c r="AM10" s="1">
        <v>8.7096</v>
      </c>
      <c r="AN10" s="1">
        <v>6.6426999999999996</v>
      </c>
      <c r="AO10" s="1">
        <v>3.8456999999999999</v>
      </c>
      <c r="AP10" s="1">
        <v>8.1969999999999992</v>
      </c>
      <c r="AQ10" s="1">
        <v>2.1644199999999998</v>
      </c>
      <c r="AR10" s="1">
        <v>1.8935200000000001</v>
      </c>
      <c r="AS10" s="1">
        <v>1.3469599999999999</v>
      </c>
      <c r="AT10" s="6">
        <v>1.797E-2</v>
      </c>
    </row>
    <row r="11" spans="1:46">
      <c r="A11" s="5" t="s">
        <v>15</v>
      </c>
      <c r="B11" s="1">
        <v>5.1475</v>
      </c>
      <c r="C11" s="1">
        <v>14.516</v>
      </c>
      <c r="D11" s="1">
        <v>31.423999999999999</v>
      </c>
      <c r="E11" s="2">
        <v>-7.0870000000000002E-2</v>
      </c>
      <c r="F11" s="1">
        <v>1066</v>
      </c>
      <c r="G11" s="1">
        <v>2009</v>
      </c>
      <c r="H11" s="1">
        <v>1065</v>
      </c>
      <c r="I11" s="1">
        <v>69.677499999999995</v>
      </c>
      <c r="J11" s="1">
        <v>4.5397999999999996</v>
      </c>
      <c r="K11" s="1">
        <v>12.897</v>
      </c>
      <c r="L11" s="1">
        <v>28.611999999999998</v>
      </c>
      <c r="M11" s="1">
        <v>31459329</v>
      </c>
      <c r="N11" s="1">
        <v>28967461</v>
      </c>
      <c r="O11" s="1">
        <v>24858115</v>
      </c>
      <c r="P11" s="1">
        <v>33628571</v>
      </c>
      <c r="Q11" s="1">
        <v>6.9707299999999996</v>
      </c>
      <c r="R11" s="1">
        <v>1.51288</v>
      </c>
      <c r="S11" s="1">
        <v>2.55701</v>
      </c>
      <c r="T11" s="1">
        <v>3.3538100000000002</v>
      </c>
      <c r="U11" s="1" t="s">
        <v>13</v>
      </c>
      <c r="V11" s="1">
        <v>13</v>
      </c>
      <c r="W11" s="1">
        <v>13</v>
      </c>
      <c r="X11" s="1">
        <v>13</v>
      </c>
      <c r="Y11" s="1">
        <v>11</v>
      </c>
      <c r="Z11" s="1">
        <v>10</v>
      </c>
      <c r="AA11" s="1">
        <v>8</v>
      </c>
      <c r="AB11" s="1">
        <v>7</v>
      </c>
      <c r="AC11" s="1" t="s">
        <v>13</v>
      </c>
      <c r="AD11" s="1">
        <v>10</v>
      </c>
      <c r="AE11" s="1">
        <v>10</v>
      </c>
      <c r="AF11" s="1">
        <v>10</v>
      </c>
      <c r="AG11" s="1">
        <v>9</v>
      </c>
      <c r="AH11" s="1">
        <v>8</v>
      </c>
      <c r="AI11" s="1">
        <v>6</v>
      </c>
      <c r="AJ11" s="1">
        <v>5</v>
      </c>
      <c r="AK11" s="1">
        <v>3875</v>
      </c>
      <c r="AL11" s="1">
        <v>63.338700000000003</v>
      </c>
      <c r="AM11" s="1">
        <v>8.9769000000000005</v>
      </c>
      <c r="AN11" s="1">
        <v>6.8718000000000004</v>
      </c>
      <c r="AO11" s="1">
        <v>3.9001000000000001</v>
      </c>
      <c r="AP11" s="1">
        <v>8.2622999999999998</v>
      </c>
      <c r="AQ11" s="1">
        <v>2.1946500000000002</v>
      </c>
      <c r="AR11" s="1">
        <v>1.92743</v>
      </c>
      <c r="AS11" s="1">
        <v>1.361</v>
      </c>
      <c r="AT11" s="6">
        <v>7.0870000000000002E-2</v>
      </c>
    </row>
    <row r="12" spans="1:46">
      <c r="A12" s="5" t="s">
        <v>15</v>
      </c>
      <c r="B12" s="1">
        <v>5.1475</v>
      </c>
      <c r="C12" s="1">
        <v>14.516</v>
      </c>
      <c r="D12" s="1">
        <v>31.423999999999999</v>
      </c>
      <c r="E12" s="2">
        <v>-1.7440000000000001E-2</v>
      </c>
      <c r="F12" s="1">
        <v>1066</v>
      </c>
      <c r="G12" s="1">
        <v>2010</v>
      </c>
      <c r="H12" s="1">
        <v>1150</v>
      </c>
      <c r="I12" s="1">
        <v>69.682599999999994</v>
      </c>
      <c r="J12" s="1">
        <v>4.6208999999999998</v>
      </c>
      <c r="K12" s="1">
        <v>13.669</v>
      </c>
      <c r="L12" s="1">
        <v>30.687000000000001</v>
      </c>
      <c r="M12" s="1">
        <v>31788672</v>
      </c>
      <c r="N12" s="1">
        <v>29209131</v>
      </c>
      <c r="O12" s="1">
        <v>24940838</v>
      </c>
      <c r="P12" s="1">
        <v>34005274</v>
      </c>
      <c r="Q12" s="1">
        <v>7.0475199999999996</v>
      </c>
      <c r="R12" s="1">
        <v>1.5306</v>
      </c>
      <c r="S12" s="1">
        <v>2.61511</v>
      </c>
      <c r="T12" s="1">
        <v>3.4238400000000002</v>
      </c>
      <c r="U12" s="1" t="s">
        <v>13</v>
      </c>
      <c r="V12" s="1">
        <v>13</v>
      </c>
      <c r="W12" s="1">
        <v>13</v>
      </c>
      <c r="X12" s="1">
        <v>13</v>
      </c>
      <c r="Y12" s="1">
        <v>12</v>
      </c>
      <c r="Z12" s="1">
        <v>11</v>
      </c>
      <c r="AA12" s="1">
        <v>10</v>
      </c>
      <c r="AB12" s="1">
        <v>7</v>
      </c>
      <c r="AC12" s="1" t="s">
        <v>13</v>
      </c>
      <c r="AD12" s="1">
        <v>10</v>
      </c>
      <c r="AE12" s="1">
        <v>10</v>
      </c>
      <c r="AF12" s="1">
        <v>10</v>
      </c>
      <c r="AG12" s="1">
        <v>10</v>
      </c>
      <c r="AH12" s="1">
        <v>9</v>
      </c>
      <c r="AI12" s="1">
        <v>8</v>
      </c>
      <c r="AJ12" s="1">
        <v>5</v>
      </c>
      <c r="AK12" s="1">
        <v>3890</v>
      </c>
      <c r="AL12" s="1">
        <v>63.823900000000002</v>
      </c>
      <c r="AM12" s="1">
        <v>9.0937999999999999</v>
      </c>
      <c r="AN12" s="1">
        <v>6.9897</v>
      </c>
      <c r="AO12" s="1">
        <v>3.8694000000000002</v>
      </c>
      <c r="AP12" s="1">
        <v>8.2661999999999995</v>
      </c>
      <c r="AQ12" s="1">
        <v>2.2075900000000002</v>
      </c>
      <c r="AR12" s="1">
        <v>1.9444399999999999</v>
      </c>
      <c r="AS12" s="1">
        <v>1.35311</v>
      </c>
      <c r="AT12" s="6">
        <v>1.7440000000000001E-2</v>
      </c>
    </row>
    <row r="13" spans="1:46">
      <c r="A13" s="5" t="s">
        <v>15</v>
      </c>
      <c r="B13" s="1">
        <v>5.1475</v>
      </c>
      <c r="C13" s="1">
        <v>14.516</v>
      </c>
      <c r="D13" s="1">
        <v>31.423999999999999</v>
      </c>
      <c r="E13" s="1">
        <v>2.1760000000000002E-2</v>
      </c>
      <c r="F13" s="1">
        <v>1066</v>
      </c>
      <c r="G13" s="1">
        <v>2011</v>
      </c>
      <c r="H13" s="1">
        <v>1186</v>
      </c>
      <c r="I13" s="1">
        <v>69.709500000000006</v>
      </c>
      <c r="J13" s="1">
        <v>4.1898999999999997</v>
      </c>
      <c r="K13" s="1">
        <v>13.709</v>
      </c>
      <c r="L13" s="1">
        <v>31.195</v>
      </c>
      <c r="M13" s="1">
        <v>32079232</v>
      </c>
      <c r="N13" s="1">
        <v>29392470</v>
      </c>
      <c r="O13" s="1">
        <v>24988937</v>
      </c>
      <c r="P13" s="1">
        <v>34342780</v>
      </c>
      <c r="Q13" s="1">
        <v>7.0783399999999999</v>
      </c>
      <c r="R13" s="1">
        <v>1.4326700000000001</v>
      </c>
      <c r="S13" s="1">
        <v>2.6180699999999999</v>
      </c>
      <c r="T13" s="1">
        <v>3.4402499999999998</v>
      </c>
      <c r="U13" s="1" t="s">
        <v>13</v>
      </c>
      <c r="V13" s="1">
        <v>13</v>
      </c>
      <c r="W13" s="1">
        <v>13</v>
      </c>
      <c r="X13" s="1">
        <v>13</v>
      </c>
      <c r="Y13" s="1">
        <v>12</v>
      </c>
      <c r="Z13" s="1">
        <v>11</v>
      </c>
      <c r="AA13" s="1">
        <v>10</v>
      </c>
      <c r="AB13" s="1">
        <v>8</v>
      </c>
      <c r="AC13" s="1" t="s">
        <v>13</v>
      </c>
      <c r="AD13" s="1">
        <v>10</v>
      </c>
      <c r="AE13" s="1">
        <v>10</v>
      </c>
      <c r="AF13" s="1">
        <v>10</v>
      </c>
      <c r="AG13" s="1">
        <v>10</v>
      </c>
      <c r="AH13" s="1">
        <v>9</v>
      </c>
      <c r="AI13" s="1">
        <v>8</v>
      </c>
      <c r="AJ13" s="1">
        <v>6</v>
      </c>
      <c r="AK13" s="1" t="s">
        <v>13</v>
      </c>
      <c r="AL13" s="1" t="s">
        <v>13</v>
      </c>
      <c r="AM13" s="1" t="s">
        <v>13</v>
      </c>
      <c r="AN13" s="1" t="s">
        <v>13</v>
      </c>
      <c r="AO13" s="1" t="s">
        <v>13</v>
      </c>
      <c r="AP13" s="1" t="s">
        <v>13</v>
      </c>
      <c r="AQ13" s="1" t="s">
        <v>13</v>
      </c>
      <c r="AR13" s="1" t="s">
        <v>13</v>
      </c>
      <c r="AS13" s="1" t="s">
        <v>13</v>
      </c>
      <c r="AT13" s="6">
        <v>2.1760000000000002E-2</v>
      </c>
    </row>
    <row r="14" spans="1:46">
      <c r="A14" s="5" t="s">
        <v>16</v>
      </c>
      <c r="B14" s="1">
        <v>49.3307</v>
      </c>
      <c r="C14" s="1">
        <v>153.52199999999999</v>
      </c>
      <c r="D14" s="1">
        <v>366.98599999999999</v>
      </c>
      <c r="E14" s="2">
        <v>-6.1089999999999998E-2</v>
      </c>
      <c r="F14" s="1">
        <v>18085.169999999998</v>
      </c>
      <c r="G14" s="1">
        <v>2000</v>
      </c>
      <c r="H14" s="1">
        <v>16542</v>
      </c>
      <c r="I14" s="1">
        <v>72.5154</v>
      </c>
      <c r="J14" s="1">
        <v>50.212299999999999</v>
      </c>
      <c r="K14" s="1">
        <v>151.756</v>
      </c>
      <c r="L14" s="1">
        <v>360.96300000000002</v>
      </c>
      <c r="M14" s="1">
        <v>28989695</v>
      </c>
      <c r="N14" s="1">
        <v>26842052</v>
      </c>
      <c r="O14" s="1">
        <v>24031980</v>
      </c>
      <c r="P14" s="1">
        <v>30685730</v>
      </c>
      <c r="Q14" s="1">
        <v>9.7136600000000008</v>
      </c>
      <c r="R14" s="1">
        <v>3.9162599999999999</v>
      </c>
      <c r="S14" s="1">
        <v>5.0222800000000003</v>
      </c>
      <c r="T14" s="1">
        <v>5.8887700000000001</v>
      </c>
      <c r="U14" s="1">
        <v>1</v>
      </c>
      <c r="V14" s="1">
        <v>23</v>
      </c>
      <c r="W14" s="1">
        <v>23</v>
      </c>
      <c r="X14" s="1">
        <v>17</v>
      </c>
      <c r="Y14" s="1">
        <v>15</v>
      </c>
      <c r="Z14" s="1">
        <v>12</v>
      </c>
      <c r="AA14" s="1">
        <v>8</v>
      </c>
      <c r="AB14" s="1">
        <v>4</v>
      </c>
      <c r="AC14" s="1">
        <v>1</v>
      </c>
      <c r="AD14" s="1">
        <v>18</v>
      </c>
      <c r="AE14" s="1">
        <v>18</v>
      </c>
      <c r="AF14" s="1">
        <v>14</v>
      </c>
      <c r="AG14" s="1">
        <v>12</v>
      </c>
      <c r="AH14" s="1">
        <v>9</v>
      </c>
      <c r="AI14" s="1">
        <v>6</v>
      </c>
      <c r="AJ14" s="1">
        <v>2</v>
      </c>
      <c r="AK14" s="1">
        <v>29345</v>
      </c>
      <c r="AL14" s="1">
        <v>69.768699999999995</v>
      </c>
      <c r="AM14" s="1">
        <v>59.2547</v>
      </c>
      <c r="AN14" s="1">
        <v>32.524799999999999</v>
      </c>
      <c r="AO14" s="1">
        <v>15.2866</v>
      </c>
      <c r="AP14" s="1">
        <v>10.286899999999999</v>
      </c>
      <c r="AQ14" s="1">
        <v>4.0818500000000002</v>
      </c>
      <c r="AR14" s="1">
        <v>3.4820000000000002</v>
      </c>
      <c r="AS14" s="1">
        <v>2.7269800000000002</v>
      </c>
      <c r="AT14" s="6">
        <v>6.1089999999999998E-2</v>
      </c>
    </row>
    <row r="15" spans="1:46">
      <c r="A15" s="5" t="s">
        <v>16</v>
      </c>
      <c r="B15" s="1">
        <v>49.3307</v>
      </c>
      <c r="C15" s="1">
        <v>153.52199999999999</v>
      </c>
      <c r="D15" s="1">
        <v>366.98599999999999</v>
      </c>
      <c r="E15" s="2">
        <v>-6.2289999999999998E-2</v>
      </c>
      <c r="F15" s="1">
        <v>18085.169999999998</v>
      </c>
      <c r="G15" s="1">
        <v>2001</v>
      </c>
      <c r="H15" s="1">
        <v>16608</v>
      </c>
      <c r="I15" s="1">
        <v>72.7209</v>
      </c>
      <c r="J15" s="1">
        <v>49.378</v>
      </c>
      <c r="K15" s="1">
        <v>148.91</v>
      </c>
      <c r="L15" s="1">
        <v>353.649</v>
      </c>
      <c r="M15" s="1">
        <v>29270445</v>
      </c>
      <c r="N15" s="1">
        <v>27108306</v>
      </c>
      <c r="O15" s="1">
        <v>24189914</v>
      </c>
      <c r="P15" s="1">
        <v>31020596</v>
      </c>
      <c r="Q15" s="1">
        <v>9.7176399999999994</v>
      </c>
      <c r="R15" s="1">
        <v>3.8995099999999998</v>
      </c>
      <c r="S15" s="1">
        <v>5.0033399999999997</v>
      </c>
      <c r="T15" s="1">
        <v>5.8682999999999996</v>
      </c>
      <c r="U15" s="1" t="s">
        <v>13</v>
      </c>
      <c r="V15" s="1">
        <v>23</v>
      </c>
      <c r="W15" s="1">
        <v>23</v>
      </c>
      <c r="X15" s="1">
        <v>19</v>
      </c>
      <c r="Y15" s="1">
        <v>15</v>
      </c>
      <c r="Z15" s="1">
        <v>12</v>
      </c>
      <c r="AA15" s="1">
        <v>8</v>
      </c>
      <c r="AB15" s="1">
        <v>5</v>
      </c>
      <c r="AC15" s="1" t="s">
        <v>13</v>
      </c>
      <c r="AD15" s="1">
        <v>18</v>
      </c>
      <c r="AE15" s="1">
        <v>18</v>
      </c>
      <c r="AF15" s="1">
        <v>15</v>
      </c>
      <c r="AG15" s="1">
        <v>12</v>
      </c>
      <c r="AH15" s="1">
        <v>9</v>
      </c>
      <c r="AI15" s="1">
        <v>6</v>
      </c>
      <c r="AJ15" s="1">
        <v>3</v>
      </c>
      <c r="AK15" s="1">
        <v>29560</v>
      </c>
      <c r="AL15" s="1">
        <v>69.836799999999997</v>
      </c>
      <c r="AM15" s="1">
        <v>60.121000000000002</v>
      </c>
      <c r="AN15" s="1">
        <v>33.251600000000003</v>
      </c>
      <c r="AO15" s="1">
        <v>15.7165</v>
      </c>
      <c r="AP15" s="1">
        <v>10.2942</v>
      </c>
      <c r="AQ15" s="1">
        <v>4.0963599999999998</v>
      </c>
      <c r="AR15" s="1">
        <v>3.5041000000000002</v>
      </c>
      <c r="AS15" s="1">
        <v>2.7547100000000002</v>
      </c>
      <c r="AT15" s="6">
        <v>6.2289999999999998E-2</v>
      </c>
    </row>
    <row r="16" spans="1:46">
      <c r="A16" s="5" t="s">
        <v>16</v>
      </c>
      <c r="B16" s="1">
        <v>49.3307</v>
      </c>
      <c r="C16" s="1">
        <v>153.52199999999999</v>
      </c>
      <c r="D16" s="1">
        <v>366.98599999999999</v>
      </c>
      <c r="E16" s="2">
        <v>-7.0019999999999999E-2</v>
      </c>
      <c r="F16" s="1">
        <v>18085.169999999998</v>
      </c>
      <c r="G16" s="1">
        <v>2002</v>
      </c>
      <c r="H16" s="1">
        <v>17040</v>
      </c>
      <c r="I16" s="1">
        <v>72.9114</v>
      </c>
      <c r="J16" s="1">
        <v>48.4559</v>
      </c>
      <c r="K16" s="1">
        <v>147.149</v>
      </c>
      <c r="L16" s="1">
        <v>352.07600000000002</v>
      </c>
      <c r="M16" s="1">
        <v>29553108</v>
      </c>
      <c r="N16" s="1">
        <v>27378337</v>
      </c>
      <c r="O16" s="1">
        <v>24289082</v>
      </c>
      <c r="P16" s="1">
        <v>31358418</v>
      </c>
      <c r="Q16" s="1">
        <v>9.7433200000000006</v>
      </c>
      <c r="R16" s="1">
        <v>3.8806500000000002</v>
      </c>
      <c r="S16" s="1">
        <v>4.9914500000000004</v>
      </c>
      <c r="T16" s="1">
        <v>5.8638500000000002</v>
      </c>
      <c r="U16" s="1">
        <v>1</v>
      </c>
      <c r="V16" s="1">
        <v>24</v>
      </c>
      <c r="W16" s="1">
        <v>24</v>
      </c>
      <c r="X16" s="1">
        <v>20</v>
      </c>
      <c r="Y16" s="1">
        <v>15</v>
      </c>
      <c r="Z16" s="1">
        <v>12</v>
      </c>
      <c r="AA16" s="1">
        <v>9</v>
      </c>
      <c r="AB16" s="1">
        <v>6</v>
      </c>
      <c r="AC16" s="1" t="s">
        <v>13</v>
      </c>
      <c r="AD16" s="1">
        <v>18</v>
      </c>
      <c r="AE16" s="1">
        <v>18</v>
      </c>
      <c r="AF16" s="1">
        <v>16</v>
      </c>
      <c r="AG16" s="1">
        <v>12</v>
      </c>
      <c r="AH16" s="1">
        <v>9</v>
      </c>
      <c r="AI16" s="1">
        <v>7</v>
      </c>
      <c r="AJ16" s="1">
        <v>4</v>
      </c>
      <c r="AK16" s="1">
        <v>30025</v>
      </c>
      <c r="AL16" s="1">
        <v>69.673199999999994</v>
      </c>
      <c r="AM16" s="1">
        <v>61.142499999999998</v>
      </c>
      <c r="AN16" s="1">
        <v>34.187100000000001</v>
      </c>
      <c r="AO16" s="1">
        <v>16.203800000000001</v>
      </c>
      <c r="AP16" s="1">
        <v>10.309799999999999</v>
      </c>
      <c r="AQ16" s="1">
        <v>4.1132099999999996</v>
      </c>
      <c r="AR16" s="1">
        <v>3.5318499999999999</v>
      </c>
      <c r="AS16" s="1">
        <v>2.7852399999999999</v>
      </c>
      <c r="AT16" s="6">
        <v>7.0019999999999999E-2</v>
      </c>
    </row>
    <row r="17" spans="1:46">
      <c r="A17" s="5" t="s">
        <v>16</v>
      </c>
      <c r="B17" s="1">
        <v>49.3307</v>
      </c>
      <c r="C17" s="1">
        <v>153.52199999999999</v>
      </c>
      <c r="D17" s="1">
        <v>366.98599999999999</v>
      </c>
      <c r="E17" s="2">
        <v>-2.249E-2</v>
      </c>
      <c r="F17" s="1">
        <v>18085.169999999998</v>
      </c>
      <c r="G17" s="1">
        <v>2003</v>
      </c>
      <c r="H17" s="1">
        <v>17276</v>
      </c>
      <c r="I17" s="1">
        <v>72.736999999999995</v>
      </c>
      <c r="J17" s="1">
        <v>50.569600000000001</v>
      </c>
      <c r="K17" s="1">
        <v>153.52000000000001</v>
      </c>
      <c r="L17" s="1">
        <v>363.262</v>
      </c>
      <c r="M17" s="1">
        <v>29780450</v>
      </c>
      <c r="N17" s="1">
        <v>27589965</v>
      </c>
      <c r="O17" s="1">
        <v>24339745</v>
      </c>
      <c r="P17" s="1">
        <v>31641630</v>
      </c>
      <c r="Q17" s="1">
        <v>9.7570700000000006</v>
      </c>
      <c r="R17" s="1">
        <v>3.9233500000000001</v>
      </c>
      <c r="S17" s="1">
        <v>5.03383</v>
      </c>
      <c r="T17" s="1">
        <v>5.8951200000000004</v>
      </c>
      <c r="U17" s="1" t="s">
        <v>13</v>
      </c>
      <c r="V17" s="1">
        <v>24</v>
      </c>
      <c r="W17" s="1">
        <v>24</v>
      </c>
      <c r="X17" s="1">
        <v>21</v>
      </c>
      <c r="Y17" s="1">
        <v>15</v>
      </c>
      <c r="Z17" s="1">
        <v>12</v>
      </c>
      <c r="AA17" s="1">
        <v>9</v>
      </c>
      <c r="AB17" s="1">
        <v>6</v>
      </c>
      <c r="AC17" s="1" t="s">
        <v>13</v>
      </c>
      <c r="AD17" s="1">
        <v>18</v>
      </c>
      <c r="AE17" s="1">
        <v>18</v>
      </c>
      <c r="AF17" s="1">
        <v>16</v>
      </c>
      <c r="AG17" s="1">
        <v>12</v>
      </c>
      <c r="AH17" s="1">
        <v>9</v>
      </c>
      <c r="AI17" s="1">
        <v>7</v>
      </c>
      <c r="AJ17" s="1">
        <v>4</v>
      </c>
      <c r="AK17" s="1">
        <v>30440</v>
      </c>
      <c r="AL17" s="1">
        <v>69.812700000000007</v>
      </c>
      <c r="AM17" s="1">
        <v>61.576099999999997</v>
      </c>
      <c r="AN17" s="1">
        <v>34.8035</v>
      </c>
      <c r="AO17" s="1">
        <v>16.4161</v>
      </c>
      <c r="AP17" s="1">
        <v>10.323499999999999</v>
      </c>
      <c r="AQ17" s="1">
        <v>4.1202699999999997</v>
      </c>
      <c r="AR17" s="1">
        <v>3.5497200000000002</v>
      </c>
      <c r="AS17" s="1">
        <v>2.79826</v>
      </c>
      <c r="AT17" s="6">
        <v>2.249E-2</v>
      </c>
    </row>
    <row r="18" spans="1:46">
      <c r="A18" s="5" t="s">
        <v>16</v>
      </c>
      <c r="B18" s="1">
        <v>49.3307</v>
      </c>
      <c r="C18" s="1">
        <v>153.52199999999999</v>
      </c>
      <c r="D18" s="1">
        <v>366.98599999999999</v>
      </c>
      <c r="E18" s="2">
        <v>-1.1509999999999999E-2</v>
      </c>
      <c r="F18" s="1">
        <v>18085.169999999998</v>
      </c>
      <c r="G18" s="1">
        <v>2004</v>
      </c>
      <c r="H18" s="1">
        <v>17759</v>
      </c>
      <c r="I18" s="1">
        <v>72.895799999999994</v>
      </c>
      <c r="J18" s="1">
        <v>50.454900000000002</v>
      </c>
      <c r="K18" s="1">
        <v>154.32499999999999</v>
      </c>
      <c r="L18" s="1">
        <v>365.767</v>
      </c>
      <c r="M18" s="1">
        <v>30026229</v>
      </c>
      <c r="N18" s="1">
        <v>27810425</v>
      </c>
      <c r="O18" s="1">
        <v>24409913</v>
      </c>
      <c r="P18" s="1">
        <v>31938004</v>
      </c>
      <c r="Q18" s="1">
        <v>9.7846499999999992</v>
      </c>
      <c r="R18" s="1">
        <v>3.9210799999999999</v>
      </c>
      <c r="S18" s="1">
        <v>5.0390600000000001</v>
      </c>
      <c r="T18" s="1">
        <v>5.9020000000000001</v>
      </c>
      <c r="U18" s="1" t="s">
        <v>13</v>
      </c>
      <c r="V18" s="1">
        <v>24</v>
      </c>
      <c r="W18" s="1">
        <v>24</v>
      </c>
      <c r="X18" s="1">
        <v>22</v>
      </c>
      <c r="Y18" s="1">
        <v>15</v>
      </c>
      <c r="Z18" s="1">
        <v>13</v>
      </c>
      <c r="AA18" s="1">
        <v>9</v>
      </c>
      <c r="AB18" s="1">
        <v>7</v>
      </c>
      <c r="AC18" s="1" t="s">
        <v>13</v>
      </c>
      <c r="AD18" s="1">
        <v>18</v>
      </c>
      <c r="AE18" s="1">
        <v>18</v>
      </c>
      <c r="AF18" s="1">
        <v>17</v>
      </c>
      <c r="AG18" s="1">
        <v>12</v>
      </c>
      <c r="AH18" s="1">
        <v>10</v>
      </c>
      <c r="AI18" s="1">
        <v>7</v>
      </c>
      <c r="AJ18" s="1">
        <v>5</v>
      </c>
      <c r="AK18" s="1">
        <v>31670</v>
      </c>
      <c r="AL18" s="1">
        <v>69.625</v>
      </c>
      <c r="AM18" s="1">
        <v>62.579599999999999</v>
      </c>
      <c r="AN18" s="1">
        <v>35.808</v>
      </c>
      <c r="AO18" s="1">
        <v>16.850200000000001</v>
      </c>
      <c r="AP18" s="1">
        <v>10.363099999999999</v>
      </c>
      <c r="AQ18" s="1">
        <v>4.1364400000000003</v>
      </c>
      <c r="AR18" s="1">
        <v>3.5781700000000001</v>
      </c>
      <c r="AS18" s="1">
        <v>2.82436</v>
      </c>
      <c r="AT18" s="6">
        <v>1.1509999999999999E-2</v>
      </c>
    </row>
    <row r="19" spans="1:46">
      <c r="A19" s="5" t="s">
        <v>16</v>
      </c>
      <c r="B19" s="1">
        <v>49.3307</v>
      </c>
      <c r="C19" s="1">
        <v>153.52199999999999</v>
      </c>
      <c r="D19" s="1">
        <v>366.98599999999999</v>
      </c>
      <c r="E19" s="1">
        <v>1.968E-2</v>
      </c>
      <c r="F19" s="1">
        <v>18085.169999999998</v>
      </c>
      <c r="G19" s="1">
        <v>2005</v>
      </c>
      <c r="H19" s="1">
        <v>18020</v>
      </c>
      <c r="I19" s="1">
        <v>73.006100000000004</v>
      </c>
      <c r="J19" s="1">
        <v>47.104500000000002</v>
      </c>
      <c r="K19" s="1">
        <v>150.74799999999999</v>
      </c>
      <c r="L19" s="1">
        <v>363.93299999999999</v>
      </c>
      <c r="M19" s="1">
        <v>30275449</v>
      </c>
      <c r="N19" s="1">
        <v>28036863</v>
      </c>
      <c r="O19" s="1">
        <v>24488083</v>
      </c>
      <c r="P19" s="1">
        <v>32242364</v>
      </c>
      <c r="Q19" s="1">
        <v>9.7992399999999993</v>
      </c>
      <c r="R19" s="1">
        <v>3.8523700000000001</v>
      </c>
      <c r="S19" s="1">
        <v>5.0156099999999997</v>
      </c>
      <c r="T19" s="1">
        <v>5.8969699999999996</v>
      </c>
      <c r="U19" s="1">
        <v>3</v>
      </c>
      <c r="V19" s="1">
        <v>27</v>
      </c>
      <c r="W19" s="1">
        <v>27</v>
      </c>
      <c r="X19" s="1">
        <v>23</v>
      </c>
      <c r="Y19" s="1">
        <v>17</v>
      </c>
      <c r="Z19" s="1">
        <v>15</v>
      </c>
      <c r="AA19" s="1">
        <v>12</v>
      </c>
      <c r="AB19" s="1">
        <v>8</v>
      </c>
      <c r="AC19" s="1">
        <v>1</v>
      </c>
      <c r="AD19" s="1">
        <v>19</v>
      </c>
      <c r="AE19" s="1">
        <v>19</v>
      </c>
      <c r="AF19" s="1">
        <v>18</v>
      </c>
      <c r="AG19" s="1">
        <v>14</v>
      </c>
      <c r="AH19" s="1">
        <v>12</v>
      </c>
      <c r="AI19" s="1">
        <v>9</v>
      </c>
      <c r="AJ19" s="1">
        <v>6</v>
      </c>
      <c r="AK19" s="1">
        <v>32580</v>
      </c>
      <c r="AL19" s="1">
        <v>69.709900000000005</v>
      </c>
      <c r="AM19" s="1">
        <v>63.240699999999997</v>
      </c>
      <c r="AN19" s="1">
        <v>36.701500000000003</v>
      </c>
      <c r="AO19" s="1">
        <v>17.131900000000002</v>
      </c>
      <c r="AP19" s="1">
        <v>10.391500000000001</v>
      </c>
      <c r="AQ19" s="1">
        <v>4.1469500000000004</v>
      </c>
      <c r="AR19" s="1">
        <v>3.6028199999999999</v>
      </c>
      <c r="AS19" s="1">
        <v>2.8409399999999998</v>
      </c>
      <c r="AT19" s="6">
        <v>1.968E-2</v>
      </c>
    </row>
    <row r="20" spans="1:46">
      <c r="A20" s="5" t="s">
        <v>16</v>
      </c>
      <c r="B20" s="1">
        <v>49.3307</v>
      </c>
      <c r="C20" s="1">
        <v>153.52199999999999</v>
      </c>
      <c r="D20" s="1">
        <v>366.98599999999999</v>
      </c>
      <c r="E20" s="1">
        <v>3.6650000000000002E-2</v>
      </c>
      <c r="F20" s="1">
        <v>18085.169999999998</v>
      </c>
      <c r="G20" s="1">
        <v>2006</v>
      </c>
      <c r="H20" s="1">
        <v>18019</v>
      </c>
      <c r="I20" s="1">
        <v>72.909000000000006</v>
      </c>
      <c r="J20" s="1">
        <v>49.055500000000002</v>
      </c>
      <c r="K20" s="1">
        <v>156.066</v>
      </c>
      <c r="L20" s="1">
        <v>368.791</v>
      </c>
      <c r="M20" s="1">
        <v>30542403</v>
      </c>
      <c r="N20" s="1">
        <v>28260547</v>
      </c>
      <c r="O20" s="1">
        <v>24569090</v>
      </c>
      <c r="P20" s="1">
        <v>32570505</v>
      </c>
      <c r="Q20" s="1">
        <v>9.7991799999999998</v>
      </c>
      <c r="R20" s="1">
        <v>3.8929499999999999</v>
      </c>
      <c r="S20" s="1">
        <v>5.0502799999999999</v>
      </c>
      <c r="T20" s="1">
        <v>5.9102300000000003</v>
      </c>
      <c r="U20" s="1">
        <v>2</v>
      </c>
      <c r="V20" s="1">
        <v>29</v>
      </c>
      <c r="W20" s="1">
        <v>29</v>
      </c>
      <c r="X20" s="1">
        <v>23</v>
      </c>
      <c r="Y20" s="1">
        <v>19</v>
      </c>
      <c r="Z20" s="1">
        <v>15</v>
      </c>
      <c r="AA20" s="1">
        <v>12</v>
      </c>
      <c r="AB20" s="1">
        <v>8</v>
      </c>
      <c r="AC20" s="1" t="s">
        <v>13</v>
      </c>
      <c r="AD20" s="1">
        <v>19</v>
      </c>
      <c r="AE20" s="1">
        <v>19</v>
      </c>
      <c r="AF20" s="1">
        <v>18</v>
      </c>
      <c r="AG20" s="1">
        <v>15</v>
      </c>
      <c r="AH20" s="1">
        <v>12</v>
      </c>
      <c r="AI20" s="1">
        <v>9</v>
      </c>
      <c r="AJ20" s="1">
        <v>6</v>
      </c>
      <c r="AK20" s="1">
        <v>32785</v>
      </c>
      <c r="AL20" s="1">
        <v>69.5261</v>
      </c>
      <c r="AM20" s="1">
        <v>64.090599999999995</v>
      </c>
      <c r="AN20" s="1">
        <v>37.6922</v>
      </c>
      <c r="AO20" s="1">
        <v>17.544799999999999</v>
      </c>
      <c r="AP20" s="1">
        <v>10.3977</v>
      </c>
      <c r="AQ20" s="1">
        <v>4.1603000000000003</v>
      </c>
      <c r="AR20" s="1">
        <v>3.6294499999999998</v>
      </c>
      <c r="AS20" s="1">
        <v>2.86476</v>
      </c>
      <c r="AT20" s="6">
        <v>3.6650000000000002E-2</v>
      </c>
    </row>
    <row r="21" spans="1:46">
      <c r="A21" s="5" t="s">
        <v>16</v>
      </c>
      <c r="B21" s="1">
        <v>49.3307</v>
      </c>
      <c r="C21" s="1">
        <v>153.52199999999999</v>
      </c>
      <c r="D21" s="1">
        <v>366.98599999999999</v>
      </c>
      <c r="E21" s="1">
        <v>2.504E-2</v>
      </c>
      <c r="F21" s="1">
        <v>18085.169999999998</v>
      </c>
      <c r="G21" s="1">
        <v>2007</v>
      </c>
      <c r="H21" s="1">
        <v>18617</v>
      </c>
      <c r="I21" s="1">
        <v>72.9024</v>
      </c>
      <c r="J21" s="1">
        <v>50.558</v>
      </c>
      <c r="K21" s="1">
        <v>159.273</v>
      </c>
      <c r="L21" s="1">
        <v>380.18099999999998</v>
      </c>
      <c r="M21" s="1">
        <v>30809293</v>
      </c>
      <c r="N21" s="1">
        <v>28475290</v>
      </c>
      <c r="O21" s="1">
        <v>24646922</v>
      </c>
      <c r="P21" s="1">
        <v>32887928</v>
      </c>
      <c r="Q21" s="1">
        <v>9.8318300000000001</v>
      </c>
      <c r="R21" s="1">
        <v>3.9231199999999999</v>
      </c>
      <c r="S21" s="1">
        <v>5.0706199999999999</v>
      </c>
      <c r="T21" s="1">
        <v>5.9406499999999998</v>
      </c>
      <c r="U21" s="1">
        <v>1</v>
      </c>
      <c r="V21" s="1">
        <v>30</v>
      </c>
      <c r="W21" s="1">
        <v>30</v>
      </c>
      <c r="X21" s="1">
        <v>24</v>
      </c>
      <c r="Y21" s="1">
        <v>20</v>
      </c>
      <c r="Z21" s="1">
        <v>15</v>
      </c>
      <c r="AA21" s="1">
        <v>12</v>
      </c>
      <c r="AB21" s="1">
        <v>9</v>
      </c>
      <c r="AC21" s="1" t="s">
        <v>13</v>
      </c>
      <c r="AD21" s="1">
        <v>19</v>
      </c>
      <c r="AE21" s="1">
        <v>19</v>
      </c>
      <c r="AF21" s="1">
        <v>18</v>
      </c>
      <c r="AG21" s="1">
        <v>16</v>
      </c>
      <c r="AH21" s="1">
        <v>12</v>
      </c>
      <c r="AI21" s="1">
        <v>9</v>
      </c>
      <c r="AJ21" s="1">
        <v>7</v>
      </c>
      <c r="AK21" s="1">
        <v>34155</v>
      </c>
      <c r="AL21" s="1">
        <v>69.500399999999999</v>
      </c>
      <c r="AM21" s="1">
        <v>65.2346</v>
      </c>
      <c r="AN21" s="1">
        <v>38.825099999999999</v>
      </c>
      <c r="AO21" s="1">
        <v>18.092600000000001</v>
      </c>
      <c r="AP21" s="1">
        <v>10.438700000000001</v>
      </c>
      <c r="AQ21" s="1">
        <v>4.1779900000000003</v>
      </c>
      <c r="AR21" s="1">
        <v>3.6590699999999998</v>
      </c>
      <c r="AS21" s="1">
        <v>2.8955000000000002</v>
      </c>
      <c r="AT21" s="6">
        <v>2.504E-2</v>
      </c>
    </row>
    <row r="22" spans="1:46">
      <c r="A22" s="5" t="s">
        <v>16</v>
      </c>
      <c r="B22" s="1">
        <v>49.3307</v>
      </c>
      <c r="C22" s="1">
        <v>153.52199999999999</v>
      </c>
      <c r="D22" s="1">
        <v>366.98599999999999</v>
      </c>
      <c r="E22" s="1">
        <v>6.062E-2</v>
      </c>
      <c r="F22" s="1">
        <v>18085.169999999998</v>
      </c>
      <c r="G22" s="1">
        <v>2008</v>
      </c>
      <c r="H22" s="1">
        <v>18976</v>
      </c>
      <c r="I22" s="1">
        <v>73.016900000000007</v>
      </c>
      <c r="J22" s="1">
        <v>51.400599999999997</v>
      </c>
      <c r="K22" s="1">
        <v>161.11600000000001</v>
      </c>
      <c r="L22" s="1">
        <v>382.48</v>
      </c>
      <c r="M22" s="1">
        <v>31119019</v>
      </c>
      <c r="N22" s="1">
        <v>28713168</v>
      </c>
      <c r="O22" s="1">
        <v>24749702</v>
      </c>
      <c r="P22" s="1">
        <v>33245773</v>
      </c>
      <c r="Q22" s="1">
        <v>9.85093</v>
      </c>
      <c r="R22" s="1">
        <v>3.9396499999999999</v>
      </c>
      <c r="S22" s="1">
        <v>5.0821199999999997</v>
      </c>
      <c r="T22" s="1">
        <v>5.9466799999999997</v>
      </c>
      <c r="U22" s="1">
        <v>1</v>
      </c>
      <c r="V22" s="1">
        <v>31</v>
      </c>
      <c r="W22" s="1">
        <v>31</v>
      </c>
      <c r="X22" s="1">
        <v>24</v>
      </c>
      <c r="Y22" s="1">
        <v>21</v>
      </c>
      <c r="Z22" s="1">
        <v>15</v>
      </c>
      <c r="AA22" s="1">
        <v>12</v>
      </c>
      <c r="AB22" s="1">
        <v>9</v>
      </c>
      <c r="AC22" s="1" t="s">
        <v>13</v>
      </c>
      <c r="AD22" s="1">
        <v>19</v>
      </c>
      <c r="AE22" s="1">
        <v>19</v>
      </c>
      <c r="AF22" s="1">
        <v>18</v>
      </c>
      <c r="AG22" s="1">
        <v>16</v>
      </c>
      <c r="AH22" s="1">
        <v>12</v>
      </c>
      <c r="AI22" s="1">
        <v>9</v>
      </c>
      <c r="AJ22" s="1">
        <v>7</v>
      </c>
      <c r="AK22" s="1">
        <v>34835</v>
      </c>
      <c r="AL22" s="1">
        <v>69.563299999999998</v>
      </c>
      <c r="AM22" s="1">
        <v>66.586600000000004</v>
      </c>
      <c r="AN22" s="1">
        <v>39.989100000000001</v>
      </c>
      <c r="AO22" s="1">
        <v>18.6068</v>
      </c>
      <c r="AP22" s="1">
        <v>10.458399999999999</v>
      </c>
      <c r="AQ22" s="1">
        <v>4.1985000000000001</v>
      </c>
      <c r="AR22" s="1">
        <v>3.6886100000000002</v>
      </c>
      <c r="AS22" s="1">
        <v>2.92353</v>
      </c>
      <c r="AT22" s="6">
        <v>6.062E-2</v>
      </c>
    </row>
    <row r="23" spans="1:46">
      <c r="A23" s="5" t="s">
        <v>16</v>
      </c>
      <c r="B23" s="1">
        <v>49.3307</v>
      </c>
      <c r="C23" s="1">
        <v>153.52199999999999</v>
      </c>
      <c r="D23" s="1">
        <v>366.98599999999999</v>
      </c>
      <c r="E23" s="1">
        <v>2.9069999999999999E-2</v>
      </c>
      <c r="F23" s="1">
        <v>18085.169999999998</v>
      </c>
      <c r="G23" s="1">
        <v>2009</v>
      </c>
      <c r="H23" s="1">
        <v>19018</v>
      </c>
      <c r="I23" s="1">
        <v>73.237099999999998</v>
      </c>
      <c r="J23" s="1">
        <v>50.386000000000003</v>
      </c>
      <c r="K23" s="1">
        <v>155.10499999999999</v>
      </c>
      <c r="L23" s="1">
        <v>369.83499999999998</v>
      </c>
      <c r="M23" s="1">
        <v>31459329</v>
      </c>
      <c r="N23" s="1">
        <v>28967461</v>
      </c>
      <c r="O23" s="1">
        <v>24858115</v>
      </c>
      <c r="P23" s="1">
        <v>33628571</v>
      </c>
      <c r="Q23" s="1">
        <v>9.8531399999999998</v>
      </c>
      <c r="R23" s="1">
        <v>3.9197099999999998</v>
      </c>
      <c r="S23" s="1">
        <v>5.0441000000000003</v>
      </c>
      <c r="T23" s="1">
        <v>5.9130599999999998</v>
      </c>
      <c r="U23" s="1" t="s">
        <v>13</v>
      </c>
      <c r="V23" s="1">
        <v>31</v>
      </c>
      <c r="W23" s="1">
        <v>31</v>
      </c>
      <c r="X23" s="1">
        <v>24</v>
      </c>
      <c r="Y23" s="1">
        <v>22</v>
      </c>
      <c r="Z23" s="1">
        <v>15</v>
      </c>
      <c r="AA23" s="1">
        <v>13</v>
      </c>
      <c r="AB23" s="1">
        <v>9</v>
      </c>
      <c r="AC23" s="1" t="s">
        <v>13</v>
      </c>
      <c r="AD23" s="1">
        <v>19</v>
      </c>
      <c r="AE23" s="1">
        <v>19</v>
      </c>
      <c r="AF23" s="1">
        <v>18</v>
      </c>
      <c r="AG23" s="1">
        <v>17</v>
      </c>
      <c r="AH23" s="1">
        <v>12</v>
      </c>
      <c r="AI23" s="1">
        <v>10</v>
      </c>
      <c r="AJ23" s="1">
        <v>7</v>
      </c>
      <c r="AK23" s="1">
        <v>35580</v>
      </c>
      <c r="AL23" s="1">
        <v>69.472999999999999</v>
      </c>
      <c r="AM23" s="1">
        <v>67.588399999999993</v>
      </c>
      <c r="AN23" s="1">
        <v>40.969000000000001</v>
      </c>
      <c r="AO23" s="1">
        <v>18.997499999999999</v>
      </c>
      <c r="AP23" s="1">
        <v>10.4795</v>
      </c>
      <c r="AQ23" s="1">
        <v>4.2134400000000003</v>
      </c>
      <c r="AR23" s="1">
        <v>3.7128100000000002</v>
      </c>
      <c r="AS23" s="1">
        <v>2.9443100000000002</v>
      </c>
      <c r="AT23" s="6">
        <v>2.9069999999999999E-2</v>
      </c>
    </row>
    <row r="24" spans="1:46">
      <c r="A24" s="5" t="s">
        <v>16</v>
      </c>
      <c r="B24" s="1">
        <v>49.3307</v>
      </c>
      <c r="C24" s="1">
        <v>153.52199999999999</v>
      </c>
      <c r="D24" s="1">
        <v>366.98599999999999</v>
      </c>
      <c r="E24" s="1">
        <v>8.1700000000000002E-3</v>
      </c>
      <c r="F24" s="1">
        <v>18085.169999999998</v>
      </c>
      <c r="G24" s="1">
        <v>2010</v>
      </c>
      <c r="H24" s="1">
        <v>19270</v>
      </c>
      <c r="I24" s="1">
        <v>73.359700000000004</v>
      </c>
      <c r="J24" s="1">
        <v>46.5381</v>
      </c>
      <c r="K24" s="1">
        <v>150.893</v>
      </c>
      <c r="L24" s="1">
        <v>368.25099999999998</v>
      </c>
      <c r="M24" s="1">
        <v>31788672</v>
      </c>
      <c r="N24" s="1">
        <v>29209131</v>
      </c>
      <c r="O24" s="1">
        <v>24940838</v>
      </c>
      <c r="P24" s="1">
        <v>34005274</v>
      </c>
      <c r="Q24" s="1">
        <v>9.8663000000000007</v>
      </c>
      <c r="R24" s="1">
        <v>3.8402699999999999</v>
      </c>
      <c r="S24" s="1">
        <v>5.0165699999999998</v>
      </c>
      <c r="T24" s="1">
        <v>5.90876</v>
      </c>
      <c r="U24" s="1" t="s">
        <v>13</v>
      </c>
      <c r="V24" s="1">
        <v>31</v>
      </c>
      <c r="W24" s="1">
        <v>31</v>
      </c>
      <c r="X24" s="1">
        <v>27</v>
      </c>
      <c r="Y24" s="1">
        <v>23</v>
      </c>
      <c r="Z24" s="1">
        <v>17</v>
      </c>
      <c r="AA24" s="1">
        <v>15</v>
      </c>
      <c r="AB24" s="1">
        <v>12</v>
      </c>
      <c r="AC24" s="1" t="s">
        <v>13</v>
      </c>
      <c r="AD24" s="1">
        <v>19</v>
      </c>
      <c r="AE24" s="1">
        <v>19</v>
      </c>
      <c r="AF24" s="1">
        <v>19</v>
      </c>
      <c r="AG24" s="1">
        <v>18</v>
      </c>
      <c r="AH24" s="1">
        <v>14</v>
      </c>
      <c r="AI24" s="1">
        <v>12</v>
      </c>
      <c r="AJ24" s="1">
        <v>9</v>
      </c>
      <c r="AK24" s="1">
        <v>34730</v>
      </c>
      <c r="AL24" s="1">
        <v>69.335599999999999</v>
      </c>
      <c r="AM24" s="1">
        <v>68.078699999999998</v>
      </c>
      <c r="AN24" s="1">
        <v>41.635199999999998</v>
      </c>
      <c r="AO24" s="1">
        <v>19.3095</v>
      </c>
      <c r="AP24" s="1">
        <v>10.455399999999999</v>
      </c>
      <c r="AQ24" s="1">
        <v>4.2206700000000001</v>
      </c>
      <c r="AR24" s="1">
        <v>3.7289500000000002</v>
      </c>
      <c r="AS24" s="1">
        <v>2.9605999999999999</v>
      </c>
      <c r="AT24" s="6">
        <v>8.1700000000000002E-3</v>
      </c>
    </row>
    <row r="25" spans="1:46">
      <c r="A25" s="5" t="s">
        <v>16</v>
      </c>
      <c r="B25" s="1">
        <v>49.3307</v>
      </c>
      <c r="C25" s="1">
        <v>153.52199999999999</v>
      </c>
      <c r="D25" s="1">
        <v>366.98599999999999</v>
      </c>
      <c r="E25" s="1">
        <v>4.8180000000000001E-2</v>
      </c>
      <c r="F25" s="1">
        <v>18085.169999999998</v>
      </c>
      <c r="G25" s="1">
        <v>2011</v>
      </c>
      <c r="H25" s="1">
        <v>19877</v>
      </c>
      <c r="I25" s="1">
        <v>73.424499999999995</v>
      </c>
      <c r="J25" s="1">
        <v>47.855200000000004</v>
      </c>
      <c r="K25" s="1">
        <v>153.40199999999999</v>
      </c>
      <c r="L25" s="1">
        <v>374.64600000000002</v>
      </c>
      <c r="M25" s="1">
        <v>32079232</v>
      </c>
      <c r="N25" s="1">
        <v>29392470</v>
      </c>
      <c r="O25" s="1">
        <v>24988937</v>
      </c>
      <c r="P25" s="1">
        <v>34342780</v>
      </c>
      <c r="Q25" s="1">
        <v>9.8973200000000006</v>
      </c>
      <c r="R25" s="1">
        <v>3.8681800000000002</v>
      </c>
      <c r="S25" s="1">
        <v>5.0330599999999999</v>
      </c>
      <c r="T25" s="1">
        <v>5.92598</v>
      </c>
      <c r="U25" s="1" t="s">
        <v>13</v>
      </c>
      <c r="V25" s="1">
        <v>31</v>
      </c>
      <c r="W25" s="1">
        <v>31</v>
      </c>
      <c r="X25" s="1">
        <v>29</v>
      </c>
      <c r="Y25" s="1">
        <v>23</v>
      </c>
      <c r="Z25" s="1">
        <v>19</v>
      </c>
      <c r="AA25" s="1">
        <v>15</v>
      </c>
      <c r="AB25" s="1">
        <v>12</v>
      </c>
      <c r="AC25" s="1" t="s">
        <v>13</v>
      </c>
      <c r="AD25" s="1">
        <v>19</v>
      </c>
      <c r="AE25" s="1">
        <v>19</v>
      </c>
      <c r="AF25" s="1">
        <v>19</v>
      </c>
      <c r="AG25" s="1">
        <v>18</v>
      </c>
      <c r="AH25" s="1">
        <v>15</v>
      </c>
      <c r="AI25" s="1">
        <v>12</v>
      </c>
      <c r="AJ25" s="1">
        <v>9</v>
      </c>
      <c r="AK25" s="1" t="s">
        <v>13</v>
      </c>
      <c r="AL25" s="1" t="s">
        <v>13</v>
      </c>
      <c r="AM25" s="1" t="s">
        <v>13</v>
      </c>
      <c r="AN25" s="1" t="s">
        <v>13</v>
      </c>
      <c r="AO25" s="1" t="s">
        <v>13</v>
      </c>
      <c r="AP25" s="1" t="s">
        <v>13</v>
      </c>
      <c r="AQ25" s="1" t="s">
        <v>13</v>
      </c>
      <c r="AR25" s="1" t="s">
        <v>13</v>
      </c>
      <c r="AS25" s="1" t="s">
        <v>13</v>
      </c>
      <c r="AT25" s="6">
        <v>4.8180000000000001E-2</v>
      </c>
    </row>
    <row r="26" spans="1:46">
      <c r="A26" s="5" t="s">
        <v>17</v>
      </c>
      <c r="B26" s="1">
        <v>38.876300000000001</v>
      </c>
      <c r="C26" s="1">
        <v>152.732</v>
      </c>
      <c r="D26" s="1">
        <v>408.71300000000002</v>
      </c>
      <c r="E26" s="2">
        <v>-1.6449999999999999E-2</v>
      </c>
      <c r="F26" s="1">
        <v>18592.5</v>
      </c>
      <c r="G26" s="1">
        <v>2000</v>
      </c>
      <c r="H26" s="1">
        <v>16772</v>
      </c>
      <c r="I26" s="1">
        <v>70.0745</v>
      </c>
      <c r="J26" s="1">
        <v>44.5032</v>
      </c>
      <c r="K26" s="1">
        <v>162.273</v>
      </c>
      <c r="L26" s="1">
        <v>420.322</v>
      </c>
      <c r="M26" s="1">
        <v>28989695</v>
      </c>
      <c r="N26" s="1">
        <v>26842052</v>
      </c>
      <c r="O26" s="1">
        <v>24031980</v>
      </c>
      <c r="P26" s="1">
        <v>30685730</v>
      </c>
      <c r="Q26" s="1">
        <v>9.7274700000000003</v>
      </c>
      <c r="R26" s="1">
        <v>3.79556</v>
      </c>
      <c r="S26" s="1">
        <v>5.0892799999999996</v>
      </c>
      <c r="T26" s="1">
        <v>6.0410199999999996</v>
      </c>
      <c r="U26" s="1">
        <v>1</v>
      </c>
      <c r="V26" s="1">
        <v>30</v>
      </c>
      <c r="W26" s="1">
        <v>30</v>
      </c>
      <c r="X26" s="1">
        <v>27</v>
      </c>
      <c r="Y26" s="1">
        <v>22</v>
      </c>
      <c r="Z26" s="1">
        <v>18</v>
      </c>
      <c r="AA26" s="1">
        <v>13</v>
      </c>
      <c r="AB26" s="1">
        <v>9</v>
      </c>
      <c r="AC26" s="1">
        <v>1</v>
      </c>
      <c r="AD26" s="1">
        <v>19</v>
      </c>
      <c r="AE26" s="1">
        <v>19</v>
      </c>
      <c r="AF26" s="1">
        <v>18</v>
      </c>
      <c r="AG26" s="1">
        <v>15</v>
      </c>
      <c r="AH26" s="1">
        <v>13</v>
      </c>
      <c r="AI26" s="1">
        <v>10</v>
      </c>
      <c r="AJ26" s="1">
        <v>6</v>
      </c>
      <c r="AK26" s="1">
        <v>21430</v>
      </c>
      <c r="AL26" s="1">
        <v>68.519599999999997</v>
      </c>
      <c r="AM26" s="1">
        <v>51.881999999999998</v>
      </c>
      <c r="AN26" s="1">
        <v>27.755400000000002</v>
      </c>
      <c r="AO26" s="1">
        <v>11.321199999999999</v>
      </c>
      <c r="AP26" s="1">
        <v>9.9725000000000001</v>
      </c>
      <c r="AQ26" s="1">
        <v>3.9489700000000001</v>
      </c>
      <c r="AR26" s="1">
        <v>3.3234300000000001</v>
      </c>
      <c r="AS26" s="1">
        <v>2.4266800000000002</v>
      </c>
      <c r="AT26" s="6">
        <v>1.6449999999999999E-2</v>
      </c>
    </row>
    <row r="27" spans="1:46">
      <c r="A27" s="5" t="s">
        <v>17</v>
      </c>
      <c r="B27" s="1">
        <v>38.876300000000001</v>
      </c>
      <c r="C27" s="1">
        <v>152.732</v>
      </c>
      <c r="D27" s="1">
        <v>408.71300000000002</v>
      </c>
      <c r="E27" s="1">
        <v>2.9999999999999997E-4</v>
      </c>
      <c r="F27" s="1">
        <v>18592.5</v>
      </c>
      <c r="G27" s="1">
        <v>2001</v>
      </c>
      <c r="H27" s="1">
        <v>17208</v>
      </c>
      <c r="I27" s="1">
        <v>70.333100000000002</v>
      </c>
      <c r="J27" s="1">
        <v>45.421799999999998</v>
      </c>
      <c r="K27" s="1">
        <v>161.5</v>
      </c>
      <c r="L27" s="1">
        <v>419.26299999999998</v>
      </c>
      <c r="M27" s="1">
        <v>29270445</v>
      </c>
      <c r="N27" s="1">
        <v>27108306</v>
      </c>
      <c r="O27" s="1">
        <v>24189914</v>
      </c>
      <c r="P27" s="1">
        <v>31020596</v>
      </c>
      <c r="Q27" s="1">
        <v>9.7531300000000005</v>
      </c>
      <c r="R27" s="1">
        <v>3.8159900000000002</v>
      </c>
      <c r="S27" s="1">
        <v>5.0845099999999999</v>
      </c>
      <c r="T27" s="1">
        <v>6.0385</v>
      </c>
      <c r="U27" s="1" t="s">
        <v>13</v>
      </c>
      <c r="V27" s="1">
        <v>30</v>
      </c>
      <c r="W27" s="1">
        <v>30</v>
      </c>
      <c r="X27" s="1">
        <v>28</v>
      </c>
      <c r="Y27" s="1">
        <v>22</v>
      </c>
      <c r="Z27" s="1">
        <v>19</v>
      </c>
      <c r="AA27" s="1">
        <v>14</v>
      </c>
      <c r="AB27" s="1">
        <v>11</v>
      </c>
      <c r="AC27" s="1" t="s">
        <v>13</v>
      </c>
      <c r="AD27" s="1">
        <v>19</v>
      </c>
      <c r="AE27" s="1">
        <v>19</v>
      </c>
      <c r="AF27" s="1">
        <v>18</v>
      </c>
      <c r="AG27" s="1">
        <v>15</v>
      </c>
      <c r="AH27" s="1">
        <v>13</v>
      </c>
      <c r="AI27" s="1">
        <v>11</v>
      </c>
      <c r="AJ27" s="1">
        <v>8</v>
      </c>
      <c r="AK27" s="1">
        <v>22000</v>
      </c>
      <c r="AL27" s="1">
        <v>68.701099999999997</v>
      </c>
      <c r="AM27" s="1">
        <v>51.72</v>
      </c>
      <c r="AN27" s="1">
        <v>27.850100000000001</v>
      </c>
      <c r="AO27" s="1">
        <v>11.4192</v>
      </c>
      <c r="AP27" s="1">
        <v>9.9987999999999992</v>
      </c>
      <c r="AQ27" s="1">
        <v>3.94584</v>
      </c>
      <c r="AR27" s="1">
        <v>3.3268399999999998</v>
      </c>
      <c r="AS27" s="1">
        <v>2.4352999999999998</v>
      </c>
      <c r="AT27" s="6">
        <v>2.9999999999999997E-4</v>
      </c>
    </row>
    <row r="28" spans="1:46">
      <c r="A28" s="5" t="s">
        <v>17</v>
      </c>
      <c r="B28" s="1">
        <v>38.876300000000001</v>
      </c>
      <c r="C28" s="1">
        <v>152.732</v>
      </c>
      <c r="D28" s="1">
        <v>408.71300000000002</v>
      </c>
      <c r="E28" s="1">
        <v>7.8600000000000007E-3</v>
      </c>
      <c r="F28" s="1">
        <v>18592.5</v>
      </c>
      <c r="G28" s="1">
        <v>2002</v>
      </c>
      <c r="H28" s="1">
        <v>17799</v>
      </c>
      <c r="I28" s="1">
        <v>70.542199999999994</v>
      </c>
      <c r="J28" s="1">
        <v>43.052300000000002</v>
      </c>
      <c r="K28" s="1">
        <v>162.22499999999999</v>
      </c>
      <c r="L28" s="1">
        <v>423.82900000000001</v>
      </c>
      <c r="M28" s="1">
        <v>29553108</v>
      </c>
      <c r="N28" s="1">
        <v>27378337</v>
      </c>
      <c r="O28" s="1">
        <v>24289082</v>
      </c>
      <c r="P28" s="1">
        <v>31358418</v>
      </c>
      <c r="Q28" s="1">
        <v>9.7868999999999993</v>
      </c>
      <c r="R28" s="1">
        <v>3.76241</v>
      </c>
      <c r="S28" s="1">
        <v>5.0889800000000003</v>
      </c>
      <c r="T28" s="1">
        <v>6.0493300000000003</v>
      </c>
      <c r="U28" s="1">
        <v>1</v>
      </c>
      <c r="V28" s="1">
        <v>31</v>
      </c>
      <c r="W28" s="1">
        <v>31</v>
      </c>
      <c r="X28" s="1">
        <v>29</v>
      </c>
      <c r="Y28" s="1">
        <v>23</v>
      </c>
      <c r="Z28" s="1">
        <v>19</v>
      </c>
      <c r="AA28" s="1">
        <v>15</v>
      </c>
      <c r="AB28" s="1">
        <v>11</v>
      </c>
      <c r="AC28" s="1" t="s">
        <v>13</v>
      </c>
      <c r="AD28" s="1">
        <v>19</v>
      </c>
      <c r="AE28" s="1">
        <v>19</v>
      </c>
      <c r="AF28" s="1">
        <v>18</v>
      </c>
      <c r="AG28" s="1">
        <v>16</v>
      </c>
      <c r="AH28" s="1">
        <v>13</v>
      </c>
      <c r="AI28" s="1">
        <v>12</v>
      </c>
      <c r="AJ28" s="1">
        <v>8</v>
      </c>
      <c r="AK28" s="1">
        <v>22255</v>
      </c>
      <c r="AL28" s="1">
        <v>68.899699999999996</v>
      </c>
      <c r="AM28" s="1">
        <v>51.6096</v>
      </c>
      <c r="AN28" s="1">
        <v>27.872800000000002</v>
      </c>
      <c r="AO28" s="1">
        <v>11.4077</v>
      </c>
      <c r="AP28" s="1">
        <v>10.010300000000001</v>
      </c>
      <c r="AQ28" s="1">
        <v>3.9437099999999998</v>
      </c>
      <c r="AR28" s="1">
        <v>3.3276500000000002</v>
      </c>
      <c r="AS28" s="1">
        <v>2.4342800000000002</v>
      </c>
      <c r="AT28" s="6">
        <v>7.8600000000000007E-3</v>
      </c>
    </row>
    <row r="29" spans="1:46">
      <c r="A29" s="5" t="s">
        <v>17</v>
      </c>
      <c r="B29" s="1">
        <v>38.876300000000001</v>
      </c>
      <c r="C29" s="1">
        <v>152.732</v>
      </c>
      <c r="D29" s="1">
        <v>408.71300000000002</v>
      </c>
      <c r="E29" s="1">
        <v>3.5899999999999999E-3</v>
      </c>
      <c r="F29" s="1">
        <v>18592.5</v>
      </c>
      <c r="G29" s="1">
        <v>2003</v>
      </c>
      <c r="H29" s="1">
        <v>17969</v>
      </c>
      <c r="I29" s="1">
        <v>70.760599999999997</v>
      </c>
      <c r="J29" s="1">
        <v>43.622100000000003</v>
      </c>
      <c r="K29" s="1">
        <v>160.17599999999999</v>
      </c>
      <c r="L29" s="1">
        <v>415.22199999999998</v>
      </c>
      <c r="M29" s="1">
        <v>29780450</v>
      </c>
      <c r="N29" s="1">
        <v>27589965</v>
      </c>
      <c r="O29" s="1">
        <v>24339745</v>
      </c>
      <c r="P29" s="1">
        <v>31641630</v>
      </c>
      <c r="Q29" s="1">
        <v>9.7964000000000002</v>
      </c>
      <c r="R29" s="1">
        <v>3.77556</v>
      </c>
      <c r="S29" s="1">
        <v>5.0762700000000001</v>
      </c>
      <c r="T29" s="1">
        <v>6.02881</v>
      </c>
      <c r="U29" s="1">
        <v>1</v>
      </c>
      <c r="V29" s="1">
        <v>32</v>
      </c>
      <c r="W29" s="1">
        <v>32</v>
      </c>
      <c r="X29" s="1">
        <v>29</v>
      </c>
      <c r="Y29" s="1">
        <v>23</v>
      </c>
      <c r="Z29" s="1">
        <v>19</v>
      </c>
      <c r="AA29" s="1">
        <v>15</v>
      </c>
      <c r="AB29" s="1">
        <v>11</v>
      </c>
      <c r="AC29" s="1">
        <v>1</v>
      </c>
      <c r="AD29" s="1">
        <v>20</v>
      </c>
      <c r="AE29" s="1">
        <v>20</v>
      </c>
      <c r="AF29" s="1">
        <v>18</v>
      </c>
      <c r="AG29" s="1">
        <v>16</v>
      </c>
      <c r="AH29" s="1">
        <v>13</v>
      </c>
      <c r="AI29" s="1">
        <v>12</v>
      </c>
      <c r="AJ29" s="1">
        <v>8</v>
      </c>
      <c r="AK29" s="1">
        <v>22485</v>
      </c>
      <c r="AL29" s="1">
        <v>69.028800000000004</v>
      </c>
      <c r="AM29" s="1">
        <v>51.138399999999997</v>
      </c>
      <c r="AN29" s="1">
        <v>27.816700000000001</v>
      </c>
      <c r="AO29" s="1">
        <v>11.2761</v>
      </c>
      <c r="AP29" s="1">
        <v>10.0206</v>
      </c>
      <c r="AQ29" s="1">
        <v>3.9345300000000001</v>
      </c>
      <c r="AR29" s="1">
        <v>3.3256399999999999</v>
      </c>
      <c r="AS29" s="1">
        <v>2.4226800000000002</v>
      </c>
      <c r="AT29" s="6">
        <v>3.5899999999999999E-3</v>
      </c>
    </row>
    <row r="30" spans="1:46">
      <c r="A30" s="5" t="s">
        <v>17</v>
      </c>
      <c r="B30" s="1">
        <v>38.876300000000001</v>
      </c>
      <c r="C30" s="1">
        <v>152.732</v>
      </c>
      <c r="D30" s="1">
        <v>408.71300000000002</v>
      </c>
      <c r="E30" s="1">
        <v>1.9E-3</v>
      </c>
      <c r="F30" s="1">
        <v>18592.5</v>
      </c>
      <c r="G30" s="1">
        <v>2004</v>
      </c>
      <c r="H30" s="1">
        <v>18234</v>
      </c>
      <c r="I30" s="1">
        <v>70.861999999999995</v>
      </c>
      <c r="J30" s="1">
        <v>41.448300000000003</v>
      </c>
      <c r="K30" s="1">
        <v>157.441</v>
      </c>
      <c r="L30" s="1">
        <v>412.822</v>
      </c>
      <c r="M30" s="1">
        <v>30026229</v>
      </c>
      <c r="N30" s="1">
        <v>27810425</v>
      </c>
      <c r="O30" s="1">
        <v>24409913</v>
      </c>
      <c r="P30" s="1">
        <v>31938004</v>
      </c>
      <c r="Q30" s="1">
        <v>9.8110400000000002</v>
      </c>
      <c r="R30" s="1">
        <v>3.72445</v>
      </c>
      <c r="S30" s="1">
        <v>5.05905</v>
      </c>
      <c r="T30" s="1">
        <v>6.0230199999999998</v>
      </c>
      <c r="U30" s="1">
        <v>1</v>
      </c>
      <c r="V30" s="1">
        <v>33</v>
      </c>
      <c r="W30" s="1">
        <v>33</v>
      </c>
      <c r="X30" s="1">
        <v>29</v>
      </c>
      <c r="Y30" s="1">
        <v>24</v>
      </c>
      <c r="Z30" s="1">
        <v>20</v>
      </c>
      <c r="AA30" s="1">
        <v>16</v>
      </c>
      <c r="AB30" s="1">
        <v>12</v>
      </c>
      <c r="AC30" s="1" t="s">
        <v>13</v>
      </c>
      <c r="AD30" s="1">
        <v>20</v>
      </c>
      <c r="AE30" s="1">
        <v>20</v>
      </c>
      <c r="AF30" s="1">
        <v>18</v>
      </c>
      <c r="AG30" s="1">
        <v>16</v>
      </c>
      <c r="AH30" s="1">
        <v>13</v>
      </c>
      <c r="AI30" s="1">
        <v>12</v>
      </c>
      <c r="AJ30" s="1">
        <v>9</v>
      </c>
      <c r="AK30" s="1">
        <v>23095</v>
      </c>
      <c r="AL30" s="1">
        <v>69.145399999999995</v>
      </c>
      <c r="AM30" s="1">
        <v>50.926499999999997</v>
      </c>
      <c r="AN30" s="1">
        <v>27.8566</v>
      </c>
      <c r="AO30" s="1">
        <v>11.1876</v>
      </c>
      <c r="AP30" s="1">
        <v>10.0474</v>
      </c>
      <c r="AQ30" s="1">
        <v>3.93038</v>
      </c>
      <c r="AR30" s="1">
        <v>3.32707</v>
      </c>
      <c r="AS30" s="1">
        <v>2.4148100000000001</v>
      </c>
      <c r="AT30" s="6">
        <v>1.9E-3</v>
      </c>
    </row>
    <row r="31" spans="1:46">
      <c r="A31" s="5" t="s">
        <v>17</v>
      </c>
      <c r="B31" s="1">
        <v>38.876300000000001</v>
      </c>
      <c r="C31" s="1">
        <v>152.732</v>
      </c>
      <c r="D31" s="1">
        <v>408.71300000000002</v>
      </c>
      <c r="E31" s="1">
        <v>4.2750000000000003E-2</v>
      </c>
      <c r="F31" s="1">
        <v>18592.5</v>
      </c>
      <c r="G31" s="1">
        <v>2005</v>
      </c>
      <c r="H31" s="1">
        <v>18503</v>
      </c>
      <c r="I31" s="1">
        <v>70.925200000000004</v>
      </c>
      <c r="J31" s="1">
        <v>40.544199999999996</v>
      </c>
      <c r="K31" s="1">
        <v>156.64599999999999</v>
      </c>
      <c r="L31" s="1">
        <v>414.73700000000002</v>
      </c>
      <c r="M31" s="1">
        <v>30275449</v>
      </c>
      <c r="N31" s="1">
        <v>28036863</v>
      </c>
      <c r="O31" s="1">
        <v>24488083</v>
      </c>
      <c r="P31" s="1">
        <v>32242364</v>
      </c>
      <c r="Q31" s="1">
        <v>9.8256899999999998</v>
      </c>
      <c r="R31" s="1">
        <v>3.7023899999999998</v>
      </c>
      <c r="S31" s="1">
        <v>5.0539899999999998</v>
      </c>
      <c r="T31" s="1">
        <v>6.0276399999999999</v>
      </c>
      <c r="U31" s="1">
        <v>2</v>
      </c>
      <c r="V31" s="1">
        <v>35</v>
      </c>
      <c r="W31" s="1">
        <v>35</v>
      </c>
      <c r="X31" s="1">
        <v>30</v>
      </c>
      <c r="Y31" s="1">
        <v>27</v>
      </c>
      <c r="Z31" s="1">
        <v>22</v>
      </c>
      <c r="AA31" s="1">
        <v>18</v>
      </c>
      <c r="AB31" s="1">
        <v>13</v>
      </c>
      <c r="AC31" s="1">
        <v>1</v>
      </c>
      <c r="AD31" s="1">
        <v>21</v>
      </c>
      <c r="AE31" s="1">
        <v>21</v>
      </c>
      <c r="AF31" s="1">
        <v>19</v>
      </c>
      <c r="AG31" s="1">
        <v>18</v>
      </c>
      <c r="AH31" s="1">
        <v>15</v>
      </c>
      <c r="AI31" s="1">
        <v>13</v>
      </c>
      <c r="AJ31" s="1">
        <v>10</v>
      </c>
      <c r="AK31" s="1">
        <v>23775</v>
      </c>
      <c r="AL31" s="1">
        <v>69.298100000000005</v>
      </c>
      <c r="AM31" s="1">
        <v>50.9726</v>
      </c>
      <c r="AN31" s="1">
        <v>28.012699999999999</v>
      </c>
      <c r="AO31" s="1">
        <v>11.125</v>
      </c>
      <c r="AP31" s="1">
        <v>10.0764</v>
      </c>
      <c r="AQ31" s="1">
        <v>3.9312900000000002</v>
      </c>
      <c r="AR31" s="1">
        <v>3.3326600000000002</v>
      </c>
      <c r="AS31" s="1">
        <v>2.4091900000000002</v>
      </c>
      <c r="AT31" s="6">
        <v>4.2750000000000003E-2</v>
      </c>
    </row>
    <row r="32" spans="1:46">
      <c r="A32" s="5" t="s">
        <v>17</v>
      </c>
      <c r="B32" s="1">
        <v>38.876300000000001</v>
      </c>
      <c r="C32" s="1">
        <v>152.732</v>
      </c>
      <c r="D32" s="1">
        <v>408.71300000000002</v>
      </c>
      <c r="E32" s="1">
        <v>3.3459999999999997E-2</v>
      </c>
      <c r="F32" s="1">
        <v>18592.5</v>
      </c>
      <c r="G32" s="1">
        <v>2006</v>
      </c>
      <c r="H32" s="1">
        <v>18799</v>
      </c>
      <c r="I32" s="1">
        <v>71.252200000000002</v>
      </c>
      <c r="J32" s="1">
        <v>39.500900000000001</v>
      </c>
      <c r="K32" s="1">
        <v>153.52699999999999</v>
      </c>
      <c r="L32" s="1">
        <v>409.38200000000001</v>
      </c>
      <c r="M32" s="1">
        <v>30542403</v>
      </c>
      <c r="N32" s="1">
        <v>28260547</v>
      </c>
      <c r="O32" s="1">
        <v>24569090</v>
      </c>
      <c r="P32" s="1">
        <v>32570505</v>
      </c>
      <c r="Q32" s="1">
        <v>9.8415599999999994</v>
      </c>
      <c r="R32" s="1">
        <v>3.67632</v>
      </c>
      <c r="S32" s="1">
        <v>5.0338700000000003</v>
      </c>
      <c r="T32" s="1">
        <v>6.0146499999999996</v>
      </c>
      <c r="U32" s="1" t="s">
        <v>13</v>
      </c>
      <c r="V32" s="1">
        <v>35</v>
      </c>
      <c r="W32" s="1">
        <v>35</v>
      </c>
      <c r="X32" s="1">
        <v>30</v>
      </c>
      <c r="Y32" s="1">
        <v>28</v>
      </c>
      <c r="Z32" s="1">
        <v>22</v>
      </c>
      <c r="AA32" s="1">
        <v>19</v>
      </c>
      <c r="AB32" s="1">
        <v>14</v>
      </c>
      <c r="AC32" s="1" t="s">
        <v>13</v>
      </c>
      <c r="AD32" s="1">
        <v>21</v>
      </c>
      <c r="AE32" s="1">
        <v>21</v>
      </c>
      <c r="AF32" s="1">
        <v>19</v>
      </c>
      <c r="AG32" s="1">
        <v>18</v>
      </c>
      <c r="AH32" s="1">
        <v>15</v>
      </c>
      <c r="AI32" s="1">
        <v>13</v>
      </c>
      <c r="AJ32" s="1">
        <v>11</v>
      </c>
      <c r="AK32" s="1">
        <v>23965</v>
      </c>
      <c r="AL32" s="1">
        <v>69.362099999999998</v>
      </c>
      <c r="AM32" s="1">
        <v>51.011899999999997</v>
      </c>
      <c r="AN32" s="1">
        <v>28.102699999999999</v>
      </c>
      <c r="AO32" s="1">
        <v>11.044700000000001</v>
      </c>
      <c r="AP32" s="1">
        <v>10.084300000000001</v>
      </c>
      <c r="AQ32" s="1">
        <v>3.9320599999999999</v>
      </c>
      <c r="AR32" s="1">
        <v>3.3358699999999999</v>
      </c>
      <c r="AS32" s="1">
        <v>2.4019499999999998</v>
      </c>
      <c r="AT32" s="6">
        <v>3.3459999999999997E-2</v>
      </c>
    </row>
    <row r="33" spans="1:46">
      <c r="A33" s="5" t="s">
        <v>17</v>
      </c>
      <c r="B33" s="1">
        <v>38.876300000000001</v>
      </c>
      <c r="C33" s="1">
        <v>152.732</v>
      </c>
      <c r="D33" s="1">
        <v>408.71300000000002</v>
      </c>
      <c r="E33" s="2">
        <v>-7.5100000000000002E-3</v>
      </c>
      <c r="F33" s="1">
        <v>18592.5</v>
      </c>
      <c r="G33" s="1">
        <v>2007</v>
      </c>
      <c r="H33" s="1">
        <v>19131</v>
      </c>
      <c r="I33" s="1">
        <v>71.385000000000005</v>
      </c>
      <c r="J33" s="1">
        <v>37.483400000000003</v>
      </c>
      <c r="K33" s="1">
        <v>151.98599999999999</v>
      </c>
      <c r="L33" s="1">
        <v>409.815</v>
      </c>
      <c r="M33" s="1">
        <v>30809293</v>
      </c>
      <c r="N33" s="1">
        <v>28475290</v>
      </c>
      <c r="O33" s="1">
        <v>24646922</v>
      </c>
      <c r="P33" s="1">
        <v>32887928</v>
      </c>
      <c r="Q33" s="1">
        <v>9.8590699999999991</v>
      </c>
      <c r="R33" s="1">
        <v>3.6238999999999999</v>
      </c>
      <c r="S33" s="1">
        <v>5.02379</v>
      </c>
      <c r="T33" s="1">
        <v>6.0157100000000003</v>
      </c>
      <c r="U33" s="1" t="s">
        <v>13</v>
      </c>
      <c r="V33" s="1">
        <v>35</v>
      </c>
      <c r="W33" s="1">
        <v>35</v>
      </c>
      <c r="X33" s="1">
        <v>31</v>
      </c>
      <c r="Y33" s="1">
        <v>29</v>
      </c>
      <c r="Z33" s="1">
        <v>23</v>
      </c>
      <c r="AA33" s="1">
        <v>19</v>
      </c>
      <c r="AB33" s="1">
        <v>15</v>
      </c>
      <c r="AC33" s="1" t="s">
        <v>13</v>
      </c>
      <c r="AD33" s="1">
        <v>21</v>
      </c>
      <c r="AE33" s="1">
        <v>21</v>
      </c>
      <c r="AF33" s="1">
        <v>19</v>
      </c>
      <c r="AG33" s="1">
        <v>18</v>
      </c>
      <c r="AH33" s="1">
        <v>16</v>
      </c>
      <c r="AI33" s="1">
        <v>13</v>
      </c>
      <c r="AJ33" s="1">
        <v>12</v>
      </c>
      <c r="AK33" s="1">
        <v>24720</v>
      </c>
      <c r="AL33" s="1">
        <v>69.585400000000007</v>
      </c>
      <c r="AM33" s="1">
        <v>51.251899999999999</v>
      </c>
      <c r="AN33" s="1">
        <v>28.3749</v>
      </c>
      <c r="AO33" s="1">
        <v>11.0002</v>
      </c>
      <c r="AP33" s="1">
        <v>10.115399999999999</v>
      </c>
      <c r="AQ33" s="1">
        <v>3.93675</v>
      </c>
      <c r="AR33" s="1">
        <v>3.3454999999999999</v>
      </c>
      <c r="AS33" s="1">
        <v>2.39791</v>
      </c>
      <c r="AT33" s="6">
        <v>7.5100000000000002E-3</v>
      </c>
    </row>
    <row r="34" spans="1:46">
      <c r="A34" s="5" t="s">
        <v>17</v>
      </c>
      <c r="B34" s="1">
        <v>38.876300000000001</v>
      </c>
      <c r="C34" s="1">
        <v>152.732</v>
      </c>
      <c r="D34" s="1">
        <v>408.71300000000002</v>
      </c>
      <c r="E34" s="2">
        <v>-3.6800000000000001E-3</v>
      </c>
      <c r="F34" s="1">
        <v>18592.5</v>
      </c>
      <c r="G34" s="1">
        <v>2008</v>
      </c>
      <c r="H34" s="1">
        <v>19320</v>
      </c>
      <c r="I34" s="1">
        <v>71.641300000000001</v>
      </c>
      <c r="J34" s="1">
        <v>33.422600000000003</v>
      </c>
      <c r="K34" s="1">
        <v>144.435</v>
      </c>
      <c r="L34" s="1">
        <v>399.40800000000002</v>
      </c>
      <c r="M34" s="1">
        <v>31119019</v>
      </c>
      <c r="N34" s="1">
        <v>28713168</v>
      </c>
      <c r="O34" s="1">
        <v>24749702</v>
      </c>
      <c r="P34" s="1">
        <v>33245773</v>
      </c>
      <c r="Q34" s="1">
        <v>9.8689</v>
      </c>
      <c r="R34" s="1">
        <v>3.5092300000000001</v>
      </c>
      <c r="S34" s="1">
        <v>4.9728300000000001</v>
      </c>
      <c r="T34" s="1">
        <v>5.9899800000000001</v>
      </c>
      <c r="U34" s="1" t="s">
        <v>13</v>
      </c>
      <c r="V34" s="1">
        <v>35</v>
      </c>
      <c r="W34" s="1">
        <v>35</v>
      </c>
      <c r="X34" s="1">
        <v>32</v>
      </c>
      <c r="Y34" s="1">
        <v>29</v>
      </c>
      <c r="Z34" s="1">
        <v>23</v>
      </c>
      <c r="AA34" s="1">
        <v>19</v>
      </c>
      <c r="AB34" s="1">
        <v>15</v>
      </c>
      <c r="AC34" s="1" t="s">
        <v>13</v>
      </c>
      <c r="AD34" s="1">
        <v>21</v>
      </c>
      <c r="AE34" s="1">
        <v>21</v>
      </c>
      <c r="AF34" s="1">
        <v>20</v>
      </c>
      <c r="AG34" s="1">
        <v>18</v>
      </c>
      <c r="AH34" s="1">
        <v>16</v>
      </c>
      <c r="AI34" s="1">
        <v>13</v>
      </c>
      <c r="AJ34" s="1">
        <v>12</v>
      </c>
      <c r="AK34" s="1">
        <v>24855</v>
      </c>
      <c r="AL34" s="1">
        <v>69.706800000000001</v>
      </c>
      <c r="AM34" s="1">
        <v>51.493400000000001</v>
      </c>
      <c r="AN34" s="1">
        <v>28.492999999999999</v>
      </c>
      <c r="AO34" s="1">
        <v>10.866199999999999</v>
      </c>
      <c r="AP34" s="1">
        <v>10.120799999999999</v>
      </c>
      <c r="AQ34" s="1">
        <v>3.9414500000000001</v>
      </c>
      <c r="AR34" s="1">
        <v>3.3496600000000001</v>
      </c>
      <c r="AS34" s="1">
        <v>2.3856600000000001</v>
      </c>
      <c r="AT34" s="6">
        <v>3.6800000000000001E-3</v>
      </c>
    </row>
    <row r="35" spans="1:46">
      <c r="A35" s="5" t="s">
        <v>17</v>
      </c>
      <c r="B35" s="1">
        <v>38.876300000000001</v>
      </c>
      <c r="C35" s="1">
        <v>152.732</v>
      </c>
      <c r="D35" s="1">
        <v>408.71300000000002</v>
      </c>
      <c r="E35" s="1">
        <v>1.4599999999999999E-3</v>
      </c>
      <c r="F35" s="1">
        <v>18592.5</v>
      </c>
      <c r="G35" s="1">
        <v>2009</v>
      </c>
      <c r="H35" s="1">
        <v>19712</v>
      </c>
      <c r="I35" s="1">
        <v>71.717699999999994</v>
      </c>
      <c r="J35" s="1">
        <v>33.811900000000001</v>
      </c>
      <c r="K35" s="1">
        <v>144.869</v>
      </c>
      <c r="L35" s="1">
        <v>400.63600000000002</v>
      </c>
      <c r="M35" s="1">
        <v>31459329</v>
      </c>
      <c r="N35" s="1">
        <v>28967461</v>
      </c>
      <c r="O35" s="1">
        <v>24858115</v>
      </c>
      <c r="P35" s="1">
        <v>33628571</v>
      </c>
      <c r="Q35" s="1">
        <v>9.8889800000000001</v>
      </c>
      <c r="R35" s="1">
        <v>3.52081</v>
      </c>
      <c r="S35" s="1">
        <v>4.9758300000000002</v>
      </c>
      <c r="T35" s="1">
        <v>5.9930500000000002</v>
      </c>
      <c r="U35" s="1" t="s">
        <v>13</v>
      </c>
      <c r="V35" s="1">
        <v>35</v>
      </c>
      <c r="W35" s="1">
        <v>35</v>
      </c>
      <c r="X35" s="1">
        <v>33</v>
      </c>
      <c r="Y35" s="1">
        <v>29</v>
      </c>
      <c r="Z35" s="1">
        <v>24</v>
      </c>
      <c r="AA35" s="1">
        <v>20</v>
      </c>
      <c r="AB35" s="1">
        <v>16</v>
      </c>
      <c r="AC35" s="1" t="s">
        <v>13</v>
      </c>
      <c r="AD35" s="1">
        <v>21</v>
      </c>
      <c r="AE35" s="1">
        <v>21</v>
      </c>
      <c r="AF35" s="1">
        <v>20</v>
      </c>
      <c r="AG35" s="1">
        <v>18</v>
      </c>
      <c r="AH35" s="1">
        <v>16</v>
      </c>
      <c r="AI35" s="1">
        <v>13</v>
      </c>
      <c r="AJ35" s="1">
        <v>12</v>
      </c>
      <c r="AK35" s="1">
        <v>25260</v>
      </c>
      <c r="AL35" s="1">
        <v>69.730800000000002</v>
      </c>
      <c r="AM35" s="1">
        <v>51.621000000000002</v>
      </c>
      <c r="AN35" s="1">
        <v>28.522099999999998</v>
      </c>
      <c r="AO35" s="1">
        <v>10.8635</v>
      </c>
      <c r="AP35" s="1">
        <v>10.137</v>
      </c>
      <c r="AQ35" s="1">
        <v>3.9439299999999999</v>
      </c>
      <c r="AR35" s="1">
        <v>3.3506800000000001</v>
      </c>
      <c r="AS35" s="1">
        <v>2.3854099999999998</v>
      </c>
      <c r="AT35" s="6">
        <v>1.4599999999999999E-3</v>
      </c>
    </row>
    <row r="36" spans="1:46">
      <c r="A36" s="5" t="s">
        <v>17</v>
      </c>
      <c r="B36" s="1">
        <v>38.876300000000001</v>
      </c>
      <c r="C36" s="1">
        <v>152.732</v>
      </c>
      <c r="D36" s="1">
        <v>408.71300000000002</v>
      </c>
      <c r="E36" s="2">
        <v>-3.2410000000000001E-2</v>
      </c>
      <c r="F36" s="1">
        <v>18592.5</v>
      </c>
      <c r="G36" s="1">
        <v>2010</v>
      </c>
      <c r="H36" s="1">
        <v>19889</v>
      </c>
      <c r="I36" s="1">
        <v>71.888800000000003</v>
      </c>
      <c r="J36" s="1">
        <v>32.851700000000001</v>
      </c>
      <c r="K36" s="1">
        <v>141.06399999999999</v>
      </c>
      <c r="L36" s="1">
        <v>393.77499999999998</v>
      </c>
      <c r="M36" s="1">
        <v>31788672</v>
      </c>
      <c r="N36" s="1">
        <v>29209131</v>
      </c>
      <c r="O36" s="1">
        <v>24940838</v>
      </c>
      <c r="P36" s="1">
        <v>34005274</v>
      </c>
      <c r="Q36" s="1">
        <v>9.8979199999999992</v>
      </c>
      <c r="R36" s="1">
        <v>3.492</v>
      </c>
      <c r="S36" s="1">
        <v>4.9492099999999999</v>
      </c>
      <c r="T36" s="1">
        <v>5.9757800000000003</v>
      </c>
      <c r="U36" s="1" t="s">
        <v>13</v>
      </c>
      <c r="V36" s="1">
        <v>35</v>
      </c>
      <c r="W36" s="1">
        <v>35</v>
      </c>
      <c r="X36" s="1">
        <v>35</v>
      </c>
      <c r="Y36" s="1">
        <v>30</v>
      </c>
      <c r="Z36" s="1">
        <v>27</v>
      </c>
      <c r="AA36" s="1">
        <v>22</v>
      </c>
      <c r="AB36" s="1">
        <v>18</v>
      </c>
      <c r="AC36" s="1" t="s">
        <v>13</v>
      </c>
      <c r="AD36" s="1">
        <v>21</v>
      </c>
      <c r="AE36" s="1">
        <v>21</v>
      </c>
      <c r="AF36" s="1">
        <v>21</v>
      </c>
      <c r="AG36" s="1">
        <v>19</v>
      </c>
      <c r="AH36" s="1">
        <v>18</v>
      </c>
      <c r="AI36" s="1">
        <v>15</v>
      </c>
      <c r="AJ36" s="1">
        <v>13</v>
      </c>
      <c r="AK36" s="1">
        <v>24665</v>
      </c>
      <c r="AL36" s="1">
        <v>69.690399999999997</v>
      </c>
      <c r="AM36" s="1">
        <v>51.416200000000003</v>
      </c>
      <c r="AN36" s="1">
        <v>28.3584</v>
      </c>
      <c r="AO36" s="1">
        <v>10.638999999999999</v>
      </c>
      <c r="AP36" s="1">
        <v>10.113099999999999</v>
      </c>
      <c r="AQ36" s="1">
        <v>3.9399500000000001</v>
      </c>
      <c r="AR36" s="1">
        <v>3.3449200000000001</v>
      </c>
      <c r="AS36" s="1">
        <v>2.3645299999999998</v>
      </c>
      <c r="AT36" s="6">
        <v>3.2410000000000001E-2</v>
      </c>
    </row>
    <row r="37" spans="1:46">
      <c r="A37" s="5" t="s">
        <v>17</v>
      </c>
      <c r="B37" s="1">
        <v>38.876300000000001</v>
      </c>
      <c r="C37" s="1">
        <v>152.732</v>
      </c>
      <c r="D37" s="1">
        <v>408.71300000000002</v>
      </c>
      <c r="E37" s="2">
        <v>-3.1269999999999999E-2</v>
      </c>
      <c r="F37" s="1">
        <v>18592.5</v>
      </c>
      <c r="G37" s="1">
        <v>2011</v>
      </c>
      <c r="H37" s="1">
        <v>19774</v>
      </c>
      <c r="I37" s="1">
        <v>71.986999999999995</v>
      </c>
      <c r="J37" s="1">
        <v>30.8537</v>
      </c>
      <c r="K37" s="1">
        <v>136.642</v>
      </c>
      <c r="L37" s="1">
        <v>385.34300000000002</v>
      </c>
      <c r="M37" s="1">
        <v>32079232</v>
      </c>
      <c r="N37" s="1">
        <v>29392470</v>
      </c>
      <c r="O37" s="1">
        <v>24988937</v>
      </c>
      <c r="P37" s="1">
        <v>34342780</v>
      </c>
      <c r="Q37" s="1">
        <v>9.8921200000000002</v>
      </c>
      <c r="R37" s="1">
        <v>3.4292600000000002</v>
      </c>
      <c r="S37" s="1">
        <v>4.91737</v>
      </c>
      <c r="T37" s="1">
        <v>5.9541300000000001</v>
      </c>
      <c r="U37" s="1" t="s">
        <v>13</v>
      </c>
      <c r="V37" s="1">
        <v>35</v>
      </c>
      <c r="W37" s="1">
        <v>35</v>
      </c>
      <c r="X37" s="1">
        <v>35</v>
      </c>
      <c r="Y37" s="1">
        <v>30</v>
      </c>
      <c r="Z37" s="1">
        <v>28</v>
      </c>
      <c r="AA37" s="1">
        <v>22</v>
      </c>
      <c r="AB37" s="1">
        <v>19</v>
      </c>
      <c r="AC37" s="1" t="s">
        <v>13</v>
      </c>
      <c r="AD37" s="1">
        <v>21</v>
      </c>
      <c r="AE37" s="1">
        <v>21</v>
      </c>
      <c r="AF37" s="1">
        <v>21</v>
      </c>
      <c r="AG37" s="1">
        <v>19</v>
      </c>
      <c r="AH37" s="1">
        <v>18</v>
      </c>
      <c r="AI37" s="1">
        <v>15</v>
      </c>
      <c r="AJ37" s="1">
        <v>13</v>
      </c>
      <c r="AK37" s="1" t="s">
        <v>13</v>
      </c>
      <c r="AL37" s="1" t="s">
        <v>13</v>
      </c>
      <c r="AM37" s="1" t="s">
        <v>13</v>
      </c>
      <c r="AN37" s="1" t="s">
        <v>13</v>
      </c>
      <c r="AO37" s="1" t="s">
        <v>13</v>
      </c>
      <c r="AP37" s="1" t="s">
        <v>13</v>
      </c>
      <c r="AQ37" s="1" t="s">
        <v>13</v>
      </c>
      <c r="AR37" s="1" t="s">
        <v>13</v>
      </c>
      <c r="AS37" s="1" t="s">
        <v>13</v>
      </c>
      <c r="AT37" s="6">
        <v>3.1269999999999999E-2</v>
      </c>
    </row>
    <row r="38" spans="1:46">
      <c r="A38" s="5" t="s">
        <v>18</v>
      </c>
      <c r="B38" s="1">
        <v>6.9568000000000003</v>
      </c>
      <c r="C38" s="1">
        <v>8.7750000000000004</v>
      </c>
      <c r="D38" s="1">
        <v>11.262</v>
      </c>
      <c r="E38" s="1">
        <v>0.19535</v>
      </c>
      <c r="F38" s="1">
        <v>147.25</v>
      </c>
      <c r="G38" s="1">
        <v>2000</v>
      </c>
      <c r="H38" s="1">
        <v>147</v>
      </c>
      <c r="I38" s="1">
        <v>48.928600000000003</v>
      </c>
      <c r="J38" s="1">
        <v>9.4248999999999992</v>
      </c>
      <c r="K38" s="1">
        <v>11.641999999999999</v>
      </c>
      <c r="L38" s="1">
        <v>14.246</v>
      </c>
      <c r="M38" s="1">
        <v>28989695</v>
      </c>
      <c r="N38" s="1">
        <v>26842052</v>
      </c>
      <c r="O38" s="1">
        <v>24031980</v>
      </c>
      <c r="P38" s="1">
        <v>30685730</v>
      </c>
      <c r="Q38" s="1">
        <v>4.9904299999999999</v>
      </c>
      <c r="R38" s="1">
        <v>2.24336</v>
      </c>
      <c r="S38" s="1">
        <v>2.4546299999999999</v>
      </c>
      <c r="T38" s="1">
        <v>2.6565099999999999</v>
      </c>
      <c r="U38" s="1">
        <v>1</v>
      </c>
      <c r="V38" s="1">
        <v>12</v>
      </c>
      <c r="W38" s="1">
        <v>12</v>
      </c>
      <c r="X38" s="1">
        <v>11</v>
      </c>
      <c r="Y38" s="1">
        <v>11</v>
      </c>
      <c r="Z38" s="1">
        <v>8</v>
      </c>
      <c r="AA38" s="1">
        <v>7</v>
      </c>
      <c r="AB38" s="1">
        <v>4</v>
      </c>
      <c r="AC38" s="1">
        <v>1</v>
      </c>
      <c r="AD38" s="1">
        <v>10</v>
      </c>
      <c r="AE38" s="1">
        <v>10</v>
      </c>
      <c r="AF38" s="1">
        <v>9</v>
      </c>
      <c r="AG38" s="1">
        <v>9</v>
      </c>
      <c r="AH38" s="1">
        <v>6</v>
      </c>
      <c r="AI38" s="1">
        <v>5</v>
      </c>
      <c r="AJ38" s="1">
        <v>2</v>
      </c>
      <c r="AK38" s="1">
        <v>325</v>
      </c>
      <c r="AL38" s="1">
        <v>45.346200000000003</v>
      </c>
      <c r="AM38" s="1">
        <v>0.91700000000000004</v>
      </c>
      <c r="AN38" s="1">
        <v>0.86960000000000004</v>
      </c>
      <c r="AO38" s="1">
        <v>0.84109999999999996</v>
      </c>
      <c r="AP38" s="1">
        <v>5.7838000000000003</v>
      </c>
      <c r="AQ38" s="2">
        <v>-8.6679999999999993E-2</v>
      </c>
      <c r="AR38" s="2">
        <v>-0.13966999999999999</v>
      </c>
      <c r="AS38" s="2">
        <v>-0.1731</v>
      </c>
      <c r="AT38" s="6">
        <v>0.19535</v>
      </c>
    </row>
    <row r="39" spans="1:46">
      <c r="A39" s="5" t="s">
        <v>18</v>
      </c>
      <c r="B39" s="1">
        <v>6.9568000000000003</v>
      </c>
      <c r="C39" s="1">
        <v>8.7750000000000004</v>
      </c>
      <c r="D39" s="1">
        <v>11.262</v>
      </c>
      <c r="E39" s="2">
        <v>-2.164E-2</v>
      </c>
      <c r="F39" s="1">
        <v>147.25</v>
      </c>
      <c r="G39" s="1">
        <v>2001</v>
      </c>
      <c r="H39" s="1">
        <v>150</v>
      </c>
      <c r="I39" s="1">
        <v>55.216700000000003</v>
      </c>
      <c r="J39" s="1">
        <v>6.6349999999999998</v>
      </c>
      <c r="K39" s="1">
        <v>8.6039999999999992</v>
      </c>
      <c r="L39" s="1">
        <v>11.249000000000001</v>
      </c>
      <c r="M39" s="1">
        <v>29270445</v>
      </c>
      <c r="N39" s="1">
        <v>27108306</v>
      </c>
      <c r="O39" s="1">
        <v>24189914</v>
      </c>
      <c r="P39" s="1">
        <v>31020596</v>
      </c>
      <c r="Q39" s="1">
        <v>5.0106400000000004</v>
      </c>
      <c r="R39" s="1">
        <v>1.89236</v>
      </c>
      <c r="S39" s="1">
        <v>2.1522700000000001</v>
      </c>
      <c r="T39" s="1">
        <v>2.4202400000000002</v>
      </c>
      <c r="U39" s="1" t="s">
        <v>13</v>
      </c>
      <c r="V39" s="1">
        <v>12</v>
      </c>
      <c r="W39" s="1">
        <v>12</v>
      </c>
      <c r="X39" s="1">
        <v>11</v>
      </c>
      <c r="Y39" s="1">
        <v>11</v>
      </c>
      <c r="Z39" s="1">
        <v>8</v>
      </c>
      <c r="AA39" s="1">
        <v>7</v>
      </c>
      <c r="AB39" s="1">
        <v>5</v>
      </c>
      <c r="AC39" s="1" t="s">
        <v>13</v>
      </c>
      <c r="AD39" s="1">
        <v>10</v>
      </c>
      <c r="AE39" s="1">
        <v>10</v>
      </c>
      <c r="AF39" s="1">
        <v>9</v>
      </c>
      <c r="AG39" s="1">
        <v>9</v>
      </c>
      <c r="AH39" s="1">
        <v>6</v>
      </c>
      <c r="AI39" s="1">
        <v>5</v>
      </c>
      <c r="AJ39" s="1">
        <v>3</v>
      </c>
      <c r="AK39" s="1">
        <v>310</v>
      </c>
      <c r="AL39" s="1">
        <v>43.628999999999998</v>
      </c>
      <c r="AM39" s="1">
        <v>0.93769999999999998</v>
      </c>
      <c r="AN39" s="1">
        <v>0.88149999999999995</v>
      </c>
      <c r="AO39" s="1">
        <v>0.84470000000000001</v>
      </c>
      <c r="AP39" s="1">
        <v>5.7366000000000001</v>
      </c>
      <c r="AQ39" s="2">
        <v>-6.429E-2</v>
      </c>
      <c r="AR39" s="2">
        <v>-0.12609999999999999</v>
      </c>
      <c r="AS39" s="2">
        <v>-0.16880000000000001</v>
      </c>
      <c r="AT39" s="6">
        <v>2.164E-2</v>
      </c>
    </row>
    <row r="40" spans="1:46">
      <c r="A40" s="5" t="s">
        <v>18</v>
      </c>
      <c r="B40" s="1">
        <v>6.9568000000000003</v>
      </c>
      <c r="C40" s="1">
        <v>8.7750000000000004</v>
      </c>
      <c r="D40" s="1">
        <v>11.262</v>
      </c>
      <c r="E40" s="2">
        <v>-6.0060000000000002E-2</v>
      </c>
      <c r="F40" s="1">
        <v>147.25</v>
      </c>
      <c r="G40" s="1">
        <v>2002</v>
      </c>
      <c r="H40" s="1">
        <v>129</v>
      </c>
      <c r="I40" s="1">
        <v>51.903100000000002</v>
      </c>
      <c r="J40" s="1">
        <v>6.6367000000000003</v>
      </c>
      <c r="K40" s="1">
        <v>8.4629999999999992</v>
      </c>
      <c r="L40" s="1">
        <v>10.86</v>
      </c>
      <c r="M40" s="1">
        <v>29553108</v>
      </c>
      <c r="N40" s="1">
        <v>27378337</v>
      </c>
      <c r="O40" s="1">
        <v>24289082</v>
      </c>
      <c r="P40" s="1">
        <v>31358418</v>
      </c>
      <c r="Q40" s="1">
        <v>4.8598100000000004</v>
      </c>
      <c r="R40" s="1">
        <v>1.89262</v>
      </c>
      <c r="S40" s="1">
        <v>2.1356899999999999</v>
      </c>
      <c r="T40" s="1">
        <v>2.3851</v>
      </c>
      <c r="U40" s="1">
        <v>1</v>
      </c>
      <c r="V40" s="1">
        <v>13</v>
      </c>
      <c r="W40" s="1">
        <v>13</v>
      </c>
      <c r="X40" s="1">
        <v>11</v>
      </c>
      <c r="Y40" s="1">
        <v>11</v>
      </c>
      <c r="Z40" s="1">
        <v>8</v>
      </c>
      <c r="AA40" s="1">
        <v>7</v>
      </c>
      <c r="AB40" s="1">
        <v>5</v>
      </c>
      <c r="AC40" s="1" t="s">
        <v>13</v>
      </c>
      <c r="AD40" s="1">
        <v>10</v>
      </c>
      <c r="AE40" s="1">
        <v>10</v>
      </c>
      <c r="AF40" s="1">
        <v>9</v>
      </c>
      <c r="AG40" s="1">
        <v>9</v>
      </c>
      <c r="AH40" s="1">
        <v>6</v>
      </c>
      <c r="AI40" s="1">
        <v>5</v>
      </c>
      <c r="AJ40" s="1">
        <v>3</v>
      </c>
      <c r="AK40" s="1">
        <v>280</v>
      </c>
      <c r="AL40" s="1">
        <v>44.196399999999997</v>
      </c>
      <c r="AM40" s="1">
        <v>0.91320000000000001</v>
      </c>
      <c r="AN40" s="1">
        <v>0.86350000000000005</v>
      </c>
      <c r="AO40" s="1">
        <v>0.82389999999999997</v>
      </c>
      <c r="AP40" s="1">
        <v>5.6348000000000003</v>
      </c>
      <c r="AQ40" s="2">
        <v>-9.085E-2</v>
      </c>
      <c r="AR40" s="2">
        <v>-0.14673</v>
      </c>
      <c r="AS40" s="2">
        <v>-0.19367999999999999</v>
      </c>
      <c r="AT40" s="6">
        <v>6.0060000000000002E-2</v>
      </c>
    </row>
    <row r="41" spans="1:46">
      <c r="A41" s="5" t="s">
        <v>18</v>
      </c>
      <c r="B41" s="1">
        <v>6.9568000000000003</v>
      </c>
      <c r="C41" s="1">
        <v>8.7750000000000004</v>
      </c>
      <c r="D41" s="1">
        <v>11.262</v>
      </c>
      <c r="E41" s="2">
        <v>-0.10015</v>
      </c>
      <c r="F41" s="1">
        <v>147.25</v>
      </c>
      <c r="G41" s="1">
        <v>2003</v>
      </c>
      <c r="H41" s="1">
        <v>134</v>
      </c>
      <c r="I41" s="1">
        <v>54.313400000000001</v>
      </c>
      <c r="J41" s="1">
        <v>5.8114999999999997</v>
      </c>
      <c r="K41" s="1">
        <v>7.7640000000000002</v>
      </c>
      <c r="L41" s="1">
        <v>10.265000000000001</v>
      </c>
      <c r="M41" s="1">
        <v>29780450</v>
      </c>
      <c r="N41" s="1">
        <v>27589965</v>
      </c>
      <c r="O41" s="1">
        <v>24339745</v>
      </c>
      <c r="P41" s="1">
        <v>31641630</v>
      </c>
      <c r="Q41" s="1">
        <v>4.8978400000000004</v>
      </c>
      <c r="R41" s="1">
        <v>1.7598400000000001</v>
      </c>
      <c r="S41" s="1">
        <v>2.0494599999999998</v>
      </c>
      <c r="T41" s="1">
        <v>2.3287499999999999</v>
      </c>
      <c r="U41" s="1" t="s">
        <v>13</v>
      </c>
      <c r="V41" s="1">
        <v>13</v>
      </c>
      <c r="W41" s="1">
        <v>13</v>
      </c>
      <c r="X41" s="1">
        <v>11</v>
      </c>
      <c r="Y41" s="1">
        <v>11</v>
      </c>
      <c r="Z41" s="1">
        <v>8</v>
      </c>
      <c r="AA41" s="1">
        <v>7</v>
      </c>
      <c r="AB41" s="1">
        <v>5</v>
      </c>
      <c r="AC41" s="1" t="s">
        <v>13</v>
      </c>
      <c r="AD41" s="1">
        <v>10</v>
      </c>
      <c r="AE41" s="1">
        <v>10</v>
      </c>
      <c r="AF41" s="1">
        <v>9</v>
      </c>
      <c r="AG41" s="1">
        <v>9</v>
      </c>
      <c r="AH41" s="1">
        <v>6</v>
      </c>
      <c r="AI41" s="1">
        <v>5</v>
      </c>
      <c r="AJ41" s="1">
        <v>3</v>
      </c>
      <c r="AK41" s="1">
        <v>305</v>
      </c>
      <c r="AL41" s="1">
        <v>40.450800000000001</v>
      </c>
      <c r="AM41" s="1">
        <v>0.91959999999999997</v>
      </c>
      <c r="AN41" s="1">
        <v>0.88190000000000002</v>
      </c>
      <c r="AO41" s="1">
        <v>0.84079999999999999</v>
      </c>
      <c r="AP41" s="1">
        <v>5.7202999999999999</v>
      </c>
      <c r="AQ41" s="2">
        <v>-8.3849999999999994E-2</v>
      </c>
      <c r="AR41" s="2">
        <v>-0.12564</v>
      </c>
      <c r="AS41" s="2">
        <v>-0.17346</v>
      </c>
      <c r="AT41" s="6">
        <v>0.10015</v>
      </c>
    </row>
    <row r="42" spans="1:46">
      <c r="A42" s="5" t="s">
        <v>18</v>
      </c>
      <c r="B42" s="1">
        <v>6.9568000000000003</v>
      </c>
      <c r="C42" s="1">
        <v>8.7750000000000004</v>
      </c>
      <c r="D42" s="1">
        <v>11.262</v>
      </c>
      <c r="E42" s="2">
        <v>-7.0489999999999997E-2</v>
      </c>
      <c r="F42" s="1">
        <v>147.25</v>
      </c>
      <c r="G42" s="1">
        <v>2004</v>
      </c>
      <c r="H42" s="1">
        <v>127</v>
      </c>
      <c r="I42" s="1">
        <v>51.716500000000003</v>
      </c>
      <c r="J42" s="1">
        <v>6.4604999999999997</v>
      </c>
      <c r="K42" s="1">
        <v>8.1430000000000007</v>
      </c>
      <c r="L42" s="1">
        <v>10.531000000000001</v>
      </c>
      <c r="M42" s="1">
        <v>30026229</v>
      </c>
      <c r="N42" s="1">
        <v>27810425</v>
      </c>
      <c r="O42" s="1">
        <v>24409913</v>
      </c>
      <c r="P42" s="1">
        <v>31938004</v>
      </c>
      <c r="Q42" s="1">
        <v>4.8441900000000002</v>
      </c>
      <c r="R42" s="1">
        <v>1.86571</v>
      </c>
      <c r="S42" s="1">
        <v>2.0971099999999998</v>
      </c>
      <c r="T42" s="1">
        <v>2.3542999999999998</v>
      </c>
      <c r="U42" s="1" t="s">
        <v>13</v>
      </c>
      <c r="V42" s="1">
        <v>13</v>
      </c>
      <c r="W42" s="1">
        <v>13</v>
      </c>
      <c r="X42" s="1">
        <v>11</v>
      </c>
      <c r="Y42" s="1">
        <v>11</v>
      </c>
      <c r="Z42" s="1">
        <v>9</v>
      </c>
      <c r="AA42" s="1">
        <v>8</v>
      </c>
      <c r="AB42" s="1">
        <v>6</v>
      </c>
      <c r="AC42" s="1" t="s">
        <v>13</v>
      </c>
      <c r="AD42" s="1">
        <v>10</v>
      </c>
      <c r="AE42" s="1">
        <v>10</v>
      </c>
      <c r="AF42" s="1">
        <v>9</v>
      </c>
      <c r="AG42" s="1">
        <v>9</v>
      </c>
      <c r="AH42" s="1">
        <v>7</v>
      </c>
      <c r="AI42" s="1">
        <v>6</v>
      </c>
      <c r="AJ42" s="1">
        <v>4</v>
      </c>
      <c r="AK42" s="1">
        <v>295</v>
      </c>
      <c r="AL42" s="1">
        <v>48.008499999999998</v>
      </c>
      <c r="AM42" s="1">
        <v>0.88800000000000001</v>
      </c>
      <c r="AN42" s="1">
        <v>0.8417</v>
      </c>
      <c r="AO42" s="1">
        <v>0.79600000000000004</v>
      </c>
      <c r="AP42" s="1">
        <v>5.6870000000000003</v>
      </c>
      <c r="AQ42" s="2">
        <v>-0.11874</v>
      </c>
      <c r="AR42" s="2">
        <v>-0.17233000000000001</v>
      </c>
      <c r="AS42" s="2">
        <v>-0.22817999999999999</v>
      </c>
      <c r="AT42" s="6">
        <v>7.0489999999999997E-2</v>
      </c>
    </row>
    <row r="43" spans="1:46">
      <c r="A43" s="5" t="s">
        <v>18</v>
      </c>
      <c r="B43" s="1">
        <v>6.9568000000000003</v>
      </c>
      <c r="C43" s="1">
        <v>8.7750000000000004</v>
      </c>
      <c r="D43" s="1">
        <v>11.262</v>
      </c>
      <c r="E43" s="2">
        <v>-6.8809999999999996E-2</v>
      </c>
      <c r="F43" s="1">
        <v>147.25</v>
      </c>
      <c r="G43" s="1">
        <v>2005</v>
      </c>
      <c r="H43" s="1">
        <v>146</v>
      </c>
      <c r="I43" s="1">
        <v>56.147300000000001</v>
      </c>
      <c r="J43" s="1">
        <v>5.9314999999999998</v>
      </c>
      <c r="K43" s="1">
        <v>7.66</v>
      </c>
      <c r="L43" s="1">
        <v>10.173</v>
      </c>
      <c r="M43" s="1">
        <v>30275449</v>
      </c>
      <c r="N43" s="1">
        <v>28036863</v>
      </c>
      <c r="O43" s="1">
        <v>24488083</v>
      </c>
      <c r="P43" s="1">
        <v>32242364</v>
      </c>
      <c r="Q43" s="1">
        <v>4.9836099999999997</v>
      </c>
      <c r="R43" s="1">
        <v>1.78027</v>
      </c>
      <c r="S43" s="1">
        <v>2.0359500000000001</v>
      </c>
      <c r="T43" s="1">
        <v>2.31976</v>
      </c>
      <c r="U43" s="1" t="s">
        <v>13</v>
      </c>
      <c r="V43" s="1">
        <v>13</v>
      </c>
      <c r="W43" s="1">
        <v>13</v>
      </c>
      <c r="X43" s="1">
        <v>12</v>
      </c>
      <c r="Y43" s="1">
        <v>11</v>
      </c>
      <c r="Z43" s="1">
        <v>11</v>
      </c>
      <c r="AA43" s="1">
        <v>8</v>
      </c>
      <c r="AB43" s="1">
        <v>7</v>
      </c>
      <c r="AC43" s="1" t="s">
        <v>13</v>
      </c>
      <c r="AD43" s="1">
        <v>10</v>
      </c>
      <c r="AE43" s="1">
        <v>10</v>
      </c>
      <c r="AF43" s="1">
        <v>10</v>
      </c>
      <c r="AG43" s="1">
        <v>9</v>
      </c>
      <c r="AH43" s="1">
        <v>9</v>
      </c>
      <c r="AI43" s="1">
        <v>6</v>
      </c>
      <c r="AJ43" s="1">
        <v>5</v>
      </c>
      <c r="AK43" s="1">
        <v>345</v>
      </c>
      <c r="AL43" s="1">
        <v>44.239100000000001</v>
      </c>
      <c r="AM43" s="1">
        <v>0.88639999999999997</v>
      </c>
      <c r="AN43" s="1">
        <v>0.84819999999999995</v>
      </c>
      <c r="AO43" s="1">
        <v>0.81330000000000002</v>
      </c>
      <c r="AP43" s="1">
        <v>5.8434999999999997</v>
      </c>
      <c r="AQ43" s="2">
        <v>-0.12053999999999999</v>
      </c>
      <c r="AR43" s="2">
        <v>-0.16464999999999999</v>
      </c>
      <c r="AS43" s="2">
        <v>-0.20665</v>
      </c>
      <c r="AT43" s="6">
        <v>6.8809999999999996E-2</v>
      </c>
    </row>
    <row r="44" spans="1:46">
      <c r="A44" s="5" t="s">
        <v>18</v>
      </c>
      <c r="B44" s="1">
        <v>6.9568000000000003</v>
      </c>
      <c r="C44" s="1">
        <v>8.7750000000000004</v>
      </c>
      <c r="D44" s="1">
        <v>11.262</v>
      </c>
      <c r="E44" s="2">
        <v>-4.3189999999999999E-2</v>
      </c>
      <c r="F44" s="1">
        <v>147.25</v>
      </c>
      <c r="G44" s="1">
        <v>2006</v>
      </c>
      <c r="H44" s="1">
        <v>136</v>
      </c>
      <c r="I44" s="1">
        <v>54.275700000000001</v>
      </c>
      <c r="J44" s="1">
        <v>6.6078999999999999</v>
      </c>
      <c r="K44" s="1">
        <v>8.1509999999999998</v>
      </c>
      <c r="L44" s="1">
        <v>10.398999999999999</v>
      </c>
      <c r="M44" s="1">
        <v>30542403</v>
      </c>
      <c r="N44" s="1">
        <v>28260547</v>
      </c>
      <c r="O44" s="1">
        <v>24569090</v>
      </c>
      <c r="P44" s="1">
        <v>32570505</v>
      </c>
      <c r="Q44" s="1">
        <v>4.9126500000000002</v>
      </c>
      <c r="R44" s="1">
        <v>1.8882699999999999</v>
      </c>
      <c r="S44" s="1">
        <v>2.0981299999999998</v>
      </c>
      <c r="T44" s="1">
        <v>2.3416800000000002</v>
      </c>
      <c r="U44" s="1" t="s">
        <v>13</v>
      </c>
      <c r="V44" s="1">
        <v>13</v>
      </c>
      <c r="W44" s="1">
        <v>13</v>
      </c>
      <c r="X44" s="1">
        <v>12</v>
      </c>
      <c r="Y44" s="1">
        <v>11</v>
      </c>
      <c r="Z44" s="1">
        <v>11</v>
      </c>
      <c r="AA44" s="1">
        <v>8</v>
      </c>
      <c r="AB44" s="1">
        <v>7</v>
      </c>
      <c r="AC44" s="1" t="s">
        <v>13</v>
      </c>
      <c r="AD44" s="1">
        <v>10</v>
      </c>
      <c r="AE44" s="1">
        <v>10</v>
      </c>
      <c r="AF44" s="1">
        <v>10</v>
      </c>
      <c r="AG44" s="1">
        <v>9</v>
      </c>
      <c r="AH44" s="1">
        <v>9</v>
      </c>
      <c r="AI44" s="1">
        <v>6</v>
      </c>
      <c r="AJ44" s="1">
        <v>5</v>
      </c>
      <c r="AK44" s="1">
        <v>300</v>
      </c>
      <c r="AL44" s="1">
        <v>43.666699999999999</v>
      </c>
      <c r="AM44" s="1">
        <v>0.87209999999999999</v>
      </c>
      <c r="AN44" s="1">
        <v>0.83389999999999997</v>
      </c>
      <c r="AO44" s="1">
        <v>0.79849999999999999</v>
      </c>
      <c r="AP44" s="1">
        <v>5.7038000000000002</v>
      </c>
      <c r="AQ44" s="2">
        <v>-0.13689000000000001</v>
      </c>
      <c r="AR44" s="2">
        <v>-0.18165000000000001</v>
      </c>
      <c r="AS44" s="2">
        <v>-0.22497</v>
      </c>
      <c r="AT44" s="6">
        <v>4.3189999999999999E-2</v>
      </c>
    </row>
    <row r="45" spans="1:46">
      <c r="A45" s="5" t="s">
        <v>18</v>
      </c>
      <c r="B45" s="1">
        <v>6.9568000000000003</v>
      </c>
      <c r="C45" s="1">
        <v>8.7750000000000004</v>
      </c>
      <c r="D45" s="1">
        <v>11.262</v>
      </c>
      <c r="E45" s="1">
        <v>7.2209999999999996E-2</v>
      </c>
      <c r="F45" s="1">
        <v>147.25</v>
      </c>
      <c r="G45" s="1">
        <v>2007</v>
      </c>
      <c r="H45" s="1">
        <v>159</v>
      </c>
      <c r="I45" s="1">
        <v>53.757899999999999</v>
      </c>
      <c r="J45" s="1">
        <v>7.6074000000000002</v>
      </c>
      <c r="K45" s="1">
        <v>9.5259999999999998</v>
      </c>
      <c r="L45" s="1">
        <v>12.172000000000001</v>
      </c>
      <c r="M45" s="1">
        <v>30809293</v>
      </c>
      <c r="N45" s="1">
        <v>28475290</v>
      </c>
      <c r="O45" s="1">
        <v>24646922</v>
      </c>
      <c r="P45" s="1">
        <v>32887928</v>
      </c>
      <c r="Q45" s="1">
        <v>5.0689000000000002</v>
      </c>
      <c r="R45" s="1">
        <v>2.0291299999999999</v>
      </c>
      <c r="S45" s="1">
        <v>2.254</v>
      </c>
      <c r="T45" s="1">
        <v>2.4991099999999999</v>
      </c>
      <c r="U45" s="1" t="s">
        <v>13</v>
      </c>
      <c r="V45" s="1">
        <v>13</v>
      </c>
      <c r="W45" s="1">
        <v>13</v>
      </c>
      <c r="X45" s="1">
        <v>13</v>
      </c>
      <c r="Y45" s="1">
        <v>11</v>
      </c>
      <c r="Z45" s="1">
        <v>11</v>
      </c>
      <c r="AA45" s="1">
        <v>8</v>
      </c>
      <c r="AB45" s="1">
        <v>7</v>
      </c>
      <c r="AC45" s="1" t="s">
        <v>13</v>
      </c>
      <c r="AD45" s="1">
        <v>10</v>
      </c>
      <c r="AE45" s="1">
        <v>10</v>
      </c>
      <c r="AF45" s="1">
        <v>10</v>
      </c>
      <c r="AG45" s="1">
        <v>9</v>
      </c>
      <c r="AH45" s="1">
        <v>9</v>
      </c>
      <c r="AI45" s="1">
        <v>6</v>
      </c>
      <c r="AJ45" s="1">
        <v>5</v>
      </c>
      <c r="AK45" s="1">
        <v>360</v>
      </c>
      <c r="AL45" s="1">
        <v>44.8611</v>
      </c>
      <c r="AM45" s="1">
        <v>0.90100000000000002</v>
      </c>
      <c r="AN45" s="1">
        <v>0.86660000000000004</v>
      </c>
      <c r="AO45" s="1">
        <v>0.82879999999999998</v>
      </c>
      <c r="AP45" s="1">
        <v>5.8860999999999999</v>
      </c>
      <c r="AQ45" s="2">
        <v>-0.10424</v>
      </c>
      <c r="AR45" s="2">
        <v>-0.14316000000000001</v>
      </c>
      <c r="AS45" s="2">
        <v>-0.18772</v>
      </c>
      <c r="AT45" s="6">
        <v>7.2209999999999996E-2</v>
      </c>
    </row>
    <row r="46" spans="1:46">
      <c r="A46" s="5" t="s">
        <v>18</v>
      </c>
      <c r="B46" s="1">
        <v>6.9568000000000003</v>
      </c>
      <c r="C46" s="1">
        <v>8.7750000000000004</v>
      </c>
      <c r="D46" s="1">
        <v>11.262</v>
      </c>
      <c r="E46" s="2">
        <v>-9.8269999999999996E-2</v>
      </c>
      <c r="F46" s="1">
        <v>147.25</v>
      </c>
      <c r="G46" s="1">
        <v>2008</v>
      </c>
      <c r="H46" s="1">
        <v>143</v>
      </c>
      <c r="I46" s="1">
        <v>55.849699999999999</v>
      </c>
      <c r="J46" s="1">
        <v>6.1757999999999997</v>
      </c>
      <c r="K46" s="1">
        <v>7.6920000000000002</v>
      </c>
      <c r="L46" s="1">
        <v>9.9649999999999999</v>
      </c>
      <c r="M46" s="1">
        <v>31119019</v>
      </c>
      <c r="N46" s="1">
        <v>28713168</v>
      </c>
      <c r="O46" s="1">
        <v>24749702</v>
      </c>
      <c r="P46" s="1">
        <v>33245773</v>
      </c>
      <c r="Q46" s="1">
        <v>4.9628399999999999</v>
      </c>
      <c r="R46" s="1">
        <v>1.82064</v>
      </c>
      <c r="S46" s="1">
        <v>2.04013</v>
      </c>
      <c r="T46" s="1">
        <v>2.29908</v>
      </c>
      <c r="U46" s="1" t="s">
        <v>13</v>
      </c>
      <c r="V46" s="1">
        <v>13</v>
      </c>
      <c r="W46" s="1">
        <v>13</v>
      </c>
      <c r="X46" s="1">
        <v>13</v>
      </c>
      <c r="Y46" s="1">
        <v>11</v>
      </c>
      <c r="Z46" s="1">
        <v>11</v>
      </c>
      <c r="AA46" s="1">
        <v>8</v>
      </c>
      <c r="AB46" s="1">
        <v>7</v>
      </c>
      <c r="AC46" s="1" t="s">
        <v>13</v>
      </c>
      <c r="AD46" s="1">
        <v>10</v>
      </c>
      <c r="AE46" s="1">
        <v>10</v>
      </c>
      <c r="AF46" s="1">
        <v>10</v>
      </c>
      <c r="AG46" s="1">
        <v>9</v>
      </c>
      <c r="AH46" s="1">
        <v>9</v>
      </c>
      <c r="AI46" s="1">
        <v>6</v>
      </c>
      <c r="AJ46" s="1">
        <v>5</v>
      </c>
      <c r="AK46" s="1">
        <v>310</v>
      </c>
      <c r="AL46" s="1">
        <v>47.016100000000002</v>
      </c>
      <c r="AM46" s="1">
        <v>0.88049999999999995</v>
      </c>
      <c r="AN46" s="1">
        <v>0.83499999999999996</v>
      </c>
      <c r="AO46" s="1">
        <v>0.79349999999999998</v>
      </c>
      <c r="AP46" s="1">
        <v>5.7366000000000001</v>
      </c>
      <c r="AQ46" s="2">
        <v>-0.12726000000000001</v>
      </c>
      <c r="AR46" s="2">
        <v>-0.18032000000000001</v>
      </c>
      <c r="AS46" s="2">
        <v>-0.23127</v>
      </c>
      <c r="AT46" s="6">
        <v>9.8269999999999996E-2</v>
      </c>
    </row>
    <row r="47" spans="1:46">
      <c r="A47" s="5" t="s">
        <v>18</v>
      </c>
      <c r="B47" s="1">
        <v>6.9568000000000003</v>
      </c>
      <c r="C47" s="1">
        <v>8.7750000000000004</v>
      </c>
      <c r="D47" s="1">
        <v>11.262</v>
      </c>
      <c r="E47" s="1">
        <v>1.038E-2</v>
      </c>
      <c r="F47" s="1">
        <v>147.25</v>
      </c>
      <c r="G47" s="1">
        <v>2009</v>
      </c>
      <c r="H47" s="1">
        <v>147</v>
      </c>
      <c r="I47" s="1">
        <v>53.605400000000003</v>
      </c>
      <c r="J47" s="1">
        <v>6.8086000000000002</v>
      </c>
      <c r="K47" s="1">
        <v>8.6389999999999993</v>
      </c>
      <c r="L47" s="1">
        <v>11.086</v>
      </c>
      <c r="M47" s="1">
        <v>31459329</v>
      </c>
      <c r="N47" s="1">
        <v>28967461</v>
      </c>
      <c r="O47" s="1">
        <v>24858115</v>
      </c>
      <c r="P47" s="1">
        <v>33628571</v>
      </c>
      <c r="Q47" s="1">
        <v>4.9904299999999999</v>
      </c>
      <c r="R47" s="1">
        <v>1.9181900000000001</v>
      </c>
      <c r="S47" s="1">
        <v>2.1562899999999998</v>
      </c>
      <c r="T47" s="1">
        <v>2.4056600000000001</v>
      </c>
      <c r="U47" s="1" t="s">
        <v>13</v>
      </c>
      <c r="V47" s="1">
        <v>13</v>
      </c>
      <c r="W47" s="1">
        <v>13</v>
      </c>
      <c r="X47" s="1">
        <v>13</v>
      </c>
      <c r="Y47" s="1">
        <v>11</v>
      </c>
      <c r="Z47" s="1">
        <v>11</v>
      </c>
      <c r="AA47" s="1">
        <v>9</v>
      </c>
      <c r="AB47" s="1">
        <v>8</v>
      </c>
      <c r="AC47" s="1" t="s">
        <v>13</v>
      </c>
      <c r="AD47" s="1">
        <v>10</v>
      </c>
      <c r="AE47" s="1">
        <v>10</v>
      </c>
      <c r="AF47" s="1">
        <v>10</v>
      </c>
      <c r="AG47" s="1">
        <v>9</v>
      </c>
      <c r="AH47" s="1">
        <v>9</v>
      </c>
      <c r="AI47" s="1">
        <v>7</v>
      </c>
      <c r="AJ47" s="1">
        <v>6</v>
      </c>
      <c r="AK47" s="1">
        <v>365</v>
      </c>
      <c r="AL47" s="1">
        <v>44.828800000000001</v>
      </c>
      <c r="AM47" s="1">
        <v>0.92390000000000005</v>
      </c>
      <c r="AN47" s="1">
        <v>0.88100000000000001</v>
      </c>
      <c r="AO47" s="1">
        <v>0.84740000000000004</v>
      </c>
      <c r="AP47" s="1">
        <v>5.8998999999999997</v>
      </c>
      <c r="AQ47" s="2">
        <v>-7.9119999999999996E-2</v>
      </c>
      <c r="AR47" s="2">
        <v>-0.12665000000000001</v>
      </c>
      <c r="AS47" s="2">
        <v>-0.16556999999999999</v>
      </c>
      <c r="AT47" s="6">
        <v>1.038E-2</v>
      </c>
    </row>
    <row r="48" spans="1:46">
      <c r="A48" s="5" t="s">
        <v>18</v>
      </c>
      <c r="B48" s="1">
        <v>6.9568000000000003</v>
      </c>
      <c r="C48" s="1">
        <v>8.7750000000000004</v>
      </c>
      <c r="D48" s="1">
        <v>11.262</v>
      </c>
      <c r="E48" s="1">
        <v>0.11106000000000001</v>
      </c>
      <c r="F48" s="1">
        <v>147.25</v>
      </c>
      <c r="G48" s="1">
        <v>2010</v>
      </c>
      <c r="H48" s="1">
        <v>183</v>
      </c>
      <c r="I48" s="1">
        <v>56.1066</v>
      </c>
      <c r="J48" s="1">
        <v>7.7081999999999997</v>
      </c>
      <c r="K48" s="1">
        <v>9.6630000000000003</v>
      </c>
      <c r="L48" s="1">
        <v>12.465</v>
      </c>
      <c r="M48" s="1">
        <v>31788672</v>
      </c>
      <c r="N48" s="1">
        <v>29209131</v>
      </c>
      <c r="O48" s="1">
        <v>24940838</v>
      </c>
      <c r="P48" s="1">
        <v>34005274</v>
      </c>
      <c r="Q48" s="1">
        <v>5.2094899999999997</v>
      </c>
      <c r="R48" s="1">
        <v>2.0422899999999999</v>
      </c>
      <c r="S48" s="1">
        <v>2.26831</v>
      </c>
      <c r="T48" s="1">
        <v>2.5229400000000002</v>
      </c>
      <c r="U48" s="1" t="s">
        <v>13</v>
      </c>
      <c r="V48" s="1">
        <v>13</v>
      </c>
      <c r="W48" s="1">
        <v>13</v>
      </c>
      <c r="X48" s="1">
        <v>13</v>
      </c>
      <c r="Y48" s="1">
        <v>12</v>
      </c>
      <c r="Z48" s="1">
        <v>11</v>
      </c>
      <c r="AA48" s="1">
        <v>11</v>
      </c>
      <c r="AB48" s="1">
        <v>8</v>
      </c>
      <c r="AC48" s="1" t="s">
        <v>13</v>
      </c>
      <c r="AD48" s="1">
        <v>10</v>
      </c>
      <c r="AE48" s="1">
        <v>10</v>
      </c>
      <c r="AF48" s="1">
        <v>10</v>
      </c>
      <c r="AG48" s="1">
        <v>10</v>
      </c>
      <c r="AH48" s="1">
        <v>9</v>
      </c>
      <c r="AI48" s="1">
        <v>9</v>
      </c>
      <c r="AJ48" s="1">
        <v>6</v>
      </c>
      <c r="AK48" s="1">
        <v>330</v>
      </c>
      <c r="AL48" s="1">
        <v>46.969700000000003</v>
      </c>
      <c r="AM48" s="1">
        <v>0.9022</v>
      </c>
      <c r="AN48" s="1">
        <v>0.85289999999999999</v>
      </c>
      <c r="AO48" s="1">
        <v>0.82</v>
      </c>
      <c r="AP48" s="1">
        <v>5.7991000000000001</v>
      </c>
      <c r="AQ48" s="2">
        <v>-0.10289</v>
      </c>
      <c r="AR48" s="2">
        <v>-0.15909999999999999</v>
      </c>
      <c r="AS48" s="2">
        <v>-0.19843</v>
      </c>
      <c r="AT48" s="6">
        <v>0.11106000000000001</v>
      </c>
    </row>
    <row r="49" spans="1:46">
      <c r="A49" s="5" t="s">
        <v>18</v>
      </c>
      <c r="B49" s="1">
        <v>6.9568000000000003</v>
      </c>
      <c r="C49" s="1">
        <v>8.7750000000000004</v>
      </c>
      <c r="D49" s="1">
        <v>11.262</v>
      </c>
      <c r="E49" s="1">
        <v>7.3620000000000005E-2</v>
      </c>
      <c r="F49" s="1">
        <v>147.25</v>
      </c>
      <c r="G49" s="1">
        <v>2011</v>
      </c>
      <c r="H49" s="1">
        <v>166</v>
      </c>
      <c r="I49" s="1">
        <v>55.421700000000001</v>
      </c>
      <c r="J49" s="1">
        <v>7.6734</v>
      </c>
      <c r="K49" s="1">
        <v>9.3559999999999999</v>
      </c>
      <c r="L49" s="1">
        <v>11.737</v>
      </c>
      <c r="M49" s="1">
        <v>32079232</v>
      </c>
      <c r="N49" s="1">
        <v>29392470</v>
      </c>
      <c r="O49" s="1">
        <v>24988937</v>
      </c>
      <c r="P49" s="1">
        <v>34342780</v>
      </c>
      <c r="Q49" s="1">
        <v>5.1119899999999996</v>
      </c>
      <c r="R49" s="1">
        <v>2.03776</v>
      </c>
      <c r="S49" s="1">
        <v>2.23603</v>
      </c>
      <c r="T49" s="1">
        <v>2.46271</v>
      </c>
      <c r="U49" s="1" t="s">
        <v>13</v>
      </c>
      <c r="V49" s="1">
        <v>13</v>
      </c>
      <c r="W49" s="1">
        <v>13</v>
      </c>
      <c r="X49" s="1">
        <v>13</v>
      </c>
      <c r="Y49" s="1">
        <v>12</v>
      </c>
      <c r="Z49" s="1">
        <v>11</v>
      </c>
      <c r="AA49" s="1">
        <v>11</v>
      </c>
      <c r="AB49" s="1">
        <v>8</v>
      </c>
      <c r="AC49" s="1" t="s">
        <v>13</v>
      </c>
      <c r="AD49" s="1">
        <v>10</v>
      </c>
      <c r="AE49" s="1">
        <v>10</v>
      </c>
      <c r="AF49" s="1">
        <v>10</v>
      </c>
      <c r="AG49" s="1">
        <v>10</v>
      </c>
      <c r="AH49" s="1">
        <v>9</v>
      </c>
      <c r="AI49" s="1">
        <v>9</v>
      </c>
      <c r="AJ49" s="1">
        <v>6</v>
      </c>
      <c r="AK49" s="1" t="s">
        <v>13</v>
      </c>
      <c r="AL49" s="1" t="s">
        <v>13</v>
      </c>
      <c r="AM49" s="1" t="s">
        <v>13</v>
      </c>
      <c r="AN49" s="1" t="s">
        <v>13</v>
      </c>
      <c r="AO49" s="1" t="s">
        <v>13</v>
      </c>
      <c r="AP49" s="1" t="s">
        <v>13</v>
      </c>
      <c r="AQ49" s="1" t="s">
        <v>13</v>
      </c>
      <c r="AR49" s="1" t="s">
        <v>13</v>
      </c>
      <c r="AS49" s="1" t="s">
        <v>13</v>
      </c>
      <c r="AT49" s="6">
        <v>7.3620000000000005E-2</v>
      </c>
    </row>
    <row r="50" spans="1:46">
      <c r="A50" s="5" t="s">
        <v>19</v>
      </c>
      <c r="B50" s="1">
        <v>8.6180000000000003</v>
      </c>
      <c r="C50" s="1">
        <v>18.71</v>
      </c>
      <c r="D50" s="1">
        <v>34.514000000000003</v>
      </c>
      <c r="E50" s="2">
        <v>-8.5129999999999997E-2</v>
      </c>
      <c r="F50" s="1">
        <v>1113.5</v>
      </c>
      <c r="G50" s="1">
        <v>2000</v>
      </c>
      <c r="H50" s="1">
        <v>905</v>
      </c>
      <c r="I50" s="1">
        <v>67.577299999999994</v>
      </c>
      <c r="J50" s="1">
        <v>9.1440999999999999</v>
      </c>
      <c r="K50" s="1">
        <v>18.748999999999999</v>
      </c>
      <c r="L50" s="1">
        <v>33.081000000000003</v>
      </c>
      <c r="M50" s="1">
        <v>28989695</v>
      </c>
      <c r="N50" s="1">
        <v>26842052</v>
      </c>
      <c r="O50" s="1">
        <v>24031980</v>
      </c>
      <c r="P50" s="1">
        <v>30685730</v>
      </c>
      <c r="Q50" s="1">
        <v>6.8079299999999998</v>
      </c>
      <c r="R50" s="1">
        <v>2.2131099999999999</v>
      </c>
      <c r="S50" s="1">
        <v>2.9311199999999999</v>
      </c>
      <c r="T50" s="1">
        <v>3.4989499999999998</v>
      </c>
      <c r="U50" s="1">
        <v>1</v>
      </c>
      <c r="V50" s="1">
        <v>14</v>
      </c>
      <c r="W50" s="1">
        <v>14</v>
      </c>
      <c r="X50" s="1">
        <v>12</v>
      </c>
      <c r="Y50" s="1">
        <v>12</v>
      </c>
      <c r="Z50" s="1">
        <v>8</v>
      </c>
      <c r="AA50" s="1">
        <v>8</v>
      </c>
      <c r="AB50" s="1">
        <v>4</v>
      </c>
      <c r="AC50" s="1">
        <v>1</v>
      </c>
      <c r="AD50" s="1">
        <v>10</v>
      </c>
      <c r="AE50" s="1">
        <v>10</v>
      </c>
      <c r="AF50" s="1">
        <v>8</v>
      </c>
      <c r="AG50" s="1">
        <v>8</v>
      </c>
      <c r="AH50" s="1">
        <v>5</v>
      </c>
      <c r="AI50" s="1">
        <v>5</v>
      </c>
      <c r="AJ50" s="1">
        <v>2</v>
      </c>
      <c r="AK50" s="1">
        <v>4025</v>
      </c>
      <c r="AL50" s="1">
        <v>58.400599999999997</v>
      </c>
      <c r="AM50" s="1">
        <v>10.422700000000001</v>
      </c>
      <c r="AN50" s="1">
        <v>8.5374999999999996</v>
      </c>
      <c r="AO50" s="1">
        <v>6.8287000000000004</v>
      </c>
      <c r="AP50" s="1">
        <v>8.3003</v>
      </c>
      <c r="AQ50" s="1">
        <v>2.3439899999999998</v>
      </c>
      <c r="AR50" s="1">
        <v>2.14446</v>
      </c>
      <c r="AS50" s="1">
        <v>1.92113</v>
      </c>
      <c r="AT50" s="6">
        <v>8.5129999999999997E-2</v>
      </c>
    </row>
    <row r="51" spans="1:46">
      <c r="A51" s="5" t="s">
        <v>19</v>
      </c>
      <c r="B51" s="1">
        <v>8.6180000000000003</v>
      </c>
      <c r="C51" s="1">
        <v>18.71</v>
      </c>
      <c r="D51" s="1">
        <v>34.514000000000003</v>
      </c>
      <c r="E51" s="2">
        <v>-6.9779999999999995E-2</v>
      </c>
      <c r="F51" s="1">
        <v>1113.5</v>
      </c>
      <c r="G51" s="1">
        <v>2001</v>
      </c>
      <c r="H51" s="1">
        <v>894</v>
      </c>
      <c r="I51" s="1">
        <v>67.578299999999999</v>
      </c>
      <c r="J51" s="1">
        <v>8.5572999999999997</v>
      </c>
      <c r="K51" s="1">
        <v>18.434999999999999</v>
      </c>
      <c r="L51" s="1">
        <v>32.951000000000001</v>
      </c>
      <c r="M51" s="1">
        <v>29270445</v>
      </c>
      <c r="N51" s="1">
        <v>27108306</v>
      </c>
      <c r="O51" s="1">
        <v>24189914</v>
      </c>
      <c r="P51" s="1">
        <v>31020596</v>
      </c>
      <c r="Q51" s="1">
        <v>6.7957099999999997</v>
      </c>
      <c r="R51" s="1">
        <v>2.1467800000000001</v>
      </c>
      <c r="S51" s="1">
        <v>2.9142700000000001</v>
      </c>
      <c r="T51" s="1">
        <v>3.4950299999999999</v>
      </c>
      <c r="U51" s="1">
        <v>1</v>
      </c>
      <c r="V51" s="1">
        <v>15</v>
      </c>
      <c r="W51" s="1">
        <v>15</v>
      </c>
      <c r="X51" s="1">
        <v>12</v>
      </c>
      <c r="Y51" s="1">
        <v>12</v>
      </c>
      <c r="Z51" s="1">
        <v>9</v>
      </c>
      <c r="AA51" s="1">
        <v>8</v>
      </c>
      <c r="AB51" s="1">
        <v>6</v>
      </c>
      <c r="AC51" s="1">
        <v>1</v>
      </c>
      <c r="AD51" s="1">
        <v>11</v>
      </c>
      <c r="AE51" s="1">
        <v>11</v>
      </c>
      <c r="AF51" s="1">
        <v>8</v>
      </c>
      <c r="AG51" s="1">
        <v>8</v>
      </c>
      <c r="AH51" s="1">
        <v>6</v>
      </c>
      <c r="AI51" s="1">
        <v>5</v>
      </c>
      <c r="AJ51" s="1">
        <v>3</v>
      </c>
      <c r="AK51" s="1">
        <v>4120</v>
      </c>
      <c r="AL51" s="1">
        <v>58.707500000000003</v>
      </c>
      <c r="AM51" s="1">
        <v>10.7003</v>
      </c>
      <c r="AN51" s="1">
        <v>8.7830999999999992</v>
      </c>
      <c r="AO51" s="1">
        <v>6.9524999999999997</v>
      </c>
      <c r="AP51" s="1">
        <v>8.3236000000000008</v>
      </c>
      <c r="AQ51" s="1">
        <v>2.3702700000000001</v>
      </c>
      <c r="AR51" s="1">
        <v>2.1728299999999998</v>
      </c>
      <c r="AS51" s="1">
        <v>1.9391</v>
      </c>
      <c r="AT51" s="6">
        <v>6.9779999999999995E-2</v>
      </c>
    </row>
    <row r="52" spans="1:46">
      <c r="A52" s="5" t="s">
        <v>19</v>
      </c>
      <c r="B52" s="1">
        <v>8.6180000000000003</v>
      </c>
      <c r="C52" s="1">
        <v>18.71</v>
      </c>
      <c r="D52" s="1">
        <v>34.514000000000003</v>
      </c>
      <c r="E52" s="1">
        <v>1.67E-2</v>
      </c>
      <c r="F52" s="1">
        <v>1113.5</v>
      </c>
      <c r="G52" s="1">
        <v>2002</v>
      </c>
      <c r="H52" s="1">
        <v>978</v>
      </c>
      <c r="I52" s="1">
        <v>67.387500000000003</v>
      </c>
      <c r="J52" s="1">
        <v>10.1486</v>
      </c>
      <c r="K52" s="1">
        <v>20.692</v>
      </c>
      <c r="L52" s="1">
        <v>36.045000000000002</v>
      </c>
      <c r="M52" s="1">
        <v>29553108</v>
      </c>
      <c r="N52" s="1">
        <v>27378337</v>
      </c>
      <c r="O52" s="1">
        <v>24289082</v>
      </c>
      <c r="P52" s="1">
        <v>31358418</v>
      </c>
      <c r="Q52" s="1">
        <v>6.88551</v>
      </c>
      <c r="R52" s="1">
        <v>2.3173400000000002</v>
      </c>
      <c r="S52" s="1">
        <v>3.0297299999999998</v>
      </c>
      <c r="T52" s="1">
        <v>3.5847799999999999</v>
      </c>
      <c r="U52" s="1">
        <v>1</v>
      </c>
      <c r="V52" s="1">
        <v>16</v>
      </c>
      <c r="W52" s="1">
        <v>16</v>
      </c>
      <c r="X52" s="1">
        <v>12</v>
      </c>
      <c r="Y52" s="1">
        <v>12</v>
      </c>
      <c r="Z52" s="1">
        <v>9</v>
      </c>
      <c r="AA52" s="1">
        <v>8</v>
      </c>
      <c r="AB52" s="1">
        <v>6</v>
      </c>
      <c r="AC52" s="1" t="s">
        <v>13</v>
      </c>
      <c r="AD52" s="1">
        <v>11</v>
      </c>
      <c r="AE52" s="1">
        <v>11</v>
      </c>
      <c r="AF52" s="1">
        <v>8</v>
      </c>
      <c r="AG52" s="1">
        <v>8</v>
      </c>
      <c r="AH52" s="1">
        <v>6</v>
      </c>
      <c r="AI52" s="1">
        <v>5</v>
      </c>
      <c r="AJ52" s="1">
        <v>3</v>
      </c>
      <c r="AK52" s="1">
        <v>4035</v>
      </c>
      <c r="AL52" s="1">
        <v>58.695799999999998</v>
      </c>
      <c r="AM52" s="1">
        <v>10.8378</v>
      </c>
      <c r="AN52" s="1">
        <v>8.8704999999999998</v>
      </c>
      <c r="AO52" s="1">
        <v>6.9668000000000001</v>
      </c>
      <c r="AP52" s="1">
        <v>8.3027999999999995</v>
      </c>
      <c r="AQ52" s="1">
        <v>2.3830399999999998</v>
      </c>
      <c r="AR52" s="1">
        <v>2.1827299999999998</v>
      </c>
      <c r="AS52" s="1">
        <v>1.9411499999999999</v>
      </c>
      <c r="AT52" s="6">
        <v>1.67E-2</v>
      </c>
    </row>
    <row r="53" spans="1:46">
      <c r="A53" s="5" t="s">
        <v>19</v>
      </c>
      <c r="B53" s="1">
        <v>8.6180000000000003</v>
      </c>
      <c r="C53" s="1">
        <v>18.71</v>
      </c>
      <c r="D53" s="1">
        <v>34.514000000000003</v>
      </c>
      <c r="E53" s="2">
        <v>-9.3439999999999995E-2</v>
      </c>
      <c r="F53" s="1">
        <v>1113.5</v>
      </c>
      <c r="G53" s="1">
        <v>2003</v>
      </c>
      <c r="H53" s="1">
        <v>969</v>
      </c>
      <c r="I53" s="1">
        <v>68.955100000000002</v>
      </c>
      <c r="J53" s="1">
        <v>7.9808000000000003</v>
      </c>
      <c r="K53" s="1">
        <v>17.407</v>
      </c>
      <c r="L53" s="1">
        <v>31.765999999999998</v>
      </c>
      <c r="M53" s="1">
        <v>29780450</v>
      </c>
      <c r="N53" s="1">
        <v>27589965</v>
      </c>
      <c r="O53" s="1">
        <v>24339745</v>
      </c>
      <c r="P53" s="1">
        <v>31641630</v>
      </c>
      <c r="Q53" s="1">
        <v>6.8762600000000003</v>
      </c>
      <c r="R53" s="1">
        <v>2.0770400000000002</v>
      </c>
      <c r="S53" s="1">
        <v>2.8568500000000001</v>
      </c>
      <c r="T53" s="1">
        <v>3.4583900000000001</v>
      </c>
      <c r="U53" s="1" t="s">
        <v>13</v>
      </c>
      <c r="V53" s="1">
        <v>16</v>
      </c>
      <c r="W53" s="1">
        <v>16</v>
      </c>
      <c r="X53" s="1">
        <v>12</v>
      </c>
      <c r="Y53" s="1">
        <v>12</v>
      </c>
      <c r="Z53" s="1">
        <v>9</v>
      </c>
      <c r="AA53" s="1">
        <v>8</v>
      </c>
      <c r="AB53" s="1">
        <v>6</v>
      </c>
      <c r="AC53" s="1" t="s">
        <v>13</v>
      </c>
      <c r="AD53" s="1">
        <v>11</v>
      </c>
      <c r="AE53" s="1">
        <v>11</v>
      </c>
      <c r="AF53" s="1">
        <v>8</v>
      </c>
      <c r="AG53" s="1">
        <v>8</v>
      </c>
      <c r="AH53" s="1">
        <v>6</v>
      </c>
      <c r="AI53" s="1">
        <v>5</v>
      </c>
      <c r="AJ53" s="1">
        <v>3</v>
      </c>
      <c r="AK53" s="1">
        <v>4300</v>
      </c>
      <c r="AL53" s="1">
        <v>58.773299999999999</v>
      </c>
      <c r="AM53" s="1">
        <v>11.159599999999999</v>
      </c>
      <c r="AN53" s="1">
        <v>9.1509999999999998</v>
      </c>
      <c r="AO53" s="1">
        <v>7.1303999999999998</v>
      </c>
      <c r="AP53" s="1">
        <v>8.3664000000000005</v>
      </c>
      <c r="AQ53" s="1">
        <v>2.4123000000000001</v>
      </c>
      <c r="AR53" s="1">
        <v>2.2138599999999999</v>
      </c>
      <c r="AS53" s="1">
        <v>1.9643600000000001</v>
      </c>
      <c r="AT53" s="6">
        <v>9.3439999999999995E-2</v>
      </c>
    </row>
    <row r="54" spans="1:46">
      <c r="A54" s="5" t="s">
        <v>19</v>
      </c>
      <c r="B54" s="1">
        <v>8.6180000000000003</v>
      </c>
      <c r="C54" s="1">
        <v>18.71</v>
      </c>
      <c r="D54" s="1">
        <v>34.514000000000003</v>
      </c>
      <c r="E54" s="2">
        <v>-6.2239999999999997E-2</v>
      </c>
      <c r="F54" s="1">
        <v>1113.5</v>
      </c>
      <c r="G54" s="1">
        <v>2004</v>
      </c>
      <c r="H54" s="1">
        <v>1012</v>
      </c>
      <c r="I54" s="1">
        <v>68.900700000000001</v>
      </c>
      <c r="J54" s="1">
        <v>8.5006000000000004</v>
      </c>
      <c r="K54" s="1">
        <v>17.817</v>
      </c>
      <c r="L54" s="1">
        <v>32.637999999999998</v>
      </c>
      <c r="M54" s="1">
        <v>30026229</v>
      </c>
      <c r="N54" s="1">
        <v>27810425</v>
      </c>
      <c r="O54" s="1">
        <v>24409913</v>
      </c>
      <c r="P54" s="1">
        <v>31938004</v>
      </c>
      <c r="Q54" s="1">
        <v>6.9196799999999996</v>
      </c>
      <c r="R54" s="1">
        <v>2.1401400000000002</v>
      </c>
      <c r="S54" s="1">
        <v>2.8801600000000001</v>
      </c>
      <c r="T54" s="1">
        <v>3.4854799999999999</v>
      </c>
      <c r="U54" s="1" t="s">
        <v>13</v>
      </c>
      <c r="V54" s="1">
        <v>16</v>
      </c>
      <c r="W54" s="1">
        <v>16</v>
      </c>
      <c r="X54" s="1">
        <v>13</v>
      </c>
      <c r="Y54" s="1">
        <v>12</v>
      </c>
      <c r="Z54" s="1">
        <v>10</v>
      </c>
      <c r="AA54" s="1">
        <v>8</v>
      </c>
      <c r="AB54" s="1">
        <v>7</v>
      </c>
      <c r="AC54" s="1" t="s">
        <v>13</v>
      </c>
      <c r="AD54" s="1">
        <v>11</v>
      </c>
      <c r="AE54" s="1">
        <v>11</v>
      </c>
      <c r="AF54" s="1">
        <v>9</v>
      </c>
      <c r="AG54" s="1">
        <v>8</v>
      </c>
      <c r="AH54" s="1">
        <v>6</v>
      </c>
      <c r="AI54" s="1">
        <v>5</v>
      </c>
      <c r="AJ54" s="1">
        <v>4</v>
      </c>
      <c r="AK54" s="1">
        <v>4420</v>
      </c>
      <c r="AL54" s="1">
        <v>59.847299999999997</v>
      </c>
      <c r="AM54" s="1">
        <v>11.2576</v>
      </c>
      <c r="AN54" s="1">
        <v>9.2248000000000001</v>
      </c>
      <c r="AO54" s="1">
        <v>7.1622000000000003</v>
      </c>
      <c r="AP54" s="1">
        <v>8.3939000000000004</v>
      </c>
      <c r="AQ54" s="1">
        <v>2.4210400000000001</v>
      </c>
      <c r="AR54" s="1">
        <v>2.2218900000000001</v>
      </c>
      <c r="AS54" s="1">
        <v>1.96882</v>
      </c>
      <c r="AT54" s="6">
        <v>6.2239999999999997E-2</v>
      </c>
    </row>
    <row r="55" spans="1:46">
      <c r="A55" s="5" t="s">
        <v>19</v>
      </c>
      <c r="B55" s="1">
        <v>8.6180000000000003</v>
      </c>
      <c r="C55" s="1">
        <v>18.71</v>
      </c>
      <c r="D55" s="1">
        <v>34.514000000000003</v>
      </c>
      <c r="E55" s="2">
        <v>-3.4290000000000001E-2</v>
      </c>
      <c r="F55" s="1">
        <v>1113.5</v>
      </c>
      <c r="G55" s="1">
        <v>2005</v>
      </c>
      <c r="H55" s="1">
        <v>1018</v>
      </c>
      <c r="I55" s="1">
        <v>69.403199999999998</v>
      </c>
      <c r="J55" s="1">
        <v>8.5348000000000006</v>
      </c>
      <c r="K55" s="1">
        <v>18.039000000000001</v>
      </c>
      <c r="L55" s="1">
        <v>32.369</v>
      </c>
      <c r="M55" s="1">
        <v>30275449</v>
      </c>
      <c r="N55" s="1">
        <v>28036863</v>
      </c>
      <c r="O55" s="1">
        <v>24488083</v>
      </c>
      <c r="P55" s="1">
        <v>32242364</v>
      </c>
      <c r="Q55" s="1">
        <v>6.9256000000000002</v>
      </c>
      <c r="R55" s="1">
        <v>2.1441499999999998</v>
      </c>
      <c r="S55" s="1">
        <v>2.8925200000000002</v>
      </c>
      <c r="T55" s="1">
        <v>3.47722</v>
      </c>
      <c r="U55" s="1" t="s">
        <v>13</v>
      </c>
      <c r="V55" s="1">
        <v>16</v>
      </c>
      <c r="W55" s="1">
        <v>16</v>
      </c>
      <c r="X55" s="1">
        <v>14</v>
      </c>
      <c r="Y55" s="1">
        <v>12</v>
      </c>
      <c r="Z55" s="1">
        <v>12</v>
      </c>
      <c r="AA55" s="1">
        <v>8</v>
      </c>
      <c r="AB55" s="1">
        <v>8</v>
      </c>
      <c r="AC55" s="1" t="s">
        <v>13</v>
      </c>
      <c r="AD55" s="1">
        <v>11</v>
      </c>
      <c r="AE55" s="1">
        <v>11</v>
      </c>
      <c r="AF55" s="1">
        <v>10</v>
      </c>
      <c r="AG55" s="1">
        <v>8</v>
      </c>
      <c r="AH55" s="1">
        <v>8</v>
      </c>
      <c r="AI55" s="1">
        <v>5</v>
      </c>
      <c r="AJ55" s="1">
        <v>5</v>
      </c>
      <c r="AK55" s="1">
        <v>4585</v>
      </c>
      <c r="AL55" s="1">
        <v>59.822800000000001</v>
      </c>
      <c r="AM55" s="1">
        <v>11.383900000000001</v>
      </c>
      <c r="AN55" s="1">
        <v>9.3511000000000006</v>
      </c>
      <c r="AO55" s="1">
        <v>7.2049000000000003</v>
      </c>
      <c r="AP55" s="1">
        <v>8.4305000000000003</v>
      </c>
      <c r="AQ55" s="1">
        <v>2.4321999999999999</v>
      </c>
      <c r="AR55" s="1">
        <v>2.23549</v>
      </c>
      <c r="AS55" s="1">
        <v>1.9747600000000001</v>
      </c>
      <c r="AT55" s="6">
        <v>3.4290000000000001E-2</v>
      </c>
    </row>
    <row r="56" spans="1:46">
      <c r="A56" s="5" t="s">
        <v>19</v>
      </c>
      <c r="B56" s="1">
        <v>8.6180000000000003</v>
      </c>
      <c r="C56" s="1">
        <v>18.71</v>
      </c>
      <c r="D56" s="1">
        <v>34.514000000000003</v>
      </c>
      <c r="E56" s="1">
        <v>1.8859999999999998E-2</v>
      </c>
      <c r="F56" s="1">
        <v>1113.5</v>
      </c>
      <c r="G56" s="1">
        <v>2006</v>
      </c>
      <c r="H56" s="1">
        <v>1129</v>
      </c>
      <c r="I56" s="1">
        <v>69.727599999999995</v>
      </c>
      <c r="J56" s="1">
        <v>8.3947000000000003</v>
      </c>
      <c r="K56" s="1">
        <v>18.427</v>
      </c>
      <c r="L56" s="1">
        <v>34.01</v>
      </c>
      <c r="M56" s="1">
        <v>30542403</v>
      </c>
      <c r="N56" s="1">
        <v>28260547</v>
      </c>
      <c r="O56" s="1">
        <v>24569090</v>
      </c>
      <c r="P56" s="1">
        <v>32570505</v>
      </c>
      <c r="Q56" s="1">
        <v>7.0290900000000001</v>
      </c>
      <c r="R56" s="1">
        <v>2.1276000000000002</v>
      </c>
      <c r="S56" s="1">
        <v>2.9138000000000002</v>
      </c>
      <c r="T56" s="1">
        <v>3.5266600000000001</v>
      </c>
      <c r="U56" s="1" t="s">
        <v>13</v>
      </c>
      <c r="V56" s="1">
        <v>16</v>
      </c>
      <c r="W56" s="1">
        <v>16</v>
      </c>
      <c r="X56" s="1">
        <v>15</v>
      </c>
      <c r="Y56" s="1">
        <v>12</v>
      </c>
      <c r="Z56" s="1">
        <v>12</v>
      </c>
      <c r="AA56" s="1">
        <v>9</v>
      </c>
      <c r="AB56" s="1">
        <v>8</v>
      </c>
      <c r="AC56" s="1" t="s">
        <v>13</v>
      </c>
      <c r="AD56" s="1">
        <v>11</v>
      </c>
      <c r="AE56" s="1">
        <v>11</v>
      </c>
      <c r="AF56" s="1">
        <v>11</v>
      </c>
      <c r="AG56" s="1">
        <v>8</v>
      </c>
      <c r="AH56" s="1">
        <v>8</v>
      </c>
      <c r="AI56" s="1">
        <v>6</v>
      </c>
      <c r="AJ56" s="1">
        <v>5</v>
      </c>
      <c r="AK56" s="1">
        <v>4885</v>
      </c>
      <c r="AL56" s="1">
        <v>60.248199999999997</v>
      </c>
      <c r="AM56" s="1">
        <v>11.6044</v>
      </c>
      <c r="AN56" s="1">
        <v>9.4945000000000004</v>
      </c>
      <c r="AO56" s="1">
        <v>7.2683</v>
      </c>
      <c r="AP56" s="1">
        <v>8.4939</v>
      </c>
      <c r="AQ56" s="1">
        <v>2.4513799999999999</v>
      </c>
      <c r="AR56" s="1">
        <v>2.2507100000000002</v>
      </c>
      <c r="AS56" s="1">
        <v>1.98353</v>
      </c>
      <c r="AT56" s="6">
        <v>1.8859999999999998E-2</v>
      </c>
    </row>
    <row r="57" spans="1:46">
      <c r="A57" s="5" t="s">
        <v>19</v>
      </c>
      <c r="B57" s="1">
        <v>8.6180000000000003</v>
      </c>
      <c r="C57" s="1">
        <v>18.71</v>
      </c>
      <c r="D57" s="1">
        <v>34.514000000000003</v>
      </c>
      <c r="E57" s="1">
        <v>2.86E-2</v>
      </c>
      <c r="F57" s="1">
        <v>1113.5</v>
      </c>
      <c r="G57" s="1">
        <v>2007</v>
      </c>
      <c r="H57" s="1">
        <v>1169</v>
      </c>
      <c r="I57" s="1">
        <v>69.394800000000004</v>
      </c>
      <c r="J57" s="1">
        <v>8.6318999999999999</v>
      </c>
      <c r="K57" s="1">
        <v>19.131</v>
      </c>
      <c r="L57" s="1">
        <v>35.817</v>
      </c>
      <c r="M57" s="1">
        <v>30809293</v>
      </c>
      <c r="N57" s="1">
        <v>28475290</v>
      </c>
      <c r="O57" s="1">
        <v>24646922</v>
      </c>
      <c r="P57" s="1">
        <v>32887928</v>
      </c>
      <c r="Q57" s="1">
        <v>7.0639000000000003</v>
      </c>
      <c r="R57" s="1">
        <v>2.1554700000000002</v>
      </c>
      <c r="S57" s="1">
        <v>2.9512900000000002</v>
      </c>
      <c r="T57" s="1">
        <v>3.57843</v>
      </c>
      <c r="U57" s="1" t="s">
        <v>13</v>
      </c>
      <c r="V57" s="1">
        <v>16</v>
      </c>
      <c r="W57" s="1">
        <v>16</v>
      </c>
      <c r="X57" s="1">
        <v>16</v>
      </c>
      <c r="Y57" s="1">
        <v>12</v>
      </c>
      <c r="Z57" s="1">
        <v>12</v>
      </c>
      <c r="AA57" s="1">
        <v>9</v>
      </c>
      <c r="AB57" s="1">
        <v>8</v>
      </c>
      <c r="AC57" s="1" t="s">
        <v>13</v>
      </c>
      <c r="AD57" s="1">
        <v>11</v>
      </c>
      <c r="AE57" s="1">
        <v>11</v>
      </c>
      <c r="AF57" s="1">
        <v>11</v>
      </c>
      <c r="AG57" s="1">
        <v>8</v>
      </c>
      <c r="AH57" s="1">
        <v>8</v>
      </c>
      <c r="AI57" s="1">
        <v>6</v>
      </c>
      <c r="AJ57" s="1">
        <v>5</v>
      </c>
      <c r="AK57" s="1">
        <v>5130</v>
      </c>
      <c r="AL57" s="1">
        <v>61.008800000000001</v>
      </c>
      <c r="AM57" s="1">
        <v>11.9664</v>
      </c>
      <c r="AN57" s="1">
        <v>9.7769999999999992</v>
      </c>
      <c r="AO57" s="1">
        <v>7.4062000000000001</v>
      </c>
      <c r="AP57" s="1">
        <v>8.5428999999999995</v>
      </c>
      <c r="AQ57" s="1">
        <v>2.4821</v>
      </c>
      <c r="AR57" s="1">
        <v>2.2800400000000001</v>
      </c>
      <c r="AS57" s="1">
        <v>2.0023200000000001</v>
      </c>
      <c r="AT57" s="6">
        <v>2.86E-2</v>
      </c>
    </row>
    <row r="58" spans="1:46">
      <c r="A58" s="5" t="s">
        <v>19</v>
      </c>
      <c r="B58" s="1">
        <v>8.6180000000000003</v>
      </c>
      <c r="C58" s="1">
        <v>18.71</v>
      </c>
      <c r="D58" s="1">
        <v>34.514000000000003</v>
      </c>
      <c r="E58" s="1">
        <v>8.616E-2</v>
      </c>
      <c r="F58" s="1">
        <v>1113.5</v>
      </c>
      <c r="G58" s="1">
        <v>2008</v>
      </c>
      <c r="H58" s="1">
        <v>1211</v>
      </c>
      <c r="I58" s="1">
        <v>69.4405</v>
      </c>
      <c r="J58" s="1">
        <v>9.4951000000000008</v>
      </c>
      <c r="K58" s="1">
        <v>20.094999999999999</v>
      </c>
      <c r="L58" s="1">
        <v>36.834000000000003</v>
      </c>
      <c r="M58" s="1">
        <v>31119019</v>
      </c>
      <c r="N58" s="1">
        <v>28713168</v>
      </c>
      <c r="O58" s="1">
        <v>24749702</v>
      </c>
      <c r="P58" s="1">
        <v>33245773</v>
      </c>
      <c r="Q58" s="1">
        <v>7.0991999999999997</v>
      </c>
      <c r="R58" s="1">
        <v>2.2507700000000002</v>
      </c>
      <c r="S58" s="1">
        <v>3.0004900000000001</v>
      </c>
      <c r="T58" s="1">
        <v>3.60643</v>
      </c>
      <c r="U58" s="1" t="s">
        <v>13</v>
      </c>
      <c r="V58" s="1">
        <v>16</v>
      </c>
      <c r="W58" s="1">
        <v>16</v>
      </c>
      <c r="X58" s="1">
        <v>16</v>
      </c>
      <c r="Y58" s="1">
        <v>12</v>
      </c>
      <c r="Z58" s="1">
        <v>12</v>
      </c>
      <c r="AA58" s="1">
        <v>9</v>
      </c>
      <c r="AB58" s="1">
        <v>8</v>
      </c>
      <c r="AC58" s="1" t="s">
        <v>13</v>
      </c>
      <c r="AD58" s="1">
        <v>11</v>
      </c>
      <c r="AE58" s="1">
        <v>11</v>
      </c>
      <c r="AF58" s="1">
        <v>11</v>
      </c>
      <c r="AG58" s="1">
        <v>8</v>
      </c>
      <c r="AH58" s="1">
        <v>8</v>
      </c>
      <c r="AI58" s="1">
        <v>6</v>
      </c>
      <c r="AJ58" s="1">
        <v>5</v>
      </c>
      <c r="AK58" s="1">
        <v>5550</v>
      </c>
      <c r="AL58" s="1">
        <v>61.459499999999998</v>
      </c>
      <c r="AM58" s="1">
        <v>12.3781</v>
      </c>
      <c r="AN58" s="1">
        <v>10.0199</v>
      </c>
      <c r="AO58" s="1">
        <v>7.4789000000000003</v>
      </c>
      <c r="AP58" s="1">
        <v>8.6216000000000008</v>
      </c>
      <c r="AQ58" s="1">
        <v>2.51593</v>
      </c>
      <c r="AR58" s="1">
        <v>2.3045800000000001</v>
      </c>
      <c r="AS58" s="1">
        <v>2.0120900000000002</v>
      </c>
      <c r="AT58" s="6">
        <v>8.616E-2</v>
      </c>
    </row>
    <row r="59" spans="1:46">
      <c r="A59" s="5" t="s">
        <v>19</v>
      </c>
      <c r="B59" s="1">
        <v>8.6180000000000003</v>
      </c>
      <c r="C59" s="1">
        <v>18.71</v>
      </c>
      <c r="D59" s="1">
        <v>34.514000000000003</v>
      </c>
      <c r="E59" s="1">
        <v>0.17332</v>
      </c>
      <c r="F59" s="1">
        <v>1113.5</v>
      </c>
      <c r="G59" s="1">
        <v>2009</v>
      </c>
      <c r="H59" s="1">
        <v>1389</v>
      </c>
      <c r="I59" s="1">
        <v>69.984200000000001</v>
      </c>
      <c r="J59" s="1">
        <v>8.9588000000000001</v>
      </c>
      <c r="K59" s="1">
        <v>21.125</v>
      </c>
      <c r="L59" s="1">
        <v>40.106000000000002</v>
      </c>
      <c r="M59" s="1">
        <v>31459329</v>
      </c>
      <c r="N59" s="1">
        <v>28967461</v>
      </c>
      <c r="O59" s="1">
        <v>24858115</v>
      </c>
      <c r="P59" s="1">
        <v>33628571</v>
      </c>
      <c r="Q59" s="1">
        <v>7.2363400000000002</v>
      </c>
      <c r="R59" s="1">
        <v>2.1926399999999999</v>
      </c>
      <c r="S59" s="1">
        <v>3.0504799999999999</v>
      </c>
      <c r="T59" s="1">
        <v>3.6915200000000001</v>
      </c>
      <c r="U59" s="1">
        <v>1</v>
      </c>
      <c r="V59" s="1">
        <v>17</v>
      </c>
      <c r="W59" s="1">
        <v>17</v>
      </c>
      <c r="X59" s="1">
        <v>16</v>
      </c>
      <c r="Y59" s="1">
        <v>13</v>
      </c>
      <c r="Z59" s="1">
        <v>12</v>
      </c>
      <c r="AA59" s="1">
        <v>10</v>
      </c>
      <c r="AB59" s="1">
        <v>8</v>
      </c>
      <c r="AC59" s="1">
        <v>1</v>
      </c>
      <c r="AD59" s="1">
        <v>12</v>
      </c>
      <c r="AE59" s="1">
        <v>12</v>
      </c>
      <c r="AF59" s="1">
        <v>11</v>
      </c>
      <c r="AG59" s="1">
        <v>9</v>
      </c>
      <c r="AH59" s="1">
        <v>8</v>
      </c>
      <c r="AI59" s="1">
        <v>6</v>
      </c>
      <c r="AJ59" s="1">
        <v>5</v>
      </c>
      <c r="AK59" s="1">
        <v>5895</v>
      </c>
      <c r="AL59" s="1">
        <v>61.516100000000002</v>
      </c>
      <c r="AM59" s="1">
        <v>12.9579</v>
      </c>
      <c r="AN59" s="1">
        <v>10.3971</v>
      </c>
      <c r="AO59" s="1">
        <v>7.6824000000000003</v>
      </c>
      <c r="AP59" s="1">
        <v>8.6819000000000006</v>
      </c>
      <c r="AQ59" s="1">
        <v>2.5617100000000002</v>
      </c>
      <c r="AR59" s="1">
        <v>2.34152</v>
      </c>
      <c r="AS59" s="1">
        <v>2.0389300000000001</v>
      </c>
      <c r="AT59" s="6">
        <v>0.17332</v>
      </c>
    </row>
    <row r="60" spans="1:46">
      <c r="A60" s="5" t="s">
        <v>19</v>
      </c>
      <c r="B60" s="1">
        <v>8.6180000000000003</v>
      </c>
      <c r="C60" s="1">
        <v>18.71</v>
      </c>
      <c r="D60" s="1">
        <v>34.514000000000003</v>
      </c>
      <c r="E60" s="1">
        <v>2.5340000000000001E-2</v>
      </c>
      <c r="F60" s="1">
        <v>1113.5</v>
      </c>
      <c r="G60" s="1">
        <v>2010</v>
      </c>
      <c r="H60" s="1">
        <v>1359</v>
      </c>
      <c r="I60" s="1">
        <v>71.117000000000004</v>
      </c>
      <c r="J60" s="1">
        <v>7.7965</v>
      </c>
      <c r="K60" s="1">
        <v>17.672999999999998</v>
      </c>
      <c r="L60" s="1">
        <v>35.167999999999999</v>
      </c>
      <c r="M60" s="1">
        <v>31788672</v>
      </c>
      <c r="N60" s="1">
        <v>29209131</v>
      </c>
      <c r="O60" s="1">
        <v>24940838</v>
      </c>
      <c r="P60" s="1">
        <v>34005274</v>
      </c>
      <c r="Q60" s="1">
        <v>7.2145000000000001</v>
      </c>
      <c r="R60" s="1">
        <v>2.0536699999999999</v>
      </c>
      <c r="S60" s="1">
        <v>2.87201</v>
      </c>
      <c r="T60" s="1">
        <v>3.5601400000000001</v>
      </c>
      <c r="U60" s="1" t="s">
        <v>13</v>
      </c>
      <c r="V60" s="1">
        <v>17</v>
      </c>
      <c r="W60" s="1">
        <v>17</v>
      </c>
      <c r="X60" s="1">
        <v>16</v>
      </c>
      <c r="Y60" s="1">
        <v>14</v>
      </c>
      <c r="Z60" s="1">
        <v>12</v>
      </c>
      <c r="AA60" s="1">
        <v>12</v>
      </c>
      <c r="AB60" s="1">
        <v>8</v>
      </c>
      <c r="AC60" s="1" t="s">
        <v>13</v>
      </c>
      <c r="AD60" s="1">
        <v>12</v>
      </c>
      <c r="AE60" s="1">
        <v>12</v>
      </c>
      <c r="AF60" s="1">
        <v>11</v>
      </c>
      <c r="AG60" s="1">
        <v>10</v>
      </c>
      <c r="AH60" s="1">
        <v>8</v>
      </c>
      <c r="AI60" s="1">
        <v>8</v>
      </c>
      <c r="AJ60" s="1">
        <v>5</v>
      </c>
      <c r="AK60" s="1">
        <v>5820</v>
      </c>
      <c r="AL60" s="1">
        <v>61.945900000000002</v>
      </c>
      <c r="AM60" s="1">
        <v>13.3362</v>
      </c>
      <c r="AN60" s="1">
        <v>10.6584</v>
      </c>
      <c r="AO60" s="1">
        <v>7.7477999999999998</v>
      </c>
      <c r="AP60" s="1">
        <v>8.6691000000000003</v>
      </c>
      <c r="AQ60" s="1">
        <v>2.5904799999999999</v>
      </c>
      <c r="AR60" s="1">
        <v>2.3663500000000002</v>
      </c>
      <c r="AS60" s="1">
        <v>2.0474000000000001</v>
      </c>
      <c r="AT60" s="6">
        <v>2.5340000000000001E-2</v>
      </c>
    </row>
    <row r="61" spans="1:46">
      <c r="A61" s="5" t="s">
        <v>19</v>
      </c>
      <c r="B61" s="1">
        <v>8.6180000000000003</v>
      </c>
      <c r="C61" s="1">
        <v>18.71</v>
      </c>
      <c r="D61" s="1">
        <v>34.514000000000003</v>
      </c>
      <c r="E61" s="2">
        <v>-4.1099999999999999E-3</v>
      </c>
      <c r="F61" s="1">
        <v>1113.5</v>
      </c>
      <c r="G61" s="1">
        <v>2011</v>
      </c>
      <c r="H61" s="1">
        <v>1329</v>
      </c>
      <c r="I61" s="1">
        <v>71.2453</v>
      </c>
      <c r="J61" s="1">
        <v>7.2732000000000001</v>
      </c>
      <c r="K61" s="1">
        <v>16.934999999999999</v>
      </c>
      <c r="L61" s="1">
        <v>33.378</v>
      </c>
      <c r="M61" s="1">
        <v>32079232</v>
      </c>
      <c r="N61" s="1">
        <v>29392470</v>
      </c>
      <c r="O61" s="1">
        <v>24988937</v>
      </c>
      <c r="P61" s="1">
        <v>34342780</v>
      </c>
      <c r="Q61" s="1">
        <v>7.1921799999999996</v>
      </c>
      <c r="R61" s="1">
        <v>1.9842</v>
      </c>
      <c r="S61" s="1">
        <v>2.8293599999999999</v>
      </c>
      <c r="T61" s="1">
        <v>3.5079099999999999</v>
      </c>
      <c r="U61" s="1" t="s">
        <v>13</v>
      </c>
      <c r="V61" s="1">
        <v>17</v>
      </c>
      <c r="W61" s="1">
        <v>17</v>
      </c>
      <c r="X61" s="1">
        <v>16</v>
      </c>
      <c r="Y61" s="1">
        <v>15</v>
      </c>
      <c r="Z61" s="1">
        <v>12</v>
      </c>
      <c r="AA61" s="1">
        <v>12</v>
      </c>
      <c r="AB61" s="1">
        <v>9</v>
      </c>
      <c r="AC61" s="1" t="s">
        <v>13</v>
      </c>
      <c r="AD61" s="1">
        <v>12</v>
      </c>
      <c r="AE61" s="1">
        <v>12</v>
      </c>
      <c r="AF61" s="1">
        <v>11</v>
      </c>
      <c r="AG61" s="1">
        <v>11</v>
      </c>
      <c r="AH61" s="1">
        <v>8</v>
      </c>
      <c r="AI61" s="1">
        <v>8</v>
      </c>
      <c r="AJ61" s="1">
        <v>6</v>
      </c>
      <c r="AK61" s="1" t="s">
        <v>13</v>
      </c>
      <c r="AL61" s="1" t="s">
        <v>13</v>
      </c>
      <c r="AM61" s="1" t="s">
        <v>13</v>
      </c>
      <c r="AN61" s="1" t="s">
        <v>13</v>
      </c>
      <c r="AO61" s="1" t="s">
        <v>13</v>
      </c>
      <c r="AP61" s="1" t="s">
        <v>13</v>
      </c>
      <c r="AQ61" s="1" t="s">
        <v>13</v>
      </c>
      <c r="AR61" s="1" t="s">
        <v>13</v>
      </c>
      <c r="AS61" s="1" t="s">
        <v>13</v>
      </c>
      <c r="AT61" s="6">
        <v>4.1099999999999999E-3</v>
      </c>
    </row>
    <row r="62" spans="1:46">
      <c r="A62" s="5" t="s">
        <v>20</v>
      </c>
      <c r="B62" s="1">
        <v>9.0449999999999999</v>
      </c>
      <c r="C62" s="1">
        <v>16.25</v>
      </c>
      <c r="D62" s="1">
        <v>29.215</v>
      </c>
      <c r="E62" s="2">
        <v>-8.8789999999999994E-2</v>
      </c>
      <c r="F62" s="1">
        <v>883.67</v>
      </c>
      <c r="G62" s="1">
        <v>2000</v>
      </c>
      <c r="H62" s="1">
        <v>741</v>
      </c>
      <c r="I62" s="1">
        <v>66.217299999999994</v>
      </c>
      <c r="J62" s="1">
        <v>8.3034999999999997</v>
      </c>
      <c r="K62" s="1">
        <v>15.696</v>
      </c>
      <c r="L62" s="1">
        <v>27.9</v>
      </c>
      <c r="M62" s="1">
        <v>28989695</v>
      </c>
      <c r="N62" s="1">
        <v>26842052</v>
      </c>
      <c r="O62" s="1">
        <v>24031980</v>
      </c>
      <c r="P62" s="1">
        <v>30685730</v>
      </c>
      <c r="Q62" s="1">
        <v>6.6079999999999997</v>
      </c>
      <c r="R62" s="1">
        <v>2.1166800000000001</v>
      </c>
      <c r="S62" s="1">
        <v>2.7533799999999999</v>
      </c>
      <c r="T62" s="1">
        <v>3.3286099999999998</v>
      </c>
      <c r="U62" s="1">
        <v>1</v>
      </c>
      <c r="V62" s="1">
        <v>22</v>
      </c>
      <c r="W62" s="1">
        <v>22</v>
      </c>
      <c r="X62" s="1">
        <v>21</v>
      </c>
      <c r="Y62" s="1">
        <v>19</v>
      </c>
      <c r="Z62" s="1">
        <v>15</v>
      </c>
      <c r="AA62" s="1">
        <v>13</v>
      </c>
      <c r="AB62" s="1">
        <v>9</v>
      </c>
      <c r="AC62" s="1">
        <v>1</v>
      </c>
      <c r="AD62" s="1">
        <v>15</v>
      </c>
      <c r="AE62" s="1">
        <v>15</v>
      </c>
      <c r="AF62" s="1">
        <v>14</v>
      </c>
      <c r="AG62" s="1">
        <v>13</v>
      </c>
      <c r="AH62" s="1">
        <v>10</v>
      </c>
      <c r="AI62" s="1">
        <v>9</v>
      </c>
      <c r="AJ62" s="1">
        <v>6</v>
      </c>
      <c r="AK62" s="1">
        <v>1225</v>
      </c>
      <c r="AL62" s="1">
        <v>59.540799999999997</v>
      </c>
      <c r="AM62" s="1">
        <v>3.3277999999999999</v>
      </c>
      <c r="AN62" s="1">
        <v>2.5777000000000001</v>
      </c>
      <c r="AO62" s="1">
        <v>1.9782</v>
      </c>
      <c r="AP62" s="1">
        <v>7.1106999999999996</v>
      </c>
      <c r="AQ62" s="1">
        <v>1.20231</v>
      </c>
      <c r="AR62" s="1">
        <v>0.94689999999999996</v>
      </c>
      <c r="AS62" s="1">
        <v>0.68215999999999999</v>
      </c>
      <c r="AT62" s="6">
        <v>8.8789999999999994E-2</v>
      </c>
    </row>
    <row r="63" spans="1:46">
      <c r="A63" s="5" t="s">
        <v>20</v>
      </c>
      <c r="B63" s="1">
        <v>9.0449999999999999</v>
      </c>
      <c r="C63" s="1">
        <v>16.25</v>
      </c>
      <c r="D63" s="1">
        <v>29.215</v>
      </c>
      <c r="E63" s="2">
        <v>-6.6379999999999995E-2</v>
      </c>
      <c r="F63" s="1">
        <v>883.67</v>
      </c>
      <c r="G63" s="1">
        <v>2001</v>
      </c>
      <c r="H63" s="1">
        <v>724</v>
      </c>
      <c r="I63" s="1">
        <v>65.843199999999996</v>
      </c>
      <c r="J63" s="1">
        <v>8.2865000000000002</v>
      </c>
      <c r="K63" s="1">
        <v>15.676</v>
      </c>
      <c r="L63" s="1">
        <v>27.986999999999998</v>
      </c>
      <c r="M63" s="1">
        <v>29270445</v>
      </c>
      <c r="N63" s="1">
        <v>27108306</v>
      </c>
      <c r="O63" s="1">
        <v>24189914</v>
      </c>
      <c r="P63" s="1">
        <v>31020596</v>
      </c>
      <c r="Q63" s="1">
        <v>6.5847899999999999</v>
      </c>
      <c r="R63" s="1">
        <v>2.11463</v>
      </c>
      <c r="S63" s="1">
        <v>2.7521300000000002</v>
      </c>
      <c r="T63" s="1">
        <v>3.33175</v>
      </c>
      <c r="U63" s="1" t="s">
        <v>13</v>
      </c>
      <c r="V63" s="1">
        <v>22</v>
      </c>
      <c r="W63" s="1">
        <v>22</v>
      </c>
      <c r="X63" s="1">
        <v>21</v>
      </c>
      <c r="Y63" s="1">
        <v>19</v>
      </c>
      <c r="Z63" s="1">
        <v>15</v>
      </c>
      <c r="AA63" s="1">
        <v>13</v>
      </c>
      <c r="AB63" s="1">
        <v>11</v>
      </c>
      <c r="AC63" s="1" t="s">
        <v>13</v>
      </c>
      <c r="AD63" s="1">
        <v>15</v>
      </c>
      <c r="AE63" s="1">
        <v>15</v>
      </c>
      <c r="AF63" s="1">
        <v>14</v>
      </c>
      <c r="AG63" s="1">
        <v>13</v>
      </c>
      <c r="AH63" s="1">
        <v>10</v>
      </c>
      <c r="AI63" s="1">
        <v>9</v>
      </c>
      <c r="AJ63" s="1">
        <v>7</v>
      </c>
      <c r="AK63" s="1">
        <v>1235</v>
      </c>
      <c r="AL63" s="1">
        <v>59.1599</v>
      </c>
      <c r="AM63" s="1">
        <v>3.2623000000000002</v>
      </c>
      <c r="AN63" s="1">
        <v>2.4847000000000001</v>
      </c>
      <c r="AO63" s="1">
        <v>1.8821000000000001</v>
      </c>
      <c r="AP63" s="1">
        <v>7.1188000000000002</v>
      </c>
      <c r="AQ63" s="1">
        <v>1.1824300000000001</v>
      </c>
      <c r="AR63" s="1">
        <v>0.91015999999999997</v>
      </c>
      <c r="AS63" s="1">
        <v>0.63241000000000003</v>
      </c>
      <c r="AT63" s="6">
        <v>6.6379999999999995E-2</v>
      </c>
    </row>
    <row r="64" spans="1:46">
      <c r="A64" s="5" t="s">
        <v>20</v>
      </c>
      <c r="B64" s="1">
        <v>9.0449999999999999</v>
      </c>
      <c r="C64" s="1">
        <v>16.25</v>
      </c>
      <c r="D64" s="1">
        <v>29.215</v>
      </c>
      <c r="E64" s="2">
        <v>-1.4789999999999999E-2</v>
      </c>
      <c r="F64" s="1">
        <v>883.67</v>
      </c>
      <c r="G64" s="1">
        <v>2002</v>
      </c>
      <c r="H64" s="1">
        <v>772</v>
      </c>
      <c r="I64" s="1">
        <v>65.851699999999994</v>
      </c>
      <c r="J64" s="1">
        <v>8.8722999999999992</v>
      </c>
      <c r="K64" s="1">
        <v>16.664999999999999</v>
      </c>
      <c r="L64" s="1">
        <v>29.565000000000001</v>
      </c>
      <c r="M64" s="1">
        <v>29553108</v>
      </c>
      <c r="N64" s="1">
        <v>27378337</v>
      </c>
      <c r="O64" s="1">
        <v>24289082</v>
      </c>
      <c r="P64" s="1">
        <v>31358418</v>
      </c>
      <c r="Q64" s="1">
        <v>6.6489799999999999</v>
      </c>
      <c r="R64" s="1">
        <v>2.1829299999999998</v>
      </c>
      <c r="S64" s="1">
        <v>2.8132899999999998</v>
      </c>
      <c r="T64" s="1">
        <v>3.3866100000000001</v>
      </c>
      <c r="U64" s="1">
        <v>1</v>
      </c>
      <c r="V64" s="1">
        <v>23</v>
      </c>
      <c r="W64" s="1">
        <v>23</v>
      </c>
      <c r="X64" s="1">
        <v>21</v>
      </c>
      <c r="Y64" s="1">
        <v>21</v>
      </c>
      <c r="Z64" s="1">
        <v>15</v>
      </c>
      <c r="AA64" s="1">
        <v>13</v>
      </c>
      <c r="AB64" s="1">
        <v>11</v>
      </c>
      <c r="AC64" s="1" t="s">
        <v>13</v>
      </c>
      <c r="AD64" s="1">
        <v>15</v>
      </c>
      <c r="AE64" s="1">
        <v>15</v>
      </c>
      <c r="AF64" s="1">
        <v>14</v>
      </c>
      <c r="AG64" s="1">
        <v>14</v>
      </c>
      <c r="AH64" s="1">
        <v>10</v>
      </c>
      <c r="AI64" s="1">
        <v>9</v>
      </c>
      <c r="AJ64" s="1">
        <v>7</v>
      </c>
      <c r="AK64" s="1">
        <v>1310</v>
      </c>
      <c r="AL64" s="1">
        <v>58.167900000000003</v>
      </c>
      <c r="AM64" s="1">
        <v>3.2515000000000001</v>
      </c>
      <c r="AN64" s="1">
        <v>2.4992000000000001</v>
      </c>
      <c r="AO64" s="1">
        <v>1.88</v>
      </c>
      <c r="AP64" s="1">
        <v>7.1778000000000004</v>
      </c>
      <c r="AQ64" s="1">
        <v>1.1791199999999999</v>
      </c>
      <c r="AR64" s="1">
        <v>0.91596999999999995</v>
      </c>
      <c r="AS64" s="1">
        <v>0.63127</v>
      </c>
      <c r="AT64" s="6">
        <v>1.4789999999999999E-2</v>
      </c>
    </row>
    <row r="65" spans="1:46">
      <c r="A65" s="5" t="s">
        <v>20</v>
      </c>
      <c r="B65" s="1">
        <v>9.0449999999999999</v>
      </c>
      <c r="C65" s="1">
        <v>16.25</v>
      </c>
      <c r="D65" s="1">
        <v>29.215</v>
      </c>
      <c r="E65" s="2">
        <v>-2.282E-2</v>
      </c>
      <c r="F65" s="1">
        <v>883.67</v>
      </c>
      <c r="G65" s="1">
        <v>2003</v>
      </c>
      <c r="H65" s="1">
        <v>809</v>
      </c>
      <c r="I65" s="1">
        <v>67.035200000000003</v>
      </c>
      <c r="J65" s="1">
        <v>8.7347000000000001</v>
      </c>
      <c r="K65" s="1">
        <v>16.213999999999999</v>
      </c>
      <c r="L65" s="1">
        <v>28.856000000000002</v>
      </c>
      <c r="M65" s="1">
        <v>29780450</v>
      </c>
      <c r="N65" s="1">
        <v>27589965</v>
      </c>
      <c r="O65" s="1">
        <v>24339745</v>
      </c>
      <c r="P65" s="1">
        <v>31641630</v>
      </c>
      <c r="Q65" s="1">
        <v>6.6958000000000002</v>
      </c>
      <c r="R65" s="1">
        <v>2.1673</v>
      </c>
      <c r="S65" s="1">
        <v>2.7858900000000002</v>
      </c>
      <c r="T65" s="1">
        <v>3.36232</v>
      </c>
      <c r="U65" s="1" t="s">
        <v>13</v>
      </c>
      <c r="V65" s="1">
        <v>23</v>
      </c>
      <c r="W65" s="1">
        <v>23</v>
      </c>
      <c r="X65" s="1">
        <v>21</v>
      </c>
      <c r="Y65" s="1">
        <v>21</v>
      </c>
      <c r="Z65" s="1">
        <v>15</v>
      </c>
      <c r="AA65" s="1">
        <v>13</v>
      </c>
      <c r="AB65" s="1">
        <v>11</v>
      </c>
      <c r="AC65" s="1" t="s">
        <v>13</v>
      </c>
      <c r="AD65" s="1">
        <v>15</v>
      </c>
      <c r="AE65" s="1">
        <v>15</v>
      </c>
      <c r="AF65" s="1">
        <v>14</v>
      </c>
      <c r="AG65" s="1">
        <v>14</v>
      </c>
      <c r="AH65" s="1">
        <v>10</v>
      </c>
      <c r="AI65" s="1">
        <v>9</v>
      </c>
      <c r="AJ65" s="1">
        <v>7</v>
      </c>
      <c r="AK65" s="1">
        <v>1350</v>
      </c>
      <c r="AL65" s="1">
        <v>60.277799999999999</v>
      </c>
      <c r="AM65" s="1">
        <v>3.2585999999999999</v>
      </c>
      <c r="AN65" s="1">
        <v>2.5112000000000001</v>
      </c>
      <c r="AO65" s="1">
        <v>1.8795999999999999</v>
      </c>
      <c r="AP65" s="1">
        <v>7.2079000000000004</v>
      </c>
      <c r="AQ65" s="1">
        <v>1.1813100000000001</v>
      </c>
      <c r="AR65" s="1">
        <v>0.92076999999999998</v>
      </c>
      <c r="AS65" s="1">
        <v>0.63107999999999997</v>
      </c>
      <c r="AT65" s="6">
        <v>2.282E-2</v>
      </c>
    </row>
    <row r="66" spans="1:46">
      <c r="A66" s="5" t="s">
        <v>20</v>
      </c>
      <c r="B66" s="1">
        <v>9.0449999999999999</v>
      </c>
      <c r="C66" s="1">
        <v>16.25</v>
      </c>
      <c r="D66" s="1">
        <v>29.215</v>
      </c>
      <c r="E66" s="1">
        <v>7.4349999999999999E-2</v>
      </c>
      <c r="F66" s="1">
        <v>883.67</v>
      </c>
      <c r="G66" s="1">
        <v>2004</v>
      </c>
      <c r="H66" s="1">
        <v>856</v>
      </c>
      <c r="I66" s="1">
        <v>66.197999999999993</v>
      </c>
      <c r="J66" s="1">
        <v>10.680099999999999</v>
      </c>
      <c r="K66" s="1">
        <v>18.337</v>
      </c>
      <c r="L66" s="1">
        <v>31.670999999999999</v>
      </c>
      <c r="M66" s="1">
        <v>30026229</v>
      </c>
      <c r="N66" s="1">
        <v>27810425</v>
      </c>
      <c r="O66" s="1">
        <v>24409913</v>
      </c>
      <c r="P66" s="1">
        <v>31938004</v>
      </c>
      <c r="Q66" s="1">
        <v>6.7522700000000002</v>
      </c>
      <c r="R66" s="1">
        <v>2.3683800000000002</v>
      </c>
      <c r="S66" s="1">
        <v>2.9089</v>
      </c>
      <c r="T66" s="1">
        <v>3.45539</v>
      </c>
      <c r="U66" s="1">
        <v>1</v>
      </c>
      <c r="V66" s="1">
        <v>24</v>
      </c>
      <c r="W66" s="1">
        <v>24</v>
      </c>
      <c r="X66" s="1">
        <v>21</v>
      </c>
      <c r="Y66" s="1">
        <v>21</v>
      </c>
      <c r="Z66" s="1">
        <v>17</v>
      </c>
      <c r="AA66" s="1">
        <v>14</v>
      </c>
      <c r="AB66" s="1">
        <v>12</v>
      </c>
      <c r="AC66" s="1" t="s">
        <v>13</v>
      </c>
      <c r="AD66" s="1">
        <v>15</v>
      </c>
      <c r="AE66" s="1">
        <v>15</v>
      </c>
      <c r="AF66" s="1">
        <v>14</v>
      </c>
      <c r="AG66" s="1">
        <v>14</v>
      </c>
      <c r="AH66" s="1">
        <v>11</v>
      </c>
      <c r="AI66" s="1">
        <v>10</v>
      </c>
      <c r="AJ66" s="1">
        <v>8</v>
      </c>
      <c r="AK66" s="1">
        <v>1355</v>
      </c>
      <c r="AL66" s="1">
        <v>60.802599999999998</v>
      </c>
      <c r="AM66" s="1">
        <v>3.2850999999999999</v>
      </c>
      <c r="AN66" s="1">
        <v>2.5083000000000002</v>
      </c>
      <c r="AO66" s="1">
        <v>1.8759999999999999</v>
      </c>
      <c r="AP66" s="1">
        <v>7.2115999999999998</v>
      </c>
      <c r="AQ66" s="1">
        <v>1.1893800000000001</v>
      </c>
      <c r="AR66" s="1">
        <v>0.91961999999999999</v>
      </c>
      <c r="AS66" s="1">
        <v>0.62912000000000001</v>
      </c>
      <c r="AT66" s="6">
        <v>7.4349999999999999E-2</v>
      </c>
    </row>
    <row r="67" spans="1:46">
      <c r="A67" s="5" t="s">
        <v>20</v>
      </c>
      <c r="B67" s="1">
        <v>9.0449999999999999</v>
      </c>
      <c r="C67" s="1">
        <v>16.25</v>
      </c>
      <c r="D67" s="1">
        <v>29.215</v>
      </c>
      <c r="E67" s="2">
        <v>-3.4509999999999999E-2</v>
      </c>
      <c r="F67" s="1">
        <v>883.67</v>
      </c>
      <c r="G67" s="1">
        <v>2005</v>
      </c>
      <c r="H67" s="1">
        <v>875</v>
      </c>
      <c r="I67" s="1">
        <v>68.253100000000003</v>
      </c>
      <c r="J67" s="1">
        <v>7.7935999999999996</v>
      </c>
      <c r="K67" s="1">
        <v>14.832000000000001</v>
      </c>
      <c r="L67" s="1">
        <v>27.393000000000001</v>
      </c>
      <c r="M67" s="1">
        <v>30275449</v>
      </c>
      <c r="N67" s="1">
        <v>28036863</v>
      </c>
      <c r="O67" s="1">
        <v>24488083</v>
      </c>
      <c r="P67" s="1">
        <v>32242364</v>
      </c>
      <c r="Q67" s="1">
        <v>6.7742199999999997</v>
      </c>
      <c r="R67" s="1">
        <v>2.0533000000000001</v>
      </c>
      <c r="S67" s="1">
        <v>2.6968000000000001</v>
      </c>
      <c r="T67" s="1">
        <v>3.3103099999999999</v>
      </c>
      <c r="U67" s="1">
        <v>1</v>
      </c>
      <c r="V67" s="1">
        <v>25</v>
      </c>
      <c r="W67" s="1">
        <v>25</v>
      </c>
      <c r="X67" s="1">
        <v>22</v>
      </c>
      <c r="Y67" s="1">
        <v>21</v>
      </c>
      <c r="Z67" s="1">
        <v>19</v>
      </c>
      <c r="AA67" s="1">
        <v>15</v>
      </c>
      <c r="AB67" s="1">
        <v>13</v>
      </c>
      <c r="AC67" s="1">
        <v>1</v>
      </c>
      <c r="AD67" s="1">
        <v>16</v>
      </c>
      <c r="AE67" s="1">
        <v>16</v>
      </c>
      <c r="AF67" s="1">
        <v>15</v>
      </c>
      <c r="AG67" s="1">
        <v>14</v>
      </c>
      <c r="AH67" s="1">
        <v>13</v>
      </c>
      <c r="AI67" s="1">
        <v>10</v>
      </c>
      <c r="AJ67" s="1">
        <v>9</v>
      </c>
      <c r="AK67" s="1">
        <v>1555</v>
      </c>
      <c r="AL67" s="1">
        <v>61.036999999999999</v>
      </c>
      <c r="AM67" s="1">
        <v>3.3864999999999998</v>
      </c>
      <c r="AN67" s="1">
        <v>2.5947</v>
      </c>
      <c r="AO67" s="1">
        <v>1.9346000000000001</v>
      </c>
      <c r="AP67" s="1">
        <v>7.3491999999999997</v>
      </c>
      <c r="AQ67" s="1">
        <v>1.2197899999999999</v>
      </c>
      <c r="AR67" s="1">
        <v>0.95347000000000004</v>
      </c>
      <c r="AS67" s="1">
        <v>0.65991999999999995</v>
      </c>
      <c r="AT67" s="6">
        <v>3.4509999999999999E-2</v>
      </c>
    </row>
    <row r="68" spans="1:46">
      <c r="A68" s="5" t="s">
        <v>20</v>
      </c>
      <c r="B68" s="1">
        <v>9.0449999999999999</v>
      </c>
      <c r="C68" s="1">
        <v>16.25</v>
      </c>
      <c r="D68" s="1">
        <v>29.215</v>
      </c>
      <c r="E68" s="2">
        <v>-3.5369999999999999E-2</v>
      </c>
      <c r="F68" s="1">
        <v>883.67</v>
      </c>
      <c r="G68" s="1">
        <v>2006</v>
      </c>
      <c r="H68" s="1">
        <v>903</v>
      </c>
      <c r="I68" s="1">
        <v>68.656099999999995</v>
      </c>
      <c r="J68" s="1">
        <v>7.2896000000000001</v>
      </c>
      <c r="K68" s="1">
        <v>14.273</v>
      </c>
      <c r="L68" s="1">
        <v>27.268999999999998</v>
      </c>
      <c r="M68" s="1">
        <v>30542403</v>
      </c>
      <c r="N68" s="1">
        <v>28260547</v>
      </c>
      <c r="O68" s="1">
        <v>24569090</v>
      </c>
      <c r="P68" s="1">
        <v>32570505</v>
      </c>
      <c r="Q68" s="1">
        <v>6.80572</v>
      </c>
      <c r="R68" s="1">
        <v>1.9864599999999999</v>
      </c>
      <c r="S68" s="1">
        <v>2.6583399999999999</v>
      </c>
      <c r="T68" s="1">
        <v>3.3057400000000001</v>
      </c>
      <c r="U68" s="1" t="s">
        <v>13</v>
      </c>
      <c r="V68" s="1">
        <v>25</v>
      </c>
      <c r="W68" s="1">
        <v>25</v>
      </c>
      <c r="X68" s="1">
        <v>22</v>
      </c>
      <c r="Y68" s="1">
        <v>21</v>
      </c>
      <c r="Z68" s="1">
        <v>19</v>
      </c>
      <c r="AA68" s="1">
        <v>15</v>
      </c>
      <c r="AB68" s="1">
        <v>13</v>
      </c>
      <c r="AC68" s="1" t="s">
        <v>13</v>
      </c>
      <c r="AD68" s="1">
        <v>16</v>
      </c>
      <c r="AE68" s="1">
        <v>16</v>
      </c>
      <c r="AF68" s="1">
        <v>15</v>
      </c>
      <c r="AG68" s="1">
        <v>14</v>
      </c>
      <c r="AH68" s="1">
        <v>13</v>
      </c>
      <c r="AI68" s="1">
        <v>10</v>
      </c>
      <c r="AJ68" s="1">
        <v>9</v>
      </c>
      <c r="AK68" s="1">
        <v>1605</v>
      </c>
      <c r="AL68" s="1">
        <v>60.7866</v>
      </c>
      <c r="AM68" s="1">
        <v>3.5036</v>
      </c>
      <c r="AN68" s="1">
        <v>2.6741000000000001</v>
      </c>
      <c r="AO68" s="1">
        <v>1.9859</v>
      </c>
      <c r="AP68" s="1">
        <v>7.3808999999999996</v>
      </c>
      <c r="AQ68" s="1">
        <v>1.2538</v>
      </c>
      <c r="AR68" s="1">
        <v>0.98360000000000003</v>
      </c>
      <c r="AS68" s="1">
        <v>0.68608999999999998</v>
      </c>
      <c r="AT68" s="6">
        <v>3.5369999999999999E-2</v>
      </c>
    </row>
    <row r="69" spans="1:46">
      <c r="A69" s="5" t="s">
        <v>20</v>
      </c>
      <c r="B69" s="1">
        <v>9.0449999999999999</v>
      </c>
      <c r="C69" s="1">
        <v>16.25</v>
      </c>
      <c r="D69" s="1">
        <v>29.215</v>
      </c>
      <c r="E69" s="2">
        <v>-1.839E-2</v>
      </c>
      <c r="F69" s="1">
        <v>883.67</v>
      </c>
      <c r="G69" s="1">
        <v>2007</v>
      </c>
      <c r="H69" s="1">
        <v>931</v>
      </c>
      <c r="I69" s="1">
        <v>68.099400000000003</v>
      </c>
      <c r="J69" s="1">
        <v>8.9544999999999995</v>
      </c>
      <c r="K69" s="1">
        <v>15.898</v>
      </c>
      <c r="L69" s="1">
        <v>28.925999999999998</v>
      </c>
      <c r="M69" s="1">
        <v>30809293</v>
      </c>
      <c r="N69" s="1">
        <v>28475290</v>
      </c>
      <c r="O69" s="1">
        <v>24646922</v>
      </c>
      <c r="P69" s="1">
        <v>32887928</v>
      </c>
      <c r="Q69" s="1">
        <v>6.8362600000000002</v>
      </c>
      <c r="R69" s="1">
        <v>2.1921499999999998</v>
      </c>
      <c r="S69" s="1">
        <v>2.7661899999999999</v>
      </c>
      <c r="T69" s="1">
        <v>3.3647499999999999</v>
      </c>
      <c r="U69" s="1" t="s">
        <v>13</v>
      </c>
      <c r="V69" s="1">
        <v>25</v>
      </c>
      <c r="W69" s="1">
        <v>25</v>
      </c>
      <c r="X69" s="1">
        <v>23</v>
      </c>
      <c r="Y69" s="1">
        <v>21</v>
      </c>
      <c r="Z69" s="1">
        <v>21</v>
      </c>
      <c r="AA69" s="1">
        <v>15</v>
      </c>
      <c r="AB69" s="1">
        <v>13</v>
      </c>
      <c r="AC69" s="1" t="s">
        <v>13</v>
      </c>
      <c r="AD69" s="1">
        <v>16</v>
      </c>
      <c r="AE69" s="1">
        <v>16</v>
      </c>
      <c r="AF69" s="1">
        <v>15</v>
      </c>
      <c r="AG69" s="1">
        <v>14</v>
      </c>
      <c r="AH69" s="1">
        <v>14</v>
      </c>
      <c r="AI69" s="1">
        <v>10</v>
      </c>
      <c r="AJ69" s="1">
        <v>9</v>
      </c>
      <c r="AK69" s="1">
        <v>1695</v>
      </c>
      <c r="AL69" s="1">
        <v>61.320099999999996</v>
      </c>
      <c r="AM69" s="1">
        <v>3.6221000000000001</v>
      </c>
      <c r="AN69" s="1">
        <v>2.7124999999999999</v>
      </c>
      <c r="AO69" s="1">
        <v>2.0044</v>
      </c>
      <c r="AP69" s="1">
        <v>7.4353999999999996</v>
      </c>
      <c r="AQ69" s="1">
        <v>1.2870600000000001</v>
      </c>
      <c r="AR69" s="1">
        <v>0.99787999999999999</v>
      </c>
      <c r="AS69" s="1">
        <v>0.69532000000000005</v>
      </c>
      <c r="AT69" s="6">
        <v>1.839E-2</v>
      </c>
    </row>
    <row r="70" spans="1:46">
      <c r="A70" s="5" t="s">
        <v>20</v>
      </c>
      <c r="B70" s="1">
        <v>9.0449999999999999</v>
      </c>
      <c r="C70" s="1">
        <v>16.25</v>
      </c>
      <c r="D70" s="1">
        <v>29.215</v>
      </c>
      <c r="E70" s="1">
        <v>7.5310000000000002E-2</v>
      </c>
      <c r="F70" s="1">
        <v>883.67</v>
      </c>
      <c r="G70" s="1">
        <v>2008</v>
      </c>
      <c r="H70" s="1">
        <v>971</v>
      </c>
      <c r="I70" s="1">
        <v>68.052999999999997</v>
      </c>
      <c r="J70" s="1">
        <v>10.7294</v>
      </c>
      <c r="K70" s="1">
        <v>17.423999999999999</v>
      </c>
      <c r="L70" s="1">
        <v>30.843</v>
      </c>
      <c r="M70" s="1">
        <v>31119019</v>
      </c>
      <c r="N70" s="1">
        <v>28713168</v>
      </c>
      <c r="O70" s="1">
        <v>24749702</v>
      </c>
      <c r="P70" s="1">
        <v>33245773</v>
      </c>
      <c r="Q70" s="1">
        <v>6.8783300000000001</v>
      </c>
      <c r="R70" s="1">
        <v>2.3729900000000002</v>
      </c>
      <c r="S70" s="1">
        <v>2.85785</v>
      </c>
      <c r="T70" s="1">
        <v>3.4289100000000001</v>
      </c>
      <c r="U70" s="1" t="s">
        <v>13</v>
      </c>
      <c r="V70" s="1">
        <v>25</v>
      </c>
      <c r="W70" s="1">
        <v>25</v>
      </c>
      <c r="X70" s="1">
        <v>23</v>
      </c>
      <c r="Y70" s="1">
        <v>21</v>
      </c>
      <c r="Z70" s="1">
        <v>21</v>
      </c>
      <c r="AA70" s="1">
        <v>15</v>
      </c>
      <c r="AB70" s="1">
        <v>13</v>
      </c>
      <c r="AC70" s="1" t="s">
        <v>13</v>
      </c>
      <c r="AD70" s="1">
        <v>16</v>
      </c>
      <c r="AE70" s="1">
        <v>16</v>
      </c>
      <c r="AF70" s="1">
        <v>15</v>
      </c>
      <c r="AG70" s="1">
        <v>14</v>
      </c>
      <c r="AH70" s="1">
        <v>14</v>
      </c>
      <c r="AI70" s="1">
        <v>10</v>
      </c>
      <c r="AJ70" s="1">
        <v>9</v>
      </c>
      <c r="AK70" s="1">
        <v>1755</v>
      </c>
      <c r="AL70" s="1">
        <v>61.317700000000002</v>
      </c>
      <c r="AM70" s="1">
        <v>3.7513999999999998</v>
      </c>
      <c r="AN70" s="1">
        <v>2.8077000000000001</v>
      </c>
      <c r="AO70" s="1">
        <v>2.0627</v>
      </c>
      <c r="AP70" s="1">
        <v>7.4702000000000002</v>
      </c>
      <c r="AQ70" s="1">
        <v>1.32213</v>
      </c>
      <c r="AR70" s="1">
        <v>1.0323800000000001</v>
      </c>
      <c r="AS70" s="1">
        <v>0.72404000000000002</v>
      </c>
      <c r="AT70" s="6">
        <v>7.5310000000000002E-2</v>
      </c>
    </row>
    <row r="71" spans="1:46">
      <c r="A71" s="5" t="s">
        <v>20</v>
      </c>
      <c r="B71" s="1">
        <v>9.0449999999999999</v>
      </c>
      <c r="C71" s="1">
        <v>16.25</v>
      </c>
      <c r="D71" s="1">
        <v>29.215</v>
      </c>
      <c r="E71" s="1">
        <v>8.0890000000000004E-2</v>
      </c>
      <c r="F71" s="1">
        <v>883.67</v>
      </c>
      <c r="G71" s="1">
        <v>2009</v>
      </c>
      <c r="H71" s="1">
        <v>984</v>
      </c>
      <c r="I71" s="1">
        <v>67.965400000000002</v>
      </c>
      <c r="J71" s="1">
        <v>9.3511000000000006</v>
      </c>
      <c r="K71" s="1">
        <v>16.896999999999998</v>
      </c>
      <c r="L71" s="1">
        <v>30.951000000000001</v>
      </c>
      <c r="M71" s="1">
        <v>31459329</v>
      </c>
      <c r="N71" s="1">
        <v>28967461</v>
      </c>
      <c r="O71" s="1">
        <v>24858115</v>
      </c>
      <c r="P71" s="1">
        <v>33628571</v>
      </c>
      <c r="Q71" s="1">
        <v>6.8916300000000001</v>
      </c>
      <c r="R71" s="1">
        <v>2.23549</v>
      </c>
      <c r="S71" s="1">
        <v>2.8271099999999998</v>
      </c>
      <c r="T71" s="1">
        <v>3.43241</v>
      </c>
      <c r="U71" s="1" t="s">
        <v>13</v>
      </c>
      <c r="V71" s="1">
        <v>25</v>
      </c>
      <c r="W71" s="1">
        <v>25</v>
      </c>
      <c r="X71" s="1">
        <v>24</v>
      </c>
      <c r="Y71" s="1">
        <v>21</v>
      </c>
      <c r="Z71" s="1">
        <v>21</v>
      </c>
      <c r="AA71" s="1">
        <v>17</v>
      </c>
      <c r="AB71" s="1">
        <v>14</v>
      </c>
      <c r="AC71" s="1" t="s">
        <v>13</v>
      </c>
      <c r="AD71" s="1">
        <v>16</v>
      </c>
      <c r="AE71" s="1">
        <v>16</v>
      </c>
      <c r="AF71" s="1">
        <v>15</v>
      </c>
      <c r="AG71" s="1">
        <v>14</v>
      </c>
      <c r="AH71" s="1">
        <v>14</v>
      </c>
      <c r="AI71" s="1">
        <v>11</v>
      </c>
      <c r="AJ71" s="1">
        <v>10</v>
      </c>
      <c r="AK71" s="1">
        <v>1610</v>
      </c>
      <c r="AL71" s="1">
        <v>62.034199999999998</v>
      </c>
      <c r="AM71" s="1">
        <v>3.7879999999999998</v>
      </c>
      <c r="AN71" s="1">
        <v>2.8367</v>
      </c>
      <c r="AO71" s="1">
        <v>2.0884</v>
      </c>
      <c r="AP71" s="1">
        <v>7.3840000000000003</v>
      </c>
      <c r="AQ71" s="1">
        <v>1.3318300000000001</v>
      </c>
      <c r="AR71" s="1">
        <v>1.04264</v>
      </c>
      <c r="AS71" s="1">
        <v>0.73638000000000003</v>
      </c>
      <c r="AT71" s="6">
        <v>8.0890000000000004E-2</v>
      </c>
    </row>
    <row r="72" spans="1:46">
      <c r="A72" s="5" t="s">
        <v>20</v>
      </c>
      <c r="B72" s="1">
        <v>9.0449999999999999</v>
      </c>
      <c r="C72" s="1">
        <v>16.25</v>
      </c>
      <c r="D72" s="1">
        <v>29.215</v>
      </c>
      <c r="E72" s="1">
        <v>0.12429999999999999</v>
      </c>
      <c r="F72" s="1">
        <v>883.67</v>
      </c>
      <c r="G72" s="1">
        <v>2010</v>
      </c>
      <c r="H72" s="1">
        <v>1046</v>
      </c>
      <c r="I72" s="1">
        <v>67.968500000000006</v>
      </c>
      <c r="J72" s="1">
        <v>11.2767</v>
      </c>
      <c r="K72" s="1">
        <v>18.838000000000001</v>
      </c>
      <c r="L72" s="1">
        <v>32.865000000000002</v>
      </c>
      <c r="M72" s="1">
        <v>31788672</v>
      </c>
      <c r="N72" s="1">
        <v>29209131</v>
      </c>
      <c r="O72" s="1">
        <v>24940838</v>
      </c>
      <c r="P72" s="1">
        <v>34005274</v>
      </c>
      <c r="Q72" s="1">
        <v>6.9527299999999999</v>
      </c>
      <c r="R72" s="1">
        <v>2.4227400000000001</v>
      </c>
      <c r="S72" s="1">
        <v>2.9358900000000001</v>
      </c>
      <c r="T72" s="1">
        <v>3.4924200000000001</v>
      </c>
      <c r="U72" s="1">
        <v>1</v>
      </c>
      <c r="V72" s="1">
        <v>26</v>
      </c>
      <c r="W72" s="1">
        <v>26</v>
      </c>
      <c r="X72" s="1">
        <v>25</v>
      </c>
      <c r="Y72" s="1">
        <v>22</v>
      </c>
      <c r="Z72" s="1">
        <v>21</v>
      </c>
      <c r="AA72" s="1">
        <v>19</v>
      </c>
      <c r="AB72" s="1">
        <v>15</v>
      </c>
      <c r="AC72" s="1">
        <v>1</v>
      </c>
      <c r="AD72" s="1">
        <v>17</v>
      </c>
      <c r="AE72" s="1">
        <v>17</v>
      </c>
      <c r="AF72" s="1">
        <v>16</v>
      </c>
      <c r="AG72" s="1">
        <v>15</v>
      </c>
      <c r="AH72" s="1">
        <v>14</v>
      </c>
      <c r="AI72" s="1">
        <v>13</v>
      </c>
      <c r="AJ72" s="1">
        <v>10</v>
      </c>
      <c r="AK72" s="1">
        <v>1730</v>
      </c>
      <c r="AL72" s="1">
        <v>61.835299999999997</v>
      </c>
      <c r="AM72" s="1">
        <v>3.8028</v>
      </c>
      <c r="AN72" s="1">
        <v>2.8412000000000002</v>
      </c>
      <c r="AO72" s="1">
        <v>2.0808</v>
      </c>
      <c r="AP72" s="1">
        <v>7.4558999999999997</v>
      </c>
      <c r="AQ72" s="1">
        <v>1.3357300000000001</v>
      </c>
      <c r="AR72" s="1">
        <v>1.0442199999999999</v>
      </c>
      <c r="AS72" s="1">
        <v>0.73275000000000001</v>
      </c>
      <c r="AT72" s="6">
        <v>0.12429999999999999</v>
      </c>
    </row>
    <row r="73" spans="1:46">
      <c r="A73" s="5" t="s">
        <v>20</v>
      </c>
      <c r="B73" s="1">
        <v>9.0449999999999999</v>
      </c>
      <c r="C73" s="1">
        <v>16.25</v>
      </c>
      <c r="D73" s="1">
        <v>29.215</v>
      </c>
      <c r="E73" s="2">
        <v>-7.3789999999999994E-2</v>
      </c>
      <c r="F73" s="1">
        <v>883.67</v>
      </c>
      <c r="G73" s="1">
        <v>2011</v>
      </c>
      <c r="H73" s="1">
        <v>992</v>
      </c>
      <c r="I73" s="1">
        <v>69.913300000000007</v>
      </c>
      <c r="J73" s="1">
        <v>8.2676999999999996</v>
      </c>
      <c r="K73" s="1">
        <v>14.25</v>
      </c>
      <c r="L73" s="1">
        <v>26.352</v>
      </c>
      <c r="M73" s="1">
        <v>32079232</v>
      </c>
      <c r="N73" s="1">
        <v>29392470</v>
      </c>
      <c r="O73" s="1">
        <v>24988937</v>
      </c>
      <c r="P73" s="1">
        <v>34342780</v>
      </c>
      <c r="Q73" s="1">
        <v>6.8997200000000003</v>
      </c>
      <c r="R73" s="1">
        <v>2.1123500000000002</v>
      </c>
      <c r="S73" s="1">
        <v>2.6567699999999999</v>
      </c>
      <c r="T73" s="1">
        <v>3.2715399999999999</v>
      </c>
      <c r="U73" s="1" t="s">
        <v>13</v>
      </c>
      <c r="V73" s="1">
        <v>26</v>
      </c>
      <c r="W73" s="1">
        <v>26</v>
      </c>
      <c r="X73" s="1">
        <v>25</v>
      </c>
      <c r="Y73" s="1">
        <v>22</v>
      </c>
      <c r="Z73" s="1">
        <v>21</v>
      </c>
      <c r="AA73" s="1">
        <v>19</v>
      </c>
      <c r="AB73" s="1">
        <v>15</v>
      </c>
      <c r="AC73" s="1" t="s">
        <v>13</v>
      </c>
      <c r="AD73" s="1">
        <v>17</v>
      </c>
      <c r="AE73" s="1">
        <v>17</v>
      </c>
      <c r="AF73" s="1">
        <v>16</v>
      </c>
      <c r="AG73" s="1">
        <v>15</v>
      </c>
      <c r="AH73" s="1">
        <v>14</v>
      </c>
      <c r="AI73" s="1">
        <v>13</v>
      </c>
      <c r="AJ73" s="1">
        <v>10</v>
      </c>
      <c r="AK73" s="1" t="s">
        <v>13</v>
      </c>
      <c r="AL73" s="1" t="s">
        <v>13</v>
      </c>
      <c r="AM73" s="1" t="s">
        <v>13</v>
      </c>
      <c r="AN73" s="1" t="s">
        <v>13</v>
      </c>
      <c r="AO73" s="1" t="s">
        <v>13</v>
      </c>
      <c r="AP73" s="1" t="s">
        <v>13</v>
      </c>
      <c r="AQ73" s="1" t="s">
        <v>13</v>
      </c>
      <c r="AR73" s="1" t="s">
        <v>13</v>
      </c>
      <c r="AS73" s="1" t="s">
        <v>13</v>
      </c>
      <c r="AT73" s="6">
        <v>7.3789999999999994E-2</v>
      </c>
    </row>
    <row r="74" spans="1:46">
      <c r="A74" s="5" t="s">
        <v>21</v>
      </c>
      <c r="B74" s="1">
        <v>31.8826</v>
      </c>
      <c r="C74" s="1">
        <v>80.762</v>
      </c>
      <c r="D74" s="1">
        <v>156.07900000000001</v>
      </c>
      <c r="E74" s="1">
        <v>3.5220000000000001E-2</v>
      </c>
      <c r="F74" s="1">
        <v>5009</v>
      </c>
      <c r="G74" s="1">
        <v>2000</v>
      </c>
      <c r="H74" s="1">
        <v>4901</v>
      </c>
      <c r="I74" s="1">
        <v>68.337100000000007</v>
      </c>
      <c r="J74" s="1">
        <v>36.409799999999997</v>
      </c>
      <c r="K74" s="1">
        <v>89.644999999999996</v>
      </c>
      <c r="L74" s="1">
        <v>168.75</v>
      </c>
      <c r="M74" s="1">
        <v>28989695</v>
      </c>
      <c r="N74" s="1">
        <v>26842052</v>
      </c>
      <c r="O74" s="1">
        <v>24031980</v>
      </c>
      <c r="P74" s="1">
        <v>30685730</v>
      </c>
      <c r="Q74" s="1">
        <v>8.4971899999999998</v>
      </c>
      <c r="R74" s="1">
        <v>3.59484</v>
      </c>
      <c r="S74" s="1">
        <v>4.4958600000000004</v>
      </c>
      <c r="T74" s="1">
        <v>5.1284200000000002</v>
      </c>
      <c r="U74" s="1">
        <v>2</v>
      </c>
      <c r="V74" s="1">
        <v>35</v>
      </c>
      <c r="W74" s="1">
        <v>35</v>
      </c>
      <c r="X74" s="1">
        <v>27</v>
      </c>
      <c r="Y74" s="1">
        <v>19</v>
      </c>
      <c r="Z74" s="1">
        <v>16</v>
      </c>
      <c r="AA74" s="1">
        <v>10</v>
      </c>
      <c r="AB74" s="1">
        <v>6</v>
      </c>
      <c r="AC74" s="1" t="s">
        <v>13</v>
      </c>
      <c r="AD74" s="1">
        <v>18</v>
      </c>
      <c r="AE74" s="1">
        <v>18</v>
      </c>
      <c r="AF74" s="1">
        <v>17</v>
      </c>
      <c r="AG74" s="1">
        <v>14</v>
      </c>
      <c r="AH74" s="1">
        <v>12</v>
      </c>
      <c r="AI74" s="1">
        <v>9</v>
      </c>
      <c r="AJ74" s="1">
        <v>5</v>
      </c>
      <c r="AK74" s="1">
        <v>18895</v>
      </c>
      <c r="AL74" s="1">
        <v>61.9893</v>
      </c>
      <c r="AM74" s="1">
        <v>50.390900000000002</v>
      </c>
      <c r="AN74" s="1">
        <v>39.136299999999999</v>
      </c>
      <c r="AO74" s="1">
        <v>26.7789</v>
      </c>
      <c r="AP74" s="1">
        <v>9.8467000000000002</v>
      </c>
      <c r="AQ74" s="1">
        <v>3.91981</v>
      </c>
      <c r="AR74" s="1">
        <v>3.6670500000000001</v>
      </c>
      <c r="AS74" s="1">
        <v>3.28762</v>
      </c>
      <c r="AT74" s="6">
        <v>3.5220000000000001E-2</v>
      </c>
    </row>
    <row r="75" spans="1:46">
      <c r="A75" s="5" t="s">
        <v>21</v>
      </c>
      <c r="B75" s="1">
        <v>31.8826</v>
      </c>
      <c r="C75" s="1">
        <v>80.762</v>
      </c>
      <c r="D75" s="1">
        <v>156.07900000000001</v>
      </c>
      <c r="E75" s="1">
        <v>6.5439999999999998E-2</v>
      </c>
      <c r="F75" s="1">
        <v>5009</v>
      </c>
      <c r="G75" s="1">
        <v>2001</v>
      </c>
      <c r="H75" s="1">
        <v>5017</v>
      </c>
      <c r="I75" s="1">
        <v>68.479200000000006</v>
      </c>
      <c r="J75" s="1">
        <v>37.1126</v>
      </c>
      <c r="K75" s="1">
        <v>90.608999999999995</v>
      </c>
      <c r="L75" s="1">
        <v>170.607</v>
      </c>
      <c r="M75" s="1">
        <v>29270445</v>
      </c>
      <c r="N75" s="1">
        <v>27108306</v>
      </c>
      <c r="O75" s="1">
        <v>24189914</v>
      </c>
      <c r="P75" s="1">
        <v>31020596</v>
      </c>
      <c r="Q75" s="1">
        <v>8.5205900000000003</v>
      </c>
      <c r="R75" s="1">
        <v>3.6139600000000001</v>
      </c>
      <c r="S75" s="1">
        <v>4.5065499999999998</v>
      </c>
      <c r="T75" s="1">
        <v>5.1393599999999999</v>
      </c>
      <c r="U75" s="1" t="s">
        <v>13</v>
      </c>
      <c r="V75" s="1">
        <v>35</v>
      </c>
      <c r="W75" s="1">
        <v>35</v>
      </c>
      <c r="X75" s="1">
        <v>29</v>
      </c>
      <c r="Y75" s="1">
        <v>19</v>
      </c>
      <c r="Z75" s="1">
        <v>16</v>
      </c>
      <c r="AA75" s="1">
        <v>11</v>
      </c>
      <c r="AB75" s="1">
        <v>7</v>
      </c>
      <c r="AC75" s="1" t="s">
        <v>13</v>
      </c>
      <c r="AD75" s="1">
        <v>18</v>
      </c>
      <c r="AE75" s="1">
        <v>18</v>
      </c>
      <c r="AF75" s="1">
        <v>17</v>
      </c>
      <c r="AG75" s="1">
        <v>14</v>
      </c>
      <c r="AH75" s="1">
        <v>12</v>
      </c>
      <c r="AI75" s="1">
        <v>10</v>
      </c>
      <c r="AJ75" s="1">
        <v>6</v>
      </c>
      <c r="AK75" s="1">
        <v>19035</v>
      </c>
      <c r="AL75" s="1">
        <v>61.899799999999999</v>
      </c>
      <c r="AM75" s="1">
        <v>51.163200000000003</v>
      </c>
      <c r="AN75" s="1">
        <v>40.081899999999997</v>
      </c>
      <c r="AO75" s="1">
        <v>27.322500000000002</v>
      </c>
      <c r="AP75" s="1">
        <v>9.8539999999999992</v>
      </c>
      <c r="AQ75" s="1">
        <v>3.9350200000000002</v>
      </c>
      <c r="AR75" s="1">
        <v>3.6909299999999998</v>
      </c>
      <c r="AS75" s="1">
        <v>3.3077100000000002</v>
      </c>
      <c r="AT75" s="6">
        <v>6.5439999999999998E-2</v>
      </c>
    </row>
    <row r="76" spans="1:46">
      <c r="A76" s="5" t="s">
        <v>21</v>
      </c>
      <c r="B76" s="1">
        <v>31.8826</v>
      </c>
      <c r="C76" s="1">
        <v>80.762</v>
      </c>
      <c r="D76" s="1">
        <v>156.07900000000001</v>
      </c>
      <c r="E76" s="1">
        <v>2.247E-2</v>
      </c>
      <c r="F76" s="1">
        <v>5009</v>
      </c>
      <c r="G76" s="1">
        <v>2002</v>
      </c>
      <c r="H76" s="1">
        <v>5017</v>
      </c>
      <c r="I76" s="1">
        <v>68.849400000000003</v>
      </c>
      <c r="J76" s="1">
        <v>34.1614</v>
      </c>
      <c r="K76" s="1">
        <v>85.843000000000004</v>
      </c>
      <c r="L76" s="1">
        <v>163.96799999999999</v>
      </c>
      <c r="M76" s="1">
        <v>29553108</v>
      </c>
      <c r="N76" s="1">
        <v>27378337</v>
      </c>
      <c r="O76" s="1">
        <v>24289082</v>
      </c>
      <c r="P76" s="1">
        <v>31358418</v>
      </c>
      <c r="Q76" s="1">
        <v>8.5205900000000003</v>
      </c>
      <c r="R76" s="1">
        <v>3.5310999999999999</v>
      </c>
      <c r="S76" s="1">
        <v>4.4525199999999998</v>
      </c>
      <c r="T76" s="1">
        <v>5.0996699999999997</v>
      </c>
      <c r="U76" s="1">
        <v>1</v>
      </c>
      <c r="V76" s="1">
        <v>36</v>
      </c>
      <c r="W76" s="1">
        <v>36</v>
      </c>
      <c r="X76" s="1">
        <v>31</v>
      </c>
      <c r="Y76" s="1">
        <v>22</v>
      </c>
      <c r="Z76" s="1">
        <v>16</v>
      </c>
      <c r="AA76" s="1">
        <v>12</v>
      </c>
      <c r="AB76" s="1">
        <v>8</v>
      </c>
      <c r="AC76" s="1" t="s">
        <v>13</v>
      </c>
      <c r="AD76" s="1">
        <v>18</v>
      </c>
      <c r="AE76" s="1">
        <v>18</v>
      </c>
      <c r="AF76" s="1">
        <v>17</v>
      </c>
      <c r="AG76" s="1">
        <v>16</v>
      </c>
      <c r="AH76" s="1">
        <v>12</v>
      </c>
      <c r="AI76" s="1">
        <v>11</v>
      </c>
      <c r="AJ76" s="1">
        <v>7</v>
      </c>
      <c r="AK76" s="1">
        <v>19795</v>
      </c>
      <c r="AL76" s="1">
        <v>61.756100000000004</v>
      </c>
      <c r="AM76" s="1">
        <v>51.929400000000001</v>
      </c>
      <c r="AN76" s="1">
        <v>40.957099999999997</v>
      </c>
      <c r="AO76" s="1">
        <v>27.698499999999999</v>
      </c>
      <c r="AP76" s="1">
        <v>9.8932000000000002</v>
      </c>
      <c r="AQ76" s="1">
        <v>3.9498899999999999</v>
      </c>
      <c r="AR76" s="1">
        <v>3.71252</v>
      </c>
      <c r="AS76" s="1">
        <v>3.32138</v>
      </c>
      <c r="AT76" s="6">
        <v>2.247E-2</v>
      </c>
    </row>
    <row r="77" spans="1:46">
      <c r="A77" s="5" t="s">
        <v>21</v>
      </c>
      <c r="B77" s="1">
        <v>31.8826</v>
      </c>
      <c r="C77" s="1">
        <v>80.762</v>
      </c>
      <c r="D77" s="1">
        <v>156.07900000000001</v>
      </c>
      <c r="E77" s="1">
        <v>4.1840000000000002E-2</v>
      </c>
      <c r="F77" s="1">
        <v>5009</v>
      </c>
      <c r="G77" s="1">
        <v>2003</v>
      </c>
      <c r="H77" s="1">
        <v>5097</v>
      </c>
      <c r="I77" s="1">
        <v>69.051900000000003</v>
      </c>
      <c r="J77" s="1">
        <v>33.453499999999998</v>
      </c>
      <c r="K77" s="1">
        <v>85.402000000000001</v>
      </c>
      <c r="L77" s="1">
        <v>164.47900000000001</v>
      </c>
      <c r="M77" s="1">
        <v>29780450</v>
      </c>
      <c r="N77" s="1">
        <v>27589965</v>
      </c>
      <c r="O77" s="1">
        <v>24339745</v>
      </c>
      <c r="P77" s="1">
        <v>31641630</v>
      </c>
      <c r="Q77" s="1">
        <v>8.5364100000000001</v>
      </c>
      <c r="R77" s="1">
        <v>3.5101599999999999</v>
      </c>
      <c r="S77" s="1">
        <v>4.4473700000000003</v>
      </c>
      <c r="T77" s="1">
        <v>5.1027800000000001</v>
      </c>
      <c r="U77" s="1">
        <v>1</v>
      </c>
      <c r="V77" s="1">
        <v>37</v>
      </c>
      <c r="W77" s="1">
        <v>37</v>
      </c>
      <c r="X77" s="1">
        <v>32</v>
      </c>
      <c r="Y77" s="1">
        <v>22</v>
      </c>
      <c r="Z77" s="1">
        <v>16</v>
      </c>
      <c r="AA77" s="1">
        <v>12</v>
      </c>
      <c r="AB77" s="1">
        <v>8</v>
      </c>
      <c r="AC77" s="1">
        <v>1</v>
      </c>
      <c r="AD77" s="1">
        <v>19</v>
      </c>
      <c r="AE77" s="1">
        <v>19</v>
      </c>
      <c r="AF77" s="1">
        <v>17</v>
      </c>
      <c r="AG77" s="1">
        <v>16</v>
      </c>
      <c r="AH77" s="1">
        <v>12</v>
      </c>
      <c r="AI77" s="1">
        <v>11</v>
      </c>
      <c r="AJ77" s="1">
        <v>7</v>
      </c>
      <c r="AK77" s="1">
        <v>19245</v>
      </c>
      <c r="AL77" s="1">
        <v>61.967399999999998</v>
      </c>
      <c r="AM77" s="1">
        <v>51.905099999999997</v>
      </c>
      <c r="AN77" s="1">
        <v>41.2316</v>
      </c>
      <c r="AO77" s="1">
        <v>27.770900000000001</v>
      </c>
      <c r="AP77" s="1">
        <v>9.8650000000000002</v>
      </c>
      <c r="AQ77" s="1">
        <v>3.9494199999999999</v>
      </c>
      <c r="AR77" s="1">
        <v>3.7191999999999998</v>
      </c>
      <c r="AS77" s="1">
        <v>3.3239899999999998</v>
      </c>
      <c r="AT77" s="6">
        <v>4.1840000000000002E-2</v>
      </c>
    </row>
    <row r="78" spans="1:46">
      <c r="A78" s="5" t="s">
        <v>21</v>
      </c>
      <c r="B78" s="1">
        <v>31.8826</v>
      </c>
      <c r="C78" s="1">
        <v>80.762</v>
      </c>
      <c r="D78" s="1">
        <v>156.07900000000001</v>
      </c>
      <c r="E78" s="1">
        <v>2.777E-2</v>
      </c>
      <c r="F78" s="1">
        <v>5009</v>
      </c>
      <c r="G78" s="1">
        <v>2004</v>
      </c>
      <c r="H78" s="1">
        <v>4998</v>
      </c>
      <c r="I78" s="1">
        <v>68.902600000000007</v>
      </c>
      <c r="J78" s="1">
        <v>33.511000000000003</v>
      </c>
      <c r="K78" s="1">
        <v>84.617999999999995</v>
      </c>
      <c r="L78" s="1">
        <v>161.517</v>
      </c>
      <c r="M78" s="1">
        <v>30026229</v>
      </c>
      <c r="N78" s="1">
        <v>27810425</v>
      </c>
      <c r="O78" s="1">
        <v>24409913</v>
      </c>
      <c r="P78" s="1">
        <v>31938004</v>
      </c>
      <c r="Q78" s="1">
        <v>8.5167900000000003</v>
      </c>
      <c r="R78" s="1">
        <v>3.51187</v>
      </c>
      <c r="S78" s="1">
        <v>4.4381399999999998</v>
      </c>
      <c r="T78" s="1">
        <v>5.0846099999999996</v>
      </c>
      <c r="U78" s="1" t="s">
        <v>13</v>
      </c>
      <c r="V78" s="1">
        <v>37</v>
      </c>
      <c r="W78" s="1">
        <v>37</v>
      </c>
      <c r="X78" s="1">
        <v>33</v>
      </c>
      <c r="Y78" s="1">
        <v>25</v>
      </c>
      <c r="Z78" s="1">
        <v>17</v>
      </c>
      <c r="AA78" s="1">
        <v>14</v>
      </c>
      <c r="AB78" s="1">
        <v>9</v>
      </c>
      <c r="AC78" s="1" t="s">
        <v>13</v>
      </c>
      <c r="AD78" s="1">
        <v>19</v>
      </c>
      <c r="AE78" s="1">
        <v>19</v>
      </c>
      <c r="AF78" s="1">
        <v>18</v>
      </c>
      <c r="AG78" s="1">
        <v>17</v>
      </c>
      <c r="AH78" s="1">
        <v>12</v>
      </c>
      <c r="AI78" s="1">
        <v>11</v>
      </c>
      <c r="AJ78" s="1">
        <v>8</v>
      </c>
      <c r="AK78" s="1">
        <v>19815</v>
      </c>
      <c r="AL78" s="1">
        <v>61.976399999999998</v>
      </c>
      <c r="AM78" s="1">
        <v>51.692300000000003</v>
      </c>
      <c r="AN78" s="1">
        <v>41.375599999999999</v>
      </c>
      <c r="AO78" s="1">
        <v>27.732800000000001</v>
      </c>
      <c r="AP78" s="1">
        <v>9.8941999999999997</v>
      </c>
      <c r="AQ78" s="1">
        <v>3.9453100000000001</v>
      </c>
      <c r="AR78" s="1">
        <v>3.7226900000000001</v>
      </c>
      <c r="AS78" s="1">
        <v>3.3226200000000001</v>
      </c>
      <c r="AT78" s="6">
        <v>2.777E-2</v>
      </c>
    </row>
    <row r="79" spans="1:46">
      <c r="A79" s="5" t="s">
        <v>21</v>
      </c>
      <c r="B79" s="1">
        <v>31.8826</v>
      </c>
      <c r="C79" s="1">
        <v>80.762</v>
      </c>
      <c r="D79" s="1">
        <v>156.07900000000001</v>
      </c>
      <c r="E79" s="1">
        <v>2.8979999999999999E-2</v>
      </c>
      <c r="F79" s="1">
        <v>5009</v>
      </c>
      <c r="G79" s="1">
        <v>2005</v>
      </c>
      <c r="H79" s="1">
        <v>5045</v>
      </c>
      <c r="I79" s="1">
        <v>69.407799999999995</v>
      </c>
      <c r="J79" s="1">
        <v>31.913499999999999</v>
      </c>
      <c r="K79" s="1">
        <v>80.635000000000005</v>
      </c>
      <c r="L79" s="1">
        <v>155.96</v>
      </c>
      <c r="M79" s="1">
        <v>30275449</v>
      </c>
      <c r="N79" s="1">
        <v>28036863</v>
      </c>
      <c r="O79" s="1">
        <v>24488083</v>
      </c>
      <c r="P79" s="1">
        <v>32242364</v>
      </c>
      <c r="Q79" s="1">
        <v>8.5261499999999995</v>
      </c>
      <c r="R79" s="1">
        <v>3.4630299999999998</v>
      </c>
      <c r="S79" s="1">
        <v>4.3899299999999997</v>
      </c>
      <c r="T79" s="1">
        <v>5.0495999999999999</v>
      </c>
      <c r="U79" s="1">
        <v>1</v>
      </c>
      <c r="V79" s="1">
        <v>38</v>
      </c>
      <c r="W79" s="1">
        <v>38</v>
      </c>
      <c r="X79" s="1">
        <v>35</v>
      </c>
      <c r="Y79" s="1">
        <v>27</v>
      </c>
      <c r="Z79" s="1">
        <v>19</v>
      </c>
      <c r="AA79" s="1">
        <v>16</v>
      </c>
      <c r="AB79" s="1">
        <v>10</v>
      </c>
      <c r="AC79" s="1" t="s">
        <v>13</v>
      </c>
      <c r="AD79" s="1">
        <v>19</v>
      </c>
      <c r="AE79" s="1">
        <v>19</v>
      </c>
      <c r="AF79" s="1">
        <v>18</v>
      </c>
      <c r="AG79" s="1">
        <v>17</v>
      </c>
      <c r="AH79" s="1">
        <v>14</v>
      </c>
      <c r="AI79" s="1">
        <v>12</v>
      </c>
      <c r="AJ79" s="1">
        <v>9</v>
      </c>
      <c r="AK79" s="1">
        <v>20375</v>
      </c>
      <c r="AL79" s="1">
        <v>61.804299999999998</v>
      </c>
      <c r="AM79" s="1">
        <v>52.032600000000002</v>
      </c>
      <c r="AN79" s="1">
        <v>41.857799999999997</v>
      </c>
      <c r="AO79" s="1">
        <v>28.055099999999999</v>
      </c>
      <c r="AP79" s="1">
        <v>9.9221000000000004</v>
      </c>
      <c r="AQ79" s="1">
        <v>3.95187</v>
      </c>
      <c r="AR79" s="1">
        <v>3.73428</v>
      </c>
      <c r="AS79" s="1">
        <v>3.3341699999999999</v>
      </c>
      <c r="AT79" s="6">
        <v>2.8979999999999999E-2</v>
      </c>
    </row>
    <row r="80" spans="1:46">
      <c r="A80" s="5" t="s">
        <v>21</v>
      </c>
      <c r="B80" s="1">
        <v>31.8826</v>
      </c>
      <c r="C80" s="1">
        <v>80.762</v>
      </c>
      <c r="D80" s="1">
        <v>156.07900000000001</v>
      </c>
      <c r="E80" s="2">
        <v>-5.3699999999999998E-3</v>
      </c>
      <c r="F80" s="1">
        <v>5009</v>
      </c>
      <c r="G80" s="1">
        <v>2006</v>
      </c>
      <c r="H80" s="1">
        <v>4897</v>
      </c>
      <c r="I80" s="1">
        <v>69.275599999999997</v>
      </c>
      <c r="J80" s="1">
        <v>28.511399999999998</v>
      </c>
      <c r="K80" s="1">
        <v>75.873999999999995</v>
      </c>
      <c r="L80" s="1">
        <v>150.136</v>
      </c>
      <c r="M80" s="1">
        <v>30542403</v>
      </c>
      <c r="N80" s="1">
        <v>28260547</v>
      </c>
      <c r="O80" s="1">
        <v>24569090</v>
      </c>
      <c r="P80" s="1">
        <v>32570505</v>
      </c>
      <c r="Q80" s="1">
        <v>8.4963800000000003</v>
      </c>
      <c r="R80" s="1">
        <v>3.3503099999999999</v>
      </c>
      <c r="S80" s="1">
        <v>4.3290800000000003</v>
      </c>
      <c r="T80" s="1">
        <v>5.0115400000000001</v>
      </c>
      <c r="U80" s="1" t="s">
        <v>13</v>
      </c>
      <c r="V80" s="1">
        <v>38</v>
      </c>
      <c r="W80" s="1">
        <v>38</v>
      </c>
      <c r="X80" s="1">
        <v>35</v>
      </c>
      <c r="Y80" s="1">
        <v>29</v>
      </c>
      <c r="Z80" s="1">
        <v>19</v>
      </c>
      <c r="AA80" s="1">
        <v>16</v>
      </c>
      <c r="AB80" s="1">
        <v>11</v>
      </c>
      <c r="AC80" s="1" t="s">
        <v>13</v>
      </c>
      <c r="AD80" s="1">
        <v>19</v>
      </c>
      <c r="AE80" s="1">
        <v>19</v>
      </c>
      <c r="AF80" s="1">
        <v>18</v>
      </c>
      <c r="AG80" s="1">
        <v>17</v>
      </c>
      <c r="AH80" s="1">
        <v>14</v>
      </c>
      <c r="AI80" s="1">
        <v>12</v>
      </c>
      <c r="AJ80" s="1">
        <v>10</v>
      </c>
      <c r="AK80" s="1">
        <v>20800</v>
      </c>
      <c r="AL80" s="1">
        <v>61.938699999999997</v>
      </c>
      <c r="AM80" s="1">
        <v>52.542299999999997</v>
      </c>
      <c r="AN80" s="1">
        <v>42.399299999999997</v>
      </c>
      <c r="AO80" s="1">
        <v>28.373000000000001</v>
      </c>
      <c r="AP80" s="1">
        <v>9.9427000000000003</v>
      </c>
      <c r="AQ80" s="1">
        <v>3.9616199999999999</v>
      </c>
      <c r="AR80" s="1">
        <v>3.7471299999999998</v>
      </c>
      <c r="AS80" s="1">
        <v>3.34544</v>
      </c>
      <c r="AT80" s="6">
        <v>5.3699999999999998E-3</v>
      </c>
    </row>
    <row r="81" spans="1:46">
      <c r="A81" s="5" t="s">
        <v>21</v>
      </c>
      <c r="B81" s="1">
        <v>31.8826</v>
      </c>
      <c r="C81" s="1">
        <v>80.762</v>
      </c>
      <c r="D81" s="1">
        <v>156.07900000000001</v>
      </c>
      <c r="E81" s="2">
        <v>-1.2619999999999999E-2</v>
      </c>
      <c r="F81" s="1">
        <v>5009</v>
      </c>
      <c r="G81" s="1">
        <v>2007</v>
      </c>
      <c r="H81" s="1">
        <v>5105</v>
      </c>
      <c r="I81" s="1">
        <v>69.500500000000002</v>
      </c>
      <c r="J81" s="1">
        <v>30.845600000000001</v>
      </c>
      <c r="K81" s="1">
        <v>79.656999999999996</v>
      </c>
      <c r="L81" s="1">
        <v>155.44800000000001</v>
      </c>
      <c r="M81" s="1">
        <v>30809293</v>
      </c>
      <c r="N81" s="1">
        <v>28475290</v>
      </c>
      <c r="O81" s="1">
        <v>24646922</v>
      </c>
      <c r="P81" s="1">
        <v>32887928</v>
      </c>
      <c r="Q81" s="1">
        <v>8.5379799999999992</v>
      </c>
      <c r="R81" s="1">
        <v>3.4289999999999998</v>
      </c>
      <c r="S81" s="1">
        <v>4.3777299999999997</v>
      </c>
      <c r="T81" s="1">
        <v>5.0463100000000001</v>
      </c>
      <c r="U81" s="1" t="s">
        <v>13</v>
      </c>
      <c r="V81" s="1">
        <v>38</v>
      </c>
      <c r="W81" s="1">
        <v>38</v>
      </c>
      <c r="X81" s="1">
        <v>36</v>
      </c>
      <c r="Y81" s="1">
        <v>31</v>
      </c>
      <c r="Z81" s="1">
        <v>22</v>
      </c>
      <c r="AA81" s="1">
        <v>16</v>
      </c>
      <c r="AB81" s="1">
        <v>12</v>
      </c>
      <c r="AC81" s="1" t="s">
        <v>13</v>
      </c>
      <c r="AD81" s="1">
        <v>19</v>
      </c>
      <c r="AE81" s="1">
        <v>19</v>
      </c>
      <c r="AF81" s="1">
        <v>18</v>
      </c>
      <c r="AG81" s="1">
        <v>17</v>
      </c>
      <c r="AH81" s="1">
        <v>16</v>
      </c>
      <c r="AI81" s="1">
        <v>12</v>
      </c>
      <c r="AJ81" s="1">
        <v>11</v>
      </c>
      <c r="AK81" s="1">
        <v>21315</v>
      </c>
      <c r="AL81" s="1">
        <v>62.317</v>
      </c>
      <c r="AM81" s="1">
        <v>52.783200000000001</v>
      </c>
      <c r="AN81" s="1">
        <v>42.564799999999998</v>
      </c>
      <c r="AO81" s="1">
        <v>28.367599999999999</v>
      </c>
      <c r="AP81" s="1">
        <v>9.9672000000000001</v>
      </c>
      <c r="AQ81" s="1">
        <v>3.9661900000000001</v>
      </c>
      <c r="AR81" s="1">
        <v>3.7510300000000001</v>
      </c>
      <c r="AS81" s="1">
        <v>3.3452500000000001</v>
      </c>
      <c r="AT81" s="6">
        <v>1.2619999999999999E-2</v>
      </c>
    </row>
    <row r="82" spans="1:46">
      <c r="A82" s="5" t="s">
        <v>21</v>
      </c>
      <c r="B82" s="1">
        <v>31.8826</v>
      </c>
      <c r="C82" s="1">
        <v>80.762</v>
      </c>
      <c r="D82" s="1">
        <v>156.07900000000001</v>
      </c>
      <c r="E82" s="1">
        <v>9.58E-3</v>
      </c>
      <c r="F82" s="1">
        <v>5009</v>
      </c>
      <c r="G82" s="1">
        <v>2008</v>
      </c>
      <c r="H82" s="1">
        <v>5006</v>
      </c>
      <c r="I82" s="1">
        <v>69.2179</v>
      </c>
      <c r="J82" s="1">
        <v>32.141800000000003</v>
      </c>
      <c r="K82" s="1">
        <v>80.137</v>
      </c>
      <c r="L82" s="1">
        <v>154.31100000000001</v>
      </c>
      <c r="M82" s="1">
        <v>31119019</v>
      </c>
      <c r="N82" s="1">
        <v>28713168</v>
      </c>
      <c r="O82" s="1">
        <v>24749702</v>
      </c>
      <c r="P82" s="1">
        <v>33245773</v>
      </c>
      <c r="Q82" s="1">
        <v>8.5183900000000001</v>
      </c>
      <c r="R82" s="1">
        <v>3.4701599999999999</v>
      </c>
      <c r="S82" s="1">
        <v>4.3837400000000004</v>
      </c>
      <c r="T82" s="1">
        <v>5.0389699999999999</v>
      </c>
      <c r="U82" s="1" t="s">
        <v>13</v>
      </c>
      <c r="V82" s="1">
        <v>38</v>
      </c>
      <c r="W82" s="1">
        <v>38</v>
      </c>
      <c r="X82" s="1">
        <v>37</v>
      </c>
      <c r="Y82" s="1">
        <v>32</v>
      </c>
      <c r="Z82" s="1">
        <v>22</v>
      </c>
      <c r="AA82" s="1">
        <v>16</v>
      </c>
      <c r="AB82" s="1">
        <v>12</v>
      </c>
      <c r="AC82" s="1" t="s">
        <v>13</v>
      </c>
      <c r="AD82" s="1">
        <v>19</v>
      </c>
      <c r="AE82" s="1">
        <v>19</v>
      </c>
      <c r="AF82" s="1">
        <v>19</v>
      </c>
      <c r="AG82" s="1">
        <v>17</v>
      </c>
      <c r="AH82" s="1">
        <v>16</v>
      </c>
      <c r="AI82" s="1">
        <v>12</v>
      </c>
      <c r="AJ82" s="1">
        <v>11</v>
      </c>
      <c r="AK82" s="1">
        <v>21335</v>
      </c>
      <c r="AL82" s="1">
        <v>62.167200000000001</v>
      </c>
      <c r="AM82" s="1">
        <v>53.4377</v>
      </c>
      <c r="AN82" s="1">
        <v>43.098199999999999</v>
      </c>
      <c r="AO82" s="1">
        <v>28.726700000000001</v>
      </c>
      <c r="AP82" s="1">
        <v>9.9680999999999997</v>
      </c>
      <c r="AQ82" s="1">
        <v>3.9785200000000001</v>
      </c>
      <c r="AR82" s="1">
        <v>3.7634799999999999</v>
      </c>
      <c r="AS82" s="1">
        <v>3.3578299999999999</v>
      </c>
      <c r="AT82" s="6">
        <v>9.58E-3</v>
      </c>
    </row>
    <row r="83" spans="1:46">
      <c r="A83" s="5" t="s">
        <v>21</v>
      </c>
      <c r="B83" s="1">
        <v>31.8826</v>
      </c>
      <c r="C83" s="1">
        <v>80.762</v>
      </c>
      <c r="D83" s="1">
        <v>156.07900000000001</v>
      </c>
      <c r="E83" s="2">
        <v>-3.9759999999999997E-2</v>
      </c>
      <c r="F83" s="1">
        <v>5009</v>
      </c>
      <c r="G83" s="1">
        <v>2009</v>
      </c>
      <c r="H83" s="1">
        <v>4990</v>
      </c>
      <c r="I83" s="1">
        <v>69.674800000000005</v>
      </c>
      <c r="J83" s="1">
        <v>30.613700000000001</v>
      </c>
      <c r="K83" s="1">
        <v>75.480999999999995</v>
      </c>
      <c r="L83" s="1">
        <v>146.578</v>
      </c>
      <c r="M83" s="1">
        <v>31459329</v>
      </c>
      <c r="N83" s="1">
        <v>28967461</v>
      </c>
      <c r="O83" s="1">
        <v>24858115</v>
      </c>
      <c r="P83" s="1">
        <v>33628571</v>
      </c>
      <c r="Q83" s="1">
        <v>8.5151900000000005</v>
      </c>
      <c r="R83" s="1">
        <v>3.4214500000000001</v>
      </c>
      <c r="S83" s="1">
        <v>4.3238799999999999</v>
      </c>
      <c r="T83" s="1">
        <v>4.9875600000000002</v>
      </c>
      <c r="U83" s="1">
        <v>1</v>
      </c>
      <c r="V83" s="1">
        <v>39</v>
      </c>
      <c r="W83" s="1">
        <v>39</v>
      </c>
      <c r="X83" s="1">
        <v>37</v>
      </c>
      <c r="Y83" s="1">
        <v>33</v>
      </c>
      <c r="Z83" s="1">
        <v>25</v>
      </c>
      <c r="AA83" s="1">
        <v>17</v>
      </c>
      <c r="AB83" s="1">
        <v>14</v>
      </c>
      <c r="AC83" s="1">
        <v>1</v>
      </c>
      <c r="AD83" s="1">
        <v>20</v>
      </c>
      <c r="AE83" s="1">
        <v>20</v>
      </c>
      <c r="AF83" s="1">
        <v>19</v>
      </c>
      <c r="AG83" s="1">
        <v>18</v>
      </c>
      <c r="AH83" s="1">
        <v>17</v>
      </c>
      <c r="AI83" s="1">
        <v>12</v>
      </c>
      <c r="AJ83" s="1">
        <v>11</v>
      </c>
      <c r="AK83" s="1">
        <v>22255</v>
      </c>
      <c r="AL83" s="1">
        <v>62.366300000000003</v>
      </c>
      <c r="AM83" s="1">
        <v>54.301400000000001</v>
      </c>
      <c r="AN83" s="1">
        <v>43.616</v>
      </c>
      <c r="AO83" s="1">
        <v>28.898399999999999</v>
      </c>
      <c r="AP83" s="1">
        <v>10.010300000000001</v>
      </c>
      <c r="AQ83" s="1">
        <v>3.9945499999999998</v>
      </c>
      <c r="AR83" s="1">
        <v>3.7754300000000001</v>
      </c>
      <c r="AS83" s="1">
        <v>3.3637899999999998</v>
      </c>
      <c r="AT83" s="6">
        <v>3.9759999999999997E-2</v>
      </c>
    </row>
    <row r="84" spans="1:46">
      <c r="A84" s="5" t="s">
        <v>21</v>
      </c>
      <c r="B84" s="1">
        <v>31.8826</v>
      </c>
      <c r="C84" s="1">
        <v>80.762</v>
      </c>
      <c r="D84" s="1">
        <v>156.07900000000001</v>
      </c>
      <c r="E84" s="2">
        <v>-7.9979999999999996E-2</v>
      </c>
      <c r="F84" s="1">
        <v>5009</v>
      </c>
      <c r="G84" s="1">
        <v>2010</v>
      </c>
      <c r="H84" s="1">
        <v>5024</v>
      </c>
      <c r="I84" s="1">
        <v>70.014399999999995</v>
      </c>
      <c r="J84" s="1">
        <v>27.575299999999999</v>
      </c>
      <c r="K84" s="1">
        <v>72.28</v>
      </c>
      <c r="L84" s="1">
        <v>143.15600000000001</v>
      </c>
      <c r="M84" s="1">
        <v>31788672</v>
      </c>
      <c r="N84" s="1">
        <v>29209131</v>
      </c>
      <c r="O84" s="1">
        <v>24940838</v>
      </c>
      <c r="P84" s="1">
        <v>34005274</v>
      </c>
      <c r="Q84" s="1">
        <v>8.5219799999999992</v>
      </c>
      <c r="R84" s="1">
        <v>3.3169200000000001</v>
      </c>
      <c r="S84" s="1">
        <v>4.2805499999999999</v>
      </c>
      <c r="T84" s="1">
        <v>4.96394</v>
      </c>
      <c r="U84" s="1" t="s">
        <v>13</v>
      </c>
      <c r="V84" s="1">
        <v>39</v>
      </c>
      <c r="W84" s="1">
        <v>39</v>
      </c>
      <c r="X84" s="1">
        <v>38</v>
      </c>
      <c r="Y84" s="1">
        <v>35</v>
      </c>
      <c r="Z84" s="1">
        <v>27</v>
      </c>
      <c r="AA84" s="1">
        <v>19</v>
      </c>
      <c r="AB84" s="1">
        <v>16</v>
      </c>
      <c r="AC84" s="1" t="s">
        <v>13</v>
      </c>
      <c r="AD84" s="1">
        <v>20</v>
      </c>
      <c r="AE84" s="1">
        <v>20</v>
      </c>
      <c r="AF84" s="1">
        <v>19</v>
      </c>
      <c r="AG84" s="1">
        <v>18</v>
      </c>
      <c r="AH84" s="1">
        <v>17</v>
      </c>
      <c r="AI84" s="1">
        <v>14</v>
      </c>
      <c r="AJ84" s="1">
        <v>12</v>
      </c>
      <c r="AK84" s="1">
        <v>22835</v>
      </c>
      <c r="AL84" s="1">
        <v>62.255899999999997</v>
      </c>
      <c r="AM84" s="1">
        <v>55.2121</v>
      </c>
      <c r="AN84" s="1">
        <v>44.151400000000002</v>
      </c>
      <c r="AO84" s="1">
        <v>28.949200000000001</v>
      </c>
      <c r="AP84" s="1">
        <v>10.036</v>
      </c>
      <c r="AQ84" s="1">
        <v>4.0111800000000004</v>
      </c>
      <c r="AR84" s="1">
        <v>3.78762</v>
      </c>
      <c r="AS84" s="1">
        <v>3.3655400000000002</v>
      </c>
      <c r="AT84" s="6">
        <v>7.9979999999999996E-2</v>
      </c>
    </row>
    <row r="85" spans="1:46">
      <c r="A85" s="5" t="s">
        <v>21</v>
      </c>
      <c r="B85" s="1">
        <v>31.8826</v>
      </c>
      <c r="C85" s="1">
        <v>80.762</v>
      </c>
      <c r="D85" s="1">
        <v>156.07900000000001</v>
      </c>
      <c r="E85" s="2">
        <v>-9.3579999999999997E-2</v>
      </c>
      <c r="F85" s="1">
        <v>5009</v>
      </c>
      <c r="G85" s="1">
        <v>2011</v>
      </c>
      <c r="H85" s="1">
        <v>5011</v>
      </c>
      <c r="I85" s="1">
        <v>70.204499999999996</v>
      </c>
      <c r="J85" s="1">
        <v>26.341699999999999</v>
      </c>
      <c r="K85" s="1">
        <v>68.962999999999994</v>
      </c>
      <c r="L85" s="1">
        <v>138.041</v>
      </c>
      <c r="M85" s="1">
        <v>32079232</v>
      </c>
      <c r="N85" s="1">
        <v>29392470</v>
      </c>
      <c r="O85" s="1">
        <v>24988937</v>
      </c>
      <c r="P85" s="1">
        <v>34342780</v>
      </c>
      <c r="Q85" s="1">
        <v>8.5193899999999996</v>
      </c>
      <c r="R85" s="1">
        <v>3.27115</v>
      </c>
      <c r="S85" s="1">
        <v>4.2335700000000003</v>
      </c>
      <c r="T85" s="1">
        <v>4.9275500000000001</v>
      </c>
      <c r="U85" s="1">
        <v>1</v>
      </c>
      <c r="V85" s="1">
        <v>40</v>
      </c>
      <c r="W85" s="1">
        <v>40</v>
      </c>
      <c r="X85" s="1">
        <v>38</v>
      </c>
      <c r="Y85" s="1">
        <v>35</v>
      </c>
      <c r="Z85" s="1">
        <v>29</v>
      </c>
      <c r="AA85" s="1">
        <v>19</v>
      </c>
      <c r="AB85" s="1">
        <v>16</v>
      </c>
      <c r="AC85" s="1">
        <v>1</v>
      </c>
      <c r="AD85" s="1">
        <v>21</v>
      </c>
      <c r="AE85" s="1">
        <v>21</v>
      </c>
      <c r="AF85" s="1">
        <v>19</v>
      </c>
      <c r="AG85" s="1">
        <v>18</v>
      </c>
      <c r="AH85" s="1">
        <v>17</v>
      </c>
      <c r="AI85" s="1">
        <v>14</v>
      </c>
      <c r="AJ85" s="1">
        <v>12</v>
      </c>
      <c r="AK85" s="1" t="s">
        <v>13</v>
      </c>
      <c r="AL85" s="1" t="s">
        <v>13</v>
      </c>
      <c r="AM85" s="1" t="s">
        <v>13</v>
      </c>
      <c r="AN85" s="1" t="s">
        <v>13</v>
      </c>
      <c r="AO85" s="1" t="s">
        <v>13</v>
      </c>
      <c r="AP85" s="1" t="s">
        <v>13</v>
      </c>
      <c r="AQ85" s="1" t="s">
        <v>13</v>
      </c>
      <c r="AR85" s="1" t="s">
        <v>13</v>
      </c>
      <c r="AS85" s="1" t="s">
        <v>13</v>
      </c>
      <c r="AT85" s="6">
        <v>9.3579999999999997E-2</v>
      </c>
    </row>
    <row r="86" spans="1:46">
      <c r="A86" s="5" t="s">
        <v>22</v>
      </c>
      <c r="B86" s="1">
        <v>16.502400000000002</v>
      </c>
      <c r="C86" s="1">
        <v>41.417999999999999</v>
      </c>
      <c r="D86" s="1">
        <v>83.355999999999995</v>
      </c>
      <c r="E86" s="2">
        <v>-6.1100000000000002E-2</v>
      </c>
      <c r="F86" s="1">
        <v>2915</v>
      </c>
      <c r="G86" s="1">
        <v>2000</v>
      </c>
      <c r="H86" s="1">
        <v>2603</v>
      </c>
      <c r="I86" s="1">
        <v>69.171099999999996</v>
      </c>
      <c r="J86" s="1">
        <v>18.901900000000001</v>
      </c>
      <c r="K86" s="1">
        <v>43.16</v>
      </c>
      <c r="L86" s="1">
        <v>81.986000000000004</v>
      </c>
      <c r="M86" s="1">
        <v>28989695</v>
      </c>
      <c r="N86" s="1">
        <v>26842052</v>
      </c>
      <c r="O86" s="1">
        <v>24031980</v>
      </c>
      <c r="P86" s="1">
        <v>30685730</v>
      </c>
      <c r="Q86" s="1">
        <v>7.86442</v>
      </c>
      <c r="R86" s="1">
        <v>2.93926</v>
      </c>
      <c r="S86" s="1">
        <v>3.76491</v>
      </c>
      <c r="T86" s="1">
        <v>4.4065500000000002</v>
      </c>
      <c r="U86" s="1">
        <v>1</v>
      </c>
      <c r="V86" s="1">
        <v>27</v>
      </c>
      <c r="W86" s="1">
        <v>27</v>
      </c>
      <c r="X86" s="1">
        <v>23</v>
      </c>
      <c r="Y86" s="1">
        <v>20</v>
      </c>
      <c r="Z86" s="1">
        <v>16</v>
      </c>
      <c r="AA86" s="1">
        <v>11</v>
      </c>
      <c r="AB86" s="1">
        <v>8</v>
      </c>
      <c r="AC86" s="1">
        <v>1</v>
      </c>
      <c r="AD86" s="1">
        <v>18</v>
      </c>
      <c r="AE86" s="1">
        <v>18</v>
      </c>
      <c r="AF86" s="1">
        <v>17</v>
      </c>
      <c r="AG86" s="1">
        <v>15</v>
      </c>
      <c r="AH86" s="1">
        <v>13</v>
      </c>
      <c r="AI86" s="1">
        <v>10</v>
      </c>
      <c r="AJ86" s="1">
        <v>7</v>
      </c>
      <c r="AK86" s="1">
        <v>7710</v>
      </c>
      <c r="AL86" s="1">
        <v>61.721800000000002</v>
      </c>
      <c r="AM86" s="1">
        <v>20.242799999999999</v>
      </c>
      <c r="AN86" s="1">
        <v>15.458399999999999</v>
      </c>
      <c r="AO86" s="1">
        <v>10.382300000000001</v>
      </c>
      <c r="AP86" s="1">
        <v>8.9503000000000004</v>
      </c>
      <c r="AQ86" s="1">
        <v>3.0078</v>
      </c>
      <c r="AR86" s="1">
        <v>2.7381500000000001</v>
      </c>
      <c r="AS86" s="1">
        <v>2.3401000000000001</v>
      </c>
      <c r="AT86" s="6">
        <v>6.1100000000000002E-2</v>
      </c>
    </row>
    <row r="87" spans="1:46">
      <c r="A87" s="5" t="s">
        <v>22</v>
      </c>
      <c r="B87" s="1">
        <v>16.502400000000002</v>
      </c>
      <c r="C87" s="1">
        <v>41.417999999999999</v>
      </c>
      <c r="D87" s="1">
        <v>83.355999999999995</v>
      </c>
      <c r="E87" s="2">
        <v>-5.0630000000000001E-2</v>
      </c>
      <c r="F87" s="1">
        <v>2915</v>
      </c>
      <c r="G87" s="1">
        <v>2001</v>
      </c>
      <c r="H87" s="1">
        <v>2681</v>
      </c>
      <c r="I87" s="1">
        <v>69.442400000000006</v>
      </c>
      <c r="J87" s="1">
        <v>17.796700000000001</v>
      </c>
      <c r="K87" s="1">
        <v>42.228999999999999</v>
      </c>
      <c r="L87" s="1">
        <v>81.268000000000001</v>
      </c>
      <c r="M87" s="1">
        <v>29270445</v>
      </c>
      <c r="N87" s="1">
        <v>27108306</v>
      </c>
      <c r="O87" s="1">
        <v>24189914</v>
      </c>
      <c r="P87" s="1">
        <v>31020596</v>
      </c>
      <c r="Q87" s="1">
        <v>7.8939500000000002</v>
      </c>
      <c r="R87" s="1">
        <v>2.8790100000000001</v>
      </c>
      <c r="S87" s="1">
        <v>3.7431000000000001</v>
      </c>
      <c r="T87" s="1">
        <v>4.3977500000000003</v>
      </c>
      <c r="U87" s="1" t="s">
        <v>13</v>
      </c>
      <c r="V87" s="1">
        <v>27</v>
      </c>
      <c r="W87" s="1">
        <v>27</v>
      </c>
      <c r="X87" s="1">
        <v>25</v>
      </c>
      <c r="Y87" s="1">
        <v>20</v>
      </c>
      <c r="Z87" s="1">
        <v>17</v>
      </c>
      <c r="AA87" s="1">
        <v>12</v>
      </c>
      <c r="AB87" s="1">
        <v>9</v>
      </c>
      <c r="AC87" s="1" t="s">
        <v>13</v>
      </c>
      <c r="AD87" s="1">
        <v>18</v>
      </c>
      <c r="AE87" s="1">
        <v>18</v>
      </c>
      <c r="AF87" s="1">
        <v>17</v>
      </c>
      <c r="AG87" s="1">
        <v>15</v>
      </c>
      <c r="AH87" s="1">
        <v>13</v>
      </c>
      <c r="AI87" s="1">
        <v>11</v>
      </c>
      <c r="AJ87" s="1">
        <v>8</v>
      </c>
      <c r="AK87" s="1">
        <v>7740</v>
      </c>
      <c r="AL87" s="1">
        <v>61.692500000000003</v>
      </c>
      <c r="AM87" s="1">
        <v>20.388000000000002</v>
      </c>
      <c r="AN87" s="1">
        <v>15.747299999999999</v>
      </c>
      <c r="AO87" s="1">
        <v>10.544</v>
      </c>
      <c r="AP87" s="1">
        <v>8.9542000000000002</v>
      </c>
      <c r="AQ87" s="1">
        <v>3.0149499999999998</v>
      </c>
      <c r="AR87" s="1">
        <v>2.7566700000000002</v>
      </c>
      <c r="AS87" s="1">
        <v>2.3555600000000001</v>
      </c>
      <c r="AT87" s="6">
        <v>5.0630000000000001E-2</v>
      </c>
    </row>
    <row r="88" spans="1:46">
      <c r="A88" s="5" t="s">
        <v>22</v>
      </c>
      <c r="B88" s="1">
        <v>16.502400000000002</v>
      </c>
      <c r="C88" s="1">
        <v>41.417999999999999</v>
      </c>
      <c r="D88" s="1">
        <v>83.355999999999995</v>
      </c>
      <c r="E88" s="2">
        <v>-4.2090000000000002E-2</v>
      </c>
      <c r="F88" s="1">
        <v>2915</v>
      </c>
      <c r="G88" s="1">
        <v>2002</v>
      </c>
      <c r="H88" s="1">
        <v>2797</v>
      </c>
      <c r="I88" s="1">
        <v>69.587999999999994</v>
      </c>
      <c r="J88" s="1">
        <v>16.457999999999998</v>
      </c>
      <c r="K88" s="1">
        <v>40.670999999999999</v>
      </c>
      <c r="L88" s="1">
        <v>82.233000000000004</v>
      </c>
      <c r="M88" s="1">
        <v>29553108</v>
      </c>
      <c r="N88" s="1">
        <v>27378337</v>
      </c>
      <c r="O88" s="1">
        <v>24289082</v>
      </c>
      <c r="P88" s="1">
        <v>31358418</v>
      </c>
      <c r="Q88" s="1">
        <v>7.9363000000000001</v>
      </c>
      <c r="R88" s="1">
        <v>2.8008099999999998</v>
      </c>
      <c r="S88" s="1">
        <v>3.7055099999999999</v>
      </c>
      <c r="T88" s="1">
        <v>4.4095599999999999</v>
      </c>
      <c r="U88" s="1">
        <v>1</v>
      </c>
      <c r="V88" s="1">
        <v>28</v>
      </c>
      <c r="W88" s="1">
        <v>28</v>
      </c>
      <c r="X88" s="1">
        <v>26</v>
      </c>
      <c r="Y88" s="1">
        <v>22</v>
      </c>
      <c r="Z88" s="1">
        <v>17</v>
      </c>
      <c r="AA88" s="1">
        <v>12</v>
      </c>
      <c r="AB88" s="1">
        <v>9</v>
      </c>
      <c r="AC88" s="1" t="s">
        <v>13</v>
      </c>
      <c r="AD88" s="1">
        <v>18</v>
      </c>
      <c r="AE88" s="1">
        <v>18</v>
      </c>
      <c r="AF88" s="1">
        <v>17</v>
      </c>
      <c r="AG88" s="1">
        <v>16</v>
      </c>
      <c r="AH88" s="1">
        <v>13</v>
      </c>
      <c r="AI88" s="1">
        <v>11</v>
      </c>
      <c r="AJ88" s="1">
        <v>8</v>
      </c>
      <c r="AK88" s="1">
        <v>8105</v>
      </c>
      <c r="AL88" s="1">
        <v>62.031199999999998</v>
      </c>
      <c r="AM88" s="1">
        <v>20.5639</v>
      </c>
      <c r="AN88" s="1">
        <v>15.9975</v>
      </c>
      <c r="AO88" s="1">
        <v>10.6563</v>
      </c>
      <c r="AP88" s="1">
        <v>9.0001999999999995</v>
      </c>
      <c r="AQ88" s="1">
        <v>3.0235400000000001</v>
      </c>
      <c r="AR88" s="1">
        <v>2.7724299999999999</v>
      </c>
      <c r="AS88" s="1">
        <v>2.3661500000000002</v>
      </c>
      <c r="AT88" s="6">
        <v>4.2090000000000002E-2</v>
      </c>
    </row>
    <row r="89" spans="1:46">
      <c r="A89" s="5" t="s">
        <v>22</v>
      </c>
      <c r="B89" s="1">
        <v>16.502400000000002</v>
      </c>
      <c r="C89" s="1">
        <v>41.417999999999999</v>
      </c>
      <c r="D89" s="1">
        <v>83.355999999999995</v>
      </c>
      <c r="E89" s="1">
        <v>1.519E-2</v>
      </c>
      <c r="F89" s="1">
        <v>2915</v>
      </c>
      <c r="G89" s="1">
        <v>2003</v>
      </c>
      <c r="H89" s="1">
        <v>2852</v>
      </c>
      <c r="I89" s="1">
        <v>69.398700000000005</v>
      </c>
      <c r="J89" s="1">
        <v>17.3995</v>
      </c>
      <c r="K89" s="1">
        <v>43.313000000000002</v>
      </c>
      <c r="L89" s="1">
        <v>85.677000000000007</v>
      </c>
      <c r="M89" s="1">
        <v>29780450</v>
      </c>
      <c r="N89" s="1">
        <v>27589965</v>
      </c>
      <c r="O89" s="1">
        <v>24339745</v>
      </c>
      <c r="P89" s="1">
        <v>31641630</v>
      </c>
      <c r="Q89" s="1">
        <v>7.9557799999999999</v>
      </c>
      <c r="R89" s="1">
        <v>2.8564400000000001</v>
      </c>
      <c r="S89" s="1">
        <v>3.7684500000000001</v>
      </c>
      <c r="T89" s="1">
        <v>4.4505800000000004</v>
      </c>
      <c r="U89" s="1" t="s">
        <v>13</v>
      </c>
      <c r="V89" s="1">
        <v>28</v>
      </c>
      <c r="W89" s="1">
        <v>28</v>
      </c>
      <c r="X89" s="1">
        <v>26</v>
      </c>
      <c r="Y89" s="1">
        <v>22</v>
      </c>
      <c r="Z89" s="1">
        <v>17</v>
      </c>
      <c r="AA89" s="1">
        <v>12</v>
      </c>
      <c r="AB89" s="1">
        <v>9</v>
      </c>
      <c r="AC89" s="1" t="s">
        <v>13</v>
      </c>
      <c r="AD89" s="1">
        <v>18</v>
      </c>
      <c r="AE89" s="1">
        <v>18</v>
      </c>
      <c r="AF89" s="1">
        <v>17</v>
      </c>
      <c r="AG89" s="1">
        <v>16</v>
      </c>
      <c r="AH89" s="1">
        <v>13</v>
      </c>
      <c r="AI89" s="1">
        <v>11</v>
      </c>
      <c r="AJ89" s="1">
        <v>8</v>
      </c>
      <c r="AK89" s="1">
        <v>8245</v>
      </c>
      <c r="AL89" s="1">
        <v>61.6813</v>
      </c>
      <c r="AM89" s="1">
        <v>20.8658</v>
      </c>
      <c r="AN89" s="1">
        <v>16.383500000000002</v>
      </c>
      <c r="AO89" s="1">
        <v>10.831799999999999</v>
      </c>
      <c r="AP89" s="1">
        <v>9.0174000000000003</v>
      </c>
      <c r="AQ89" s="1">
        <v>3.0381100000000001</v>
      </c>
      <c r="AR89" s="1">
        <v>2.7962699999999998</v>
      </c>
      <c r="AS89" s="1">
        <v>2.3824900000000002</v>
      </c>
      <c r="AT89" s="6">
        <v>1.519E-2</v>
      </c>
    </row>
    <row r="90" spans="1:46">
      <c r="A90" s="5" t="s">
        <v>22</v>
      </c>
      <c r="B90" s="1">
        <v>16.502400000000002</v>
      </c>
      <c r="C90" s="1">
        <v>41.417999999999999</v>
      </c>
      <c r="D90" s="1">
        <v>83.355999999999995</v>
      </c>
      <c r="E90" s="2">
        <v>-1.172E-2</v>
      </c>
      <c r="F90" s="1">
        <v>2915</v>
      </c>
      <c r="G90" s="1">
        <v>2004</v>
      </c>
      <c r="H90" s="1">
        <v>2882</v>
      </c>
      <c r="I90" s="1">
        <v>69.848200000000006</v>
      </c>
      <c r="J90" s="1">
        <v>17.3188</v>
      </c>
      <c r="K90" s="1">
        <v>41.81</v>
      </c>
      <c r="L90" s="1">
        <v>83.061000000000007</v>
      </c>
      <c r="M90" s="1">
        <v>30026229</v>
      </c>
      <c r="N90" s="1">
        <v>27810425</v>
      </c>
      <c r="O90" s="1">
        <v>24409913</v>
      </c>
      <c r="P90" s="1">
        <v>31938004</v>
      </c>
      <c r="Q90" s="1">
        <v>7.96624</v>
      </c>
      <c r="R90" s="1">
        <v>2.8517899999999998</v>
      </c>
      <c r="S90" s="1">
        <v>3.7331300000000001</v>
      </c>
      <c r="T90" s="1">
        <v>4.4195700000000002</v>
      </c>
      <c r="U90" s="1" t="s">
        <v>13</v>
      </c>
      <c r="V90" s="1">
        <v>28</v>
      </c>
      <c r="W90" s="1">
        <v>28</v>
      </c>
      <c r="X90" s="1">
        <v>26</v>
      </c>
      <c r="Y90" s="1">
        <v>22</v>
      </c>
      <c r="Z90" s="1">
        <v>18</v>
      </c>
      <c r="AA90" s="1">
        <v>14</v>
      </c>
      <c r="AB90" s="1">
        <v>10</v>
      </c>
      <c r="AC90" s="1" t="s">
        <v>13</v>
      </c>
      <c r="AD90" s="1">
        <v>18</v>
      </c>
      <c r="AE90" s="1">
        <v>18</v>
      </c>
      <c r="AF90" s="1">
        <v>17</v>
      </c>
      <c r="AG90" s="1">
        <v>16</v>
      </c>
      <c r="AH90" s="1">
        <v>13</v>
      </c>
      <c r="AI90" s="1">
        <v>12</v>
      </c>
      <c r="AJ90" s="1">
        <v>9</v>
      </c>
      <c r="AK90" s="1">
        <v>8205</v>
      </c>
      <c r="AL90" s="1">
        <v>61.924100000000003</v>
      </c>
      <c r="AM90" s="1">
        <v>21.016100000000002</v>
      </c>
      <c r="AN90" s="1">
        <v>16.597799999999999</v>
      </c>
      <c r="AO90" s="1">
        <v>10.856299999999999</v>
      </c>
      <c r="AP90" s="1">
        <v>9.0124999999999993</v>
      </c>
      <c r="AQ90" s="1">
        <v>3.0452900000000001</v>
      </c>
      <c r="AR90" s="1">
        <v>2.8092700000000002</v>
      </c>
      <c r="AS90" s="1">
        <v>2.3847399999999999</v>
      </c>
      <c r="AT90" s="6">
        <v>1.172E-2</v>
      </c>
    </row>
    <row r="91" spans="1:46">
      <c r="A91" s="5" t="s">
        <v>22</v>
      </c>
      <c r="B91" s="1">
        <v>16.502400000000002</v>
      </c>
      <c r="C91" s="1">
        <v>41.417999999999999</v>
      </c>
      <c r="D91" s="1">
        <v>83.355999999999995</v>
      </c>
      <c r="E91" s="1">
        <v>2.9479999999999999E-2</v>
      </c>
      <c r="F91" s="1">
        <v>2915</v>
      </c>
      <c r="G91" s="1">
        <v>2005</v>
      </c>
      <c r="H91" s="1">
        <v>2852</v>
      </c>
      <c r="I91" s="1">
        <v>69.406599999999997</v>
      </c>
      <c r="J91" s="1">
        <v>15.915900000000001</v>
      </c>
      <c r="K91" s="1">
        <v>41.347000000000001</v>
      </c>
      <c r="L91" s="1">
        <v>83.474999999999994</v>
      </c>
      <c r="M91" s="1">
        <v>30275449</v>
      </c>
      <c r="N91" s="1">
        <v>28036863</v>
      </c>
      <c r="O91" s="1">
        <v>24488083</v>
      </c>
      <c r="P91" s="1">
        <v>32242364</v>
      </c>
      <c r="Q91" s="1">
        <v>7.9557799999999999</v>
      </c>
      <c r="R91" s="1">
        <v>2.7673199999999998</v>
      </c>
      <c r="S91" s="1">
        <v>3.72201</v>
      </c>
      <c r="T91" s="1">
        <v>4.42455</v>
      </c>
      <c r="U91" s="1" t="s">
        <v>13</v>
      </c>
      <c r="V91" s="1">
        <v>28</v>
      </c>
      <c r="W91" s="1">
        <v>28</v>
      </c>
      <c r="X91" s="1">
        <v>27</v>
      </c>
      <c r="Y91" s="1">
        <v>23</v>
      </c>
      <c r="Z91" s="1">
        <v>20</v>
      </c>
      <c r="AA91" s="1">
        <v>16</v>
      </c>
      <c r="AB91" s="1">
        <v>11</v>
      </c>
      <c r="AC91" s="1" t="s">
        <v>13</v>
      </c>
      <c r="AD91" s="1">
        <v>18</v>
      </c>
      <c r="AE91" s="1">
        <v>18</v>
      </c>
      <c r="AF91" s="1">
        <v>18</v>
      </c>
      <c r="AG91" s="1">
        <v>17</v>
      </c>
      <c r="AH91" s="1">
        <v>15</v>
      </c>
      <c r="AI91" s="1">
        <v>13</v>
      </c>
      <c r="AJ91" s="1">
        <v>10</v>
      </c>
      <c r="AK91" s="1">
        <v>8565</v>
      </c>
      <c r="AL91" s="1">
        <v>61.7119</v>
      </c>
      <c r="AM91" s="1">
        <v>21.3033</v>
      </c>
      <c r="AN91" s="1">
        <v>16.9132</v>
      </c>
      <c r="AO91" s="1">
        <v>10.979900000000001</v>
      </c>
      <c r="AP91" s="1">
        <v>9.0554000000000006</v>
      </c>
      <c r="AQ91" s="1">
        <v>3.0588600000000001</v>
      </c>
      <c r="AR91" s="1">
        <v>2.82809</v>
      </c>
      <c r="AS91" s="1">
        <v>2.3960599999999999</v>
      </c>
      <c r="AT91" s="6">
        <v>2.9479999999999999E-2</v>
      </c>
    </row>
    <row r="92" spans="1:46">
      <c r="A92" s="5" t="s">
        <v>22</v>
      </c>
      <c r="B92" s="1">
        <v>16.502400000000002</v>
      </c>
      <c r="C92" s="1">
        <v>41.417999999999999</v>
      </c>
      <c r="D92" s="1">
        <v>83.355999999999995</v>
      </c>
      <c r="E92" s="1">
        <v>4.768E-2</v>
      </c>
      <c r="F92" s="1">
        <v>2915</v>
      </c>
      <c r="G92" s="1">
        <v>2006</v>
      </c>
      <c r="H92" s="1">
        <v>2903</v>
      </c>
      <c r="I92" s="1">
        <v>69.436800000000005</v>
      </c>
      <c r="J92" s="1">
        <v>15.8634</v>
      </c>
      <c r="K92" s="1">
        <v>41.665999999999997</v>
      </c>
      <c r="L92" s="1">
        <v>84.694000000000003</v>
      </c>
      <c r="M92" s="1">
        <v>30542403</v>
      </c>
      <c r="N92" s="1">
        <v>28260547</v>
      </c>
      <c r="O92" s="1">
        <v>24569090</v>
      </c>
      <c r="P92" s="1">
        <v>32570505</v>
      </c>
      <c r="Q92" s="1">
        <v>7.9734999999999996</v>
      </c>
      <c r="R92" s="1">
        <v>2.7640199999999999</v>
      </c>
      <c r="S92" s="1">
        <v>3.7296800000000001</v>
      </c>
      <c r="T92" s="1">
        <v>4.4390400000000003</v>
      </c>
      <c r="U92" s="1">
        <v>1</v>
      </c>
      <c r="V92" s="1">
        <v>29</v>
      </c>
      <c r="W92" s="1">
        <v>29</v>
      </c>
      <c r="X92" s="1">
        <v>27</v>
      </c>
      <c r="Y92" s="1">
        <v>25</v>
      </c>
      <c r="Z92" s="1">
        <v>20</v>
      </c>
      <c r="AA92" s="1">
        <v>17</v>
      </c>
      <c r="AB92" s="1">
        <v>12</v>
      </c>
      <c r="AC92" s="1">
        <v>1</v>
      </c>
      <c r="AD92" s="1">
        <v>19</v>
      </c>
      <c r="AE92" s="1">
        <v>19</v>
      </c>
      <c r="AF92" s="1">
        <v>18</v>
      </c>
      <c r="AG92" s="1">
        <v>17</v>
      </c>
      <c r="AH92" s="1">
        <v>15</v>
      </c>
      <c r="AI92" s="1">
        <v>13</v>
      </c>
      <c r="AJ92" s="1">
        <v>11</v>
      </c>
      <c r="AK92" s="1">
        <v>8730</v>
      </c>
      <c r="AL92" s="1">
        <v>61.618000000000002</v>
      </c>
      <c r="AM92" s="1">
        <v>21.705500000000001</v>
      </c>
      <c r="AN92" s="1">
        <v>17.319299999999998</v>
      </c>
      <c r="AO92" s="1">
        <v>11.121600000000001</v>
      </c>
      <c r="AP92" s="1">
        <v>9.0745000000000005</v>
      </c>
      <c r="AQ92" s="1">
        <v>3.0775700000000001</v>
      </c>
      <c r="AR92" s="1">
        <v>2.85182</v>
      </c>
      <c r="AS92" s="1">
        <v>2.40889</v>
      </c>
      <c r="AT92" s="6">
        <v>4.768E-2</v>
      </c>
    </row>
    <row r="93" spans="1:46">
      <c r="A93" s="5" t="s">
        <v>22</v>
      </c>
      <c r="B93" s="1">
        <v>16.502400000000002</v>
      </c>
      <c r="C93" s="1">
        <v>41.417999999999999</v>
      </c>
      <c r="D93" s="1">
        <v>83.355999999999995</v>
      </c>
      <c r="E93" s="2">
        <v>-2.6579999999999999E-2</v>
      </c>
      <c r="F93" s="1">
        <v>2915</v>
      </c>
      <c r="G93" s="1">
        <v>2007</v>
      </c>
      <c r="H93" s="1">
        <v>2941</v>
      </c>
      <c r="I93" s="1">
        <v>70.140799999999999</v>
      </c>
      <c r="J93" s="1">
        <v>16.2637</v>
      </c>
      <c r="K93" s="1">
        <v>40.67</v>
      </c>
      <c r="L93" s="1">
        <v>82.007999999999996</v>
      </c>
      <c r="M93" s="1">
        <v>30809293</v>
      </c>
      <c r="N93" s="1">
        <v>28475290</v>
      </c>
      <c r="O93" s="1">
        <v>24646922</v>
      </c>
      <c r="P93" s="1">
        <v>32887928</v>
      </c>
      <c r="Q93" s="1">
        <v>7.9865000000000004</v>
      </c>
      <c r="R93" s="1">
        <v>2.7889400000000002</v>
      </c>
      <c r="S93" s="1">
        <v>3.7054999999999998</v>
      </c>
      <c r="T93" s="1">
        <v>4.4068100000000001</v>
      </c>
      <c r="U93" s="1" t="s">
        <v>13</v>
      </c>
      <c r="V93" s="1">
        <v>29</v>
      </c>
      <c r="W93" s="1">
        <v>29</v>
      </c>
      <c r="X93" s="1">
        <v>28</v>
      </c>
      <c r="Y93" s="1">
        <v>26</v>
      </c>
      <c r="Z93" s="1">
        <v>22</v>
      </c>
      <c r="AA93" s="1">
        <v>17</v>
      </c>
      <c r="AB93" s="1">
        <v>12</v>
      </c>
      <c r="AC93" s="1" t="s">
        <v>13</v>
      </c>
      <c r="AD93" s="1">
        <v>19</v>
      </c>
      <c r="AE93" s="1">
        <v>19</v>
      </c>
      <c r="AF93" s="1">
        <v>18</v>
      </c>
      <c r="AG93" s="1">
        <v>17</v>
      </c>
      <c r="AH93" s="1">
        <v>16</v>
      </c>
      <c r="AI93" s="1">
        <v>13</v>
      </c>
      <c r="AJ93" s="1">
        <v>11</v>
      </c>
      <c r="AK93" s="1">
        <v>9195</v>
      </c>
      <c r="AL93" s="1">
        <v>62.002400000000002</v>
      </c>
      <c r="AM93" s="1">
        <v>22.150500000000001</v>
      </c>
      <c r="AN93" s="1">
        <v>17.770900000000001</v>
      </c>
      <c r="AO93" s="1">
        <v>11.3009</v>
      </c>
      <c r="AP93" s="1">
        <v>9.1264000000000003</v>
      </c>
      <c r="AQ93" s="1">
        <v>3.0978599999999998</v>
      </c>
      <c r="AR93" s="1">
        <v>2.8775599999999999</v>
      </c>
      <c r="AS93" s="1">
        <v>2.4248799999999999</v>
      </c>
      <c r="AT93" s="6">
        <v>2.6579999999999999E-2</v>
      </c>
    </row>
    <row r="94" spans="1:46">
      <c r="A94" s="5" t="s">
        <v>22</v>
      </c>
      <c r="B94" s="1">
        <v>16.502400000000002</v>
      </c>
      <c r="C94" s="1">
        <v>41.417999999999999</v>
      </c>
      <c r="D94" s="1">
        <v>83.355999999999995</v>
      </c>
      <c r="E94" s="2">
        <v>-6.9699999999999996E-3</v>
      </c>
      <c r="F94" s="1">
        <v>2915</v>
      </c>
      <c r="G94" s="1">
        <v>2008</v>
      </c>
      <c r="H94" s="1">
        <v>2994</v>
      </c>
      <c r="I94" s="1">
        <v>70.134399999999999</v>
      </c>
      <c r="J94" s="1">
        <v>15.0204</v>
      </c>
      <c r="K94" s="1">
        <v>39.484999999999999</v>
      </c>
      <c r="L94" s="1">
        <v>81.195999999999998</v>
      </c>
      <c r="M94" s="1">
        <v>31119019</v>
      </c>
      <c r="N94" s="1">
        <v>28713168</v>
      </c>
      <c r="O94" s="1">
        <v>24749702</v>
      </c>
      <c r="P94" s="1">
        <v>33245773</v>
      </c>
      <c r="Q94" s="1">
        <v>8.0043699999999998</v>
      </c>
      <c r="R94" s="1">
        <v>2.7094100000000001</v>
      </c>
      <c r="S94" s="1">
        <v>3.6759300000000001</v>
      </c>
      <c r="T94" s="1">
        <v>4.3968699999999998</v>
      </c>
      <c r="U94" s="1" t="s">
        <v>13</v>
      </c>
      <c r="V94" s="1">
        <v>29</v>
      </c>
      <c r="W94" s="1">
        <v>29</v>
      </c>
      <c r="X94" s="1">
        <v>28</v>
      </c>
      <c r="Y94" s="1">
        <v>26</v>
      </c>
      <c r="Z94" s="1">
        <v>22</v>
      </c>
      <c r="AA94" s="1">
        <v>17</v>
      </c>
      <c r="AB94" s="1">
        <v>12</v>
      </c>
      <c r="AC94" s="1" t="s">
        <v>13</v>
      </c>
      <c r="AD94" s="1">
        <v>19</v>
      </c>
      <c r="AE94" s="1">
        <v>19</v>
      </c>
      <c r="AF94" s="1">
        <v>18</v>
      </c>
      <c r="AG94" s="1">
        <v>17</v>
      </c>
      <c r="AH94" s="1">
        <v>16</v>
      </c>
      <c r="AI94" s="1">
        <v>13</v>
      </c>
      <c r="AJ94" s="1">
        <v>11</v>
      </c>
      <c r="AK94" s="1">
        <v>9190</v>
      </c>
      <c r="AL94" s="1">
        <v>62.100099999999998</v>
      </c>
      <c r="AM94" s="1">
        <v>22.442799999999998</v>
      </c>
      <c r="AN94" s="1">
        <v>18.022099999999998</v>
      </c>
      <c r="AO94" s="1">
        <v>11.3894</v>
      </c>
      <c r="AP94" s="1">
        <v>9.1258999999999997</v>
      </c>
      <c r="AQ94" s="1">
        <v>3.11097</v>
      </c>
      <c r="AR94" s="1">
        <v>2.8915999999999999</v>
      </c>
      <c r="AS94" s="1">
        <v>2.43268</v>
      </c>
      <c r="AT94" s="6">
        <v>6.9699999999999996E-3</v>
      </c>
    </row>
    <row r="95" spans="1:46">
      <c r="A95" s="5" t="s">
        <v>22</v>
      </c>
      <c r="B95" s="1">
        <v>16.502400000000002</v>
      </c>
      <c r="C95" s="1">
        <v>41.417999999999999</v>
      </c>
      <c r="D95" s="1">
        <v>83.355999999999995</v>
      </c>
      <c r="E95" s="1">
        <v>2.027E-2</v>
      </c>
      <c r="F95" s="1">
        <v>2915</v>
      </c>
      <c r="G95" s="1">
        <v>2009</v>
      </c>
      <c r="H95" s="1">
        <v>3070</v>
      </c>
      <c r="I95" s="1">
        <v>70.085499999999996</v>
      </c>
      <c r="J95" s="1">
        <v>15.196199999999999</v>
      </c>
      <c r="K95" s="1">
        <v>40.156999999999996</v>
      </c>
      <c r="L95" s="1">
        <v>83.266000000000005</v>
      </c>
      <c r="M95" s="1">
        <v>31459329</v>
      </c>
      <c r="N95" s="1">
        <v>28967461</v>
      </c>
      <c r="O95" s="1">
        <v>24858115</v>
      </c>
      <c r="P95" s="1">
        <v>33628571</v>
      </c>
      <c r="Q95" s="1">
        <v>8.0294299999999996</v>
      </c>
      <c r="R95" s="1">
        <v>2.72105</v>
      </c>
      <c r="S95" s="1">
        <v>3.6928000000000001</v>
      </c>
      <c r="T95" s="1">
        <v>4.42204</v>
      </c>
      <c r="U95" s="1" t="s">
        <v>13</v>
      </c>
      <c r="V95" s="1">
        <v>29</v>
      </c>
      <c r="W95" s="1">
        <v>29</v>
      </c>
      <c r="X95" s="1">
        <v>28</v>
      </c>
      <c r="Y95" s="1">
        <v>26</v>
      </c>
      <c r="Z95" s="1">
        <v>22</v>
      </c>
      <c r="AA95" s="1">
        <v>18</v>
      </c>
      <c r="AB95" s="1">
        <v>14</v>
      </c>
      <c r="AC95" s="1" t="s">
        <v>13</v>
      </c>
      <c r="AD95" s="1">
        <v>19</v>
      </c>
      <c r="AE95" s="1">
        <v>19</v>
      </c>
      <c r="AF95" s="1">
        <v>18</v>
      </c>
      <c r="AG95" s="1">
        <v>17</v>
      </c>
      <c r="AH95" s="1">
        <v>16</v>
      </c>
      <c r="AI95" s="1">
        <v>13</v>
      </c>
      <c r="AJ95" s="1">
        <v>12</v>
      </c>
      <c r="AK95" s="1">
        <v>9635</v>
      </c>
      <c r="AL95" s="1">
        <v>61.661900000000003</v>
      </c>
      <c r="AM95" s="1">
        <v>23.094999999999999</v>
      </c>
      <c r="AN95" s="1">
        <v>18.581900000000001</v>
      </c>
      <c r="AO95" s="1">
        <v>11.668200000000001</v>
      </c>
      <c r="AP95" s="1">
        <v>9.1731999999999996</v>
      </c>
      <c r="AQ95" s="1">
        <v>3.1396199999999999</v>
      </c>
      <c r="AR95" s="1">
        <v>2.9221900000000001</v>
      </c>
      <c r="AS95" s="1">
        <v>2.4568599999999998</v>
      </c>
      <c r="AT95" s="6">
        <v>2.027E-2</v>
      </c>
    </row>
    <row r="96" spans="1:46">
      <c r="A96" s="5" t="s">
        <v>22</v>
      </c>
      <c r="B96" s="1">
        <v>16.502400000000002</v>
      </c>
      <c r="C96" s="1">
        <v>41.417999999999999</v>
      </c>
      <c r="D96" s="1">
        <v>83.355999999999995</v>
      </c>
      <c r="E96" s="2">
        <v>-5.5999999999999999E-3</v>
      </c>
      <c r="F96" s="1">
        <v>2915</v>
      </c>
      <c r="G96" s="1">
        <v>2010</v>
      </c>
      <c r="H96" s="1">
        <v>3166</v>
      </c>
      <c r="I96" s="1">
        <v>70.458799999999997</v>
      </c>
      <c r="J96" s="1">
        <v>15.406499999999999</v>
      </c>
      <c r="K96" s="1">
        <v>39.542000000000002</v>
      </c>
      <c r="L96" s="1">
        <v>82.498000000000005</v>
      </c>
      <c r="M96" s="1">
        <v>31788672</v>
      </c>
      <c r="N96" s="1">
        <v>29209131</v>
      </c>
      <c r="O96" s="1">
        <v>24940838</v>
      </c>
      <c r="P96" s="1">
        <v>34005274</v>
      </c>
      <c r="Q96" s="1">
        <v>8.0602199999999993</v>
      </c>
      <c r="R96" s="1">
        <v>2.7347899999999998</v>
      </c>
      <c r="S96" s="1">
        <v>3.6773699999999998</v>
      </c>
      <c r="T96" s="1">
        <v>4.4127700000000001</v>
      </c>
      <c r="U96" s="1">
        <v>2</v>
      </c>
      <c r="V96" s="1">
        <v>31</v>
      </c>
      <c r="W96" s="1">
        <v>31</v>
      </c>
      <c r="X96" s="1">
        <v>28</v>
      </c>
      <c r="Y96" s="1">
        <v>27</v>
      </c>
      <c r="Z96" s="1">
        <v>23</v>
      </c>
      <c r="AA96" s="1">
        <v>20</v>
      </c>
      <c r="AB96" s="1">
        <v>16</v>
      </c>
      <c r="AC96" s="1">
        <v>1</v>
      </c>
      <c r="AD96" s="1">
        <v>20</v>
      </c>
      <c r="AE96" s="1">
        <v>20</v>
      </c>
      <c r="AF96" s="1">
        <v>18</v>
      </c>
      <c r="AG96" s="1">
        <v>18</v>
      </c>
      <c r="AH96" s="1">
        <v>17</v>
      </c>
      <c r="AI96" s="1">
        <v>15</v>
      </c>
      <c r="AJ96" s="1">
        <v>13</v>
      </c>
      <c r="AK96" s="1">
        <v>9990</v>
      </c>
      <c r="AL96" s="1">
        <v>61.446399999999997</v>
      </c>
      <c r="AM96" s="1">
        <v>23.775200000000002</v>
      </c>
      <c r="AN96" s="1">
        <v>19.155100000000001</v>
      </c>
      <c r="AO96" s="1">
        <v>11.96</v>
      </c>
      <c r="AP96" s="1">
        <v>9.2093000000000007</v>
      </c>
      <c r="AQ96" s="1">
        <v>3.1686399999999999</v>
      </c>
      <c r="AR96" s="1">
        <v>2.9525700000000001</v>
      </c>
      <c r="AS96" s="1">
        <v>2.48156</v>
      </c>
      <c r="AT96" s="6">
        <v>5.5999999999999999E-3</v>
      </c>
    </row>
    <row r="97" spans="1:46">
      <c r="A97" s="5" t="s">
        <v>22</v>
      </c>
      <c r="B97" s="1">
        <v>16.502400000000002</v>
      </c>
      <c r="C97" s="1">
        <v>41.417999999999999</v>
      </c>
      <c r="D97" s="1">
        <v>83.355999999999995</v>
      </c>
      <c r="E97" s="1">
        <v>9.2069999999999999E-2</v>
      </c>
      <c r="F97" s="1">
        <v>2915</v>
      </c>
      <c r="G97" s="1">
        <v>2011</v>
      </c>
      <c r="H97" s="1">
        <v>3239</v>
      </c>
      <c r="I97" s="1">
        <v>69.626400000000004</v>
      </c>
      <c r="J97" s="1">
        <v>16.487300000000001</v>
      </c>
      <c r="K97" s="1">
        <v>42.962000000000003</v>
      </c>
      <c r="L97" s="1">
        <v>88.912999999999997</v>
      </c>
      <c r="M97" s="1">
        <v>32079232</v>
      </c>
      <c r="N97" s="1">
        <v>29392470</v>
      </c>
      <c r="O97" s="1">
        <v>24988937</v>
      </c>
      <c r="P97" s="1">
        <v>34342780</v>
      </c>
      <c r="Q97" s="1">
        <v>8.0830199999999994</v>
      </c>
      <c r="R97" s="1">
        <v>2.8025899999999999</v>
      </c>
      <c r="S97" s="1">
        <v>3.76031</v>
      </c>
      <c r="T97" s="1">
        <v>4.4876500000000004</v>
      </c>
      <c r="U97" s="1" t="s">
        <v>13</v>
      </c>
      <c r="V97" s="1">
        <v>31</v>
      </c>
      <c r="W97" s="1">
        <v>31</v>
      </c>
      <c r="X97" s="1">
        <v>29</v>
      </c>
      <c r="Y97" s="1">
        <v>27</v>
      </c>
      <c r="Z97" s="1">
        <v>25</v>
      </c>
      <c r="AA97" s="1">
        <v>20</v>
      </c>
      <c r="AB97" s="1">
        <v>17</v>
      </c>
      <c r="AC97" s="1" t="s">
        <v>13</v>
      </c>
      <c r="AD97" s="1">
        <v>20</v>
      </c>
      <c r="AE97" s="1">
        <v>20</v>
      </c>
      <c r="AF97" s="1">
        <v>19</v>
      </c>
      <c r="AG97" s="1">
        <v>18</v>
      </c>
      <c r="AH97" s="1">
        <v>17</v>
      </c>
      <c r="AI97" s="1">
        <v>15</v>
      </c>
      <c r="AJ97" s="1">
        <v>13</v>
      </c>
      <c r="AK97" s="1" t="s">
        <v>13</v>
      </c>
      <c r="AL97" s="1" t="s">
        <v>13</v>
      </c>
      <c r="AM97" s="1" t="s">
        <v>13</v>
      </c>
      <c r="AN97" s="1" t="s">
        <v>13</v>
      </c>
      <c r="AO97" s="1" t="s">
        <v>13</v>
      </c>
      <c r="AP97" s="1" t="s">
        <v>13</v>
      </c>
      <c r="AQ97" s="1" t="s">
        <v>13</v>
      </c>
      <c r="AR97" s="1" t="s">
        <v>13</v>
      </c>
      <c r="AS97" s="1" t="s">
        <v>13</v>
      </c>
      <c r="AT97" s="6">
        <v>9.2069999999999999E-2</v>
      </c>
    </row>
    <row r="98" spans="1:46">
      <c r="A98" s="5" t="s">
        <v>23</v>
      </c>
      <c r="B98" s="1">
        <v>3.0611999999999999</v>
      </c>
      <c r="C98" s="1">
        <v>8.952</v>
      </c>
      <c r="D98" s="1">
        <v>29.902000000000001</v>
      </c>
      <c r="E98" s="1">
        <v>5.9889999999999999E-2</v>
      </c>
      <c r="F98" s="1">
        <v>3769.67</v>
      </c>
      <c r="G98" s="1">
        <v>2000</v>
      </c>
      <c r="H98" s="1">
        <v>3791</v>
      </c>
      <c r="I98" s="1">
        <v>78.256399999999999</v>
      </c>
      <c r="J98" s="1">
        <v>2.9855999999999998</v>
      </c>
      <c r="K98" s="1">
        <v>8.9410000000000007</v>
      </c>
      <c r="L98" s="1">
        <v>33.115000000000002</v>
      </c>
      <c r="M98" s="1">
        <v>28989695</v>
      </c>
      <c r="N98" s="1">
        <v>26842052</v>
      </c>
      <c r="O98" s="1">
        <v>24031980</v>
      </c>
      <c r="P98" s="1">
        <v>30685730</v>
      </c>
      <c r="Q98" s="1">
        <v>8.2403899999999997</v>
      </c>
      <c r="R98" s="1">
        <v>1.0938000000000001</v>
      </c>
      <c r="S98" s="1">
        <v>2.1906699999999999</v>
      </c>
      <c r="T98" s="1">
        <v>3.4999899999999999</v>
      </c>
      <c r="U98" s="1">
        <v>1</v>
      </c>
      <c r="V98" s="1">
        <v>26</v>
      </c>
      <c r="W98" s="1">
        <v>26</v>
      </c>
      <c r="X98" s="1">
        <v>23</v>
      </c>
      <c r="Y98" s="1">
        <v>18</v>
      </c>
      <c r="Z98" s="1">
        <v>13</v>
      </c>
      <c r="AA98" s="1">
        <v>8</v>
      </c>
      <c r="AB98" s="1">
        <v>6</v>
      </c>
      <c r="AC98" s="1">
        <v>1</v>
      </c>
      <c r="AD98" s="1">
        <v>20</v>
      </c>
      <c r="AE98" s="1">
        <v>20</v>
      </c>
      <c r="AF98" s="1">
        <v>19</v>
      </c>
      <c r="AG98" s="1">
        <v>16</v>
      </c>
      <c r="AH98" s="1">
        <v>13</v>
      </c>
      <c r="AI98" s="1">
        <v>8</v>
      </c>
      <c r="AJ98" s="1">
        <v>6</v>
      </c>
      <c r="AK98" s="1">
        <v>19565</v>
      </c>
      <c r="AL98" s="1">
        <v>68.656400000000005</v>
      </c>
      <c r="AM98" s="1">
        <v>42.965499999999999</v>
      </c>
      <c r="AN98" s="1">
        <v>19.919</v>
      </c>
      <c r="AO98" s="1">
        <v>6.4462000000000002</v>
      </c>
      <c r="AP98" s="1">
        <v>9.8815000000000008</v>
      </c>
      <c r="AQ98" s="1">
        <v>3.7604000000000002</v>
      </c>
      <c r="AR98" s="1">
        <v>2.9916700000000001</v>
      </c>
      <c r="AS98" s="1">
        <v>1.8634900000000001</v>
      </c>
      <c r="AT98" s="6">
        <v>5.9889999999999999E-2</v>
      </c>
    </row>
    <row r="99" spans="1:46">
      <c r="A99" s="5" t="s">
        <v>23</v>
      </c>
      <c r="B99" s="1">
        <v>3.0611999999999999</v>
      </c>
      <c r="C99" s="1">
        <v>8.952</v>
      </c>
      <c r="D99" s="1">
        <v>29.902000000000001</v>
      </c>
      <c r="E99" s="1">
        <v>3.9379999999999998E-2</v>
      </c>
      <c r="F99" s="1">
        <v>3769.67</v>
      </c>
      <c r="G99" s="1">
        <v>2001</v>
      </c>
      <c r="H99" s="1">
        <v>3884</v>
      </c>
      <c r="I99" s="1">
        <v>78.552999999999997</v>
      </c>
      <c r="J99" s="1">
        <v>2.7284000000000002</v>
      </c>
      <c r="K99" s="1">
        <v>8.5670000000000002</v>
      </c>
      <c r="L99" s="1">
        <v>31.824000000000002</v>
      </c>
      <c r="M99" s="1">
        <v>29270445</v>
      </c>
      <c r="N99" s="1">
        <v>27108306</v>
      </c>
      <c r="O99" s="1">
        <v>24189914</v>
      </c>
      <c r="P99" s="1">
        <v>31020596</v>
      </c>
      <c r="Q99" s="1">
        <v>8.2646200000000007</v>
      </c>
      <c r="R99" s="1">
        <v>1.0037199999999999</v>
      </c>
      <c r="S99" s="1">
        <v>2.1479699999999999</v>
      </c>
      <c r="T99" s="1">
        <v>3.4602200000000001</v>
      </c>
      <c r="U99" s="1" t="s">
        <v>13</v>
      </c>
      <c r="V99" s="1">
        <v>26</v>
      </c>
      <c r="W99" s="1">
        <v>26</v>
      </c>
      <c r="X99" s="1">
        <v>24</v>
      </c>
      <c r="Y99" s="1">
        <v>18</v>
      </c>
      <c r="Z99" s="1">
        <v>13</v>
      </c>
      <c r="AA99" s="1">
        <v>9</v>
      </c>
      <c r="AB99" s="1">
        <v>6</v>
      </c>
      <c r="AC99" s="1" t="s">
        <v>13</v>
      </c>
      <c r="AD99" s="1">
        <v>20</v>
      </c>
      <c r="AE99" s="1">
        <v>20</v>
      </c>
      <c r="AF99" s="1">
        <v>19</v>
      </c>
      <c r="AG99" s="1">
        <v>16</v>
      </c>
      <c r="AH99" s="1">
        <v>13</v>
      </c>
      <c r="AI99" s="1">
        <v>9</v>
      </c>
      <c r="AJ99" s="1">
        <v>6</v>
      </c>
      <c r="AK99" s="1">
        <v>21480</v>
      </c>
      <c r="AL99" s="1">
        <v>68.221599999999995</v>
      </c>
      <c r="AM99" s="1">
        <v>45.859400000000001</v>
      </c>
      <c r="AN99" s="1">
        <v>21.878900000000002</v>
      </c>
      <c r="AO99" s="1">
        <v>7.0888</v>
      </c>
      <c r="AP99" s="1">
        <v>9.9748999999999999</v>
      </c>
      <c r="AQ99" s="1">
        <v>3.82558</v>
      </c>
      <c r="AR99" s="1">
        <v>3.0855199999999998</v>
      </c>
      <c r="AS99" s="1">
        <v>1.95851</v>
      </c>
      <c r="AT99" s="6">
        <v>3.9379999999999998E-2</v>
      </c>
    </row>
    <row r="100" spans="1:46">
      <c r="A100" s="5" t="s">
        <v>23</v>
      </c>
      <c r="B100" s="1">
        <v>3.0611999999999999</v>
      </c>
      <c r="C100" s="1">
        <v>8.952</v>
      </c>
      <c r="D100" s="1">
        <v>29.902000000000001</v>
      </c>
      <c r="E100" s="1">
        <v>7.1629999999999999E-2</v>
      </c>
      <c r="F100" s="1">
        <v>3769.67</v>
      </c>
      <c r="G100" s="1">
        <v>2002</v>
      </c>
      <c r="H100" s="1">
        <v>3779</v>
      </c>
      <c r="I100" s="1">
        <v>78.500900000000001</v>
      </c>
      <c r="J100" s="1">
        <v>2.532</v>
      </c>
      <c r="K100" s="1">
        <v>9.3140000000000001</v>
      </c>
      <c r="L100" s="1">
        <v>32.975000000000001</v>
      </c>
      <c r="M100" s="1">
        <v>29553108</v>
      </c>
      <c r="N100" s="1">
        <v>27378337</v>
      </c>
      <c r="O100" s="1">
        <v>24289082</v>
      </c>
      <c r="P100" s="1">
        <v>31358418</v>
      </c>
      <c r="Q100" s="1">
        <v>8.2372099999999993</v>
      </c>
      <c r="R100" s="1">
        <v>0.92901</v>
      </c>
      <c r="S100" s="1">
        <v>2.2315100000000001</v>
      </c>
      <c r="T100" s="1">
        <v>3.4957400000000001</v>
      </c>
      <c r="U100" s="1">
        <v>1</v>
      </c>
      <c r="V100" s="1">
        <v>27</v>
      </c>
      <c r="W100" s="1">
        <v>27</v>
      </c>
      <c r="X100" s="1">
        <v>24</v>
      </c>
      <c r="Y100" s="1">
        <v>20</v>
      </c>
      <c r="Z100" s="1">
        <v>14</v>
      </c>
      <c r="AA100" s="1">
        <v>9</v>
      </c>
      <c r="AB100" s="1">
        <v>6</v>
      </c>
      <c r="AC100" s="1" t="s">
        <v>13</v>
      </c>
      <c r="AD100" s="1">
        <v>20</v>
      </c>
      <c r="AE100" s="1">
        <v>20</v>
      </c>
      <c r="AF100" s="1">
        <v>19</v>
      </c>
      <c r="AG100" s="1">
        <v>17</v>
      </c>
      <c r="AH100" s="1">
        <v>14</v>
      </c>
      <c r="AI100" s="1">
        <v>9</v>
      </c>
      <c r="AJ100" s="1">
        <v>6</v>
      </c>
      <c r="AK100" s="1">
        <v>20605</v>
      </c>
      <c r="AL100" s="1">
        <v>67.965900000000005</v>
      </c>
      <c r="AM100" s="1">
        <v>47.756999999999998</v>
      </c>
      <c r="AN100" s="1">
        <v>23.516999999999999</v>
      </c>
      <c r="AO100" s="1">
        <v>7.6383000000000001</v>
      </c>
      <c r="AP100" s="1">
        <v>9.9332999999999991</v>
      </c>
      <c r="AQ100" s="1">
        <v>3.8661300000000001</v>
      </c>
      <c r="AR100" s="1">
        <v>3.1577199999999999</v>
      </c>
      <c r="AS100" s="1">
        <v>2.0331800000000002</v>
      </c>
      <c r="AT100" s="6">
        <v>7.1629999999999999E-2</v>
      </c>
    </row>
    <row r="101" spans="1:46">
      <c r="A101" s="5" t="s">
        <v>23</v>
      </c>
      <c r="B101" s="1">
        <v>3.0611999999999999</v>
      </c>
      <c r="C101" s="1">
        <v>8.952</v>
      </c>
      <c r="D101" s="1">
        <v>29.902000000000001</v>
      </c>
      <c r="E101" s="1">
        <v>5.8689999999999999E-2</v>
      </c>
      <c r="F101" s="1">
        <v>3769.67</v>
      </c>
      <c r="G101" s="1">
        <v>2003</v>
      </c>
      <c r="H101" s="1">
        <v>3736</v>
      </c>
      <c r="I101" s="1">
        <v>78.756</v>
      </c>
      <c r="J101" s="1">
        <v>3.3997999999999999</v>
      </c>
      <c r="K101" s="1">
        <v>9.56</v>
      </c>
      <c r="L101" s="1">
        <v>32.026000000000003</v>
      </c>
      <c r="M101" s="1">
        <v>29780450</v>
      </c>
      <c r="N101" s="1">
        <v>27589965</v>
      </c>
      <c r="O101" s="1">
        <v>24339745</v>
      </c>
      <c r="P101" s="1">
        <v>31641630</v>
      </c>
      <c r="Q101" s="1">
        <v>8.2257700000000007</v>
      </c>
      <c r="R101" s="1">
        <v>1.2237100000000001</v>
      </c>
      <c r="S101" s="1">
        <v>2.2575500000000002</v>
      </c>
      <c r="T101" s="1">
        <v>3.4665499999999998</v>
      </c>
      <c r="U101" s="1" t="s">
        <v>13</v>
      </c>
      <c r="V101" s="1">
        <v>27</v>
      </c>
      <c r="W101" s="1">
        <v>27</v>
      </c>
      <c r="X101" s="1">
        <v>24</v>
      </c>
      <c r="Y101" s="1">
        <v>21</v>
      </c>
      <c r="Z101" s="1">
        <v>15</v>
      </c>
      <c r="AA101" s="1">
        <v>9</v>
      </c>
      <c r="AB101" s="1">
        <v>6</v>
      </c>
      <c r="AC101" s="1" t="s">
        <v>13</v>
      </c>
      <c r="AD101" s="1">
        <v>20</v>
      </c>
      <c r="AE101" s="1">
        <v>20</v>
      </c>
      <c r="AF101" s="1">
        <v>19</v>
      </c>
      <c r="AG101" s="1">
        <v>18</v>
      </c>
      <c r="AH101" s="1">
        <v>14</v>
      </c>
      <c r="AI101" s="1">
        <v>9</v>
      </c>
      <c r="AJ101" s="1">
        <v>6</v>
      </c>
      <c r="AK101" s="1">
        <v>20650</v>
      </c>
      <c r="AL101" s="1">
        <v>67.914000000000001</v>
      </c>
      <c r="AM101" s="1">
        <v>49.455599999999997</v>
      </c>
      <c r="AN101" s="1">
        <v>25.046099999999999</v>
      </c>
      <c r="AO101" s="1">
        <v>8.2225999999999999</v>
      </c>
      <c r="AP101" s="1">
        <v>9.9354999999999993</v>
      </c>
      <c r="AQ101" s="1">
        <v>3.9010699999999998</v>
      </c>
      <c r="AR101" s="1">
        <v>3.22072</v>
      </c>
      <c r="AS101" s="1">
        <v>2.1068799999999999</v>
      </c>
      <c r="AT101" s="6">
        <v>5.8689999999999999E-2</v>
      </c>
    </row>
    <row r="102" spans="1:46">
      <c r="A102" s="5" t="s">
        <v>23</v>
      </c>
      <c r="B102" s="1">
        <v>3.0611999999999999</v>
      </c>
      <c r="C102" s="1">
        <v>8.952</v>
      </c>
      <c r="D102" s="1">
        <v>29.902000000000001</v>
      </c>
      <c r="E102" s="2">
        <v>-2.052E-2</v>
      </c>
      <c r="F102" s="1">
        <v>3769.67</v>
      </c>
      <c r="G102" s="1">
        <v>2004</v>
      </c>
      <c r="H102" s="1">
        <v>3756</v>
      </c>
      <c r="I102" s="1">
        <v>79.171300000000002</v>
      </c>
      <c r="J102" s="1">
        <v>3.4617</v>
      </c>
      <c r="K102" s="1">
        <v>9.25</v>
      </c>
      <c r="L102" s="1">
        <v>29.466000000000001</v>
      </c>
      <c r="M102" s="1">
        <v>30026229</v>
      </c>
      <c r="N102" s="1">
        <v>27810425</v>
      </c>
      <c r="O102" s="1">
        <v>24409913</v>
      </c>
      <c r="P102" s="1">
        <v>31938004</v>
      </c>
      <c r="Q102" s="1">
        <v>8.2311099999999993</v>
      </c>
      <c r="R102" s="1">
        <v>1.24176</v>
      </c>
      <c r="S102" s="1">
        <v>2.22464</v>
      </c>
      <c r="T102" s="1">
        <v>3.3832300000000002</v>
      </c>
      <c r="U102" s="1" t="s">
        <v>13</v>
      </c>
      <c r="V102" s="1">
        <v>27</v>
      </c>
      <c r="W102" s="1">
        <v>27</v>
      </c>
      <c r="X102" s="1">
        <v>25</v>
      </c>
      <c r="Y102" s="1">
        <v>22</v>
      </c>
      <c r="Z102" s="1">
        <v>16</v>
      </c>
      <c r="AA102" s="1">
        <v>11</v>
      </c>
      <c r="AB102" s="1">
        <v>7</v>
      </c>
      <c r="AC102" s="1" t="s">
        <v>13</v>
      </c>
      <c r="AD102" s="1">
        <v>20</v>
      </c>
      <c r="AE102" s="1">
        <v>20</v>
      </c>
      <c r="AF102" s="1">
        <v>19</v>
      </c>
      <c r="AG102" s="1">
        <v>18</v>
      </c>
      <c r="AH102" s="1">
        <v>14</v>
      </c>
      <c r="AI102" s="1">
        <v>11</v>
      </c>
      <c r="AJ102" s="1">
        <v>7</v>
      </c>
      <c r="AK102" s="1">
        <v>21705</v>
      </c>
      <c r="AL102" s="1">
        <v>67.593299999999999</v>
      </c>
      <c r="AM102" s="1">
        <v>51.0762</v>
      </c>
      <c r="AN102" s="1">
        <v>26.6614</v>
      </c>
      <c r="AO102" s="1">
        <v>8.7420000000000009</v>
      </c>
      <c r="AP102" s="1">
        <v>9.9853000000000005</v>
      </c>
      <c r="AQ102" s="1">
        <v>3.9333200000000001</v>
      </c>
      <c r="AR102" s="1">
        <v>3.28322</v>
      </c>
      <c r="AS102" s="1">
        <v>2.1681400000000002</v>
      </c>
      <c r="AT102" s="6">
        <v>2.052E-2</v>
      </c>
    </row>
    <row r="103" spans="1:46">
      <c r="A103" s="5" t="s">
        <v>23</v>
      </c>
      <c r="B103" s="1">
        <v>3.0611999999999999</v>
      </c>
      <c r="C103" s="1">
        <v>8.952</v>
      </c>
      <c r="D103" s="1">
        <v>29.902000000000001</v>
      </c>
      <c r="E103" s="1">
        <v>7.3580000000000007E-2</v>
      </c>
      <c r="F103" s="1">
        <v>3769.67</v>
      </c>
      <c r="G103" s="1">
        <v>2005</v>
      </c>
      <c r="H103" s="1">
        <v>3659</v>
      </c>
      <c r="I103" s="1">
        <v>78.967600000000004</v>
      </c>
      <c r="J103" s="1">
        <v>3.9611000000000001</v>
      </c>
      <c r="K103" s="1">
        <v>10.548999999999999</v>
      </c>
      <c r="L103" s="1">
        <v>31.222000000000001</v>
      </c>
      <c r="M103" s="1">
        <v>30275449</v>
      </c>
      <c r="N103" s="1">
        <v>28036863</v>
      </c>
      <c r="O103" s="1">
        <v>24488083</v>
      </c>
      <c r="P103" s="1">
        <v>32242364</v>
      </c>
      <c r="Q103" s="1">
        <v>8.2049500000000002</v>
      </c>
      <c r="R103" s="1">
        <v>1.37652</v>
      </c>
      <c r="S103" s="1">
        <v>2.3559899999999998</v>
      </c>
      <c r="T103" s="1">
        <v>3.4411100000000001</v>
      </c>
      <c r="U103" s="1" t="s">
        <v>13</v>
      </c>
      <c r="V103" s="1">
        <v>27</v>
      </c>
      <c r="W103" s="1">
        <v>27</v>
      </c>
      <c r="X103" s="1">
        <v>26</v>
      </c>
      <c r="Y103" s="1">
        <v>23</v>
      </c>
      <c r="Z103" s="1">
        <v>18</v>
      </c>
      <c r="AA103" s="1">
        <v>13</v>
      </c>
      <c r="AB103" s="1">
        <v>8</v>
      </c>
      <c r="AC103" s="1" t="s">
        <v>13</v>
      </c>
      <c r="AD103" s="1">
        <v>20</v>
      </c>
      <c r="AE103" s="1">
        <v>20</v>
      </c>
      <c r="AF103" s="1">
        <v>20</v>
      </c>
      <c r="AG103" s="1">
        <v>19</v>
      </c>
      <c r="AH103" s="1">
        <v>16</v>
      </c>
      <c r="AI103" s="1">
        <v>13</v>
      </c>
      <c r="AJ103" s="1">
        <v>8</v>
      </c>
      <c r="AK103" s="1">
        <v>22185</v>
      </c>
      <c r="AL103" s="1">
        <v>67.507900000000006</v>
      </c>
      <c r="AM103" s="1">
        <v>52.334899999999998</v>
      </c>
      <c r="AN103" s="1">
        <v>28.093599999999999</v>
      </c>
      <c r="AO103" s="1">
        <v>9.1998999999999995</v>
      </c>
      <c r="AP103" s="1">
        <v>10.007199999999999</v>
      </c>
      <c r="AQ103" s="1">
        <v>3.9576600000000002</v>
      </c>
      <c r="AR103" s="1">
        <v>3.3355399999999999</v>
      </c>
      <c r="AS103" s="1">
        <v>2.2191900000000002</v>
      </c>
      <c r="AT103" s="6">
        <v>7.3580000000000007E-2</v>
      </c>
    </row>
    <row r="104" spans="1:46">
      <c r="A104" s="5" t="s">
        <v>23</v>
      </c>
      <c r="B104" s="1">
        <v>3.0611999999999999</v>
      </c>
      <c r="C104" s="1">
        <v>8.952</v>
      </c>
      <c r="D104" s="1">
        <v>29.902000000000001</v>
      </c>
      <c r="E104" s="2">
        <v>-2.717E-2</v>
      </c>
      <c r="F104" s="1">
        <v>3769.67</v>
      </c>
      <c r="G104" s="1">
        <v>2006</v>
      </c>
      <c r="H104" s="1">
        <v>3633</v>
      </c>
      <c r="I104" s="1">
        <v>79.412300000000002</v>
      </c>
      <c r="J104" s="1">
        <v>3.2052</v>
      </c>
      <c r="K104" s="1">
        <v>8.6690000000000005</v>
      </c>
      <c r="L104" s="1">
        <v>28.125</v>
      </c>
      <c r="M104" s="1">
        <v>30542403</v>
      </c>
      <c r="N104" s="1">
        <v>28260547</v>
      </c>
      <c r="O104" s="1">
        <v>24569090</v>
      </c>
      <c r="P104" s="1">
        <v>32570505</v>
      </c>
      <c r="Q104" s="1">
        <v>8.1978100000000005</v>
      </c>
      <c r="R104" s="1">
        <v>1.16479</v>
      </c>
      <c r="S104" s="1">
        <v>2.1597900000000001</v>
      </c>
      <c r="T104" s="1">
        <v>3.3366500000000001</v>
      </c>
      <c r="U104" s="1" t="s">
        <v>13</v>
      </c>
      <c r="V104" s="1">
        <v>27</v>
      </c>
      <c r="W104" s="1">
        <v>27</v>
      </c>
      <c r="X104" s="1">
        <v>26</v>
      </c>
      <c r="Y104" s="1">
        <v>24</v>
      </c>
      <c r="Z104" s="1">
        <v>18</v>
      </c>
      <c r="AA104" s="1">
        <v>13</v>
      </c>
      <c r="AB104" s="1">
        <v>9</v>
      </c>
      <c r="AC104" s="1" t="s">
        <v>13</v>
      </c>
      <c r="AD104" s="1">
        <v>20</v>
      </c>
      <c r="AE104" s="1">
        <v>20</v>
      </c>
      <c r="AF104" s="1">
        <v>20</v>
      </c>
      <c r="AG104" s="1">
        <v>19</v>
      </c>
      <c r="AH104" s="1">
        <v>16</v>
      </c>
      <c r="AI104" s="1">
        <v>13</v>
      </c>
      <c r="AJ104" s="1">
        <v>9</v>
      </c>
      <c r="AK104" s="1">
        <v>23690</v>
      </c>
      <c r="AL104" s="1">
        <v>67.293199999999999</v>
      </c>
      <c r="AM104" s="1">
        <v>53.313299999999998</v>
      </c>
      <c r="AN104" s="1">
        <v>29.389199999999999</v>
      </c>
      <c r="AO104" s="1">
        <v>9.6087000000000007</v>
      </c>
      <c r="AP104" s="1">
        <v>10.072800000000001</v>
      </c>
      <c r="AQ104" s="1">
        <v>3.9761899999999999</v>
      </c>
      <c r="AR104" s="1">
        <v>3.38063</v>
      </c>
      <c r="AS104" s="1">
        <v>2.26267</v>
      </c>
      <c r="AT104" s="6">
        <v>2.717E-2</v>
      </c>
    </row>
    <row r="105" spans="1:46">
      <c r="A105" s="5" t="s">
        <v>23</v>
      </c>
      <c r="B105" s="1">
        <v>3.0611999999999999</v>
      </c>
      <c r="C105" s="1">
        <v>8.952</v>
      </c>
      <c r="D105" s="1">
        <v>29.902000000000001</v>
      </c>
      <c r="E105" s="2">
        <v>-0.11586</v>
      </c>
      <c r="F105" s="1">
        <v>3769.67</v>
      </c>
      <c r="G105" s="1">
        <v>2007</v>
      </c>
      <c r="H105" s="1">
        <v>3697</v>
      </c>
      <c r="I105" s="1">
        <v>79.719399999999993</v>
      </c>
      <c r="J105" s="1">
        <v>2.617</v>
      </c>
      <c r="K105" s="1">
        <v>7.875</v>
      </c>
      <c r="L105" s="1">
        <v>26.843</v>
      </c>
      <c r="M105" s="1">
        <v>30809293</v>
      </c>
      <c r="N105" s="1">
        <v>28475290</v>
      </c>
      <c r="O105" s="1">
        <v>24646922</v>
      </c>
      <c r="P105" s="1">
        <v>32887928</v>
      </c>
      <c r="Q105" s="1">
        <v>8.2152799999999999</v>
      </c>
      <c r="R105" s="1">
        <v>0.96201000000000003</v>
      </c>
      <c r="S105" s="1">
        <v>2.06372</v>
      </c>
      <c r="T105" s="1">
        <v>3.28999</v>
      </c>
      <c r="U105" s="1" t="s">
        <v>13</v>
      </c>
      <c r="V105" s="1">
        <v>27</v>
      </c>
      <c r="W105" s="1">
        <v>27</v>
      </c>
      <c r="X105" s="1">
        <v>27</v>
      </c>
      <c r="Y105" s="1">
        <v>24</v>
      </c>
      <c r="Z105" s="1">
        <v>20</v>
      </c>
      <c r="AA105" s="1">
        <v>14</v>
      </c>
      <c r="AB105" s="1">
        <v>9</v>
      </c>
      <c r="AC105" s="1" t="s">
        <v>13</v>
      </c>
      <c r="AD105" s="1">
        <v>20</v>
      </c>
      <c r="AE105" s="1">
        <v>20</v>
      </c>
      <c r="AF105" s="1">
        <v>20</v>
      </c>
      <c r="AG105" s="1">
        <v>19</v>
      </c>
      <c r="AH105" s="1">
        <v>17</v>
      </c>
      <c r="AI105" s="1">
        <v>14</v>
      </c>
      <c r="AJ105" s="1">
        <v>9</v>
      </c>
      <c r="AK105" s="1">
        <v>24410</v>
      </c>
      <c r="AL105" s="1">
        <v>67.112899999999996</v>
      </c>
      <c r="AM105" s="1">
        <v>55.1584</v>
      </c>
      <c r="AN105" s="1">
        <v>31.0276</v>
      </c>
      <c r="AO105" s="1">
        <v>10.0374</v>
      </c>
      <c r="AP105" s="1">
        <v>10.1027</v>
      </c>
      <c r="AQ105" s="1">
        <v>4.0102099999999998</v>
      </c>
      <c r="AR105" s="1">
        <v>3.4348800000000002</v>
      </c>
      <c r="AS105" s="1">
        <v>2.3063199999999999</v>
      </c>
      <c r="AT105" s="6">
        <v>0.11586</v>
      </c>
    </row>
    <row r="106" spans="1:46">
      <c r="A106" s="5" t="s">
        <v>23</v>
      </c>
      <c r="B106" s="1">
        <v>3.0611999999999999</v>
      </c>
      <c r="C106" s="1">
        <v>8.952</v>
      </c>
      <c r="D106" s="1">
        <v>29.902000000000001</v>
      </c>
      <c r="E106" s="1">
        <v>6.1700000000000001E-3</v>
      </c>
      <c r="F106" s="1">
        <v>3769.67</v>
      </c>
      <c r="G106" s="1">
        <v>2008</v>
      </c>
      <c r="H106" s="1">
        <v>3801</v>
      </c>
      <c r="I106" s="1">
        <v>79.457400000000007</v>
      </c>
      <c r="J106" s="1">
        <v>3.0909</v>
      </c>
      <c r="K106" s="1">
        <v>9.0809999999999995</v>
      </c>
      <c r="L106" s="1">
        <v>29.443000000000001</v>
      </c>
      <c r="M106" s="1">
        <v>31119019</v>
      </c>
      <c r="N106" s="1">
        <v>28713168</v>
      </c>
      <c r="O106" s="1">
        <v>24749702</v>
      </c>
      <c r="P106" s="1">
        <v>33245773</v>
      </c>
      <c r="Q106" s="1">
        <v>8.2430199999999996</v>
      </c>
      <c r="R106" s="1">
        <v>1.1284799999999999</v>
      </c>
      <c r="S106" s="1">
        <v>2.20621</v>
      </c>
      <c r="T106" s="1">
        <v>3.3824700000000001</v>
      </c>
      <c r="U106" s="1" t="s">
        <v>13</v>
      </c>
      <c r="V106" s="1">
        <v>27</v>
      </c>
      <c r="W106" s="1">
        <v>27</v>
      </c>
      <c r="X106" s="1">
        <v>27</v>
      </c>
      <c r="Y106" s="1">
        <v>24</v>
      </c>
      <c r="Z106" s="1">
        <v>21</v>
      </c>
      <c r="AA106" s="1">
        <v>15</v>
      </c>
      <c r="AB106" s="1">
        <v>9</v>
      </c>
      <c r="AC106" s="1" t="s">
        <v>13</v>
      </c>
      <c r="AD106" s="1">
        <v>20</v>
      </c>
      <c r="AE106" s="1">
        <v>20</v>
      </c>
      <c r="AF106" s="1">
        <v>20</v>
      </c>
      <c r="AG106" s="1">
        <v>19</v>
      </c>
      <c r="AH106" s="1">
        <v>18</v>
      </c>
      <c r="AI106" s="1">
        <v>14</v>
      </c>
      <c r="AJ106" s="1">
        <v>9</v>
      </c>
      <c r="AK106" s="1">
        <v>23260</v>
      </c>
      <c r="AL106" s="1">
        <v>66.921800000000005</v>
      </c>
      <c r="AM106" s="1">
        <v>56.318100000000001</v>
      </c>
      <c r="AN106" s="1">
        <v>32.291600000000003</v>
      </c>
      <c r="AO106" s="1">
        <v>10.5124</v>
      </c>
      <c r="AP106" s="1">
        <v>10.054500000000001</v>
      </c>
      <c r="AQ106" s="1">
        <v>4.0310199999999998</v>
      </c>
      <c r="AR106" s="1">
        <v>3.4748100000000002</v>
      </c>
      <c r="AS106" s="1">
        <v>2.3525499999999999</v>
      </c>
      <c r="AT106" s="6">
        <v>6.1700000000000001E-3</v>
      </c>
    </row>
    <row r="107" spans="1:46">
      <c r="A107" s="5" t="s">
        <v>23</v>
      </c>
      <c r="B107" s="1">
        <v>3.0611999999999999</v>
      </c>
      <c r="C107" s="1">
        <v>8.952</v>
      </c>
      <c r="D107" s="1">
        <v>29.902000000000001</v>
      </c>
      <c r="E107" s="2">
        <v>-6.658E-2</v>
      </c>
      <c r="F107" s="1">
        <v>3769.67</v>
      </c>
      <c r="G107" s="1">
        <v>2009</v>
      </c>
      <c r="H107" s="1">
        <v>3803</v>
      </c>
      <c r="I107" s="1">
        <v>79.778499999999994</v>
      </c>
      <c r="J107" s="1">
        <v>2.2627999999999999</v>
      </c>
      <c r="K107" s="1">
        <v>7.9489999999999998</v>
      </c>
      <c r="L107" s="1">
        <v>27.321000000000002</v>
      </c>
      <c r="M107" s="1">
        <v>31459329</v>
      </c>
      <c r="N107" s="1">
        <v>28967461</v>
      </c>
      <c r="O107" s="1">
        <v>24858115</v>
      </c>
      <c r="P107" s="1">
        <v>33628571</v>
      </c>
      <c r="Q107" s="1">
        <v>8.2435500000000008</v>
      </c>
      <c r="R107" s="1">
        <v>0.81662000000000001</v>
      </c>
      <c r="S107" s="1">
        <v>2.0729899999999999</v>
      </c>
      <c r="T107" s="1">
        <v>3.3076599999999998</v>
      </c>
      <c r="U107" s="1">
        <v>1</v>
      </c>
      <c r="V107" s="1">
        <v>28</v>
      </c>
      <c r="W107" s="1">
        <v>28</v>
      </c>
      <c r="X107" s="1">
        <v>27</v>
      </c>
      <c r="Y107" s="1">
        <v>25</v>
      </c>
      <c r="Z107" s="1">
        <v>22</v>
      </c>
      <c r="AA107" s="1">
        <v>16</v>
      </c>
      <c r="AB107" s="1">
        <v>11</v>
      </c>
      <c r="AC107" s="1">
        <v>1</v>
      </c>
      <c r="AD107" s="1">
        <v>21</v>
      </c>
      <c r="AE107" s="1">
        <v>21</v>
      </c>
      <c r="AF107" s="1">
        <v>20</v>
      </c>
      <c r="AG107" s="1">
        <v>19</v>
      </c>
      <c r="AH107" s="1">
        <v>18</v>
      </c>
      <c r="AI107" s="1">
        <v>14</v>
      </c>
      <c r="AJ107" s="1">
        <v>11</v>
      </c>
      <c r="AK107" s="1">
        <v>23475</v>
      </c>
      <c r="AL107" s="1">
        <v>66.9696</v>
      </c>
      <c r="AM107" s="1">
        <v>56.990299999999998</v>
      </c>
      <c r="AN107" s="1">
        <v>33.116300000000003</v>
      </c>
      <c r="AO107" s="1">
        <v>10.807700000000001</v>
      </c>
      <c r="AP107" s="1">
        <v>10.063700000000001</v>
      </c>
      <c r="AQ107" s="1">
        <v>4.0428800000000003</v>
      </c>
      <c r="AR107" s="1">
        <v>3.5000300000000002</v>
      </c>
      <c r="AS107" s="1">
        <v>2.3802599999999998</v>
      </c>
      <c r="AT107" s="6">
        <v>6.658E-2</v>
      </c>
    </row>
    <row r="108" spans="1:46">
      <c r="A108" s="5" t="s">
        <v>23</v>
      </c>
      <c r="B108" s="1">
        <v>3.0611999999999999</v>
      </c>
      <c r="C108" s="1">
        <v>8.952</v>
      </c>
      <c r="D108" s="1">
        <v>29.902000000000001</v>
      </c>
      <c r="E108" s="2">
        <v>-1.261E-2</v>
      </c>
      <c r="F108" s="1">
        <v>3769.67</v>
      </c>
      <c r="G108" s="1">
        <v>2010</v>
      </c>
      <c r="H108" s="1">
        <v>3923</v>
      </c>
      <c r="I108" s="1">
        <v>79.784599999999998</v>
      </c>
      <c r="J108" s="1">
        <v>3.6385999999999998</v>
      </c>
      <c r="K108" s="1">
        <v>9.4749999999999996</v>
      </c>
      <c r="L108" s="1">
        <v>29.318999999999999</v>
      </c>
      <c r="M108" s="1">
        <v>31788672</v>
      </c>
      <c r="N108" s="1">
        <v>29209131</v>
      </c>
      <c r="O108" s="1">
        <v>24940838</v>
      </c>
      <c r="P108" s="1">
        <v>34005274</v>
      </c>
      <c r="Q108" s="1">
        <v>8.2746099999999991</v>
      </c>
      <c r="R108" s="1">
        <v>1.2916000000000001</v>
      </c>
      <c r="S108" s="1">
        <v>2.2486299999999999</v>
      </c>
      <c r="T108" s="1">
        <v>3.3782199999999998</v>
      </c>
      <c r="U108" s="1" t="s">
        <v>13</v>
      </c>
      <c r="V108" s="1">
        <v>28</v>
      </c>
      <c r="W108" s="1">
        <v>28</v>
      </c>
      <c r="X108" s="1">
        <v>27</v>
      </c>
      <c r="Y108" s="1">
        <v>26</v>
      </c>
      <c r="Z108" s="1">
        <v>23</v>
      </c>
      <c r="AA108" s="1">
        <v>18</v>
      </c>
      <c r="AB108" s="1">
        <v>13</v>
      </c>
      <c r="AC108" s="1" t="s">
        <v>13</v>
      </c>
      <c r="AD108" s="1">
        <v>21</v>
      </c>
      <c r="AE108" s="1">
        <v>21</v>
      </c>
      <c r="AF108" s="1">
        <v>20</v>
      </c>
      <c r="AG108" s="1">
        <v>20</v>
      </c>
      <c r="AH108" s="1">
        <v>19</v>
      </c>
      <c r="AI108" s="1">
        <v>16</v>
      </c>
      <c r="AJ108" s="1">
        <v>13</v>
      </c>
      <c r="AK108" s="1">
        <v>23095</v>
      </c>
      <c r="AL108" s="1">
        <v>66.893799999999999</v>
      </c>
      <c r="AM108" s="1">
        <v>57.195799999999998</v>
      </c>
      <c r="AN108" s="1">
        <v>33.553800000000003</v>
      </c>
      <c r="AO108" s="1">
        <v>10.996499999999999</v>
      </c>
      <c r="AP108" s="1">
        <v>10.0474</v>
      </c>
      <c r="AQ108" s="1">
        <v>4.0464799999999999</v>
      </c>
      <c r="AR108" s="1">
        <v>3.51315</v>
      </c>
      <c r="AS108" s="1">
        <v>2.39758</v>
      </c>
      <c r="AT108" s="6">
        <v>1.261E-2</v>
      </c>
    </row>
    <row r="109" spans="1:46">
      <c r="A109" s="5" t="s">
        <v>23</v>
      </c>
      <c r="B109" s="1">
        <v>3.0611999999999999</v>
      </c>
      <c r="C109" s="1">
        <v>8.952</v>
      </c>
      <c r="D109" s="1">
        <v>29.902000000000001</v>
      </c>
      <c r="E109" s="2">
        <v>-6.6610000000000003E-2</v>
      </c>
      <c r="F109" s="1">
        <v>3769.67</v>
      </c>
      <c r="G109" s="1">
        <v>2011</v>
      </c>
      <c r="H109" s="1">
        <v>3774</v>
      </c>
      <c r="I109" s="1">
        <v>79.926500000000004</v>
      </c>
      <c r="J109" s="1">
        <v>2.8513000000000002</v>
      </c>
      <c r="K109" s="1">
        <v>8.1910000000000007</v>
      </c>
      <c r="L109" s="1">
        <v>27.152000000000001</v>
      </c>
      <c r="M109" s="1">
        <v>32079232</v>
      </c>
      <c r="N109" s="1">
        <v>29392470</v>
      </c>
      <c r="O109" s="1">
        <v>24988937</v>
      </c>
      <c r="P109" s="1">
        <v>34342780</v>
      </c>
      <c r="Q109" s="1">
        <v>8.2358899999999995</v>
      </c>
      <c r="R109" s="1">
        <v>1.04776</v>
      </c>
      <c r="S109" s="1">
        <v>2.1030199999999999</v>
      </c>
      <c r="T109" s="1">
        <v>3.3014299999999999</v>
      </c>
      <c r="U109" s="1">
        <v>1</v>
      </c>
      <c r="V109" s="1">
        <v>29</v>
      </c>
      <c r="W109" s="1">
        <v>29</v>
      </c>
      <c r="X109" s="1">
        <v>27</v>
      </c>
      <c r="Y109" s="1">
        <v>26</v>
      </c>
      <c r="Z109" s="1">
        <v>24</v>
      </c>
      <c r="AA109" s="1">
        <v>18</v>
      </c>
      <c r="AB109" s="1">
        <v>13</v>
      </c>
      <c r="AC109" s="1" t="s">
        <v>13</v>
      </c>
      <c r="AD109" s="1">
        <v>21</v>
      </c>
      <c r="AE109" s="1">
        <v>21</v>
      </c>
      <c r="AF109" s="1">
        <v>20</v>
      </c>
      <c r="AG109" s="1">
        <v>20</v>
      </c>
      <c r="AH109" s="1">
        <v>19</v>
      </c>
      <c r="AI109" s="1">
        <v>16</v>
      </c>
      <c r="AJ109" s="1">
        <v>13</v>
      </c>
      <c r="AK109" s="1" t="s">
        <v>13</v>
      </c>
      <c r="AL109" s="1" t="s">
        <v>13</v>
      </c>
      <c r="AM109" s="1" t="s">
        <v>13</v>
      </c>
      <c r="AN109" s="1" t="s">
        <v>13</v>
      </c>
      <c r="AO109" s="1" t="s">
        <v>13</v>
      </c>
      <c r="AP109" s="1" t="s">
        <v>13</v>
      </c>
      <c r="AQ109" s="1" t="s">
        <v>13</v>
      </c>
      <c r="AR109" s="1" t="s">
        <v>13</v>
      </c>
      <c r="AS109" s="1" t="s">
        <v>13</v>
      </c>
      <c r="AT109" s="6">
        <v>6.6610000000000003E-2</v>
      </c>
    </row>
    <row r="110" spans="1:46">
      <c r="A110" s="5" t="s">
        <v>24</v>
      </c>
      <c r="B110" s="1">
        <v>7.5801999999999996</v>
      </c>
      <c r="C110" s="1">
        <v>23.280999999999999</v>
      </c>
      <c r="D110" s="1">
        <v>56.911999999999999</v>
      </c>
      <c r="E110" s="2">
        <v>-3.3149999999999999E-2</v>
      </c>
      <c r="F110" s="1">
        <v>3288.83</v>
      </c>
      <c r="G110" s="1">
        <v>2000</v>
      </c>
      <c r="H110" s="1">
        <v>2847</v>
      </c>
      <c r="I110" s="1">
        <v>73.472099999999998</v>
      </c>
      <c r="J110" s="1">
        <v>8.9776000000000007</v>
      </c>
      <c r="K110" s="1">
        <v>24.736999999999998</v>
      </c>
      <c r="L110" s="1">
        <v>57.545999999999999</v>
      </c>
      <c r="M110" s="1">
        <v>28989695</v>
      </c>
      <c r="N110" s="1">
        <v>26842052</v>
      </c>
      <c r="O110" s="1">
        <v>24031980</v>
      </c>
      <c r="P110" s="1">
        <v>30685730</v>
      </c>
      <c r="Q110" s="1">
        <v>7.9540199999999999</v>
      </c>
      <c r="R110" s="1">
        <v>2.1947299999999998</v>
      </c>
      <c r="S110" s="1">
        <v>3.20831</v>
      </c>
      <c r="T110" s="1">
        <v>4.0525900000000004</v>
      </c>
      <c r="U110" s="1">
        <v>1</v>
      </c>
      <c r="V110" s="1">
        <v>20</v>
      </c>
      <c r="W110" s="1">
        <v>20</v>
      </c>
      <c r="X110" s="1">
        <v>18</v>
      </c>
      <c r="Y110" s="1">
        <v>17</v>
      </c>
      <c r="Z110" s="1">
        <v>13</v>
      </c>
      <c r="AA110" s="1">
        <v>9</v>
      </c>
      <c r="AB110" s="1">
        <v>5</v>
      </c>
      <c r="AC110" s="1">
        <v>1</v>
      </c>
      <c r="AD110" s="1">
        <v>18</v>
      </c>
      <c r="AE110" s="1">
        <v>18</v>
      </c>
      <c r="AF110" s="1">
        <v>16</v>
      </c>
      <c r="AG110" s="1">
        <v>16</v>
      </c>
      <c r="AH110" s="1">
        <v>12</v>
      </c>
      <c r="AI110" s="1">
        <v>9</v>
      </c>
      <c r="AJ110" s="1">
        <v>5</v>
      </c>
      <c r="AK110" s="1">
        <v>9635</v>
      </c>
      <c r="AL110" s="1">
        <v>68.423699999999997</v>
      </c>
      <c r="AM110" s="1">
        <v>21.246700000000001</v>
      </c>
      <c r="AN110" s="1">
        <v>12.2563</v>
      </c>
      <c r="AO110" s="1">
        <v>6.3196000000000003</v>
      </c>
      <c r="AP110" s="1">
        <v>9.1731999999999996</v>
      </c>
      <c r="AQ110" s="1">
        <v>3.0562</v>
      </c>
      <c r="AR110" s="1">
        <v>2.50604</v>
      </c>
      <c r="AS110" s="1">
        <v>1.8436600000000001</v>
      </c>
      <c r="AT110" s="6">
        <v>3.3149999999999999E-2</v>
      </c>
    </row>
    <row r="111" spans="1:46">
      <c r="A111" s="5" t="s">
        <v>24</v>
      </c>
      <c r="B111" s="1">
        <v>7.5801999999999996</v>
      </c>
      <c r="C111" s="1">
        <v>23.280999999999999</v>
      </c>
      <c r="D111" s="1">
        <v>56.911999999999999</v>
      </c>
      <c r="E111" s="2">
        <v>-4.4600000000000001E-2</v>
      </c>
      <c r="F111" s="1">
        <v>3288.83</v>
      </c>
      <c r="G111" s="1">
        <v>2001</v>
      </c>
      <c r="H111" s="1">
        <v>2888</v>
      </c>
      <c r="I111" s="1">
        <v>73.820300000000003</v>
      </c>
      <c r="J111" s="1">
        <v>9.0305999999999997</v>
      </c>
      <c r="K111" s="1">
        <v>24.317</v>
      </c>
      <c r="L111" s="1">
        <v>55.805</v>
      </c>
      <c r="M111" s="1">
        <v>29270445</v>
      </c>
      <c r="N111" s="1">
        <v>27108306</v>
      </c>
      <c r="O111" s="1">
        <v>24189914</v>
      </c>
      <c r="P111" s="1">
        <v>31020596</v>
      </c>
      <c r="Q111" s="1">
        <v>7.9683200000000003</v>
      </c>
      <c r="R111" s="1">
        <v>2.2006199999999998</v>
      </c>
      <c r="S111" s="1">
        <v>3.1911900000000002</v>
      </c>
      <c r="T111" s="1">
        <v>4.0218699999999998</v>
      </c>
      <c r="U111" s="1" t="s">
        <v>13</v>
      </c>
      <c r="V111" s="1">
        <v>20</v>
      </c>
      <c r="W111" s="1">
        <v>20</v>
      </c>
      <c r="X111" s="1">
        <v>19</v>
      </c>
      <c r="Y111" s="1">
        <v>17</v>
      </c>
      <c r="Z111" s="1">
        <v>13</v>
      </c>
      <c r="AA111" s="1">
        <v>9</v>
      </c>
      <c r="AB111" s="1">
        <v>6</v>
      </c>
      <c r="AC111" s="1" t="s">
        <v>13</v>
      </c>
      <c r="AD111" s="1">
        <v>18</v>
      </c>
      <c r="AE111" s="1">
        <v>18</v>
      </c>
      <c r="AF111" s="1">
        <v>17</v>
      </c>
      <c r="AG111" s="1">
        <v>16</v>
      </c>
      <c r="AH111" s="1">
        <v>12</v>
      </c>
      <c r="AI111" s="1">
        <v>9</v>
      </c>
      <c r="AJ111" s="1">
        <v>6</v>
      </c>
      <c r="AK111" s="1">
        <v>9875</v>
      </c>
      <c r="AL111" s="1">
        <v>68.198700000000002</v>
      </c>
      <c r="AM111" s="1">
        <v>21.553899999999999</v>
      </c>
      <c r="AN111" s="1">
        <v>12.5397</v>
      </c>
      <c r="AO111" s="1">
        <v>6.4882999999999997</v>
      </c>
      <c r="AP111" s="1">
        <v>9.1978000000000009</v>
      </c>
      <c r="AQ111" s="1">
        <v>3.07056</v>
      </c>
      <c r="AR111" s="1">
        <v>2.5289000000000001</v>
      </c>
      <c r="AS111" s="1">
        <v>1.87</v>
      </c>
      <c r="AT111" s="6">
        <v>4.4600000000000001E-2</v>
      </c>
    </row>
    <row r="112" spans="1:46">
      <c r="A112" s="5" t="s">
        <v>24</v>
      </c>
      <c r="B112" s="1">
        <v>7.5801999999999996</v>
      </c>
      <c r="C112" s="1">
        <v>23.280999999999999</v>
      </c>
      <c r="D112" s="1">
        <v>56.911999999999999</v>
      </c>
      <c r="E112" s="2">
        <v>-6.5629999999999994E-2</v>
      </c>
      <c r="F112" s="1">
        <v>3288.83</v>
      </c>
      <c r="G112" s="1">
        <v>2002</v>
      </c>
      <c r="H112" s="1">
        <v>2965</v>
      </c>
      <c r="I112" s="1">
        <v>73.964799999999997</v>
      </c>
      <c r="J112" s="1">
        <v>7.1616999999999997</v>
      </c>
      <c r="K112" s="1">
        <v>22.361000000000001</v>
      </c>
      <c r="L112" s="1">
        <v>54.823</v>
      </c>
      <c r="M112" s="1">
        <v>29553108</v>
      </c>
      <c r="N112" s="1">
        <v>27378337</v>
      </c>
      <c r="O112" s="1">
        <v>24289082</v>
      </c>
      <c r="P112" s="1">
        <v>31358418</v>
      </c>
      <c r="Q112" s="1">
        <v>7.9946299999999999</v>
      </c>
      <c r="R112" s="1">
        <v>1.9687399999999999</v>
      </c>
      <c r="S112" s="1">
        <v>3.10731</v>
      </c>
      <c r="T112" s="1">
        <v>4.0041200000000003</v>
      </c>
      <c r="U112" s="1">
        <v>1</v>
      </c>
      <c r="V112" s="1">
        <v>21</v>
      </c>
      <c r="W112" s="1">
        <v>21</v>
      </c>
      <c r="X112" s="1">
        <v>19</v>
      </c>
      <c r="Y112" s="1">
        <v>18</v>
      </c>
      <c r="Z112" s="1">
        <v>13</v>
      </c>
      <c r="AA112" s="1">
        <v>9</v>
      </c>
      <c r="AB112" s="1">
        <v>7</v>
      </c>
      <c r="AC112" s="1" t="s">
        <v>13</v>
      </c>
      <c r="AD112" s="1">
        <v>18</v>
      </c>
      <c r="AE112" s="1">
        <v>18</v>
      </c>
      <c r="AF112" s="1">
        <v>17</v>
      </c>
      <c r="AG112" s="1">
        <v>16</v>
      </c>
      <c r="AH112" s="1">
        <v>12</v>
      </c>
      <c r="AI112" s="1">
        <v>9</v>
      </c>
      <c r="AJ112" s="1">
        <v>7</v>
      </c>
      <c r="AK112" s="1">
        <v>10195</v>
      </c>
      <c r="AL112" s="1">
        <v>68.1327</v>
      </c>
      <c r="AM112" s="1">
        <v>21.8293</v>
      </c>
      <c r="AN112" s="1">
        <v>12.824</v>
      </c>
      <c r="AO112" s="1">
        <v>6.6426999999999996</v>
      </c>
      <c r="AP112" s="1">
        <v>9.2296999999999993</v>
      </c>
      <c r="AQ112" s="1">
        <v>3.08325</v>
      </c>
      <c r="AR112" s="1">
        <v>2.55132</v>
      </c>
      <c r="AS112" s="1">
        <v>1.8935200000000001</v>
      </c>
      <c r="AT112" s="6">
        <v>6.5629999999999994E-2</v>
      </c>
    </row>
    <row r="113" spans="1:46">
      <c r="A113" s="5" t="s">
        <v>24</v>
      </c>
      <c r="B113" s="1">
        <v>7.5801999999999996</v>
      </c>
      <c r="C113" s="1">
        <v>23.280999999999999</v>
      </c>
      <c r="D113" s="1">
        <v>56.911999999999999</v>
      </c>
      <c r="E113" s="2">
        <v>-1.83E-2</v>
      </c>
      <c r="F113" s="1">
        <v>3288.83</v>
      </c>
      <c r="G113" s="1">
        <v>2003</v>
      </c>
      <c r="H113" s="1">
        <v>3064</v>
      </c>
      <c r="I113" s="1">
        <v>73.884</v>
      </c>
      <c r="J113" s="1">
        <v>7.1776</v>
      </c>
      <c r="K113" s="1">
        <v>22.751000000000001</v>
      </c>
      <c r="L113" s="1">
        <v>56.554000000000002</v>
      </c>
      <c r="M113" s="1">
        <v>29780450</v>
      </c>
      <c r="N113" s="1">
        <v>27589965</v>
      </c>
      <c r="O113" s="1">
        <v>24339745</v>
      </c>
      <c r="P113" s="1">
        <v>31641630</v>
      </c>
      <c r="Q113" s="1">
        <v>8.0274800000000006</v>
      </c>
      <c r="R113" s="1">
        <v>1.97096</v>
      </c>
      <c r="S113" s="1">
        <v>3.1246100000000001</v>
      </c>
      <c r="T113" s="1">
        <v>4.0351900000000001</v>
      </c>
      <c r="U113" s="1" t="s">
        <v>13</v>
      </c>
      <c r="V113" s="1">
        <v>21</v>
      </c>
      <c r="W113" s="1">
        <v>21</v>
      </c>
      <c r="X113" s="1">
        <v>19</v>
      </c>
      <c r="Y113" s="1">
        <v>18</v>
      </c>
      <c r="Z113" s="1">
        <v>13</v>
      </c>
      <c r="AA113" s="1">
        <v>9</v>
      </c>
      <c r="AB113" s="1">
        <v>7</v>
      </c>
      <c r="AC113" s="1" t="s">
        <v>13</v>
      </c>
      <c r="AD113" s="1">
        <v>18</v>
      </c>
      <c r="AE113" s="1">
        <v>18</v>
      </c>
      <c r="AF113" s="1">
        <v>17</v>
      </c>
      <c r="AG113" s="1">
        <v>16</v>
      </c>
      <c r="AH113" s="1">
        <v>12</v>
      </c>
      <c r="AI113" s="1">
        <v>9</v>
      </c>
      <c r="AJ113" s="1">
        <v>7</v>
      </c>
      <c r="AK113" s="1">
        <v>10510</v>
      </c>
      <c r="AL113" s="1">
        <v>68.601299999999995</v>
      </c>
      <c r="AM113" s="1">
        <v>22.154</v>
      </c>
      <c r="AN113" s="1">
        <v>13.0794</v>
      </c>
      <c r="AO113" s="1">
        <v>6.6170999999999998</v>
      </c>
      <c r="AP113" s="1">
        <v>9.2600999999999996</v>
      </c>
      <c r="AQ113" s="1">
        <v>3.09802</v>
      </c>
      <c r="AR113" s="1">
        <v>2.57104</v>
      </c>
      <c r="AS113" s="1">
        <v>1.8896599999999999</v>
      </c>
      <c r="AT113" s="6">
        <v>1.83E-2</v>
      </c>
    </row>
    <row r="114" spans="1:46">
      <c r="A114" s="5" t="s">
        <v>24</v>
      </c>
      <c r="B114" s="1">
        <v>7.5801999999999996</v>
      </c>
      <c r="C114" s="1">
        <v>23.280999999999999</v>
      </c>
      <c r="D114" s="1">
        <v>56.911999999999999</v>
      </c>
      <c r="E114" s="1">
        <v>3.5680000000000003E-2</v>
      </c>
      <c r="F114" s="1">
        <v>3288.83</v>
      </c>
      <c r="G114" s="1">
        <v>2004</v>
      </c>
      <c r="H114" s="1">
        <v>3207</v>
      </c>
      <c r="I114" s="1">
        <v>73.987499999999997</v>
      </c>
      <c r="J114" s="1">
        <v>8.7649000000000008</v>
      </c>
      <c r="K114" s="1">
        <v>25.276</v>
      </c>
      <c r="L114" s="1">
        <v>59.445999999999998</v>
      </c>
      <c r="M114" s="1">
        <v>30026229</v>
      </c>
      <c r="N114" s="1">
        <v>27810425</v>
      </c>
      <c r="O114" s="1">
        <v>24409913</v>
      </c>
      <c r="P114" s="1">
        <v>31938004</v>
      </c>
      <c r="Q114" s="1">
        <v>8.0730900000000005</v>
      </c>
      <c r="R114" s="1">
        <v>2.17075</v>
      </c>
      <c r="S114" s="1">
        <v>3.22987</v>
      </c>
      <c r="T114" s="1">
        <v>4.08507</v>
      </c>
      <c r="U114" s="1" t="s">
        <v>13</v>
      </c>
      <c r="V114" s="1">
        <v>21</v>
      </c>
      <c r="W114" s="1">
        <v>21</v>
      </c>
      <c r="X114" s="1">
        <v>19</v>
      </c>
      <c r="Y114" s="1">
        <v>18</v>
      </c>
      <c r="Z114" s="1">
        <v>14</v>
      </c>
      <c r="AA114" s="1">
        <v>11</v>
      </c>
      <c r="AB114" s="1">
        <v>8</v>
      </c>
      <c r="AC114" s="1" t="s">
        <v>13</v>
      </c>
      <c r="AD114" s="1">
        <v>18</v>
      </c>
      <c r="AE114" s="1">
        <v>18</v>
      </c>
      <c r="AF114" s="1">
        <v>17</v>
      </c>
      <c r="AG114" s="1">
        <v>16</v>
      </c>
      <c r="AH114" s="1">
        <v>13</v>
      </c>
      <c r="AI114" s="1">
        <v>11</v>
      </c>
      <c r="AJ114" s="1">
        <v>8</v>
      </c>
      <c r="AK114" s="1">
        <v>10840</v>
      </c>
      <c r="AL114" s="1">
        <v>68.535499999999999</v>
      </c>
      <c r="AM114" s="1">
        <v>22.388200000000001</v>
      </c>
      <c r="AN114" s="1">
        <v>13.3299</v>
      </c>
      <c r="AO114" s="1">
        <v>6.6544999999999996</v>
      </c>
      <c r="AP114" s="1">
        <v>9.2910000000000004</v>
      </c>
      <c r="AQ114" s="1">
        <v>3.10853</v>
      </c>
      <c r="AR114" s="1">
        <v>2.5900099999999999</v>
      </c>
      <c r="AS114" s="1">
        <v>1.8952899999999999</v>
      </c>
      <c r="AT114" s="6">
        <v>3.5680000000000003E-2</v>
      </c>
    </row>
    <row r="115" spans="1:46">
      <c r="A115" s="5" t="s">
        <v>24</v>
      </c>
      <c r="B115" s="1">
        <v>7.5801999999999996</v>
      </c>
      <c r="C115" s="1">
        <v>23.280999999999999</v>
      </c>
      <c r="D115" s="1">
        <v>56.911999999999999</v>
      </c>
      <c r="E115" s="1">
        <v>1.0959999999999999E-2</v>
      </c>
      <c r="F115" s="1">
        <v>3288.83</v>
      </c>
      <c r="G115" s="1">
        <v>2005</v>
      </c>
      <c r="H115" s="1">
        <v>3188</v>
      </c>
      <c r="I115" s="1">
        <v>74.507999999999996</v>
      </c>
      <c r="J115" s="1">
        <v>7.8855000000000004</v>
      </c>
      <c r="K115" s="1">
        <v>23.623999999999999</v>
      </c>
      <c r="L115" s="1">
        <v>55.930999999999997</v>
      </c>
      <c r="M115" s="1">
        <v>30275449</v>
      </c>
      <c r="N115" s="1">
        <v>28036863</v>
      </c>
      <c r="O115" s="1">
        <v>24488083</v>
      </c>
      <c r="P115" s="1">
        <v>32242364</v>
      </c>
      <c r="Q115" s="1">
        <v>8.0671499999999998</v>
      </c>
      <c r="R115" s="1">
        <v>2.0650200000000001</v>
      </c>
      <c r="S115" s="1">
        <v>3.1622699999999999</v>
      </c>
      <c r="T115" s="1">
        <v>4.0241300000000004</v>
      </c>
      <c r="U115" s="1">
        <v>1</v>
      </c>
      <c r="V115" s="1">
        <v>22</v>
      </c>
      <c r="W115" s="1">
        <v>22</v>
      </c>
      <c r="X115" s="1">
        <v>20</v>
      </c>
      <c r="Y115" s="1">
        <v>18</v>
      </c>
      <c r="Z115" s="1">
        <v>17</v>
      </c>
      <c r="AA115" s="1">
        <v>13</v>
      </c>
      <c r="AB115" s="1">
        <v>9</v>
      </c>
      <c r="AC115" s="1">
        <v>1</v>
      </c>
      <c r="AD115" s="1">
        <v>19</v>
      </c>
      <c r="AE115" s="1">
        <v>19</v>
      </c>
      <c r="AF115" s="1">
        <v>18</v>
      </c>
      <c r="AG115" s="1">
        <v>16</v>
      </c>
      <c r="AH115" s="1">
        <v>16</v>
      </c>
      <c r="AI115" s="1">
        <v>12</v>
      </c>
      <c r="AJ115" s="1">
        <v>9</v>
      </c>
      <c r="AK115" s="1">
        <v>11005</v>
      </c>
      <c r="AL115" s="1">
        <v>68.917500000000004</v>
      </c>
      <c r="AM115" s="1">
        <v>22.668399999999998</v>
      </c>
      <c r="AN115" s="1">
        <v>13.634399999999999</v>
      </c>
      <c r="AO115" s="1">
        <v>6.7042000000000002</v>
      </c>
      <c r="AP115" s="1">
        <v>9.3061000000000007</v>
      </c>
      <c r="AQ115" s="1">
        <v>3.1209699999999998</v>
      </c>
      <c r="AR115" s="1">
        <v>2.61259</v>
      </c>
      <c r="AS115" s="1">
        <v>1.90273</v>
      </c>
      <c r="AT115" s="6">
        <v>1.0959999999999999E-2</v>
      </c>
    </row>
    <row r="116" spans="1:46">
      <c r="A116" s="5" t="s">
        <v>24</v>
      </c>
      <c r="B116" s="1">
        <v>7.5801999999999996</v>
      </c>
      <c r="C116" s="1">
        <v>23.280999999999999</v>
      </c>
      <c r="D116" s="1">
        <v>56.911999999999999</v>
      </c>
      <c r="E116" s="1">
        <v>4.4999999999999997E-3</v>
      </c>
      <c r="F116" s="1">
        <v>3288.83</v>
      </c>
      <c r="G116" s="1">
        <v>2006</v>
      </c>
      <c r="H116" s="1">
        <v>3281</v>
      </c>
      <c r="I116" s="1">
        <v>74.842299999999994</v>
      </c>
      <c r="J116" s="1">
        <v>6.5937000000000001</v>
      </c>
      <c r="K116" s="1">
        <v>22.346</v>
      </c>
      <c r="L116" s="1">
        <v>55.366</v>
      </c>
      <c r="M116" s="1">
        <v>30542403</v>
      </c>
      <c r="N116" s="1">
        <v>28260547</v>
      </c>
      <c r="O116" s="1">
        <v>24569090</v>
      </c>
      <c r="P116" s="1">
        <v>32570505</v>
      </c>
      <c r="Q116" s="1">
        <v>8.0959000000000003</v>
      </c>
      <c r="R116" s="1">
        <v>1.88611</v>
      </c>
      <c r="S116" s="1">
        <v>3.10663</v>
      </c>
      <c r="T116" s="1">
        <v>4.01396</v>
      </c>
      <c r="U116" s="1" t="s">
        <v>13</v>
      </c>
      <c r="V116" s="1">
        <v>22</v>
      </c>
      <c r="W116" s="1">
        <v>22</v>
      </c>
      <c r="X116" s="1">
        <v>20</v>
      </c>
      <c r="Y116" s="1">
        <v>19</v>
      </c>
      <c r="Z116" s="1">
        <v>17</v>
      </c>
      <c r="AA116" s="1">
        <v>13</v>
      </c>
      <c r="AB116" s="1">
        <v>9</v>
      </c>
      <c r="AC116" s="1" t="s">
        <v>13</v>
      </c>
      <c r="AD116" s="1">
        <v>19</v>
      </c>
      <c r="AE116" s="1">
        <v>19</v>
      </c>
      <c r="AF116" s="1">
        <v>18</v>
      </c>
      <c r="AG116" s="1">
        <v>17</v>
      </c>
      <c r="AH116" s="1">
        <v>16</v>
      </c>
      <c r="AI116" s="1">
        <v>12</v>
      </c>
      <c r="AJ116" s="1">
        <v>9</v>
      </c>
      <c r="AK116" s="1">
        <v>11495</v>
      </c>
      <c r="AL116" s="1">
        <v>68.507000000000005</v>
      </c>
      <c r="AM116" s="1">
        <v>23.061399999999999</v>
      </c>
      <c r="AN116" s="1">
        <v>14.0016</v>
      </c>
      <c r="AO116" s="1">
        <v>6.8095999999999997</v>
      </c>
      <c r="AP116" s="1">
        <v>9.3497000000000003</v>
      </c>
      <c r="AQ116" s="1">
        <v>3.1381600000000001</v>
      </c>
      <c r="AR116" s="1">
        <v>2.63917</v>
      </c>
      <c r="AS116" s="1">
        <v>1.9183300000000001</v>
      </c>
      <c r="AT116" s="6">
        <v>4.4999999999999997E-3</v>
      </c>
    </row>
    <row r="117" spans="1:46">
      <c r="A117" s="5" t="s">
        <v>24</v>
      </c>
      <c r="B117" s="1">
        <v>7.5801999999999996</v>
      </c>
      <c r="C117" s="1">
        <v>23.280999999999999</v>
      </c>
      <c r="D117" s="1">
        <v>56.911999999999999</v>
      </c>
      <c r="E117" s="2">
        <v>-6.4460000000000003E-2</v>
      </c>
      <c r="F117" s="1">
        <v>3288.83</v>
      </c>
      <c r="G117" s="1">
        <v>2007</v>
      </c>
      <c r="H117" s="1">
        <v>3380</v>
      </c>
      <c r="I117" s="1">
        <v>75.156999999999996</v>
      </c>
      <c r="J117" s="1">
        <v>6.6113999999999997</v>
      </c>
      <c r="K117" s="1">
        <v>21.481999999999999</v>
      </c>
      <c r="L117" s="1">
        <v>53.893999999999998</v>
      </c>
      <c r="M117" s="1">
        <v>30809293</v>
      </c>
      <c r="N117" s="1">
        <v>28475290</v>
      </c>
      <c r="O117" s="1">
        <v>24646922</v>
      </c>
      <c r="P117" s="1">
        <v>32887928</v>
      </c>
      <c r="Q117" s="1">
        <v>8.1256299999999992</v>
      </c>
      <c r="R117" s="1">
        <v>1.88879</v>
      </c>
      <c r="S117" s="1">
        <v>3.0672100000000002</v>
      </c>
      <c r="T117" s="1">
        <v>3.9870299999999999</v>
      </c>
      <c r="U117" s="1" t="s">
        <v>13</v>
      </c>
      <c r="V117" s="1">
        <v>22</v>
      </c>
      <c r="W117" s="1">
        <v>22</v>
      </c>
      <c r="X117" s="1">
        <v>21</v>
      </c>
      <c r="Y117" s="1">
        <v>19</v>
      </c>
      <c r="Z117" s="1">
        <v>18</v>
      </c>
      <c r="AA117" s="1">
        <v>13</v>
      </c>
      <c r="AB117" s="1">
        <v>9</v>
      </c>
      <c r="AC117" s="1" t="s">
        <v>13</v>
      </c>
      <c r="AD117" s="1">
        <v>19</v>
      </c>
      <c r="AE117" s="1">
        <v>19</v>
      </c>
      <c r="AF117" s="1">
        <v>18</v>
      </c>
      <c r="AG117" s="1">
        <v>17</v>
      </c>
      <c r="AH117" s="1">
        <v>16</v>
      </c>
      <c r="AI117" s="1">
        <v>12</v>
      </c>
      <c r="AJ117" s="1">
        <v>9</v>
      </c>
      <c r="AK117" s="1">
        <v>12000</v>
      </c>
      <c r="AL117" s="1">
        <v>68.610399999999998</v>
      </c>
      <c r="AM117" s="1">
        <v>23.4544</v>
      </c>
      <c r="AN117" s="1">
        <v>14.410299999999999</v>
      </c>
      <c r="AO117" s="1">
        <v>6.9276</v>
      </c>
      <c r="AP117" s="1">
        <v>9.3926999999999996</v>
      </c>
      <c r="AQ117" s="1">
        <v>3.1550600000000002</v>
      </c>
      <c r="AR117" s="1">
        <v>2.6679499999999998</v>
      </c>
      <c r="AS117" s="1">
        <v>1.9355100000000001</v>
      </c>
      <c r="AT117" s="6">
        <v>6.4460000000000003E-2</v>
      </c>
    </row>
    <row r="118" spans="1:46">
      <c r="A118" s="5" t="s">
        <v>24</v>
      </c>
      <c r="B118" s="1">
        <v>7.5801999999999996</v>
      </c>
      <c r="C118" s="1">
        <v>23.280999999999999</v>
      </c>
      <c r="D118" s="1">
        <v>56.911999999999999</v>
      </c>
      <c r="E118" s="1">
        <v>7.3349999999999999E-2</v>
      </c>
      <c r="F118" s="1">
        <v>3288.83</v>
      </c>
      <c r="G118" s="1">
        <v>2008</v>
      </c>
      <c r="H118" s="1">
        <v>3667</v>
      </c>
      <c r="I118" s="1">
        <v>74.857799999999997</v>
      </c>
      <c r="J118" s="1">
        <v>7.7435</v>
      </c>
      <c r="K118" s="1">
        <v>23.835999999999999</v>
      </c>
      <c r="L118" s="1">
        <v>60.057000000000002</v>
      </c>
      <c r="M118" s="1">
        <v>31119019</v>
      </c>
      <c r="N118" s="1">
        <v>28713168</v>
      </c>
      <c r="O118" s="1">
        <v>24749702</v>
      </c>
      <c r="P118" s="1">
        <v>33245773</v>
      </c>
      <c r="Q118" s="1">
        <v>8.2071299999999994</v>
      </c>
      <c r="R118" s="1">
        <v>2.0468600000000001</v>
      </c>
      <c r="S118" s="1">
        <v>3.1711900000000002</v>
      </c>
      <c r="T118" s="1">
        <v>4.0952900000000003</v>
      </c>
      <c r="U118" s="1" t="s">
        <v>13</v>
      </c>
      <c r="V118" s="1">
        <v>22</v>
      </c>
      <c r="W118" s="1">
        <v>22</v>
      </c>
      <c r="X118" s="1">
        <v>21</v>
      </c>
      <c r="Y118" s="1">
        <v>19</v>
      </c>
      <c r="Z118" s="1">
        <v>18</v>
      </c>
      <c r="AA118" s="1">
        <v>13</v>
      </c>
      <c r="AB118" s="1">
        <v>9</v>
      </c>
      <c r="AC118" s="1" t="s">
        <v>13</v>
      </c>
      <c r="AD118" s="1">
        <v>19</v>
      </c>
      <c r="AE118" s="1">
        <v>19</v>
      </c>
      <c r="AF118" s="1">
        <v>18</v>
      </c>
      <c r="AG118" s="1">
        <v>17</v>
      </c>
      <c r="AH118" s="1">
        <v>16</v>
      </c>
      <c r="AI118" s="1">
        <v>12</v>
      </c>
      <c r="AJ118" s="1">
        <v>9</v>
      </c>
      <c r="AK118" s="1">
        <v>12190</v>
      </c>
      <c r="AL118" s="1">
        <v>68.783799999999999</v>
      </c>
      <c r="AM118" s="1">
        <v>23.8536</v>
      </c>
      <c r="AN118" s="1">
        <v>14.763400000000001</v>
      </c>
      <c r="AO118" s="1">
        <v>7.0720000000000001</v>
      </c>
      <c r="AP118" s="1">
        <v>9.4084000000000003</v>
      </c>
      <c r="AQ118" s="1">
        <v>3.1719300000000001</v>
      </c>
      <c r="AR118" s="1">
        <v>2.6921499999999998</v>
      </c>
      <c r="AS118" s="1">
        <v>1.95614</v>
      </c>
      <c r="AT118" s="6">
        <v>7.3349999999999999E-2</v>
      </c>
    </row>
    <row r="119" spans="1:46">
      <c r="A119" s="5" t="s">
        <v>24</v>
      </c>
      <c r="B119" s="1">
        <v>7.5801999999999996</v>
      </c>
      <c r="C119" s="1">
        <v>23.280999999999999</v>
      </c>
      <c r="D119" s="1">
        <v>56.911999999999999</v>
      </c>
      <c r="E119" s="1">
        <v>7.9329999999999998E-2</v>
      </c>
      <c r="F119" s="1">
        <v>3288.83</v>
      </c>
      <c r="G119" s="1">
        <v>2009</v>
      </c>
      <c r="H119" s="1">
        <v>3633</v>
      </c>
      <c r="I119" s="1">
        <v>75.060599999999994</v>
      </c>
      <c r="J119" s="1">
        <v>8.6994000000000007</v>
      </c>
      <c r="K119" s="1">
        <v>25.312999999999999</v>
      </c>
      <c r="L119" s="1">
        <v>60.292000000000002</v>
      </c>
      <c r="M119" s="1">
        <v>31459329</v>
      </c>
      <c r="N119" s="1">
        <v>28967461</v>
      </c>
      <c r="O119" s="1">
        <v>24858115</v>
      </c>
      <c r="P119" s="1">
        <v>33628571</v>
      </c>
      <c r="Q119" s="1">
        <v>8.1978100000000005</v>
      </c>
      <c r="R119" s="1">
        <v>2.1632500000000001</v>
      </c>
      <c r="S119" s="1">
        <v>3.2313100000000001</v>
      </c>
      <c r="T119" s="1">
        <v>4.0991999999999997</v>
      </c>
      <c r="U119" s="1" t="s">
        <v>13</v>
      </c>
      <c r="V119" s="1">
        <v>22</v>
      </c>
      <c r="W119" s="1">
        <v>22</v>
      </c>
      <c r="X119" s="1">
        <v>21</v>
      </c>
      <c r="Y119" s="1">
        <v>19</v>
      </c>
      <c r="Z119" s="1">
        <v>18</v>
      </c>
      <c r="AA119" s="1">
        <v>14</v>
      </c>
      <c r="AB119" s="1">
        <v>11</v>
      </c>
      <c r="AC119" s="1" t="s">
        <v>13</v>
      </c>
      <c r="AD119" s="1">
        <v>19</v>
      </c>
      <c r="AE119" s="1">
        <v>19</v>
      </c>
      <c r="AF119" s="1">
        <v>18</v>
      </c>
      <c r="AG119" s="1">
        <v>17</v>
      </c>
      <c r="AH119" s="1">
        <v>16</v>
      </c>
      <c r="AI119" s="1">
        <v>13</v>
      </c>
      <c r="AJ119" s="1">
        <v>11</v>
      </c>
      <c r="AK119" s="1">
        <v>12590</v>
      </c>
      <c r="AL119" s="1">
        <v>68.987300000000005</v>
      </c>
      <c r="AM119" s="1">
        <v>24.297699999999999</v>
      </c>
      <c r="AN119" s="1">
        <v>15.117599999999999</v>
      </c>
      <c r="AO119" s="1">
        <v>7.1437999999999997</v>
      </c>
      <c r="AP119" s="1">
        <v>9.4406999999999996</v>
      </c>
      <c r="AQ119" s="1">
        <v>3.1903800000000002</v>
      </c>
      <c r="AR119" s="1">
        <v>2.7158600000000002</v>
      </c>
      <c r="AS119" s="1">
        <v>1.96624</v>
      </c>
      <c r="AT119" s="6">
        <v>7.9329999999999998E-2</v>
      </c>
    </row>
    <row r="120" spans="1:46">
      <c r="A120" s="5" t="s">
        <v>24</v>
      </c>
      <c r="B120" s="1">
        <v>7.5801999999999996</v>
      </c>
      <c r="C120" s="1">
        <v>23.280999999999999</v>
      </c>
      <c r="D120" s="1">
        <v>56.911999999999999</v>
      </c>
      <c r="E120" s="1">
        <v>8.26E-3</v>
      </c>
      <c r="F120" s="1">
        <v>3288.83</v>
      </c>
      <c r="G120" s="1">
        <v>2010</v>
      </c>
      <c r="H120" s="1">
        <v>3727</v>
      </c>
      <c r="I120" s="1">
        <v>75.430599999999998</v>
      </c>
      <c r="J120" s="1">
        <v>5.8238000000000003</v>
      </c>
      <c r="K120" s="1">
        <v>21.757000000000001</v>
      </c>
      <c r="L120" s="1">
        <v>57.095999999999997</v>
      </c>
      <c r="M120" s="1">
        <v>31788672</v>
      </c>
      <c r="N120" s="1">
        <v>29209131</v>
      </c>
      <c r="O120" s="1">
        <v>24940838</v>
      </c>
      <c r="P120" s="1">
        <v>34005274</v>
      </c>
      <c r="Q120" s="1">
        <v>8.2233599999999996</v>
      </c>
      <c r="R120" s="1">
        <v>1.7619499999999999</v>
      </c>
      <c r="S120" s="1">
        <v>3.0799300000000001</v>
      </c>
      <c r="T120" s="1">
        <v>4.0447300000000004</v>
      </c>
      <c r="U120" s="1">
        <v>1</v>
      </c>
      <c r="V120" s="1">
        <v>23</v>
      </c>
      <c r="W120" s="1">
        <v>23</v>
      </c>
      <c r="X120" s="1">
        <v>22</v>
      </c>
      <c r="Y120" s="1">
        <v>20</v>
      </c>
      <c r="Z120" s="1">
        <v>18</v>
      </c>
      <c r="AA120" s="1">
        <v>17</v>
      </c>
      <c r="AB120" s="1">
        <v>13</v>
      </c>
      <c r="AC120" s="1">
        <v>1</v>
      </c>
      <c r="AD120" s="1">
        <v>20</v>
      </c>
      <c r="AE120" s="1">
        <v>20</v>
      </c>
      <c r="AF120" s="1">
        <v>19</v>
      </c>
      <c r="AG120" s="1">
        <v>18</v>
      </c>
      <c r="AH120" s="1">
        <v>16</v>
      </c>
      <c r="AI120" s="1">
        <v>16</v>
      </c>
      <c r="AJ120" s="1">
        <v>12</v>
      </c>
      <c r="AK120" s="1">
        <v>12615</v>
      </c>
      <c r="AL120" s="1">
        <v>68.669200000000004</v>
      </c>
      <c r="AM120" s="1">
        <v>24.8413</v>
      </c>
      <c r="AN120" s="1">
        <v>15.539899999999999</v>
      </c>
      <c r="AO120" s="1">
        <v>7.3041</v>
      </c>
      <c r="AP120" s="1">
        <v>9.4426000000000005</v>
      </c>
      <c r="AQ120" s="1">
        <v>3.21251</v>
      </c>
      <c r="AR120" s="1">
        <v>2.7434099999999999</v>
      </c>
      <c r="AS120" s="1">
        <v>1.98844</v>
      </c>
      <c r="AT120" s="6">
        <v>8.26E-3</v>
      </c>
    </row>
    <row r="121" spans="1:46">
      <c r="A121" s="5" t="s">
        <v>24</v>
      </c>
      <c r="B121" s="1">
        <v>7.5801999999999996</v>
      </c>
      <c r="C121" s="1">
        <v>23.280999999999999</v>
      </c>
      <c r="D121" s="1">
        <v>56.911999999999999</v>
      </c>
      <c r="E121" s="1">
        <v>1.4069999999999999E-2</v>
      </c>
      <c r="F121" s="1">
        <v>3288.83</v>
      </c>
      <c r="G121" s="1">
        <v>2011</v>
      </c>
      <c r="H121" s="1">
        <v>3619</v>
      </c>
      <c r="I121" s="1">
        <v>75.304000000000002</v>
      </c>
      <c r="J121" s="1">
        <v>6.4928999999999997</v>
      </c>
      <c r="K121" s="1">
        <v>21.57</v>
      </c>
      <c r="L121" s="1">
        <v>56.134</v>
      </c>
      <c r="M121" s="1">
        <v>32079232</v>
      </c>
      <c r="N121" s="1">
        <v>29392470</v>
      </c>
      <c r="O121" s="1">
        <v>24988937</v>
      </c>
      <c r="P121" s="1">
        <v>34342780</v>
      </c>
      <c r="Q121" s="1">
        <v>8.1939499999999992</v>
      </c>
      <c r="R121" s="1">
        <v>1.8707100000000001</v>
      </c>
      <c r="S121" s="1">
        <v>3.07131</v>
      </c>
      <c r="T121" s="1">
        <v>4.0277500000000002</v>
      </c>
      <c r="U121" s="1" t="s">
        <v>13</v>
      </c>
      <c r="V121" s="1">
        <v>23</v>
      </c>
      <c r="W121" s="1">
        <v>23</v>
      </c>
      <c r="X121" s="1">
        <v>22</v>
      </c>
      <c r="Y121" s="1">
        <v>20</v>
      </c>
      <c r="Z121" s="1">
        <v>19</v>
      </c>
      <c r="AA121" s="1">
        <v>17</v>
      </c>
      <c r="AB121" s="1">
        <v>13</v>
      </c>
      <c r="AC121" s="1" t="s">
        <v>13</v>
      </c>
      <c r="AD121" s="1">
        <v>20</v>
      </c>
      <c r="AE121" s="1">
        <v>20</v>
      </c>
      <c r="AF121" s="1">
        <v>19</v>
      </c>
      <c r="AG121" s="1">
        <v>18</v>
      </c>
      <c r="AH121" s="1">
        <v>17</v>
      </c>
      <c r="AI121" s="1">
        <v>16</v>
      </c>
      <c r="AJ121" s="1">
        <v>12</v>
      </c>
      <c r="AK121" s="1" t="s">
        <v>13</v>
      </c>
      <c r="AL121" s="1" t="s">
        <v>13</v>
      </c>
      <c r="AM121" s="1" t="s">
        <v>13</v>
      </c>
      <c r="AN121" s="1" t="s">
        <v>13</v>
      </c>
      <c r="AO121" s="1" t="s">
        <v>13</v>
      </c>
      <c r="AP121" s="1" t="s">
        <v>13</v>
      </c>
      <c r="AQ121" s="1" t="s">
        <v>13</v>
      </c>
      <c r="AR121" s="1" t="s">
        <v>13</v>
      </c>
      <c r="AS121" s="1" t="s">
        <v>13</v>
      </c>
      <c r="AT121" s="6">
        <v>1.4069999999999999E-2</v>
      </c>
    </row>
    <row r="122" spans="1:46">
      <c r="A122" s="5" t="s">
        <v>25</v>
      </c>
      <c r="B122" s="1">
        <v>29.476800000000001</v>
      </c>
      <c r="C122" s="1">
        <v>50.545999999999999</v>
      </c>
      <c r="D122" s="1">
        <v>82.825999999999993</v>
      </c>
      <c r="E122" s="2">
        <v>-1.6469999999999999E-2</v>
      </c>
      <c r="F122" s="1">
        <v>1732.83</v>
      </c>
      <c r="G122" s="1">
        <v>2000</v>
      </c>
      <c r="H122" s="1">
        <v>1565</v>
      </c>
      <c r="I122" s="1">
        <v>60.691400000000002</v>
      </c>
      <c r="J122" s="1">
        <v>30.295000000000002</v>
      </c>
      <c r="K122" s="1">
        <v>53.052999999999997</v>
      </c>
      <c r="L122" s="1">
        <v>85.17</v>
      </c>
      <c r="M122" s="1">
        <v>28989695</v>
      </c>
      <c r="N122" s="1">
        <v>26842052</v>
      </c>
      <c r="O122" s="1">
        <v>24031980</v>
      </c>
      <c r="P122" s="1">
        <v>30685730</v>
      </c>
      <c r="Q122" s="1">
        <v>7.3556400000000002</v>
      </c>
      <c r="R122" s="1">
        <v>3.4109799999999999</v>
      </c>
      <c r="S122" s="1">
        <v>3.9712900000000002</v>
      </c>
      <c r="T122" s="1">
        <v>4.4446500000000002</v>
      </c>
      <c r="U122" s="1">
        <v>1</v>
      </c>
      <c r="V122" s="1">
        <v>17</v>
      </c>
      <c r="W122" s="1">
        <v>17</v>
      </c>
      <c r="X122" s="1">
        <v>15</v>
      </c>
      <c r="Y122" s="1">
        <v>15</v>
      </c>
      <c r="Z122" s="1">
        <v>13</v>
      </c>
      <c r="AA122" s="1">
        <v>12</v>
      </c>
      <c r="AB122" s="1">
        <v>9</v>
      </c>
      <c r="AC122" s="1">
        <v>1</v>
      </c>
      <c r="AD122" s="1">
        <v>12</v>
      </c>
      <c r="AE122" s="1">
        <v>12</v>
      </c>
      <c r="AF122" s="1">
        <v>10</v>
      </c>
      <c r="AG122" s="1">
        <v>10</v>
      </c>
      <c r="AH122" s="1">
        <v>8</v>
      </c>
      <c r="AI122" s="1">
        <v>7</v>
      </c>
      <c r="AJ122" s="1">
        <v>5</v>
      </c>
      <c r="AK122" s="1">
        <v>2610</v>
      </c>
      <c r="AL122" s="1">
        <v>54.933</v>
      </c>
      <c r="AM122" s="1">
        <v>7.2168999999999999</v>
      </c>
      <c r="AN122" s="1">
        <v>5.8441000000000001</v>
      </c>
      <c r="AO122" s="1">
        <v>4.6304999999999996</v>
      </c>
      <c r="AP122" s="1">
        <v>7.8670999999999998</v>
      </c>
      <c r="AQ122" s="1">
        <v>1.9764200000000001</v>
      </c>
      <c r="AR122" s="1">
        <v>1.7654399999999999</v>
      </c>
      <c r="AS122" s="1">
        <v>1.5326599999999999</v>
      </c>
      <c r="AT122" s="6">
        <v>1.6469999999999999E-2</v>
      </c>
    </row>
    <row r="123" spans="1:46">
      <c r="A123" s="5" t="s">
        <v>25</v>
      </c>
      <c r="B123" s="1">
        <v>29.476800000000001</v>
      </c>
      <c r="C123" s="1">
        <v>50.545999999999999</v>
      </c>
      <c r="D123" s="1">
        <v>82.825999999999993</v>
      </c>
      <c r="E123" s="1">
        <v>6.94E-3</v>
      </c>
      <c r="F123" s="1">
        <v>1732.83</v>
      </c>
      <c r="G123" s="1">
        <v>2001</v>
      </c>
      <c r="H123" s="1">
        <v>1580</v>
      </c>
      <c r="I123" s="1">
        <v>60.570900000000002</v>
      </c>
      <c r="J123" s="1">
        <v>32.2986</v>
      </c>
      <c r="K123" s="1">
        <v>54.146000000000001</v>
      </c>
      <c r="L123" s="1">
        <v>85.522999999999996</v>
      </c>
      <c r="M123" s="1">
        <v>29270445</v>
      </c>
      <c r="N123" s="1">
        <v>27108306</v>
      </c>
      <c r="O123" s="1">
        <v>24189914</v>
      </c>
      <c r="P123" s="1">
        <v>31020596</v>
      </c>
      <c r="Q123" s="1">
        <v>7.3651799999999996</v>
      </c>
      <c r="R123" s="1">
        <v>3.4750200000000002</v>
      </c>
      <c r="S123" s="1">
        <v>3.9916800000000001</v>
      </c>
      <c r="T123" s="1">
        <v>4.4487899999999998</v>
      </c>
      <c r="U123" s="1" t="s">
        <v>13</v>
      </c>
      <c r="V123" s="1">
        <v>17</v>
      </c>
      <c r="W123" s="1">
        <v>17</v>
      </c>
      <c r="X123" s="1">
        <v>15</v>
      </c>
      <c r="Y123" s="1">
        <v>15</v>
      </c>
      <c r="Z123" s="1">
        <v>13</v>
      </c>
      <c r="AA123" s="1">
        <v>12</v>
      </c>
      <c r="AB123" s="1">
        <v>10</v>
      </c>
      <c r="AC123" s="1" t="s">
        <v>13</v>
      </c>
      <c r="AD123" s="1">
        <v>12</v>
      </c>
      <c r="AE123" s="1">
        <v>12</v>
      </c>
      <c r="AF123" s="1">
        <v>10</v>
      </c>
      <c r="AG123" s="1">
        <v>10</v>
      </c>
      <c r="AH123" s="1">
        <v>8</v>
      </c>
      <c r="AI123" s="1">
        <v>7</v>
      </c>
      <c r="AJ123" s="1">
        <v>5</v>
      </c>
      <c r="AK123" s="1">
        <v>2515</v>
      </c>
      <c r="AL123" s="1">
        <v>55.104399999999998</v>
      </c>
      <c r="AM123" s="1">
        <v>7.1456</v>
      </c>
      <c r="AN123" s="1">
        <v>5.7671000000000001</v>
      </c>
      <c r="AO123" s="1">
        <v>4.5871000000000004</v>
      </c>
      <c r="AP123" s="1">
        <v>7.83</v>
      </c>
      <c r="AQ123" s="1">
        <v>1.9664999999999999</v>
      </c>
      <c r="AR123" s="1">
        <v>1.7521800000000001</v>
      </c>
      <c r="AS123" s="1">
        <v>1.5232399999999999</v>
      </c>
      <c r="AT123" s="6">
        <v>6.94E-3</v>
      </c>
    </row>
    <row r="124" spans="1:46">
      <c r="A124" s="5" t="s">
        <v>25</v>
      </c>
      <c r="B124" s="1">
        <v>29.476800000000001</v>
      </c>
      <c r="C124" s="1">
        <v>50.545999999999999</v>
      </c>
      <c r="D124" s="1">
        <v>82.825999999999993</v>
      </c>
      <c r="E124" s="2">
        <v>-9.4149999999999998E-2</v>
      </c>
      <c r="F124" s="1">
        <v>1732.83</v>
      </c>
      <c r="G124" s="1">
        <v>2002</v>
      </c>
      <c r="H124" s="1">
        <v>1557</v>
      </c>
      <c r="I124" s="1">
        <v>61.7714</v>
      </c>
      <c r="J124" s="1">
        <v>27.1706</v>
      </c>
      <c r="K124" s="1">
        <v>47.289000000000001</v>
      </c>
      <c r="L124" s="1">
        <v>77.554000000000002</v>
      </c>
      <c r="M124" s="1">
        <v>29553108</v>
      </c>
      <c r="N124" s="1">
        <v>27378337</v>
      </c>
      <c r="O124" s="1">
        <v>24289082</v>
      </c>
      <c r="P124" s="1">
        <v>31358418</v>
      </c>
      <c r="Q124" s="1">
        <v>7.3505200000000004</v>
      </c>
      <c r="R124" s="1">
        <v>3.3021400000000001</v>
      </c>
      <c r="S124" s="1">
        <v>3.8562799999999999</v>
      </c>
      <c r="T124" s="1">
        <v>4.3509700000000002</v>
      </c>
      <c r="U124" s="1">
        <v>1</v>
      </c>
      <c r="V124" s="1">
        <v>18</v>
      </c>
      <c r="W124" s="1">
        <v>18</v>
      </c>
      <c r="X124" s="1">
        <v>15</v>
      </c>
      <c r="Y124" s="1">
        <v>15</v>
      </c>
      <c r="Z124" s="1">
        <v>13</v>
      </c>
      <c r="AA124" s="1">
        <v>12</v>
      </c>
      <c r="AB124" s="1">
        <v>10</v>
      </c>
      <c r="AC124" s="1" t="s">
        <v>13</v>
      </c>
      <c r="AD124" s="1">
        <v>12</v>
      </c>
      <c r="AE124" s="1">
        <v>12</v>
      </c>
      <c r="AF124" s="1">
        <v>10</v>
      </c>
      <c r="AG124" s="1">
        <v>10</v>
      </c>
      <c r="AH124" s="1">
        <v>8</v>
      </c>
      <c r="AI124" s="1">
        <v>7</v>
      </c>
      <c r="AJ124" s="1">
        <v>5</v>
      </c>
      <c r="AK124" s="1">
        <v>2560</v>
      </c>
      <c r="AL124" s="1">
        <v>55.185499999999998</v>
      </c>
      <c r="AM124" s="1">
        <v>7.0907</v>
      </c>
      <c r="AN124" s="1">
        <v>5.7638999999999996</v>
      </c>
      <c r="AO124" s="1">
        <v>4.5515999999999996</v>
      </c>
      <c r="AP124" s="1">
        <v>7.8478000000000003</v>
      </c>
      <c r="AQ124" s="1">
        <v>1.95878</v>
      </c>
      <c r="AR124" s="1">
        <v>1.7516099999999999</v>
      </c>
      <c r="AS124" s="1">
        <v>1.5154799999999999</v>
      </c>
      <c r="AT124" s="6">
        <v>9.4149999999999998E-2</v>
      </c>
    </row>
    <row r="125" spans="1:46">
      <c r="A125" s="5" t="s">
        <v>25</v>
      </c>
      <c r="B125" s="1">
        <v>29.476800000000001</v>
      </c>
      <c r="C125" s="1">
        <v>50.545999999999999</v>
      </c>
      <c r="D125" s="1">
        <v>82.825999999999993</v>
      </c>
      <c r="E125" s="2">
        <v>-6.1379999999999997E-2</v>
      </c>
      <c r="F125" s="1">
        <v>1732.83</v>
      </c>
      <c r="G125" s="1">
        <v>2003</v>
      </c>
      <c r="H125" s="1">
        <v>1621</v>
      </c>
      <c r="I125" s="1">
        <v>62.069400000000002</v>
      </c>
      <c r="J125" s="1">
        <v>27.662600000000001</v>
      </c>
      <c r="K125" s="1">
        <v>47.790999999999997</v>
      </c>
      <c r="L125" s="1">
        <v>78.844999999999999</v>
      </c>
      <c r="M125" s="1">
        <v>29780450</v>
      </c>
      <c r="N125" s="1">
        <v>27589965</v>
      </c>
      <c r="O125" s="1">
        <v>24339745</v>
      </c>
      <c r="P125" s="1">
        <v>31641630</v>
      </c>
      <c r="Q125" s="1">
        <v>7.3907999999999996</v>
      </c>
      <c r="R125" s="1">
        <v>3.3200799999999999</v>
      </c>
      <c r="S125" s="1">
        <v>3.8668399999999998</v>
      </c>
      <c r="T125" s="1">
        <v>4.3674900000000001</v>
      </c>
      <c r="U125" s="1" t="s">
        <v>13</v>
      </c>
      <c r="V125" s="1">
        <v>18</v>
      </c>
      <c r="W125" s="1">
        <v>18</v>
      </c>
      <c r="X125" s="1">
        <v>15</v>
      </c>
      <c r="Y125" s="1">
        <v>15</v>
      </c>
      <c r="Z125" s="1">
        <v>13</v>
      </c>
      <c r="AA125" s="1">
        <v>12</v>
      </c>
      <c r="AB125" s="1">
        <v>10</v>
      </c>
      <c r="AC125" s="1" t="s">
        <v>13</v>
      </c>
      <c r="AD125" s="1">
        <v>12</v>
      </c>
      <c r="AE125" s="1">
        <v>12</v>
      </c>
      <c r="AF125" s="1">
        <v>10</v>
      </c>
      <c r="AG125" s="1">
        <v>10</v>
      </c>
      <c r="AH125" s="1">
        <v>8</v>
      </c>
      <c r="AI125" s="1">
        <v>7</v>
      </c>
      <c r="AJ125" s="1">
        <v>5</v>
      </c>
      <c r="AK125" s="1">
        <v>2640</v>
      </c>
      <c r="AL125" s="1">
        <v>56.25</v>
      </c>
      <c r="AM125" s="1">
        <v>7.1002000000000001</v>
      </c>
      <c r="AN125" s="1">
        <v>5.7413999999999996</v>
      </c>
      <c r="AO125" s="1">
        <v>4.5143000000000004</v>
      </c>
      <c r="AP125" s="1">
        <v>7.8784999999999998</v>
      </c>
      <c r="AQ125" s="1">
        <v>1.9601200000000001</v>
      </c>
      <c r="AR125" s="1">
        <v>1.7477100000000001</v>
      </c>
      <c r="AS125" s="1">
        <v>1.50725</v>
      </c>
      <c r="AT125" s="6">
        <v>6.1379999999999997E-2</v>
      </c>
    </row>
    <row r="126" spans="1:46">
      <c r="A126" s="5" t="s">
        <v>25</v>
      </c>
      <c r="B126" s="1">
        <v>29.476800000000001</v>
      </c>
      <c r="C126" s="1">
        <v>50.545999999999999</v>
      </c>
      <c r="D126" s="1">
        <v>82.825999999999993</v>
      </c>
      <c r="E126" s="2">
        <v>-1.6590000000000001E-2</v>
      </c>
      <c r="F126" s="1">
        <v>1732.83</v>
      </c>
      <c r="G126" s="1">
        <v>2004</v>
      </c>
      <c r="H126" s="1">
        <v>1636</v>
      </c>
      <c r="I126" s="1">
        <v>61.465499999999999</v>
      </c>
      <c r="J126" s="1">
        <v>29.567900000000002</v>
      </c>
      <c r="K126" s="1">
        <v>50.584000000000003</v>
      </c>
      <c r="L126" s="1">
        <v>82.12</v>
      </c>
      <c r="M126" s="1">
        <v>30026229</v>
      </c>
      <c r="N126" s="1">
        <v>27810425</v>
      </c>
      <c r="O126" s="1">
        <v>24409913</v>
      </c>
      <c r="P126" s="1">
        <v>31938004</v>
      </c>
      <c r="Q126" s="1">
        <v>7.40001</v>
      </c>
      <c r="R126" s="1">
        <v>3.3866900000000002</v>
      </c>
      <c r="S126" s="1">
        <v>3.9236300000000002</v>
      </c>
      <c r="T126" s="1">
        <v>4.4081799999999998</v>
      </c>
      <c r="U126" s="1" t="s">
        <v>13</v>
      </c>
      <c r="V126" s="1">
        <v>18</v>
      </c>
      <c r="W126" s="1">
        <v>18</v>
      </c>
      <c r="X126" s="1">
        <v>16</v>
      </c>
      <c r="Y126" s="1">
        <v>15</v>
      </c>
      <c r="Z126" s="1">
        <v>13</v>
      </c>
      <c r="AA126" s="1">
        <v>13</v>
      </c>
      <c r="AB126" s="1">
        <v>11</v>
      </c>
      <c r="AC126" s="1" t="s">
        <v>13</v>
      </c>
      <c r="AD126" s="1">
        <v>12</v>
      </c>
      <c r="AE126" s="1">
        <v>12</v>
      </c>
      <c r="AF126" s="1">
        <v>11</v>
      </c>
      <c r="AG126" s="1">
        <v>10</v>
      </c>
      <c r="AH126" s="1">
        <v>8</v>
      </c>
      <c r="AI126" s="1">
        <v>8</v>
      </c>
      <c r="AJ126" s="1">
        <v>6</v>
      </c>
      <c r="AK126" s="1">
        <v>2490</v>
      </c>
      <c r="AL126" s="1">
        <v>55.512</v>
      </c>
      <c r="AM126" s="1">
        <v>6.9962999999999997</v>
      </c>
      <c r="AN126" s="1">
        <v>5.673</v>
      </c>
      <c r="AO126" s="1">
        <v>4.4581</v>
      </c>
      <c r="AP126" s="1">
        <v>7.82</v>
      </c>
      <c r="AQ126" s="1">
        <v>1.94537</v>
      </c>
      <c r="AR126" s="1">
        <v>1.7357199999999999</v>
      </c>
      <c r="AS126" s="1">
        <v>1.4947299999999999</v>
      </c>
      <c r="AT126" s="6">
        <v>1.6590000000000001E-2</v>
      </c>
    </row>
    <row r="127" spans="1:46">
      <c r="A127" s="5" t="s">
        <v>25</v>
      </c>
      <c r="B127" s="1">
        <v>29.476800000000001</v>
      </c>
      <c r="C127" s="1">
        <v>50.545999999999999</v>
      </c>
      <c r="D127" s="1">
        <v>82.825999999999993</v>
      </c>
      <c r="E127" s="1">
        <v>2.0150000000000001E-2</v>
      </c>
      <c r="F127" s="1">
        <v>1732.83</v>
      </c>
      <c r="G127" s="1">
        <v>2005</v>
      </c>
      <c r="H127" s="1">
        <v>1609</v>
      </c>
      <c r="I127" s="1">
        <v>61.145099999999999</v>
      </c>
      <c r="J127" s="1">
        <v>31.127400000000002</v>
      </c>
      <c r="K127" s="1">
        <v>51.548000000000002</v>
      </c>
      <c r="L127" s="1">
        <v>82.162000000000006</v>
      </c>
      <c r="M127" s="1">
        <v>30275449</v>
      </c>
      <c r="N127" s="1">
        <v>28036863</v>
      </c>
      <c r="O127" s="1">
        <v>24488083</v>
      </c>
      <c r="P127" s="1">
        <v>32242364</v>
      </c>
      <c r="Q127" s="1">
        <v>7.3833700000000002</v>
      </c>
      <c r="R127" s="1">
        <v>3.4380899999999999</v>
      </c>
      <c r="S127" s="1">
        <v>3.94252</v>
      </c>
      <c r="T127" s="1">
        <v>4.4086999999999996</v>
      </c>
      <c r="U127" s="1" t="s">
        <v>13</v>
      </c>
      <c r="V127" s="1">
        <v>18</v>
      </c>
      <c r="W127" s="1">
        <v>18</v>
      </c>
      <c r="X127" s="1">
        <v>17</v>
      </c>
      <c r="Y127" s="1">
        <v>15</v>
      </c>
      <c r="Z127" s="1">
        <v>15</v>
      </c>
      <c r="AA127" s="1">
        <v>13</v>
      </c>
      <c r="AB127" s="1">
        <v>12</v>
      </c>
      <c r="AC127" s="1" t="s">
        <v>13</v>
      </c>
      <c r="AD127" s="1">
        <v>12</v>
      </c>
      <c r="AE127" s="1">
        <v>12</v>
      </c>
      <c r="AF127" s="1">
        <v>12</v>
      </c>
      <c r="AG127" s="1">
        <v>10</v>
      </c>
      <c r="AH127" s="1">
        <v>10</v>
      </c>
      <c r="AI127" s="1">
        <v>8</v>
      </c>
      <c r="AJ127" s="1">
        <v>7</v>
      </c>
      <c r="AK127" s="1">
        <v>2755</v>
      </c>
      <c r="AL127" s="1">
        <v>55.440100000000001</v>
      </c>
      <c r="AM127" s="1">
        <v>7.0038</v>
      </c>
      <c r="AN127" s="1">
        <v>5.694</v>
      </c>
      <c r="AO127" s="1">
        <v>4.4322999999999997</v>
      </c>
      <c r="AP127" s="1">
        <v>7.9211999999999998</v>
      </c>
      <c r="AQ127" s="1">
        <v>1.94645</v>
      </c>
      <c r="AR127" s="1">
        <v>1.73942</v>
      </c>
      <c r="AS127" s="1">
        <v>1.48892</v>
      </c>
      <c r="AT127" s="6">
        <v>2.0150000000000001E-2</v>
      </c>
    </row>
    <row r="128" spans="1:46">
      <c r="A128" s="5" t="s">
        <v>25</v>
      </c>
      <c r="B128" s="1">
        <v>29.476800000000001</v>
      </c>
      <c r="C128" s="1">
        <v>50.545999999999999</v>
      </c>
      <c r="D128" s="1">
        <v>82.825999999999993</v>
      </c>
      <c r="E128" s="1">
        <v>4.709E-2</v>
      </c>
      <c r="F128" s="1">
        <v>1732.83</v>
      </c>
      <c r="G128" s="1">
        <v>2006</v>
      </c>
      <c r="H128" s="1">
        <v>1700</v>
      </c>
      <c r="I128" s="1">
        <v>61.591799999999999</v>
      </c>
      <c r="J128" s="1">
        <v>31.041</v>
      </c>
      <c r="K128" s="1">
        <v>51.942</v>
      </c>
      <c r="L128" s="1">
        <v>84.093000000000004</v>
      </c>
      <c r="M128" s="1">
        <v>30542403</v>
      </c>
      <c r="N128" s="1">
        <v>28260547</v>
      </c>
      <c r="O128" s="1">
        <v>24569090</v>
      </c>
      <c r="P128" s="1">
        <v>32570505</v>
      </c>
      <c r="Q128" s="1">
        <v>7.4383800000000004</v>
      </c>
      <c r="R128" s="1">
        <v>3.4353099999999999</v>
      </c>
      <c r="S128" s="1">
        <v>3.9501200000000001</v>
      </c>
      <c r="T128" s="1">
        <v>4.4319199999999999</v>
      </c>
      <c r="U128" s="1" t="s">
        <v>13</v>
      </c>
      <c r="V128" s="1">
        <v>18</v>
      </c>
      <c r="W128" s="1">
        <v>18</v>
      </c>
      <c r="X128" s="1">
        <v>17</v>
      </c>
      <c r="Y128" s="1">
        <v>15</v>
      </c>
      <c r="Z128" s="1">
        <v>15</v>
      </c>
      <c r="AA128" s="1">
        <v>13</v>
      </c>
      <c r="AB128" s="1">
        <v>12</v>
      </c>
      <c r="AC128" s="1" t="s">
        <v>13</v>
      </c>
      <c r="AD128" s="1">
        <v>12</v>
      </c>
      <c r="AE128" s="1">
        <v>12</v>
      </c>
      <c r="AF128" s="1">
        <v>12</v>
      </c>
      <c r="AG128" s="1">
        <v>10</v>
      </c>
      <c r="AH128" s="1">
        <v>10</v>
      </c>
      <c r="AI128" s="1">
        <v>8</v>
      </c>
      <c r="AJ128" s="1">
        <v>7</v>
      </c>
      <c r="AK128" s="1">
        <v>2730</v>
      </c>
      <c r="AL128" s="1">
        <v>56.1081</v>
      </c>
      <c r="AM128" s="1">
        <v>7.0571000000000002</v>
      </c>
      <c r="AN128" s="1">
        <v>5.7617000000000003</v>
      </c>
      <c r="AO128" s="1">
        <v>4.4389000000000003</v>
      </c>
      <c r="AP128" s="1">
        <v>7.9120999999999997</v>
      </c>
      <c r="AQ128" s="1">
        <v>1.9540299999999999</v>
      </c>
      <c r="AR128" s="1">
        <v>1.7512300000000001</v>
      </c>
      <c r="AS128" s="1">
        <v>1.4903999999999999</v>
      </c>
      <c r="AT128" s="6">
        <v>4.709E-2</v>
      </c>
    </row>
    <row r="129" spans="1:46">
      <c r="A129" s="5" t="s">
        <v>25</v>
      </c>
      <c r="B129" s="1">
        <v>29.476800000000001</v>
      </c>
      <c r="C129" s="1">
        <v>50.545999999999999</v>
      </c>
      <c r="D129" s="1">
        <v>82.825999999999993</v>
      </c>
      <c r="E129" s="2">
        <v>-1.555E-2</v>
      </c>
      <c r="F129" s="1">
        <v>1732.83</v>
      </c>
      <c r="G129" s="1">
        <v>2007</v>
      </c>
      <c r="H129" s="1">
        <v>1786</v>
      </c>
      <c r="I129" s="1">
        <v>62.597999999999999</v>
      </c>
      <c r="J129" s="1">
        <v>28.330100000000002</v>
      </c>
      <c r="K129" s="1">
        <v>49.85</v>
      </c>
      <c r="L129" s="1">
        <v>82.378</v>
      </c>
      <c r="M129" s="1">
        <v>30809293</v>
      </c>
      <c r="N129" s="1">
        <v>28475290</v>
      </c>
      <c r="O129" s="1">
        <v>24646922</v>
      </c>
      <c r="P129" s="1">
        <v>32887928</v>
      </c>
      <c r="Q129" s="1">
        <v>7.48773</v>
      </c>
      <c r="R129" s="1">
        <v>3.3439299999999998</v>
      </c>
      <c r="S129" s="1">
        <v>3.9090199999999999</v>
      </c>
      <c r="T129" s="1">
        <v>4.4113199999999999</v>
      </c>
      <c r="U129" s="1" t="s">
        <v>13</v>
      </c>
      <c r="V129" s="1">
        <v>18</v>
      </c>
      <c r="W129" s="1">
        <v>18</v>
      </c>
      <c r="X129" s="1">
        <v>18</v>
      </c>
      <c r="Y129" s="1">
        <v>15</v>
      </c>
      <c r="Z129" s="1">
        <v>15</v>
      </c>
      <c r="AA129" s="1">
        <v>13</v>
      </c>
      <c r="AB129" s="1">
        <v>12</v>
      </c>
      <c r="AC129" s="1" t="s">
        <v>13</v>
      </c>
      <c r="AD129" s="1">
        <v>12</v>
      </c>
      <c r="AE129" s="1">
        <v>12</v>
      </c>
      <c r="AF129" s="1">
        <v>12</v>
      </c>
      <c r="AG129" s="1">
        <v>10</v>
      </c>
      <c r="AH129" s="1">
        <v>10</v>
      </c>
      <c r="AI129" s="1">
        <v>8</v>
      </c>
      <c r="AJ129" s="1">
        <v>7</v>
      </c>
      <c r="AK129" s="1">
        <v>2865</v>
      </c>
      <c r="AL129" s="1">
        <v>56.976399999999998</v>
      </c>
      <c r="AM129" s="1">
        <v>7.1364999999999998</v>
      </c>
      <c r="AN129" s="1">
        <v>5.8125</v>
      </c>
      <c r="AO129" s="1">
        <v>4.4585999999999997</v>
      </c>
      <c r="AP129" s="1">
        <v>7.9603000000000002</v>
      </c>
      <c r="AQ129" s="1">
        <v>1.96523</v>
      </c>
      <c r="AR129" s="1">
        <v>1.7600100000000001</v>
      </c>
      <c r="AS129" s="1">
        <v>1.4948399999999999</v>
      </c>
      <c r="AT129" s="6">
        <v>1.555E-2</v>
      </c>
    </row>
    <row r="130" spans="1:46">
      <c r="A130" s="5" t="s">
        <v>25</v>
      </c>
      <c r="B130" s="1">
        <v>29.476800000000001</v>
      </c>
      <c r="C130" s="1">
        <v>50.545999999999999</v>
      </c>
      <c r="D130" s="1">
        <v>82.825999999999993</v>
      </c>
      <c r="E130" s="1">
        <v>5.8529999999999999E-2</v>
      </c>
      <c r="F130" s="1">
        <v>1732.83</v>
      </c>
      <c r="G130" s="1">
        <v>2008</v>
      </c>
      <c r="H130" s="1">
        <v>1908</v>
      </c>
      <c r="I130" s="1">
        <v>62.790900000000001</v>
      </c>
      <c r="J130" s="1">
        <v>29.131699999999999</v>
      </c>
      <c r="K130" s="1">
        <v>51.082999999999998</v>
      </c>
      <c r="L130" s="1">
        <v>86.129000000000005</v>
      </c>
      <c r="M130" s="1">
        <v>31119019</v>
      </c>
      <c r="N130" s="1">
        <v>28713168</v>
      </c>
      <c r="O130" s="1">
        <v>24749702</v>
      </c>
      <c r="P130" s="1">
        <v>33245773</v>
      </c>
      <c r="Q130" s="1">
        <v>7.5538100000000004</v>
      </c>
      <c r="R130" s="1">
        <v>3.3718300000000001</v>
      </c>
      <c r="S130" s="1">
        <v>3.9334500000000001</v>
      </c>
      <c r="T130" s="1">
        <v>4.4558499999999999</v>
      </c>
      <c r="U130" s="1" t="s">
        <v>13</v>
      </c>
      <c r="V130" s="1">
        <v>18</v>
      </c>
      <c r="W130" s="1">
        <v>18</v>
      </c>
      <c r="X130" s="1">
        <v>18</v>
      </c>
      <c r="Y130" s="1">
        <v>15</v>
      </c>
      <c r="Z130" s="1">
        <v>15</v>
      </c>
      <c r="AA130" s="1">
        <v>13</v>
      </c>
      <c r="AB130" s="1">
        <v>12</v>
      </c>
      <c r="AC130" s="1" t="s">
        <v>13</v>
      </c>
      <c r="AD130" s="1">
        <v>12</v>
      </c>
      <c r="AE130" s="1">
        <v>12</v>
      </c>
      <c r="AF130" s="1">
        <v>12</v>
      </c>
      <c r="AG130" s="1">
        <v>10</v>
      </c>
      <c r="AH130" s="1">
        <v>10</v>
      </c>
      <c r="AI130" s="1">
        <v>8</v>
      </c>
      <c r="AJ130" s="1">
        <v>7</v>
      </c>
      <c r="AK130" s="1">
        <v>2910</v>
      </c>
      <c r="AL130" s="1">
        <v>55.627099999999999</v>
      </c>
      <c r="AM130" s="1">
        <v>7.2233000000000001</v>
      </c>
      <c r="AN130" s="1">
        <v>5.9288999999999996</v>
      </c>
      <c r="AO130" s="1">
        <v>4.5167000000000002</v>
      </c>
      <c r="AP130" s="1">
        <v>7.9759000000000002</v>
      </c>
      <c r="AQ130" s="1">
        <v>1.9773099999999999</v>
      </c>
      <c r="AR130" s="1">
        <v>1.77983</v>
      </c>
      <c r="AS130" s="1">
        <v>1.5077799999999999</v>
      </c>
      <c r="AT130" s="6">
        <v>5.8529999999999999E-2</v>
      </c>
    </row>
    <row r="131" spans="1:46">
      <c r="A131" s="5" t="s">
        <v>25</v>
      </c>
      <c r="B131" s="1">
        <v>29.476800000000001</v>
      </c>
      <c r="C131" s="1">
        <v>50.545999999999999</v>
      </c>
      <c r="D131" s="1">
        <v>82.825999999999993</v>
      </c>
      <c r="E131" s="1">
        <v>2.2419999999999999E-2</v>
      </c>
      <c r="F131" s="1">
        <v>1732.83</v>
      </c>
      <c r="G131" s="1">
        <v>2009</v>
      </c>
      <c r="H131" s="1">
        <v>1897</v>
      </c>
      <c r="I131" s="1">
        <v>63.124400000000001</v>
      </c>
      <c r="J131" s="1">
        <v>29.2379</v>
      </c>
      <c r="K131" s="1">
        <v>49.756</v>
      </c>
      <c r="L131" s="1">
        <v>82.902000000000001</v>
      </c>
      <c r="M131" s="1">
        <v>31459329</v>
      </c>
      <c r="N131" s="1">
        <v>28967461</v>
      </c>
      <c r="O131" s="1">
        <v>24858115</v>
      </c>
      <c r="P131" s="1">
        <v>33628571</v>
      </c>
      <c r="Q131" s="1">
        <v>7.5480299999999998</v>
      </c>
      <c r="R131" s="1">
        <v>3.37547</v>
      </c>
      <c r="S131" s="1">
        <v>3.90713</v>
      </c>
      <c r="T131" s="1">
        <v>4.4176599999999997</v>
      </c>
      <c r="U131" s="1" t="s">
        <v>13</v>
      </c>
      <c r="V131" s="1">
        <v>18</v>
      </c>
      <c r="W131" s="1">
        <v>18</v>
      </c>
      <c r="X131" s="1">
        <v>18</v>
      </c>
      <c r="Y131" s="1">
        <v>16</v>
      </c>
      <c r="Z131" s="1">
        <v>15</v>
      </c>
      <c r="AA131" s="1">
        <v>13</v>
      </c>
      <c r="AB131" s="1">
        <v>13</v>
      </c>
      <c r="AC131" s="1" t="s">
        <v>13</v>
      </c>
      <c r="AD131" s="1">
        <v>12</v>
      </c>
      <c r="AE131" s="1">
        <v>12</v>
      </c>
      <c r="AF131" s="1">
        <v>12</v>
      </c>
      <c r="AG131" s="1">
        <v>11</v>
      </c>
      <c r="AH131" s="1">
        <v>10</v>
      </c>
      <c r="AI131" s="1">
        <v>8</v>
      </c>
      <c r="AJ131" s="1">
        <v>8</v>
      </c>
      <c r="AK131" s="1">
        <v>2975</v>
      </c>
      <c r="AL131" s="1">
        <v>55.895000000000003</v>
      </c>
      <c r="AM131" s="1">
        <v>7.3914</v>
      </c>
      <c r="AN131" s="1">
        <v>6.0640000000000001</v>
      </c>
      <c r="AO131" s="1">
        <v>4.6178999999999997</v>
      </c>
      <c r="AP131" s="1">
        <v>7.9980000000000002</v>
      </c>
      <c r="AQ131" s="1">
        <v>2.0003199999999999</v>
      </c>
      <c r="AR131" s="1">
        <v>1.80237</v>
      </c>
      <c r="AS131" s="1">
        <v>1.5299499999999999</v>
      </c>
      <c r="AT131" s="6">
        <v>2.2419999999999999E-2</v>
      </c>
    </row>
    <row r="132" spans="1:46">
      <c r="A132" s="5" t="s">
        <v>25</v>
      </c>
      <c r="B132" s="1">
        <v>29.476800000000001</v>
      </c>
      <c r="C132" s="1">
        <v>50.545999999999999</v>
      </c>
      <c r="D132" s="1">
        <v>82.825999999999993</v>
      </c>
      <c r="E132" s="1">
        <v>1.9E-3</v>
      </c>
      <c r="F132" s="1">
        <v>1732.83</v>
      </c>
      <c r="G132" s="1">
        <v>2010</v>
      </c>
      <c r="H132" s="1">
        <v>1940</v>
      </c>
      <c r="I132" s="1">
        <v>63.5642</v>
      </c>
      <c r="J132" s="1">
        <v>28.910399999999999</v>
      </c>
      <c r="K132" s="1">
        <v>49.283999999999999</v>
      </c>
      <c r="L132" s="1">
        <v>82.578000000000003</v>
      </c>
      <c r="M132" s="1">
        <v>31788672</v>
      </c>
      <c r="N132" s="1">
        <v>29209131</v>
      </c>
      <c r="O132" s="1">
        <v>24940838</v>
      </c>
      <c r="P132" s="1">
        <v>34005274</v>
      </c>
      <c r="Q132" s="1">
        <v>7.5704399999999996</v>
      </c>
      <c r="R132" s="1">
        <v>3.3641999999999999</v>
      </c>
      <c r="S132" s="1">
        <v>3.8976000000000002</v>
      </c>
      <c r="T132" s="1">
        <v>4.4137500000000003</v>
      </c>
      <c r="U132" s="1" t="s">
        <v>13</v>
      </c>
      <c r="V132" s="1">
        <v>18</v>
      </c>
      <c r="W132" s="1">
        <v>18</v>
      </c>
      <c r="X132" s="1">
        <v>18</v>
      </c>
      <c r="Y132" s="1">
        <v>17</v>
      </c>
      <c r="Z132" s="1">
        <v>15</v>
      </c>
      <c r="AA132" s="1">
        <v>15</v>
      </c>
      <c r="AB132" s="1">
        <v>13</v>
      </c>
      <c r="AC132" s="1" t="s">
        <v>13</v>
      </c>
      <c r="AD132" s="1">
        <v>12</v>
      </c>
      <c r="AE132" s="1">
        <v>12</v>
      </c>
      <c r="AF132" s="1">
        <v>12</v>
      </c>
      <c r="AG132" s="1">
        <v>12</v>
      </c>
      <c r="AH132" s="1">
        <v>10</v>
      </c>
      <c r="AI132" s="1">
        <v>10</v>
      </c>
      <c r="AJ132" s="1">
        <v>8</v>
      </c>
      <c r="AK132" s="1">
        <v>2945</v>
      </c>
      <c r="AL132" s="1">
        <v>56.914299999999997</v>
      </c>
      <c r="AM132" s="1">
        <v>7.3846999999999996</v>
      </c>
      <c r="AN132" s="1">
        <v>6.0602999999999998</v>
      </c>
      <c r="AO132" s="1">
        <v>4.6012000000000004</v>
      </c>
      <c r="AP132" s="1">
        <v>7.9878999999999998</v>
      </c>
      <c r="AQ132" s="1">
        <v>1.9994099999999999</v>
      </c>
      <c r="AR132" s="1">
        <v>1.80175</v>
      </c>
      <c r="AS132" s="1">
        <v>1.5263100000000001</v>
      </c>
      <c r="AT132" s="6">
        <v>1.9E-3</v>
      </c>
    </row>
    <row r="133" spans="1:46">
      <c r="A133" s="5" t="s">
        <v>25</v>
      </c>
      <c r="B133" s="1">
        <v>29.476800000000001</v>
      </c>
      <c r="C133" s="1">
        <v>50.545999999999999</v>
      </c>
      <c r="D133" s="1">
        <v>82.825999999999993</v>
      </c>
      <c r="E133" s="1">
        <v>4.7120000000000002E-2</v>
      </c>
      <c r="F133" s="1">
        <v>1732.83</v>
      </c>
      <c r="G133" s="1">
        <v>2011</v>
      </c>
      <c r="H133" s="1">
        <v>1995</v>
      </c>
      <c r="I133" s="1">
        <v>63.599499999999999</v>
      </c>
      <c r="J133" s="1">
        <v>28.948799999999999</v>
      </c>
      <c r="K133" s="1">
        <v>50.231000000000002</v>
      </c>
      <c r="L133" s="1">
        <v>84.451999999999998</v>
      </c>
      <c r="M133" s="1">
        <v>32079232</v>
      </c>
      <c r="N133" s="1">
        <v>29392470</v>
      </c>
      <c r="O133" s="1">
        <v>24988937</v>
      </c>
      <c r="P133" s="1">
        <v>34342780</v>
      </c>
      <c r="Q133" s="1">
        <v>7.5983999999999998</v>
      </c>
      <c r="R133" s="1">
        <v>3.3655300000000001</v>
      </c>
      <c r="S133" s="1">
        <v>3.91662</v>
      </c>
      <c r="T133" s="1">
        <v>4.4361800000000002</v>
      </c>
      <c r="U133" s="1" t="s">
        <v>13</v>
      </c>
      <c r="V133" s="1">
        <v>18</v>
      </c>
      <c r="W133" s="1">
        <v>18</v>
      </c>
      <c r="X133" s="1">
        <v>18</v>
      </c>
      <c r="Y133" s="1">
        <v>17</v>
      </c>
      <c r="Z133" s="1">
        <v>15</v>
      </c>
      <c r="AA133" s="1">
        <v>15</v>
      </c>
      <c r="AB133" s="1">
        <v>13</v>
      </c>
      <c r="AC133" s="1" t="s">
        <v>13</v>
      </c>
      <c r="AD133" s="1">
        <v>12</v>
      </c>
      <c r="AE133" s="1">
        <v>12</v>
      </c>
      <c r="AF133" s="1">
        <v>12</v>
      </c>
      <c r="AG133" s="1">
        <v>12</v>
      </c>
      <c r="AH133" s="1">
        <v>10</v>
      </c>
      <c r="AI133" s="1">
        <v>10</v>
      </c>
      <c r="AJ133" s="1">
        <v>8</v>
      </c>
      <c r="AK133" s="1" t="s">
        <v>13</v>
      </c>
      <c r="AL133" s="1" t="s">
        <v>13</v>
      </c>
      <c r="AM133" s="1" t="s">
        <v>13</v>
      </c>
      <c r="AN133" s="1" t="s">
        <v>13</v>
      </c>
      <c r="AO133" s="1" t="s">
        <v>13</v>
      </c>
      <c r="AP133" s="1" t="s">
        <v>13</v>
      </c>
      <c r="AQ133" s="1" t="s">
        <v>13</v>
      </c>
      <c r="AR133" s="1" t="s">
        <v>13</v>
      </c>
      <c r="AS133" s="1" t="s">
        <v>13</v>
      </c>
      <c r="AT133" s="6">
        <v>4.7120000000000002E-2</v>
      </c>
    </row>
    <row r="134" spans="1:46">
      <c r="A134" s="5" t="s">
        <v>26</v>
      </c>
      <c r="B134" s="1">
        <v>5.0961999999999996</v>
      </c>
      <c r="C134" s="1">
        <v>7.0229999999999997</v>
      </c>
      <c r="D134" s="1">
        <v>10.37</v>
      </c>
      <c r="E134" s="1">
        <v>8.1200000000000005E-3</v>
      </c>
      <c r="F134" s="1">
        <v>244.08</v>
      </c>
      <c r="G134" s="1">
        <v>2000</v>
      </c>
      <c r="H134" s="1">
        <v>202</v>
      </c>
      <c r="I134" s="1">
        <v>62.195500000000003</v>
      </c>
      <c r="J134" s="1">
        <v>5.7173999999999996</v>
      </c>
      <c r="K134" s="1">
        <v>7.7549999999999999</v>
      </c>
      <c r="L134" s="1">
        <v>10.862</v>
      </c>
      <c r="M134" s="1">
        <v>28989695</v>
      </c>
      <c r="N134" s="1">
        <v>26842052</v>
      </c>
      <c r="O134" s="1">
        <v>24031980</v>
      </c>
      <c r="P134" s="1">
        <v>30685730</v>
      </c>
      <c r="Q134" s="1">
        <v>5.3082700000000003</v>
      </c>
      <c r="R134" s="1">
        <v>1.7435099999999999</v>
      </c>
      <c r="S134" s="1">
        <v>2.0482900000000002</v>
      </c>
      <c r="T134" s="1">
        <v>2.38531</v>
      </c>
      <c r="U134" s="1">
        <v>1</v>
      </c>
      <c r="V134" s="1">
        <v>11</v>
      </c>
      <c r="W134" s="1">
        <v>11</v>
      </c>
      <c r="X134" s="1">
        <v>10</v>
      </c>
      <c r="Y134" s="1">
        <v>10</v>
      </c>
      <c r="Z134" s="1">
        <v>8</v>
      </c>
      <c r="AA134" s="1">
        <v>6</v>
      </c>
      <c r="AB134" s="1">
        <v>3</v>
      </c>
      <c r="AC134" s="1">
        <v>1</v>
      </c>
      <c r="AD134" s="1">
        <v>10</v>
      </c>
      <c r="AE134" s="1">
        <v>10</v>
      </c>
      <c r="AF134" s="1">
        <v>9</v>
      </c>
      <c r="AG134" s="1">
        <v>9</v>
      </c>
      <c r="AH134" s="1">
        <v>7</v>
      </c>
      <c r="AI134" s="1">
        <v>5</v>
      </c>
      <c r="AJ134" s="1">
        <v>2</v>
      </c>
      <c r="AK134" s="1">
        <v>2455</v>
      </c>
      <c r="AL134" s="1">
        <v>48.222999999999999</v>
      </c>
      <c r="AM134" s="1">
        <v>6.6273999999999997</v>
      </c>
      <c r="AN134" s="1">
        <v>6.2144000000000004</v>
      </c>
      <c r="AO134" s="1">
        <v>5.7106000000000003</v>
      </c>
      <c r="AP134" s="1">
        <v>7.8059000000000003</v>
      </c>
      <c r="AQ134" s="1">
        <v>1.8912100000000001</v>
      </c>
      <c r="AR134" s="1">
        <v>1.82687</v>
      </c>
      <c r="AS134" s="1">
        <v>1.7423299999999999</v>
      </c>
      <c r="AT134" s="6">
        <v>8.1200000000000005E-3</v>
      </c>
    </row>
    <row r="135" spans="1:46">
      <c r="A135" s="5" t="s">
        <v>26</v>
      </c>
      <c r="B135" s="1">
        <v>5.0961999999999996</v>
      </c>
      <c r="C135" s="1">
        <v>7.0229999999999997</v>
      </c>
      <c r="D135" s="1">
        <v>10.37</v>
      </c>
      <c r="E135" s="1">
        <v>5.851E-2</v>
      </c>
      <c r="F135" s="1">
        <v>244.08</v>
      </c>
      <c r="G135" s="1">
        <v>2001</v>
      </c>
      <c r="H135" s="1">
        <v>215</v>
      </c>
      <c r="I135" s="1">
        <v>62.5</v>
      </c>
      <c r="J135" s="1">
        <v>5.8909000000000002</v>
      </c>
      <c r="K135" s="1">
        <v>8.0139999999999993</v>
      </c>
      <c r="L135" s="1">
        <v>11.206</v>
      </c>
      <c r="M135" s="1">
        <v>29270445</v>
      </c>
      <c r="N135" s="1">
        <v>27108306</v>
      </c>
      <c r="O135" s="1">
        <v>24189914</v>
      </c>
      <c r="P135" s="1">
        <v>31020596</v>
      </c>
      <c r="Q135" s="1">
        <v>5.3706399999999999</v>
      </c>
      <c r="R135" s="1">
        <v>1.7734099999999999</v>
      </c>
      <c r="S135" s="1">
        <v>2.08121</v>
      </c>
      <c r="T135" s="1">
        <v>2.4164400000000001</v>
      </c>
      <c r="U135" s="1" t="s">
        <v>13</v>
      </c>
      <c r="V135" s="1">
        <v>11</v>
      </c>
      <c r="W135" s="1">
        <v>11</v>
      </c>
      <c r="X135" s="1">
        <v>10</v>
      </c>
      <c r="Y135" s="1">
        <v>10</v>
      </c>
      <c r="Z135" s="1">
        <v>8</v>
      </c>
      <c r="AA135" s="1">
        <v>6</v>
      </c>
      <c r="AB135" s="1">
        <v>3</v>
      </c>
      <c r="AC135" s="1" t="s">
        <v>13</v>
      </c>
      <c r="AD135" s="1">
        <v>10</v>
      </c>
      <c r="AE135" s="1">
        <v>10</v>
      </c>
      <c r="AF135" s="1">
        <v>9</v>
      </c>
      <c r="AG135" s="1">
        <v>9</v>
      </c>
      <c r="AH135" s="1">
        <v>7</v>
      </c>
      <c r="AI135" s="1">
        <v>5</v>
      </c>
      <c r="AJ135" s="1">
        <v>2</v>
      </c>
      <c r="AK135" s="1">
        <v>2645</v>
      </c>
      <c r="AL135" s="1">
        <v>48.454599999999999</v>
      </c>
      <c r="AM135" s="1">
        <v>7.1284999999999998</v>
      </c>
      <c r="AN135" s="1">
        <v>6.7210000000000001</v>
      </c>
      <c r="AO135" s="1">
        <v>6.1776999999999997</v>
      </c>
      <c r="AP135" s="1">
        <v>7.8803999999999998</v>
      </c>
      <c r="AQ135" s="1">
        <v>1.9641</v>
      </c>
      <c r="AR135" s="1">
        <v>1.90524</v>
      </c>
      <c r="AS135" s="1">
        <v>1.8209500000000001</v>
      </c>
      <c r="AT135" s="6">
        <v>5.851E-2</v>
      </c>
    </row>
    <row r="136" spans="1:46">
      <c r="A136" s="5" t="s">
        <v>26</v>
      </c>
      <c r="B136" s="1">
        <v>5.0961999999999996</v>
      </c>
      <c r="C136" s="1">
        <v>7.0229999999999997</v>
      </c>
      <c r="D136" s="1">
        <v>10.37</v>
      </c>
      <c r="E136" s="1">
        <v>9.1219999999999996E-2</v>
      </c>
      <c r="F136" s="1">
        <v>244.08</v>
      </c>
      <c r="G136" s="1">
        <v>2002</v>
      </c>
      <c r="H136" s="1">
        <v>221</v>
      </c>
      <c r="I136" s="1">
        <v>62.2941</v>
      </c>
      <c r="J136" s="1">
        <v>6.1364999999999998</v>
      </c>
      <c r="K136" s="1">
        <v>8.2840000000000007</v>
      </c>
      <c r="L136" s="1">
        <v>11.616</v>
      </c>
      <c r="M136" s="1">
        <v>29553108</v>
      </c>
      <c r="N136" s="1">
        <v>27378337</v>
      </c>
      <c r="O136" s="1">
        <v>24289082</v>
      </c>
      <c r="P136" s="1">
        <v>31358418</v>
      </c>
      <c r="Q136" s="1">
        <v>5.3981599999999998</v>
      </c>
      <c r="R136" s="1">
        <v>1.8142499999999999</v>
      </c>
      <c r="S136" s="1">
        <v>2.1143200000000002</v>
      </c>
      <c r="T136" s="1">
        <v>2.45242</v>
      </c>
      <c r="U136" s="1">
        <v>1</v>
      </c>
      <c r="V136" s="1">
        <v>12</v>
      </c>
      <c r="W136" s="1">
        <v>12</v>
      </c>
      <c r="X136" s="1">
        <v>10</v>
      </c>
      <c r="Y136" s="1">
        <v>10</v>
      </c>
      <c r="Z136" s="1">
        <v>8</v>
      </c>
      <c r="AA136" s="1">
        <v>6</v>
      </c>
      <c r="AB136" s="1">
        <v>3</v>
      </c>
      <c r="AC136" s="1" t="s">
        <v>13</v>
      </c>
      <c r="AD136" s="1">
        <v>10</v>
      </c>
      <c r="AE136" s="1">
        <v>10</v>
      </c>
      <c r="AF136" s="1">
        <v>9</v>
      </c>
      <c r="AG136" s="1">
        <v>9</v>
      </c>
      <c r="AH136" s="1">
        <v>7</v>
      </c>
      <c r="AI136" s="1">
        <v>5</v>
      </c>
      <c r="AJ136" s="1">
        <v>2</v>
      </c>
      <c r="AK136" s="1">
        <v>3120</v>
      </c>
      <c r="AL136" s="1">
        <v>48.229199999999999</v>
      </c>
      <c r="AM136" s="1">
        <v>7.9095000000000004</v>
      </c>
      <c r="AN136" s="1">
        <v>7.5198999999999998</v>
      </c>
      <c r="AO136" s="1">
        <v>6.9100999999999999</v>
      </c>
      <c r="AP136" s="1">
        <v>8.0456000000000003</v>
      </c>
      <c r="AQ136" s="1">
        <v>2.0680700000000001</v>
      </c>
      <c r="AR136" s="1">
        <v>2.01755</v>
      </c>
      <c r="AS136" s="1">
        <v>1.93299</v>
      </c>
      <c r="AT136" s="6">
        <v>9.1219999999999996E-2</v>
      </c>
    </row>
    <row r="137" spans="1:46">
      <c r="A137" s="5" t="s">
        <v>26</v>
      </c>
      <c r="B137" s="1">
        <v>5.0961999999999996</v>
      </c>
      <c r="C137" s="1">
        <v>7.0229999999999997</v>
      </c>
      <c r="D137" s="1">
        <v>10.37</v>
      </c>
      <c r="E137" s="2">
        <v>-1.423E-2</v>
      </c>
      <c r="F137" s="1">
        <v>244.08</v>
      </c>
      <c r="G137" s="1">
        <v>2003</v>
      </c>
      <c r="H137" s="1">
        <v>226</v>
      </c>
      <c r="I137" s="1">
        <v>64.732299999999995</v>
      </c>
      <c r="J137" s="1">
        <v>5.0452000000000004</v>
      </c>
      <c r="K137" s="1">
        <v>6.9880000000000004</v>
      </c>
      <c r="L137" s="1">
        <v>10.285</v>
      </c>
      <c r="M137" s="1">
        <v>29780450</v>
      </c>
      <c r="N137" s="1">
        <v>27589965</v>
      </c>
      <c r="O137" s="1">
        <v>24339745</v>
      </c>
      <c r="P137" s="1">
        <v>31641630</v>
      </c>
      <c r="Q137" s="1">
        <v>5.4205300000000003</v>
      </c>
      <c r="R137" s="1">
        <v>1.6184499999999999</v>
      </c>
      <c r="S137" s="1">
        <v>1.9441999999999999</v>
      </c>
      <c r="T137" s="1">
        <v>2.3307099999999998</v>
      </c>
      <c r="U137" s="1" t="s">
        <v>13</v>
      </c>
      <c r="V137" s="1">
        <v>12</v>
      </c>
      <c r="W137" s="1">
        <v>12</v>
      </c>
      <c r="X137" s="1">
        <v>10</v>
      </c>
      <c r="Y137" s="1">
        <v>10</v>
      </c>
      <c r="Z137" s="1">
        <v>8</v>
      </c>
      <c r="AA137" s="1">
        <v>7</v>
      </c>
      <c r="AB137" s="1">
        <v>3</v>
      </c>
      <c r="AC137" s="1" t="s">
        <v>13</v>
      </c>
      <c r="AD137" s="1">
        <v>10</v>
      </c>
      <c r="AE137" s="1">
        <v>10</v>
      </c>
      <c r="AF137" s="1">
        <v>9</v>
      </c>
      <c r="AG137" s="1">
        <v>9</v>
      </c>
      <c r="AH137" s="1">
        <v>7</v>
      </c>
      <c r="AI137" s="1">
        <v>6</v>
      </c>
      <c r="AJ137" s="1">
        <v>2</v>
      </c>
      <c r="AK137" s="1">
        <v>3155</v>
      </c>
      <c r="AL137" s="1">
        <v>48.6965</v>
      </c>
      <c r="AM137" s="1">
        <v>8.6370000000000005</v>
      </c>
      <c r="AN137" s="1">
        <v>8.2272999999999996</v>
      </c>
      <c r="AO137" s="1">
        <v>7.5339999999999998</v>
      </c>
      <c r="AP137" s="1">
        <v>8.0566999999999993</v>
      </c>
      <c r="AQ137" s="1">
        <v>2.1560600000000001</v>
      </c>
      <c r="AR137" s="1">
        <v>2.1074600000000001</v>
      </c>
      <c r="AS137" s="1">
        <v>2.0194299999999998</v>
      </c>
      <c r="AT137" s="6">
        <v>1.423E-2</v>
      </c>
    </row>
    <row r="138" spans="1:46">
      <c r="A138" s="5" t="s">
        <v>26</v>
      </c>
      <c r="B138" s="1">
        <v>5.0961999999999996</v>
      </c>
      <c r="C138" s="1">
        <v>7.0229999999999997</v>
      </c>
      <c r="D138" s="1">
        <v>10.37</v>
      </c>
      <c r="E138" s="2">
        <v>-8.2379999999999995E-2</v>
      </c>
      <c r="F138" s="1">
        <v>244.08</v>
      </c>
      <c r="G138" s="1">
        <v>2004</v>
      </c>
      <c r="H138" s="1">
        <v>251</v>
      </c>
      <c r="I138" s="1">
        <v>66.950199999999995</v>
      </c>
      <c r="J138" s="1">
        <v>3.7505000000000002</v>
      </c>
      <c r="K138" s="1">
        <v>6.0430000000000001</v>
      </c>
      <c r="L138" s="1">
        <v>9.5679999999999996</v>
      </c>
      <c r="M138" s="1">
        <v>30026229</v>
      </c>
      <c r="N138" s="1">
        <v>27810425</v>
      </c>
      <c r="O138" s="1">
        <v>24409913</v>
      </c>
      <c r="P138" s="1">
        <v>31938004</v>
      </c>
      <c r="Q138" s="1">
        <v>5.5254500000000002</v>
      </c>
      <c r="R138" s="1">
        <v>1.3219000000000001</v>
      </c>
      <c r="S138" s="1">
        <v>1.7988500000000001</v>
      </c>
      <c r="T138" s="1">
        <v>2.2584599999999999</v>
      </c>
      <c r="U138" s="1">
        <v>1</v>
      </c>
      <c r="V138" s="1">
        <v>13</v>
      </c>
      <c r="W138" s="1">
        <v>13</v>
      </c>
      <c r="X138" s="1">
        <v>10</v>
      </c>
      <c r="Y138" s="1">
        <v>10</v>
      </c>
      <c r="Z138" s="1">
        <v>8</v>
      </c>
      <c r="AA138" s="1">
        <v>8</v>
      </c>
      <c r="AB138" s="1">
        <v>5</v>
      </c>
      <c r="AC138" s="1">
        <v>1</v>
      </c>
      <c r="AD138" s="1">
        <v>11</v>
      </c>
      <c r="AE138" s="1">
        <v>11</v>
      </c>
      <c r="AF138" s="1">
        <v>9</v>
      </c>
      <c r="AG138" s="1">
        <v>9</v>
      </c>
      <c r="AH138" s="1">
        <v>7</v>
      </c>
      <c r="AI138" s="1">
        <v>7</v>
      </c>
      <c r="AJ138" s="1">
        <v>4</v>
      </c>
      <c r="AK138" s="1">
        <v>3515</v>
      </c>
      <c r="AL138" s="1">
        <v>48.893999999999998</v>
      </c>
      <c r="AM138" s="1">
        <v>9.3719000000000001</v>
      </c>
      <c r="AN138" s="1">
        <v>8.9459</v>
      </c>
      <c r="AO138" s="1">
        <v>8.2004999999999999</v>
      </c>
      <c r="AP138" s="1">
        <v>8.1647999999999996</v>
      </c>
      <c r="AQ138" s="1">
        <v>2.2377199999999999</v>
      </c>
      <c r="AR138" s="1">
        <v>2.1911900000000002</v>
      </c>
      <c r="AS138" s="1">
        <v>2.10419</v>
      </c>
      <c r="AT138" s="6">
        <v>8.2379999999999995E-2</v>
      </c>
    </row>
    <row r="139" spans="1:46">
      <c r="A139" s="5" t="s">
        <v>26</v>
      </c>
      <c r="B139" s="1">
        <v>5.0961999999999996</v>
      </c>
      <c r="C139" s="1">
        <v>7.0229999999999997</v>
      </c>
      <c r="D139" s="1">
        <v>10.37</v>
      </c>
      <c r="E139" s="2">
        <v>-0.20698</v>
      </c>
      <c r="F139" s="1">
        <v>244.08</v>
      </c>
      <c r="G139" s="1">
        <v>2005</v>
      </c>
      <c r="H139" s="1">
        <v>224</v>
      </c>
      <c r="I139" s="1">
        <v>67.046899999999994</v>
      </c>
      <c r="J139" s="1">
        <v>3.5792999999999999</v>
      </c>
      <c r="K139" s="1">
        <v>5.1950000000000003</v>
      </c>
      <c r="L139" s="1">
        <v>8.1470000000000002</v>
      </c>
      <c r="M139" s="1">
        <v>30275449</v>
      </c>
      <c r="N139" s="1">
        <v>28036863</v>
      </c>
      <c r="O139" s="1">
        <v>24488083</v>
      </c>
      <c r="P139" s="1">
        <v>32242364</v>
      </c>
      <c r="Q139" s="1">
        <v>5.4116499999999998</v>
      </c>
      <c r="R139" s="1">
        <v>1.2751699999999999</v>
      </c>
      <c r="S139" s="1">
        <v>1.6476900000000001</v>
      </c>
      <c r="T139" s="1">
        <v>2.0976300000000001</v>
      </c>
      <c r="U139" s="1" t="s">
        <v>13</v>
      </c>
      <c r="V139" s="1">
        <v>13</v>
      </c>
      <c r="W139" s="1">
        <v>13</v>
      </c>
      <c r="X139" s="1">
        <v>11</v>
      </c>
      <c r="Y139" s="1">
        <v>10</v>
      </c>
      <c r="Z139" s="1">
        <v>10</v>
      </c>
      <c r="AA139" s="1">
        <v>8</v>
      </c>
      <c r="AB139" s="1">
        <v>6</v>
      </c>
      <c r="AC139" s="1" t="s">
        <v>13</v>
      </c>
      <c r="AD139" s="1">
        <v>11</v>
      </c>
      <c r="AE139" s="1">
        <v>11</v>
      </c>
      <c r="AF139" s="1">
        <v>10</v>
      </c>
      <c r="AG139" s="1">
        <v>9</v>
      </c>
      <c r="AH139" s="1">
        <v>9</v>
      </c>
      <c r="AI139" s="1">
        <v>7</v>
      </c>
      <c r="AJ139" s="1">
        <v>5</v>
      </c>
      <c r="AK139" s="1">
        <v>4100</v>
      </c>
      <c r="AL139" s="1">
        <v>49.219499999999996</v>
      </c>
      <c r="AM139" s="1">
        <v>10.316000000000001</v>
      </c>
      <c r="AN139" s="1">
        <v>9.8778000000000006</v>
      </c>
      <c r="AO139" s="1">
        <v>8.9999000000000002</v>
      </c>
      <c r="AP139" s="1">
        <v>8.3186999999999998</v>
      </c>
      <c r="AQ139" s="1">
        <v>2.3336999999999999</v>
      </c>
      <c r="AR139" s="1">
        <v>2.2902900000000002</v>
      </c>
      <c r="AS139" s="1">
        <v>2.1972100000000001</v>
      </c>
      <c r="AT139" s="6">
        <v>0.20698</v>
      </c>
    </row>
    <row r="140" spans="1:46">
      <c r="A140" s="5" t="s">
        <v>26</v>
      </c>
      <c r="B140" s="1">
        <v>5.0961999999999996</v>
      </c>
      <c r="C140" s="1">
        <v>7.0229999999999997</v>
      </c>
      <c r="D140" s="1">
        <v>10.37</v>
      </c>
      <c r="E140" s="2">
        <v>-8.6E-3</v>
      </c>
      <c r="F140" s="1">
        <v>244.08</v>
      </c>
      <c r="G140" s="1">
        <v>2006</v>
      </c>
      <c r="H140" s="1">
        <v>246</v>
      </c>
      <c r="I140" s="1">
        <v>65.790700000000001</v>
      </c>
      <c r="J140" s="1">
        <v>4.6318000000000001</v>
      </c>
      <c r="K140" s="1">
        <v>6.4420000000000002</v>
      </c>
      <c r="L140" s="1">
        <v>9.8979999999999997</v>
      </c>
      <c r="M140" s="1">
        <v>30542403</v>
      </c>
      <c r="N140" s="1">
        <v>28260547</v>
      </c>
      <c r="O140" s="1">
        <v>24569090</v>
      </c>
      <c r="P140" s="1">
        <v>32570505</v>
      </c>
      <c r="Q140" s="1">
        <v>5.5053299999999998</v>
      </c>
      <c r="R140" s="1">
        <v>1.53295</v>
      </c>
      <c r="S140" s="1">
        <v>1.8628100000000001</v>
      </c>
      <c r="T140" s="1">
        <v>2.2923</v>
      </c>
      <c r="U140" s="1" t="s">
        <v>13</v>
      </c>
      <c r="V140" s="1">
        <v>13</v>
      </c>
      <c r="W140" s="1">
        <v>13</v>
      </c>
      <c r="X140" s="1">
        <v>11</v>
      </c>
      <c r="Y140" s="1">
        <v>10</v>
      </c>
      <c r="Z140" s="1">
        <v>10</v>
      </c>
      <c r="AA140" s="1">
        <v>8</v>
      </c>
      <c r="AB140" s="1">
        <v>6</v>
      </c>
      <c r="AC140" s="1" t="s">
        <v>13</v>
      </c>
      <c r="AD140" s="1">
        <v>11</v>
      </c>
      <c r="AE140" s="1">
        <v>11</v>
      </c>
      <c r="AF140" s="1">
        <v>10</v>
      </c>
      <c r="AG140" s="1">
        <v>9</v>
      </c>
      <c r="AH140" s="1">
        <v>9</v>
      </c>
      <c r="AI140" s="1">
        <v>7</v>
      </c>
      <c r="AJ140" s="1">
        <v>5</v>
      </c>
      <c r="AK140" s="1">
        <v>4145</v>
      </c>
      <c r="AL140" s="1">
        <v>50.105499999999999</v>
      </c>
      <c r="AM140" s="1">
        <v>11.170199999999999</v>
      </c>
      <c r="AN140" s="1">
        <v>10.686999999999999</v>
      </c>
      <c r="AO140" s="1">
        <v>9.6568000000000005</v>
      </c>
      <c r="AP140" s="1">
        <v>8.3297000000000008</v>
      </c>
      <c r="AQ140" s="1">
        <v>2.4132500000000001</v>
      </c>
      <c r="AR140" s="1">
        <v>2.36903</v>
      </c>
      <c r="AS140" s="1">
        <v>2.2676599999999998</v>
      </c>
      <c r="AT140" s="6">
        <v>8.6E-3</v>
      </c>
    </row>
    <row r="141" spans="1:46">
      <c r="A141" s="5" t="s">
        <v>26</v>
      </c>
      <c r="B141" s="1">
        <v>5.0961999999999996</v>
      </c>
      <c r="C141" s="1">
        <v>7.0229999999999997</v>
      </c>
      <c r="D141" s="1">
        <v>10.37</v>
      </c>
      <c r="E141" s="1">
        <v>0.20547000000000001</v>
      </c>
      <c r="F141" s="1">
        <v>244.08</v>
      </c>
      <c r="G141" s="1">
        <v>2007</v>
      </c>
      <c r="H141" s="1">
        <v>265</v>
      </c>
      <c r="I141" s="1">
        <v>62.803800000000003</v>
      </c>
      <c r="J141" s="1">
        <v>6.8243999999999998</v>
      </c>
      <c r="K141" s="1">
        <v>8.9879999999999995</v>
      </c>
      <c r="L141" s="1">
        <v>12.787000000000001</v>
      </c>
      <c r="M141" s="1">
        <v>30809293</v>
      </c>
      <c r="N141" s="1">
        <v>28475290</v>
      </c>
      <c r="O141" s="1">
        <v>24646922</v>
      </c>
      <c r="P141" s="1">
        <v>32887928</v>
      </c>
      <c r="Q141" s="1">
        <v>5.5797299999999996</v>
      </c>
      <c r="R141" s="1">
        <v>1.9205000000000001</v>
      </c>
      <c r="S141" s="1">
        <v>2.1959499999999998</v>
      </c>
      <c r="T141" s="1">
        <v>2.5484100000000001</v>
      </c>
      <c r="U141" s="1" t="s">
        <v>13</v>
      </c>
      <c r="V141" s="1">
        <v>13</v>
      </c>
      <c r="W141" s="1">
        <v>13</v>
      </c>
      <c r="X141" s="1">
        <v>12</v>
      </c>
      <c r="Y141" s="1">
        <v>10</v>
      </c>
      <c r="Z141" s="1">
        <v>10</v>
      </c>
      <c r="AA141" s="1">
        <v>8</v>
      </c>
      <c r="AB141" s="1">
        <v>6</v>
      </c>
      <c r="AC141" s="1" t="s">
        <v>13</v>
      </c>
      <c r="AD141" s="1">
        <v>11</v>
      </c>
      <c r="AE141" s="1">
        <v>11</v>
      </c>
      <c r="AF141" s="1">
        <v>10</v>
      </c>
      <c r="AG141" s="1">
        <v>9</v>
      </c>
      <c r="AH141" s="1">
        <v>9</v>
      </c>
      <c r="AI141" s="1">
        <v>7</v>
      </c>
      <c r="AJ141" s="1">
        <v>5</v>
      </c>
      <c r="AK141" s="1">
        <v>4450</v>
      </c>
      <c r="AL141" s="1">
        <v>50.073</v>
      </c>
      <c r="AM141" s="1">
        <v>11.888199999999999</v>
      </c>
      <c r="AN141" s="1">
        <v>11.3657</v>
      </c>
      <c r="AO141" s="1">
        <v>10.1876</v>
      </c>
      <c r="AP141" s="1">
        <v>8.4007000000000005</v>
      </c>
      <c r="AQ141" s="1">
        <v>2.4755400000000001</v>
      </c>
      <c r="AR141" s="1">
        <v>2.4306000000000001</v>
      </c>
      <c r="AS141" s="1">
        <v>2.32117</v>
      </c>
      <c r="AT141" s="6">
        <v>0.20547000000000001</v>
      </c>
    </row>
    <row r="142" spans="1:46">
      <c r="A142" s="5" t="s">
        <v>26</v>
      </c>
      <c r="B142" s="1">
        <v>5.0961999999999996</v>
      </c>
      <c r="C142" s="1">
        <v>7.0229999999999997</v>
      </c>
      <c r="D142" s="1">
        <v>10.37</v>
      </c>
      <c r="E142" s="2">
        <v>-8.8249999999999995E-2</v>
      </c>
      <c r="F142" s="1">
        <v>244.08</v>
      </c>
      <c r="G142" s="1">
        <v>2008</v>
      </c>
      <c r="H142" s="1">
        <v>247</v>
      </c>
      <c r="I142" s="1">
        <v>67.0749</v>
      </c>
      <c r="J142" s="1">
        <v>4.5050999999999997</v>
      </c>
      <c r="K142" s="1">
        <v>6.1559999999999997</v>
      </c>
      <c r="L142" s="1">
        <v>9.2550000000000008</v>
      </c>
      <c r="M142" s="1">
        <v>31119019</v>
      </c>
      <c r="N142" s="1">
        <v>28713168</v>
      </c>
      <c r="O142" s="1">
        <v>24749702</v>
      </c>
      <c r="P142" s="1">
        <v>33245773</v>
      </c>
      <c r="Q142" s="1">
        <v>5.5093899999999998</v>
      </c>
      <c r="R142" s="1">
        <v>1.5052099999999999</v>
      </c>
      <c r="S142" s="1">
        <v>1.81738</v>
      </c>
      <c r="T142" s="1">
        <v>2.2251400000000001</v>
      </c>
      <c r="U142" s="1" t="s">
        <v>13</v>
      </c>
      <c r="V142" s="1">
        <v>13</v>
      </c>
      <c r="W142" s="1">
        <v>13</v>
      </c>
      <c r="X142" s="1">
        <v>12</v>
      </c>
      <c r="Y142" s="1">
        <v>10</v>
      </c>
      <c r="Z142" s="1">
        <v>10</v>
      </c>
      <c r="AA142" s="1">
        <v>8</v>
      </c>
      <c r="AB142" s="1">
        <v>7</v>
      </c>
      <c r="AC142" s="1" t="s">
        <v>13</v>
      </c>
      <c r="AD142" s="1">
        <v>11</v>
      </c>
      <c r="AE142" s="1">
        <v>11</v>
      </c>
      <c r="AF142" s="1">
        <v>10</v>
      </c>
      <c r="AG142" s="1">
        <v>9</v>
      </c>
      <c r="AH142" s="1">
        <v>9</v>
      </c>
      <c r="AI142" s="1">
        <v>7</v>
      </c>
      <c r="AJ142" s="1">
        <v>6</v>
      </c>
      <c r="AK142" s="1">
        <v>4855</v>
      </c>
      <c r="AL142" s="1">
        <v>50.677100000000003</v>
      </c>
      <c r="AM142" s="1">
        <v>12.7988</v>
      </c>
      <c r="AN142" s="1">
        <v>12.1967</v>
      </c>
      <c r="AO142" s="1">
        <v>10.874000000000001</v>
      </c>
      <c r="AP142" s="1">
        <v>8.4878</v>
      </c>
      <c r="AQ142" s="1">
        <v>2.5493600000000001</v>
      </c>
      <c r="AR142" s="1">
        <v>2.5011700000000001</v>
      </c>
      <c r="AS142" s="1">
        <v>2.3863699999999999</v>
      </c>
      <c r="AT142" s="6">
        <v>8.8249999999999995E-2</v>
      </c>
    </row>
    <row r="143" spans="1:46">
      <c r="A143" s="5" t="s">
        <v>26</v>
      </c>
      <c r="B143" s="1">
        <v>5.0961999999999996</v>
      </c>
      <c r="C143" s="1">
        <v>7.0229999999999997</v>
      </c>
      <c r="D143" s="1">
        <v>10.37</v>
      </c>
      <c r="E143" s="2">
        <v>-7.3380000000000001E-2</v>
      </c>
      <c r="F143" s="1">
        <v>244.08</v>
      </c>
      <c r="G143" s="1">
        <v>2009</v>
      </c>
      <c r="H143" s="1">
        <v>274</v>
      </c>
      <c r="I143" s="1">
        <v>68.461699999999993</v>
      </c>
      <c r="J143" s="1">
        <v>4.0388999999999999</v>
      </c>
      <c r="K143" s="1">
        <v>5.9080000000000004</v>
      </c>
      <c r="L143" s="1">
        <v>9.3740000000000006</v>
      </c>
      <c r="M143" s="1">
        <v>31459329</v>
      </c>
      <c r="N143" s="1">
        <v>28967461</v>
      </c>
      <c r="O143" s="1">
        <v>24858115</v>
      </c>
      <c r="P143" s="1">
        <v>33628571</v>
      </c>
      <c r="Q143" s="1">
        <v>5.61313</v>
      </c>
      <c r="R143" s="1">
        <v>1.39598</v>
      </c>
      <c r="S143" s="1">
        <v>1.77637</v>
      </c>
      <c r="T143" s="1">
        <v>2.23794</v>
      </c>
      <c r="U143" s="1" t="s">
        <v>13</v>
      </c>
      <c r="V143" s="1">
        <v>13</v>
      </c>
      <c r="W143" s="1">
        <v>13</v>
      </c>
      <c r="X143" s="1">
        <v>13</v>
      </c>
      <c r="Y143" s="1">
        <v>10</v>
      </c>
      <c r="Z143" s="1">
        <v>10</v>
      </c>
      <c r="AA143" s="1">
        <v>8</v>
      </c>
      <c r="AB143" s="1">
        <v>8</v>
      </c>
      <c r="AC143" s="1" t="s">
        <v>13</v>
      </c>
      <c r="AD143" s="1">
        <v>11</v>
      </c>
      <c r="AE143" s="1">
        <v>11</v>
      </c>
      <c r="AF143" s="1">
        <v>11</v>
      </c>
      <c r="AG143" s="1">
        <v>9</v>
      </c>
      <c r="AH143" s="1">
        <v>9</v>
      </c>
      <c r="AI143" s="1">
        <v>7</v>
      </c>
      <c r="AJ143" s="1">
        <v>7</v>
      </c>
      <c r="AK143" s="1">
        <v>5045</v>
      </c>
      <c r="AL143" s="1">
        <v>50.2502</v>
      </c>
      <c r="AM143" s="1">
        <v>13.634</v>
      </c>
      <c r="AN143" s="1">
        <v>12.9733</v>
      </c>
      <c r="AO143" s="1">
        <v>11.4915</v>
      </c>
      <c r="AP143" s="1">
        <v>8.5261999999999993</v>
      </c>
      <c r="AQ143" s="1">
        <v>2.6125699999999998</v>
      </c>
      <c r="AR143" s="1">
        <v>2.5628899999999999</v>
      </c>
      <c r="AS143" s="1">
        <v>2.4416099999999998</v>
      </c>
      <c r="AT143" s="6">
        <v>7.3380000000000001E-2</v>
      </c>
    </row>
    <row r="144" spans="1:46">
      <c r="A144" s="5" t="s">
        <v>26</v>
      </c>
      <c r="B144" s="1">
        <v>5.0961999999999996</v>
      </c>
      <c r="C144" s="1">
        <v>7.0229999999999997</v>
      </c>
      <c r="D144" s="1">
        <v>10.37</v>
      </c>
      <c r="E144" s="1">
        <v>7.3600000000000002E-3</v>
      </c>
      <c r="F144" s="1">
        <v>244.08</v>
      </c>
      <c r="G144" s="1">
        <v>2010</v>
      </c>
      <c r="H144" s="1">
        <v>286</v>
      </c>
      <c r="I144" s="1">
        <v>67.694100000000006</v>
      </c>
      <c r="J144" s="1">
        <v>5.09</v>
      </c>
      <c r="K144" s="1">
        <v>6.8369999999999997</v>
      </c>
      <c r="L144" s="1">
        <v>10.332000000000001</v>
      </c>
      <c r="M144" s="1">
        <v>31788672</v>
      </c>
      <c r="N144" s="1">
        <v>29209131</v>
      </c>
      <c r="O144" s="1">
        <v>24940838</v>
      </c>
      <c r="P144" s="1">
        <v>34005274</v>
      </c>
      <c r="Q144" s="1">
        <v>5.6559900000000001</v>
      </c>
      <c r="R144" s="1">
        <v>1.6272899999999999</v>
      </c>
      <c r="S144" s="1">
        <v>1.9223300000000001</v>
      </c>
      <c r="T144" s="1">
        <v>2.33527</v>
      </c>
      <c r="U144" s="1" t="s">
        <v>13</v>
      </c>
      <c r="V144" s="1">
        <v>13</v>
      </c>
      <c r="W144" s="1">
        <v>13</v>
      </c>
      <c r="X144" s="1">
        <v>13</v>
      </c>
      <c r="Y144" s="1">
        <v>11</v>
      </c>
      <c r="Z144" s="1">
        <v>10</v>
      </c>
      <c r="AA144" s="1">
        <v>10</v>
      </c>
      <c r="AB144" s="1">
        <v>8</v>
      </c>
      <c r="AC144" s="1" t="s">
        <v>13</v>
      </c>
      <c r="AD144" s="1">
        <v>11</v>
      </c>
      <c r="AE144" s="1">
        <v>11</v>
      </c>
      <c r="AF144" s="1">
        <v>11</v>
      </c>
      <c r="AG144" s="1">
        <v>10</v>
      </c>
      <c r="AH144" s="1">
        <v>9</v>
      </c>
      <c r="AI144" s="1">
        <v>9</v>
      </c>
      <c r="AJ144" s="1">
        <v>7</v>
      </c>
      <c r="AK144" s="1">
        <v>5285</v>
      </c>
      <c r="AL144" s="1">
        <v>50.8491</v>
      </c>
      <c r="AM144" s="1">
        <v>14.2159</v>
      </c>
      <c r="AN144" s="1">
        <v>13.4687</v>
      </c>
      <c r="AO144" s="1">
        <v>11.8652</v>
      </c>
      <c r="AP144" s="1">
        <v>8.5725999999999996</v>
      </c>
      <c r="AQ144" s="1">
        <v>2.6543600000000001</v>
      </c>
      <c r="AR144" s="1">
        <v>2.6003699999999998</v>
      </c>
      <c r="AS144" s="1">
        <v>2.4736099999999999</v>
      </c>
      <c r="AT144" s="6">
        <v>7.3600000000000002E-3</v>
      </c>
    </row>
    <row r="145" spans="1:46">
      <c r="A145" s="5" t="s">
        <v>26</v>
      </c>
      <c r="B145" s="1">
        <v>5.0961999999999996</v>
      </c>
      <c r="C145" s="1">
        <v>7.0229999999999997</v>
      </c>
      <c r="D145" s="1">
        <v>10.37</v>
      </c>
      <c r="E145" s="1">
        <v>0.10314</v>
      </c>
      <c r="F145" s="1">
        <v>244.08</v>
      </c>
      <c r="G145" s="1">
        <v>2011</v>
      </c>
      <c r="H145" s="1">
        <v>272</v>
      </c>
      <c r="I145" s="1">
        <v>65.466899999999995</v>
      </c>
      <c r="J145" s="1">
        <v>5.9446000000000003</v>
      </c>
      <c r="K145" s="1">
        <v>7.665</v>
      </c>
      <c r="L145" s="1">
        <v>11.115</v>
      </c>
      <c r="M145" s="1">
        <v>32079232</v>
      </c>
      <c r="N145" s="1">
        <v>29392470</v>
      </c>
      <c r="O145" s="1">
        <v>24988937</v>
      </c>
      <c r="P145" s="1">
        <v>34342780</v>
      </c>
      <c r="Q145" s="1">
        <v>5.6058000000000003</v>
      </c>
      <c r="R145" s="1">
        <v>1.7824899999999999</v>
      </c>
      <c r="S145" s="1">
        <v>2.0366900000000001</v>
      </c>
      <c r="T145" s="1">
        <v>2.4082699999999999</v>
      </c>
      <c r="U145" s="1" t="s">
        <v>13</v>
      </c>
      <c r="V145" s="1">
        <v>13</v>
      </c>
      <c r="W145" s="1">
        <v>13</v>
      </c>
      <c r="X145" s="1">
        <v>13</v>
      </c>
      <c r="Y145" s="1">
        <v>11</v>
      </c>
      <c r="Z145" s="1">
        <v>10</v>
      </c>
      <c r="AA145" s="1">
        <v>10</v>
      </c>
      <c r="AB145" s="1">
        <v>8</v>
      </c>
      <c r="AC145" s="1" t="s">
        <v>13</v>
      </c>
      <c r="AD145" s="1">
        <v>11</v>
      </c>
      <c r="AE145" s="1">
        <v>11</v>
      </c>
      <c r="AF145" s="1">
        <v>11</v>
      </c>
      <c r="AG145" s="1">
        <v>10</v>
      </c>
      <c r="AH145" s="1">
        <v>9</v>
      </c>
      <c r="AI145" s="1">
        <v>9</v>
      </c>
      <c r="AJ145" s="1">
        <v>7</v>
      </c>
      <c r="AK145" s="1" t="s">
        <v>13</v>
      </c>
      <c r="AL145" s="1" t="s">
        <v>13</v>
      </c>
      <c r="AM145" s="1" t="s">
        <v>13</v>
      </c>
      <c r="AN145" s="1" t="s">
        <v>13</v>
      </c>
      <c r="AO145" s="1" t="s">
        <v>13</v>
      </c>
      <c r="AP145" s="1" t="s">
        <v>13</v>
      </c>
      <c r="AQ145" s="1" t="s">
        <v>13</v>
      </c>
      <c r="AR145" s="1" t="s">
        <v>13</v>
      </c>
      <c r="AS145" s="1" t="s">
        <v>13</v>
      </c>
      <c r="AT145" s="6">
        <v>0.10314</v>
      </c>
    </row>
    <row r="146" spans="1:46">
      <c r="A146" s="5" t="s">
        <v>27</v>
      </c>
      <c r="B146" s="1">
        <v>11.7059</v>
      </c>
      <c r="C146" s="1">
        <v>32.448</v>
      </c>
      <c r="D146" s="1">
        <v>74.936000000000007</v>
      </c>
      <c r="E146" s="1">
        <v>5.1769999999999997E-2</v>
      </c>
      <c r="F146" s="1">
        <v>4030.33</v>
      </c>
      <c r="G146" s="1">
        <v>2000</v>
      </c>
      <c r="H146" s="1">
        <v>3949</v>
      </c>
      <c r="I146" s="1">
        <v>73.088899999999995</v>
      </c>
      <c r="J146" s="1">
        <v>12.6477</v>
      </c>
      <c r="K146" s="1">
        <v>35.26</v>
      </c>
      <c r="L146" s="1">
        <v>82.156999999999996</v>
      </c>
      <c r="M146" s="1">
        <v>28989695</v>
      </c>
      <c r="N146" s="1">
        <v>26842052</v>
      </c>
      <c r="O146" s="1">
        <v>24031980</v>
      </c>
      <c r="P146" s="1">
        <v>30685730</v>
      </c>
      <c r="Q146" s="1">
        <v>8.2812199999999994</v>
      </c>
      <c r="R146" s="1">
        <v>2.53748</v>
      </c>
      <c r="S146" s="1">
        <v>3.5627499999999999</v>
      </c>
      <c r="T146" s="1">
        <v>4.4086299999999996</v>
      </c>
      <c r="U146" s="1">
        <v>1</v>
      </c>
      <c r="V146" s="1">
        <v>39</v>
      </c>
      <c r="W146" s="1">
        <v>39</v>
      </c>
      <c r="X146" s="1">
        <v>31</v>
      </c>
      <c r="Y146" s="1">
        <v>25</v>
      </c>
      <c r="Z146" s="1">
        <v>20</v>
      </c>
      <c r="AA146" s="1">
        <v>15</v>
      </c>
      <c r="AB146" s="1">
        <v>11</v>
      </c>
      <c r="AC146" s="1" t="s">
        <v>13</v>
      </c>
      <c r="AD146" s="1">
        <v>23</v>
      </c>
      <c r="AE146" s="1">
        <v>23</v>
      </c>
      <c r="AF146" s="1">
        <v>22</v>
      </c>
      <c r="AG146" s="1">
        <v>18</v>
      </c>
      <c r="AH146" s="1">
        <v>14</v>
      </c>
      <c r="AI146" s="1">
        <v>10</v>
      </c>
      <c r="AJ146" s="1">
        <v>7</v>
      </c>
      <c r="AK146" s="1">
        <v>5565</v>
      </c>
      <c r="AL146" s="1">
        <v>71.439800000000005</v>
      </c>
      <c r="AM146" s="1">
        <v>10.0175</v>
      </c>
      <c r="AN146" s="1">
        <v>5.3396999999999997</v>
      </c>
      <c r="AO146" s="1">
        <v>2.7501000000000002</v>
      </c>
      <c r="AP146" s="1">
        <v>8.6242999999999999</v>
      </c>
      <c r="AQ146" s="1">
        <v>2.3043300000000002</v>
      </c>
      <c r="AR146" s="1">
        <v>1.67517</v>
      </c>
      <c r="AS146" s="1">
        <v>1.0116499999999999</v>
      </c>
      <c r="AT146" s="6">
        <v>5.1769999999999997E-2</v>
      </c>
    </row>
    <row r="147" spans="1:46">
      <c r="A147" s="5" t="s">
        <v>27</v>
      </c>
      <c r="B147" s="1">
        <v>11.7059</v>
      </c>
      <c r="C147" s="1">
        <v>32.448</v>
      </c>
      <c r="D147" s="1">
        <v>74.936000000000007</v>
      </c>
      <c r="E147" s="1">
        <v>8.863E-2</v>
      </c>
      <c r="F147" s="1">
        <v>4030.33</v>
      </c>
      <c r="G147" s="1">
        <v>2001</v>
      </c>
      <c r="H147" s="1">
        <v>3989</v>
      </c>
      <c r="I147" s="1">
        <v>73.002099999999999</v>
      </c>
      <c r="J147" s="1">
        <v>13.4023</v>
      </c>
      <c r="K147" s="1">
        <v>36.518000000000001</v>
      </c>
      <c r="L147" s="1">
        <v>83.614999999999995</v>
      </c>
      <c r="M147" s="1">
        <v>29270445</v>
      </c>
      <c r="N147" s="1">
        <v>27108306</v>
      </c>
      <c r="O147" s="1">
        <v>24189914</v>
      </c>
      <c r="P147" s="1">
        <v>31020596</v>
      </c>
      <c r="Q147" s="1">
        <v>8.2912999999999997</v>
      </c>
      <c r="R147" s="1">
        <v>2.5954199999999998</v>
      </c>
      <c r="S147" s="1">
        <v>3.59781</v>
      </c>
      <c r="T147" s="1">
        <v>4.4262199999999998</v>
      </c>
      <c r="U147" s="1" t="s">
        <v>13</v>
      </c>
      <c r="V147" s="1">
        <v>39</v>
      </c>
      <c r="W147" s="1">
        <v>39</v>
      </c>
      <c r="X147" s="1">
        <v>33</v>
      </c>
      <c r="Y147" s="1">
        <v>25</v>
      </c>
      <c r="Z147" s="1">
        <v>21</v>
      </c>
      <c r="AA147" s="1">
        <v>16</v>
      </c>
      <c r="AB147" s="1">
        <v>12</v>
      </c>
      <c r="AC147" s="1" t="s">
        <v>13</v>
      </c>
      <c r="AD147" s="1">
        <v>23</v>
      </c>
      <c r="AE147" s="1">
        <v>23</v>
      </c>
      <c r="AF147" s="1">
        <v>22</v>
      </c>
      <c r="AG147" s="1">
        <v>18</v>
      </c>
      <c r="AH147" s="1">
        <v>15</v>
      </c>
      <c r="AI147" s="1">
        <v>11</v>
      </c>
      <c r="AJ147" s="1">
        <v>8</v>
      </c>
      <c r="AK147" s="1">
        <v>5980</v>
      </c>
      <c r="AL147" s="1">
        <v>71.496700000000004</v>
      </c>
      <c r="AM147" s="1">
        <v>10.0951</v>
      </c>
      <c r="AN147" s="1">
        <v>5.4866000000000001</v>
      </c>
      <c r="AO147" s="1">
        <v>2.8462999999999998</v>
      </c>
      <c r="AP147" s="1">
        <v>8.6961999999999993</v>
      </c>
      <c r="AQ147" s="1">
        <v>2.3120500000000002</v>
      </c>
      <c r="AR147" s="1">
        <v>1.70231</v>
      </c>
      <c r="AS147" s="1">
        <v>1.0460400000000001</v>
      </c>
      <c r="AT147" s="6">
        <v>8.863E-2</v>
      </c>
    </row>
    <row r="148" spans="1:46">
      <c r="A148" s="5" t="s">
        <v>27</v>
      </c>
      <c r="B148" s="1">
        <v>11.7059</v>
      </c>
      <c r="C148" s="1">
        <v>32.448</v>
      </c>
      <c r="D148" s="1">
        <v>74.936000000000007</v>
      </c>
      <c r="E148" s="1">
        <v>0.10833</v>
      </c>
      <c r="F148" s="1">
        <v>4030.33</v>
      </c>
      <c r="G148" s="1">
        <v>2002</v>
      </c>
      <c r="H148" s="1">
        <v>4043</v>
      </c>
      <c r="I148" s="1">
        <v>73.128200000000007</v>
      </c>
      <c r="J148" s="1">
        <v>15.439</v>
      </c>
      <c r="K148" s="1">
        <v>38.936</v>
      </c>
      <c r="L148" s="1">
        <v>85.558000000000007</v>
      </c>
      <c r="M148" s="1">
        <v>29553108</v>
      </c>
      <c r="N148" s="1">
        <v>27378337</v>
      </c>
      <c r="O148" s="1">
        <v>24289082</v>
      </c>
      <c r="P148" s="1">
        <v>31358418</v>
      </c>
      <c r="Q148" s="1">
        <v>8.3047400000000007</v>
      </c>
      <c r="R148" s="1">
        <v>2.7368999999999999</v>
      </c>
      <c r="S148" s="1">
        <v>3.6619199999999998</v>
      </c>
      <c r="T148" s="1">
        <v>4.4491899999999998</v>
      </c>
      <c r="U148" s="1">
        <v>1</v>
      </c>
      <c r="V148" s="1">
        <v>40</v>
      </c>
      <c r="W148" s="1">
        <v>40</v>
      </c>
      <c r="X148" s="1">
        <v>36</v>
      </c>
      <c r="Y148" s="1">
        <v>27</v>
      </c>
      <c r="Z148" s="1">
        <v>21</v>
      </c>
      <c r="AA148" s="1">
        <v>17</v>
      </c>
      <c r="AB148" s="1">
        <v>13</v>
      </c>
      <c r="AC148" s="1" t="s">
        <v>13</v>
      </c>
      <c r="AD148" s="1">
        <v>23</v>
      </c>
      <c r="AE148" s="1">
        <v>23</v>
      </c>
      <c r="AF148" s="1">
        <v>22</v>
      </c>
      <c r="AG148" s="1">
        <v>20</v>
      </c>
      <c r="AH148" s="1">
        <v>15</v>
      </c>
      <c r="AI148" s="1">
        <v>12</v>
      </c>
      <c r="AJ148" s="1">
        <v>8</v>
      </c>
      <c r="AK148" s="1">
        <v>5900</v>
      </c>
      <c r="AL148" s="1">
        <v>71.559299999999993</v>
      </c>
      <c r="AM148" s="1">
        <v>10.202500000000001</v>
      </c>
      <c r="AN148" s="1">
        <v>5.6043000000000003</v>
      </c>
      <c r="AO148" s="1">
        <v>2.9110999999999998</v>
      </c>
      <c r="AP148" s="1">
        <v>8.6827000000000005</v>
      </c>
      <c r="AQ148" s="1">
        <v>2.3226300000000002</v>
      </c>
      <c r="AR148" s="1">
        <v>1.7235400000000001</v>
      </c>
      <c r="AS148" s="1">
        <v>1.0685199999999999</v>
      </c>
      <c r="AT148" s="6">
        <v>0.10833</v>
      </c>
    </row>
    <row r="149" spans="1:46">
      <c r="A149" s="5" t="s">
        <v>27</v>
      </c>
      <c r="B149" s="1">
        <v>11.7059</v>
      </c>
      <c r="C149" s="1">
        <v>32.448</v>
      </c>
      <c r="D149" s="1">
        <v>74.936000000000007</v>
      </c>
      <c r="E149" s="1">
        <v>8.5000000000000006E-3</v>
      </c>
      <c r="F149" s="1">
        <v>4030.33</v>
      </c>
      <c r="G149" s="1">
        <v>2003</v>
      </c>
      <c r="H149" s="1">
        <v>3934</v>
      </c>
      <c r="I149" s="1">
        <v>73.768600000000006</v>
      </c>
      <c r="J149" s="1">
        <v>12.6624</v>
      </c>
      <c r="K149" s="1">
        <v>33.823999999999998</v>
      </c>
      <c r="L149" s="1">
        <v>76.180999999999997</v>
      </c>
      <c r="M149" s="1">
        <v>29780450</v>
      </c>
      <c r="N149" s="1">
        <v>27589965</v>
      </c>
      <c r="O149" s="1">
        <v>24339745</v>
      </c>
      <c r="P149" s="1">
        <v>31641630</v>
      </c>
      <c r="Q149" s="1">
        <v>8.2774099999999997</v>
      </c>
      <c r="R149" s="1">
        <v>2.53864</v>
      </c>
      <c r="S149" s="1">
        <v>3.5211700000000001</v>
      </c>
      <c r="T149" s="1">
        <v>4.3331099999999996</v>
      </c>
      <c r="U149" s="1">
        <v>1</v>
      </c>
      <c r="V149" s="1">
        <v>41</v>
      </c>
      <c r="W149" s="1">
        <v>41</v>
      </c>
      <c r="X149" s="1">
        <v>37</v>
      </c>
      <c r="Y149" s="1">
        <v>27</v>
      </c>
      <c r="Z149" s="1">
        <v>21</v>
      </c>
      <c r="AA149" s="1">
        <v>18</v>
      </c>
      <c r="AB149" s="1">
        <v>13</v>
      </c>
      <c r="AC149" s="1">
        <v>1</v>
      </c>
      <c r="AD149" s="1">
        <v>24</v>
      </c>
      <c r="AE149" s="1">
        <v>24</v>
      </c>
      <c r="AF149" s="1">
        <v>22</v>
      </c>
      <c r="AG149" s="1">
        <v>20</v>
      </c>
      <c r="AH149" s="1">
        <v>15</v>
      </c>
      <c r="AI149" s="1">
        <v>13</v>
      </c>
      <c r="AJ149" s="1">
        <v>8</v>
      </c>
      <c r="AK149" s="1">
        <v>6280</v>
      </c>
      <c r="AL149" s="1">
        <v>71.687899999999999</v>
      </c>
      <c r="AM149" s="1">
        <v>10.349500000000001</v>
      </c>
      <c r="AN149" s="1">
        <v>5.7447999999999997</v>
      </c>
      <c r="AO149" s="1">
        <v>3.0051999999999999</v>
      </c>
      <c r="AP149" s="1">
        <v>8.7451000000000008</v>
      </c>
      <c r="AQ149" s="1">
        <v>2.3369399999999998</v>
      </c>
      <c r="AR149" s="1">
        <v>1.7483</v>
      </c>
      <c r="AS149" s="1">
        <v>1.1003499999999999</v>
      </c>
      <c r="AT149" s="6">
        <v>8.5000000000000006E-3</v>
      </c>
    </row>
    <row r="150" spans="1:46">
      <c r="A150" s="5" t="s">
        <v>27</v>
      </c>
      <c r="B150" s="1">
        <v>11.7059</v>
      </c>
      <c r="C150" s="1">
        <v>32.448</v>
      </c>
      <c r="D150" s="1">
        <v>74.936000000000007</v>
      </c>
      <c r="E150" s="1">
        <v>7.1069999999999994E-2</v>
      </c>
      <c r="F150" s="1">
        <v>4030.33</v>
      </c>
      <c r="G150" s="1">
        <v>2004</v>
      </c>
      <c r="H150" s="1">
        <v>3918</v>
      </c>
      <c r="I150" s="1">
        <v>73.129400000000004</v>
      </c>
      <c r="J150" s="1">
        <v>12.828799999999999</v>
      </c>
      <c r="K150" s="1">
        <v>35.469000000000001</v>
      </c>
      <c r="L150" s="1">
        <v>80.768000000000001</v>
      </c>
      <c r="M150" s="1">
        <v>30026229</v>
      </c>
      <c r="N150" s="1">
        <v>27810425</v>
      </c>
      <c r="O150" s="1">
        <v>24409913</v>
      </c>
      <c r="P150" s="1">
        <v>31938004</v>
      </c>
      <c r="Q150" s="1">
        <v>8.2733399999999993</v>
      </c>
      <c r="R150" s="1">
        <v>2.5516899999999998</v>
      </c>
      <c r="S150" s="1">
        <v>3.5686499999999999</v>
      </c>
      <c r="T150" s="1">
        <v>4.3915800000000003</v>
      </c>
      <c r="U150" s="1">
        <v>1</v>
      </c>
      <c r="V150" s="1">
        <v>42</v>
      </c>
      <c r="W150" s="1">
        <v>42</v>
      </c>
      <c r="X150" s="1">
        <v>38</v>
      </c>
      <c r="Y150" s="1">
        <v>28</v>
      </c>
      <c r="Z150" s="1">
        <v>23</v>
      </c>
      <c r="AA150" s="1">
        <v>19</v>
      </c>
      <c r="AB150" s="1">
        <v>14</v>
      </c>
      <c r="AC150" s="1" t="s">
        <v>13</v>
      </c>
      <c r="AD150" s="1">
        <v>24</v>
      </c>
      <c r="AE150" s="1">
        <v>24</v>
      </c>
      <c r="AF150" s="1">
        <v>23</v>
      </c>
      <c r="AG150" s="1">
        <v>20</v>
      </c>
      <c r="AH150" s="1">
        <v>16</v>
      </c>
      <c r="AI150" s="1">
        <v>13</v>
      </c>
      <c r="AJ150" s="1">
        <v>9</v>
      </c>
      <c r="AK150" s="1">
        <v>6425</v>
      </c>
      <c r="AL150" s="1">
        <v>72.091399999999993</v>
      </c>
      <c r="AM150" s="1">
        <v>10.443300000000001</v>
      </c>
      <c r="AN150" s="1">
        <v>5.8529</v>
      </c>
      <c r="AO150" s="1">
        <v>3.0836999999999999</v>
      </c>
      <c r="AP150" s="1">
        <v>8.7680000000000007</v>
      </c>
      <c r="AQ150" s="1">
        <v>2.3459599999999998</v>
      </c>
      <c r="AR150" s="1">
        <v>1.7669299999999999</v>
      </c>
      <c r="AS150" s="1">
        <v>1.1261300000000001</v>
      </c>
      <c r="AT150" s="6">
        <v>7.1069999999999994E-2</v>
      </c>
    </row>
    <row r="151" spans="1:46">
      <c r="A151" s="5" t="s">
        <v>27</v>
      </c>
      <c r="B151" s="1">
        <v>11.7059</v>
      </c>
      <c r="C151" s="1">
        <v>32.448</v>
      </c>
      <c r="D151" s="1">
        <v>74.936000000000007</v>
      </c>
      <c r="E151" s="1">
        <v>4.1360000000000001E-2</v>
      </c>
      <c r="F151" s="1">
        <v>4030.33</v>
      </c>
      <c r="G151" s="1">
        <v>2005</v>
      </c>
      <c r="H151" s="1">
        <v>3913</v>
      </c>
      <c r="I151" s="1">
        <v>73.770799999999994</v>
      </c>
      <c r="J151" s="1">
        <v>11.168699999999999</v>
      </c>
      <c r="K151" s="1">
        <v>32.573</v>
      </c>
      <c r="L151" s="1">
        <v>75.614000000000004</v>
      </c>
      <c r="M151" s="1">
        <v>30275449</v>
      </c>
      <c r="N151" s="1">
        <v>28036863</v>
      </c>
      <c r="O151" s="1">
        <v>24488083</v>
      </c>
      <c r="P151" s="1">
        <v>32242364</v>
      </c>
      <c r="Q151" s="1">
        <v>8.2720599999999997</v>
      </c>
      <c r="R151" s="1">
        <v>2.4131200000000002</v>
      </c>
      <c r="S151" s="1">
        <v>3.4834900000000002</v>
      </c>
      <c r="T151" s="1">
        <v>4.3256399999999999</v>
      </c>
      <c r="U151" s="1">
        <v>3</v>
      </c>
      <c r="V151" s="1">
        <v>45</v>
      </c>
      <c r="W151" s="1">
        <v>45</v>
      </c>
      <c r="X151" s="1">
        <v>39</v>
      </c>
      <c r="Y151" s="1">
        <v>31</v>
      </c>
      <c r="Z151" s="1">
        <v>25</v>
      </c>
      <c r="AA151" s="1">
        <v>20</v>
      </c>
      <c r="AB151" s="1">
        <v>15</v>
      </c>
      <c r="AC151" s="1" t="s">
        <v>13</v>
      </c>
      <c r="AD151" s="1">
        <v>24</v>
      </c>
      <c r="AE151" s="1">
        <v>24</v>
      </c>
      <c r="AF151" s="1">
        <v>23</v>
      </c>
      <c r="AG151" s="1">
        <v>22</v>
      </c>
      <c r="AH151" s="1">
        <v>18</v>
      </c>
      <c r="AI151" s="1">
        <v>14</v>
      </c>
      <c r="AJ151" s="1">
        <v>10</v>
      </c>
      <c r="AK151" s="1">
        <v>6500</v>
      </c>
      <c r="AL151" s="1">
        <v>71.769199999999998</v>
      </c>
      <c r="AM151" s="1">
        <v>10.575900000000001</v>
      </c>
      <c r="AN151" s="1">
        <v>5.9805000000000001</v>
      </c>
      <c r="AO151" s="1">
        <v>3.1833</v>
      </c>
      <c r="AP151" s="1">
        <v>8.7796000000000003</v>
      </c>
      <c r="AQ151" s="1">
        <v>2.3585799999999999</v>
      </c>
      <c r="AR151" s="1">
        <v>1.7885</v>
      </c>
      <c r="AS151" s="1">
        <v>1.1579299999999999</v>
      </c>
      <c r="AT151" s="6">
        <v>4.1360000000000001E-2</v>
      </c>
    </row>
    <row r="152" spans="1:46">
      <c r="A152" s="5" t="s">
        <v>27</v>
      </c>
      <c r="B152" s="1">
        <v>11.7059</v>
      </c>
      <c r="C152" s="1">
        <v>32.448</v>
      </c>
      <c r="D152" s="1">
        <v>74.936000000000007</v>
      </c>
      <c r="E152" s="1">
        <v>4.1059999999999999E-2</v>
      </c>
      <c r="F152" s="1">
        <v>4030.33</v>
      </c>
      <c r="G152" s="1">
        <v>2006</v>
      </c>
      <c r="H152" s="1">
        <v>4020</v>
      </c>
      <c r="I152" s="1">
        <v>74.089100000000002</v>
      </c>
      <c r="J152" s="1">
        <v>12.584899999999999</v>
      </c>
      <c r="K152" s="1">
        <v>33.304000000000002</v>
      </c>
      <c r="L152" s="1">
        <v>75.311999999999998</v>
      </c>
      <c r="M152" s="1">
        <v>30542403</v>
      </c>
      <c r="N152" s="1">
        <v>28260547</v>
      </c>
      <c r="O152" s="1">
        <v>24569090</v>
      </c>
      <c r="P152" s="1">
        <v>32570505</v>
      </c>
      <c r="Q152" s="1">
        <v>8.2990399999999998</v>
      </c>
      <c r="R152" s="1">
        <v>2.5325000000000002</v>
      </c>
      <c r="S152" s="1">
        <v>3.50569</v>
      </c>
      <c r="T152" s="1">
        <v>4.3216400000000004</v>
      </c>
      <c r="U152" s="1" t="s">
        <v>13</v>
      </c>
      <c r="V152" s="1">
        <v>45</v>
      </c>
      <c r="W152" s="1">
        <v>45</v>
      </c>
      <c r="X152" s="1">
        <v>39</v>
      </c>
      <c r="Y152" s="1">
        <v>33</v>
      </c>
      <c r="Z152" s="1">
        <v>25</v>
      </c>
      <c r="AA152" s="1">
        <v>21</v>
      </c>
      <c r="AB152" s="1">
        <v>16</v>
      </c>
      <c r="AC152" s="1" t="s">
        <v>13</v>
      </c>
      <c r="AD152" s="1">
        <v>24</v>
      </c>
      <c r="AE152" s="1">
        <v>24</v>
      </c>
      <c r="AF152" s="1">
        <v>23</v>
      </c>
      <c r="AG152" s="1">
        <v>22</v>
      </c>
      <c r="AH152" s="1">
        <v>18</v>
      </c>
      <c r="AI152" s="1">
        <v>15</v>
      </c>
      <c r="AJ152" s="1">
        <v>11</v>
      </c>
      <c r="AK152" s="1">
        <v>6810</v>
      </c>
      <c r="AL152" s="1">
        <v>71.479399999999998</v>
      </c>
      <c r="AM152" s="1">
        <v>10.7242</v>
      </c>
      <c r="AN152" s="1">
        <v>6.1303999999999998</v>
      </c>
      <c r="AO152" s="1">
        <v>3.2875000000000001</v>
      </c>
      <c r="AP152" s="1">
        <v>8.8261000000000003</v>
      </c>
      <c r="AQ152" s="1">
        <v>2.3725000000000001</v>
      </c>
      <c r="AR152" s="1">
        <v>1.81325</v>
      </c>
      <c r="AS152" s="1">
        <v>1.19014</v>
      </c>
      <c r="AT152" s="6">
        <v>4.1059999999999999E-2</v>
      </c>
    </row>
    <row r="153" spans="1:46">
      <c r="A153" s="5" t="s">
        <v>27</v>
      </c>
      <c r="B153" s="1">
        <v>11.7059</v>
      </c>
      <c r="C153" s="1">
        <v>32.448</v>
      </c>
      <c r="D153" s="1">
        <v>74.936000000000007</v>
      </c>
      <c r="E153" s="2">
        <v>-5.9429999999999997E-2</v>
      </c>
      <c r="F153" s="1">
        <v>4030.33</v>
      </c>
      <c r="G153" s="1">
        <v>2007</v>
      </c>
      <c r="H153" s="1">
        <v>3970</v>
      </c>
      <c r="I153" s="1">
        <v>74.498599999999996</v>
      </c>
      <c r="J153" s="1">
        <v>11.0886</v>
      </c>
      <c r="K153" s="1">
        <v>31.265999999999998</v>
      </c>
      <c r="L153" s="1">
        <v>71.034999999999997</v>
      </c>
      <c r="M153" s="1">
        <v>30809293</v>
      </c>
      <c r="N153" s="1">
        <v>28475290</v>
      </c>
      <c r="O153" s="1">
        <v>24646922</v>
      </c>
      <c r="P153" s="1">
        <v>32887928</v>
      </c>
      <c r="Q153" s="1">
        <v>8.2865199999999994</v>
      </c>
      <c r="R153" s="1">
        <v>2.4059200000000001</v>
      </c>
      <c r="S153" s="1">
        <v>3.44252</v>
      </c>
      <c r="T153" s="1">
        <v>4.2631800000000002</v>
      </c>
      <c r="U153" s="1">
        <v>1</v>
      </c>
      <c r="V153" s="1">
        <v>46</v>
      </c>
      <c r="W153" s="1">
        <v>46</v>
      </c>
      <c r="X153" s="1">
        <v>40</v>
      </c>
      <c r="Y153" s="1">
        <v>36</v>
      </c>
      <c r="Z153" s="1">
        <v>27</v>
      </c>
      <c r="AA153" s="1">
        <v>21</v>
      </c>
      <c r="AB153" s="1">
        <v>17</v>
      </c>
      <c r="AC153" s="1" t="s">
        <v>13</v>
      </c>
      <c r="AD153" s="1">
        <v>24</v>
      </c>
      <c r="AE153" s="1">
        <v>24</v>
      </c>
      <c r="AF153" s="1">
        <v>23</v>
      </c>
      <c r="AG153" s="1">
        <v>22</v>
      </c>
      <c r="AH153" s="1">
        <v>20</v>
      </c>
      <c r="AI153" s="1">
        <v>15</v>
      </c>
      <c r="AJ153" s="1">
        <v>12</v>
      </c>
      <c r="AK153" s="1">
        <v>6345</v>
      </c>
      <c r="AL153" s="1">
        <v>72.610299999999995</v>
      </c>
      <c r="AM153" s="1">
        <v>10.601100000000001</v>
      </c>
      <c r="AN153" s="1">
        <v>6.0890000000000004</v>
      </c>
      <c r="AO153" s="1">
        <v>3.2585999999999999</v>
      </c>
      <c r="AP153" s="1">
        <v>8.7553999999999998</v>
      </c>
      <c r="AQ153" s="1">
        <v>2.3609499999999999</v>
      </c>
      <c r="AR153" s="1">
        <v>1.8064800000000001</v>
      </c>
      <c r="AS153" s="1">
        <v>1.18129</v>
      </c>
      <c r="AT153" s="6">
        <v>5.9429999999999997E-2</v>
      </c>
    </row>
    <row r="154" spans="1:46">
      <c r="A154" s="5" t="s">
        <v>27</v>
      </c>
      <c r="B154" s="1">
        <v>11.7059</v>
      </c>
      <c r="C154" s="1">
        <v>32.448</v>
      </c>
      <c r="D154" s="1">
        <v>74.936000000000007</v>
      </c>
      <c r="E154" s="2">
        <v>-0.13475999999999999</v>
      </c>
      <c r="F154" s="1">
        <v>4030.33</v>
      </c>
      <c r="G154" s="1">
        <v>2008</v>
      </c>
      <c r="H154" s="1">
        <v>3906</v>
      </c>
      <c r="I154" s="1">
        <v>75.137100000000004</v>
      </c>
      <c r="J154" s="1">
        <v>9.5940999999999992</v>
      </c>
      <c r="K154" s="1">
        <v>27.251000000000001</v>
      </c>
      <c r="L154" s="1">
        <v>63.962000000000003</v>
      </c>
      <c r="M154" s="1">
        <v>31119019</v>
      </c>
      <c r="N154" s="1">
        <v>28713168</v>
      </c>
      <c r="O154" s="1">
        <v>24749702</v>
      </c>
      <c r="P154" s="1">
        <v>33245773</v>
      </c>
      <c r="Q154" s="1">
        <v>8.27027</v>
      </c>
      <c r="R154" s="1">
        <v>2.2611400000000001</v>
      </c>
      <c r="S154" s="1">
        <v>3.3050700000000002</v>
      </c>
      <c r="T154" s="1">
        <v>4.1582999999999997</v>
      </c>
      <c r="U154" s="1">
        <v>1</v>
      </c>
      <c r="V154" s="1">
        <v>47</v>
      </c>
      <c r="W154" s="1">
        <v>47</v>
      </c>
      <c r="X154" s="1">
        <v>41</v>
      </c>
      <c r="Y154" s="1">
        <v>37</v>
      </c>
      <c r="Z154" s="1">
        <v>27</v>
      </c>
      <c r="AA154" s="1">
        <v>21</v>
      </c>
      <c r="AB154" s="1">
        <v>18</v>
      </c>
      <c r="AC154" s="1" t="s">
        <v>13</v>
      </c>
      <c r="AD154" s="1">
        <v>24</v>
      </c>
      <c r="AE154" s="1">
        <v>24</v>
      </c>
      <c r="AF154" s="1">
        <v>24</v>
      </c>
      <c r="AG154" s="1">
        <v>22</v>
      </c>
      <c r="AH154" s="1">
        <v>20</v>
      </c>
      <c r="AI154" s="1">
        <v>15</v>
      </c>
      <c r="AJ154" s="1">
        <v>13</v>
      </c>
      <c r="AK154" s="1">
        <v>6415</v>
      </c>
      <c r="AL154" s="1">
        <v>72.507800000000003</v>
      </c>
      <c r="AM154" s="1">
        <v>10.4192</v>
      </c>
      <c r="AN154" s="1">
        <v>6.0212000000000003</v>
      </c>
      <c r="AO154" s="1">
        <v>3.2397</v>
      </c>
      <c r="AP154" s="1">
        <v>8.7664000000000009</v>
      </c>
      <c r="AQ154" s="1">
        <v>2.3436499999999998</v>
      </c>
      <c r="AR154" s="1">
        <v>1.79528</v>
      </c>
      <c r="AS154" s="1">
        <v>1.17547</v>
      </c>
      <c r="AT154" s="6">
        <v>0.13475999999999999</v>
      </c>
    </row>
    <row r="155" spans="1:46">
      <c r="A155" s="5" t="s">
        <v>27</v>
      </c>
      <c r="B155" s="1">
        <v>11.7059</v>
      </c>
      <c r="C155" s="1">
        <v>32.448</v>
      </c>
      <c r="D155" s="1">
        <v>74.936000000000007</v>
      </c>
      <c r="E155" s="2">
        <v>-0.16202</v>
      </c>
      <c r="F155" s="1">
        <v>4030.33</v>
      </c>
      <c r="G155" s="1">
        <v>2009</v>
      </c>
      <c r="H155" s="1">
        <v>3508</v>
      </c>
      <c r="I155" s="1">
        <v>74.593599999999995</v>
      </c>
      <c r="J155" s="1">
        <v>9.5762999999999998</v>
      </c>
      <c r="K155" s="1">
        <v>26.885000000000002</v>
      </c>
      <c r="L155" s="1">
        <v>62.113999999999997</v>
      </c>
      <c r="M155" s="1">
        <v>31459329</v>
      </c>
      <c r="N155" s="1">
        <v>28967461</v>
      </c>
      <c r="O155" s="1">
        <v>24858115</v>
      </c>
      <c r="P155" s="1">
        <v>33628571</v>
      </c>
      <c r="Q155" s="1">
        <v>8.1628000000000007</v>
      </c>
      <c r="R155" s="1">
        <v>2.2593000000000001</v>
      </c>
      <c r="S155" s="1">
        <v>3.2915800000000002</v>
      </c>
      <c r="T155" s="1">
        <v>4.1289600000000002</v>
      </c>
      <c r="U155" s="1" t="s">
        <v>13</v>
      </c>
      <c r="V155" s="1">
        <v>47</v>
      </c>
      <c r="W155" s="1">
        <v>47</v>
      </c>
      <c r="X155" s="1">
        <v>42</v>
      </c>
      <c r="Y155" s="1">
        <v>38</v>
      </c>
      <c r="Z155" s="1">
        <v>28</v>
      </c>
      <c r="AA155" s="1">
        <v>23</v>
      </c>
      <c r="AB155" s="1">
        <v>19</v>
      </c>
      <c r="AC155" s="1" t="s">
        <v>13</v>
      </c>
      <c r="AD155" s="1">
        <v>24</v>
      </c>
      <c r="AE155" s="1">
        <v>24</v>
      </c>
      <c r="AF155" s="1">
        <v>24</v>
      </c>
      <c r="AG155" s="1">
        <v>23</v>
      </c>
      <c r="AH155" s="1">
        <v>20</v>
      </c>
      <c r="AI155" s="1">
        <v>16</v>
      </c>
      <c r="AJ155" s="1">
        <v>13</v>
      </c>
      <c r="AK155" s="1">
        <v>6350</v>
      </c>
      <c r="AL155" s="1">
        <v>72.559100000000001</v>
      </c>
      <c r="AM155" s="1">
        <v>10.223599999999999</v>
      </c>
      <c r="AN155" s="1">
        <v>5.9905999999999997</v>
      </c>
      <c r="AO155" s="1">
        <v>3.1638999999999999</v>
      </c>
      <c r="AP155" s="1">
        <v>8.7561999999999998</v>
      </c>
      <c r="AQ155" s="1">
        <v>2.3247</v>
      </c>
      <c r="AR155" s="1">
        <v>1.7901899999999999</v>
      </c>
      <c r="AS155" s="1">
        <v>1.1518200000000001</v>
      </c>
      <c r="AT155" s="6">
        <v>0.16202</v>
      </c>
    </row>
    <row r="156" spans="1:46">
      <c r="A156" s="5" t="s">
        <v>27</v>
      </c>
      <c r="B156" s="1">
        <v>11.7059</v>
      </c>
      <c r="C156" s="1">
        <v>32.448</v>
      </c>
      <c r="D156" s="1">
        <v>74.936000000000007</v>
      </c>
      <c r="E156" s="2">
        <v>-2.0719999999999999E-2</v>
      </c>
      <c r="F156" s="1">
        <v>4030.33</v>
      </c>
      <c r="G156" s="1">
        <v>2010</v>
      </c>
      <c r="H156" s="1">
        <v>4592</v>
      </c>
      <c r="I156" s="1">
        <v>75.393600000000006</v>
      </c>
      <c r="J156" s="1">
        <v>10.0037</v>
      </c>
      <c r="K156" s="1">
        <v>29.939</v>
      </c>
      <c r="L156" s="1">
        <v>72.738</v>
      </c>
      <c r="M156" s="1">
        <v>31788672</v>
      </c>
      <c r="N156" s="1">
        <v>29209131</v>
      </c>
      <c r="O156" s="1">
        <v>24940838</v>
      </c>
      <c r="P156" s="1">
        <v>34005274</v>
      </c>
      <c r="Q156" s="1">
        <v>8.4320699999999995</v>
      </c>
      <c r="R156" s="1">
        <v>2.3029500000000001</v>
      </c>
      <c r="S156" s="1">
        <v>3.3991699999999998</v>
      </c>
      <c r="T156" s="1">
        <v>4.2868700000000004</v>
      </c>
      <c r="U156" s="1" t="s">
        <v>13</v>
      </c>
      <c r="V156" s="1">
        <v>47</v>
      </c>
      <c r="W156" s="1">
        <v>47</v>
      </c>
      <c r="X156" s="1">
        <v>45</v>
      </c>
      <c r="Y156" s="1">
        <v>39</v>
      </c>
      <c r="Z156" s="1">
        <v>31</v>
      </c>
      <c r="AA156" s="1">
        <v>25</v>
      </c>
      <c r="AB156" s="1">
        <v>20</v>
      </c>
      <c r="AC156" s="1" t="s">
        <v>13</v>
      </c>
      <c r="AD156" s="1">
        <v>24</v>
      </c>
      <c r="AE156" s="1">
        <v>24</v>
      </c>
      <c r="AF156" s="1">
        <v>24</v>
      </c>
      <c r="AG156" s="1">
        <v>23</v>
      </c>
      <c r="AH156" s="1">
        <v>22</v>
      </c>
      <c r="AI156" s="1">
        <v>18</v>
      </c>
      <c r="AJ156" s="1">
        <v>14</v>
      </c>
      <c r="AK156" s="1">
        <v>6660</v>
      </c>
      <c r="AL156" s="1">
        <v>71.8994</v>
      </c>
      <c r="AM156" s="1">
        <v>10.121499999999999</v>
      </c>
      <c r="AN156" s="1">
        <v>5.9786999999999999</v>
      </c>
      <c r="AO156" s="1">
        <v>3.1356999999999999</v>
      </c>
      <c r="AP156" s="1">
        <v>8.8039000000000005</v>
      </c>
      <c r="AQ156" s="1">
        <v>2.31467</v>
      </c>
      <c r="AR156" s="1">
        <v>1.7882100000000001</v>
      </c>
      <c r="AS156" s="1">
        <v>1.1428700000000001</v>
      </c>
      <c r="AT156" s="6">
        <v>2.0719999999999999E-2</v>
      </c>
    </row>
    <row r="157" spans="1:46">
      <c r="A157" s="5" t="s">
        <v>27</v>
      </c>
      <c r="B157" s="1">
        <v>11.7059</v>
      </c>
      <c r="C157" s="1">
        <v>32.448</v>
      </c>
      <c r="D157" s="1">
        <v>74.936000000000007</v>
      </c>
      <c r="E157" s="2">
        <v>-3.3770000000000001E-2</v>
      </c>
      <c r="F157" s="1">
        <v>4030.33</v>
      </c>
      <c r="G157" s="1">
        <v>2011</v>
      </c>
      <c r="H157" s="1">
        <v>4622</v>
      </c>
      <c r="I157" s="1">
        <v>75.684200000000004</v>
      </c>
      <c r="J157" s="1">
        <v>9.4741999999999997</v>
      </c>
      <c r="K157" s="1">
        <v>28.145</v>
      </c>
      <c r="L157" s="1">
        <v>70.177999999999997</v>
      </c>
      <c r="M157" s="1">
        <v>32079232</v>
      </c>
      <c r="N157" s="1">
        <v>29392470</v>
      </c>
      <c r="O157" s="1">
        <v>24988937</v>
      </c>
      <c r="P157" s="1">
        <v>34342780</v>
      </c>
      <c r="Q157" s="1">
        <v>8.43858</v>
      </c>
      <c r="R157" s="1">
        <v>2.24857</v>
      </c>
      <c r="S157" s="1">
        <v>3.3373699999999999</v>
      </c>
      <c r="T157" s="1">
        <v>4.2510300000000001</v>
      </c>
      <c r="U157" s="1" t="s">
        <v>13</v>
      </c>
      <c r="V157" s="1">
        <v>47</v>
      </c>
      <c r="W157" s="1">
        <v>47</v>
      </c>
      <c r="X157" s="1">
        <v>45</v>
      </c>
      <c r="Y157" s="1">
        <v>39</v>
      </c>
      <c r="Z157" s="1">
        <v>33</v>
      </c>
      <c r="AA157" s="1">
        <v>25</v>
      </c>
      <c r="AB157" s="1">
        <v>21</v>
      </c>
      <c r="AC157" s="1" t="s">
        <v>13</v>
      </c>
      <c r="AD157" s="1">
        <v>24</v>
      </c>
      <c r="AE157" s="1">
        <v>24</v>
      </c>
      <c r="AF157" s="1">
        <v>24</v>
      </c>
      <c r="AG157" s="1">
        <v>23</v>
      </c>
      <c r="AH157" s="1">
        <v>22</v>
      </c>
      <c r="AI157" s="1">
        <v>18</v>
      </c>
      <c r="AJ157" s="1">
        <v>15</v>
      </c>
      <c r="AK157" s="1" t="s">
        <v>13</v>
      </c>
      <c r="AL157" s="1" t="s">
        <v>13</v>
      </c>
      <c r="AM157" s="1" t="s">
        <v>13</v>
      </c>
      <c r="AN157" s="1" t="s">
        <v>13</v>
      </c>
      <c r="AO157" s="1" t="s">
        <v>13</v>
      </c>
      <c r="AP157" s="1" t="s">
        <v>13</v>
      </c>
      <c r="AQ157" s="1" t="s">
        <v>13</v>
      </c>
      <c r="AR157" s="1" t="s">
        <v>13</v>
      </c>
      <c r="AS157" s="1" t="s">
        <v>13</v>
      </c>
      <c r="AT157" s="6">
        <v>3.3770000000000001E-2</v>
      </c>
    </row>
    <row r="158" spans="1:46">
      <c r="A158" s="5" t="s">
        <v>28</v>
      </c>
      <c r="B158" s="1">
        <v>39.973100000000002</v>
      </c>
      <c r="C158" s="1">
        <v>75.760999999999996</v>
      </c>
      <c r="D158" s="1">
        <v>147.27600000000001</v>
      </c>
      <c r="E158" s="1">
        <v>0.10487</v>
      </c>
      <c r="F158" s="1">
        <v>6223.92</v>
      </c>
      <c r="G158" s="1">
        <v>2000</v>
      </c>
      <c r="H158" s="1">
        <v>5823</v>
      </c>
      <c r="I158" s="1">
        <v>69.906400000000005</v>
      </c>
      <c r="J158" s="1">
        <v>51.878799999999998</v>
      </c>
      <c r="K158" s="1">
        <v>93.546999999999997</v>
      </c>
      <c r="L158" s="1">
        <v>170.49199999999999</v>
      </c>
      <c r="M158" s="1">
        <v>28989695</v>
      </c>
      <c r="N158" s="1">
        <v>26842052</v>
      </c>
      <c r="O158" s="1">
        <v>24031980</v>
      </c>
      <c r="P158" s="1">
        <v>30685730</v>
      </c>
      <c r="Q158" s="1">
        <v>8.6695700000000002</v>
      </c>
      <c r="R158" s="1">
        <v>3.9489100000000001</v>
      </c>
      <c r="S158" s="1">
        <v>4.5384700000000002</v>
      </c>
      <c r="T158" s="1">
        <v>5.1386900000000004</v>
      </c>
      <c r="U158" s="1">
        <v>2</v>
      </c>
      <c r="V158" s="1">
        <v>52</v>
      </c>
      <c r="W158" s="1">
        <v>52</v>
      </c>
      <c r="X158" s="1">
        <v>49</v>
      </c>
      <c r="Y158" s="1">
        <v>41</v>
      </c>
      <c r="Z158" s="1">
        <v>34</v>
      </c>
      <c r="AA158" s="1">
        <v>25</v>
      </c>
      <c r="AB158" s="1">
        <v>18</v>
      </c>
      <c r="AC158" s="1">
        <v>1</v>
      </c>
      <c r="AD158" s="1">
        <v>27</v>
      </c>
      <c r="AE158" s="1">
        <v>27</v>
      </c>
      <c r="AF158" s="1">
        <v>26</v>
      </c>
      <c r="AG158" s="1">
        <v>24</v>
      </c>
      <c r="AH158" s="1">
        <v>20</v>
      </c>
      <c r="AI158" s="1">
        <v>16</v>
      </c>
      <c r="AJ158" s="1">
        <v>12</v>
      </c>
      <c r="AK158" s="1">
        <v>11755</v>
      </c>
      <c r="AL158" s="1">
        <v>62.217100000000002</v>
      </c>
      <c r="AM158" s="1">
        <v>27.844999999999999</v>
      </c>
      <c r="AN158" s="1">
        <v>19.866399999999999</v>
      </c>
      <c r="AO158" s="1">
        <v>14.198</v>
      </c>
      <c r="AP158" s="1">
        <v>9.3719999999999999</v>
      </c>
      <c r="AQ158" s="1">
        <v>3.3266499999999999</v>
      </c>
      <c r="AR158" s="1">
        <v>2.9890300000000001</v>
      </c>
      <c r="AS158" s="1">
        <v>2.6530999999999998</v>
      </c>
      <c r="AT158" s="6">
        <v>0.10487</v>
      </c>
    </row>
    <row r="159" spans="1:46">
      <c r="A159" s="5" t="s">
        <v>28</v>
      </c>
      <c r="B159" s="1">
        <v>39.973100000000002</v>
      </c>
      <c r="C159" s="1">
        <v>75.760999999999996</v>
      </c>
      <c r="D159" s="1">
        <v>147.27600000000001</v>
      </c>
      <c r="E159" s="1">
        <v>5.8709999999999998E-2</v>
      </c>
      <c r="F159" s="1">
        <v>6223.92</v>
      </c>
      <c r="G159" s="1">
        <v>2001</v>
      </c>
      <c r="H159" s="1">
        <v>5925</v>
      </c>
      <c r="I159" s="1">
        <v>70.787700000000001</v>
      </c>
      <c r="J159" s="1">
        <v>46.664099999999998</v>
      </c>
      <c r="K159" s="1">
        <v>85.501000000000005</v>
      </c>
      <c r="L159" s="1">
        <v>159.69399999999999</v>
      </c>
      <c r="M159" s="1">
        <v>29270445</v>
      </c>
      <c r="N159" s="1">
        <v>27108306</v>
      </c>
      <c r="O159" s="1">
        <v>24189914</v>
      </c>
      <c r="P159" s="1">
        <v>31020596</v>
      </c>
      <c r="Q159" s="1">
        <v>8.6869399999999999</v>
      </c>
      <c r="R159" s="1">
        <v>3.8429700000000002</v>
      </c>
      <c r="S159" s="1">
        <v>4.4485299999999999</v>
      </c>
      <c r="T159" s="1">
        <v>5.0732600000000003</v>
      </c>
      <c r="U159" s="1">
        <v>1</v>
      </c>
      <c r="V159" s="1">
        <v>53</v>
      </c>
      <c r="W159" s="1">
        <v>53</v>
      </c>
      <c r="X159" s="1">
        <v>49</v>
      </c>
      <c r="Y159" s="1">
        <v>42</v>
      </c>
      <c r="Z159" s="1">
        <v>37</v>
      </c>
      <c r="AA159" s="1">
        <v>26</v>
      </c>
      <c r="AB159" s="1">
        <v>21</v>
      </c>
      <c r="AC159" s="1">
        <v>1</v>
      </c>
      <c r="AD159" s="1">
        <v>28</v>
      </c>
      <c r="AE159" s="1">
        <v>28</v>
      </c>
      <c r="AF159" s="1">
        <v>26</v>
      </c>
      <c r="AG159" s="1">
        <v>24</v>
      </c>
      <c r="AH159" s="1">
        <v>22</v>
      </c>
      <c r="AI159" s="1">
        <v>17</v>
      </c>
      <c r="AJ159" s="1">
        <v>13</v>
      </c>
      <c r="AK159" s="1">
        <v>11875</v>
      </c>
      <c r="AL159" s="1">
        <v>62.725299999999997</v>
      </c>
      <c r="AM159" s="1">
        <v>28.119700000000002</v>
      </c>
      <c r="AN159" s="1">
        <v>19.9556</v>
      </c>
      <c r="AO159" s="1">
        <v>14.192299999999999</v>
      </c>
      <c r="AP159" s="1">
        <v>9.3821999999999992</v>
      </c>
      <c r="AQ159" s="1">
        <v>3.3364699999999998</v>
      </c>
      <c r="AR159" s="1">
        <v>2.9935100000000001</v>
      </c>
      <c r="AS159" s="1">
        <v>2.6526999999999998</v>
      </c>
      <c r="AT159" s="6">
        <v>5.8709999999999998E-2</v>
      </c>
    </row>
    <row r="160" spans="1:46">
      <c r="A160" s="5" t="s">
        <v>28</v>
      </c>
      <c r="B160" s="1">
        <v>39.973100000000002</v>
      </c>
      <c r="C160" s="1">
        <v>75.760999999999996</v>
      </c>
      <c r="D160" s="1">
        <v>147.27600000000001</v>
      </c>
      <c r="E160" s="1">
        <v>1.8290000000000001E-2</v>
      </c>
      <c r="F160" s="1">
        <v>6223.92</v>
      </c>
      <c r="G160" s="1">
        <v>2002</v>
      </c>
      <c r="H160" s="1">
        <v>5958</v>
      </c>
      <c r="I160" s="1">
        <v>71.124799999999993</v>
      </c>
      <c r="J160" s="1">
        <v>43.202500000000001</v>
      </c>
      <c r="K160" s="1">
        <v>80.962000000000003</v>
      </c>
      <c r="L160" s="1">
        <v>153.87</v>
      </c>
      <c r="M160" s="1">
        <v>29553108</v>
      </c>
      <c r="N160" s="1">
        <v>27378337</v>
      </c>
      <c r="O160" s="1">
        <v>24289082</v>
      </c>
      <c r="P160" s="1">
        <v>31358418</v>
      </c>
      <c r="Q160" s="1">
        <v>8.6924899999999994</v>
      </c>
      <c r="R160" s="1">
        <v>3.7658999999999998</v>
      </c>
      <c r="S160" s="1">
        <v>4.39398</v>
      </c>
      <c r="T160" s="1">
        <v>5.0361099999999999</v>
      </c>
      <c r="U160" s="1">
        <v>1</v>
      </c>
      <c r="V160" s="1">
        <v>54</v>
      </c>
      <c r="W160" s="1">
        <v>54</v>
      </c>
      <c r="X160" s="1">
        <v>50</v>
      </c>
      <c r="Y160" s="1">
        <v>45</v>
      </c>
      <c r="Z160" s="1">
        <v>37</v>
      </c>
      <c r="AA160" s="1">
        <v>27</v>
      </c>
      <c r="AB160" s="1">
        <v>22</v>
      </c>
      <c r="AC160" s="1" t="s">
        <v>13</v>
      </c>
      <c r="AD160" s="1">
        <v>28</v>
      </c>
      <c r="AE160" s="1">
        <v>28</v>
      </c>
      <c r="AF160" s="1">
        <v>26</v>
      </c>
      <c r="AG160" s="1">
        <v>25</v>
      </c>
      <c r="AH160" s="1">
        <v>22</v>
      </c>
      <c r="AI160" s="1">
        <v>18</v>
      </c>
      <c r="AJ160" s="1">
        <v>14</v>
      </c>
      <c r="AK160" s="1">
        <v>12300</v>
      </c>
      <c r="AL160" s="1">
        <v>62.770299999999999</v>
      </c>
      <c r="AM160" s="1">
        <v>28.321999999999999</v>
      </c>
      <c r="AN160" s="1">
        <v>20.1038</v>
      </c>
      <c r="AO160" s="1">
        <v>14.2431</v>
      </c>
      <c r="AP160" s="1">
        <v>9.4174000000000007</v>
      </c>
      <c r="AQ160" s="1">
        <v>3.3436400000000002</v>
      </c>
      <c r="AR160" s="1">
        <v>3.0009100000000002</v>
      </c>
      <c r="AS160" s="1">
        <v>2.6562700000000001</v>
      </c>
      <c r="AT160" s="6">
        <v>1.8290000000000001E-2</v>
      </c>
    </row>
    <row r="161" spans="1:46">
      <c r="A161" s="5" t="s">
        <v>28</v>
      </c>
      <c r="B161" s="1">
        <v>39.973100000000002</v>
      </c>
      <c r="C161" s="1">
        <v>75.760999999999996</v>
      </c>
      <c r="D161" s="1">
        <v>147.27600000000001</v>
      </c>
      <c r="E161" s="1">
        <v>5.0119999999999998E-2</v>
      </c>
      <c r="F161" s="1">
        <v>6223.92</v>
      </c>
      <c r="G161" s="1">
        <v>2003</v>
      </c>
      <c r="H161" s="1">
        <v>6243</v>
      </c>
      <c r="I161" s="1">
        <v>71.374700000000004</v>
      </c>
      <c r="J161" s="1">
        <v>44.240400000000001</v>
      </c>
      <c r="K161" s="1">
        <v>82.694999999999993</v>
      </c>
      <c r="L161" s="1">
        <v>156.28700000000001</v>
      </c>
      <c r="M161" s="1">
        <v>29780450</v>
      </c>
      <c r="N161" s="1">
        <v>27589965</v>
      </c>
      <c r="O161" s="1">
        <v>24339745</v>
      </c>
      <c r="P161" s="1">
        <v>31641630</v>
      </c>
      <c r="Q161" s="1">
        <v>8.7392199999999995</v>
      </c>
      <c r="R161" s="1">
        <v>3.7896399999999999</v>
      </c>
      <c r="S161" s="1">
        <v>4.4151600000000002</v>
      </c>
      <c r="T161" s="1">
        <v>5.0516899999999998</v>
      </c>
      <c r="U161" s="1" t="s">
        <v>13</v>
      </c>
      <c r="V161" s="1">
        <v>54</v>
      </c>
      <c r="W161" s="1">
        <v>54</v>
      </c>
      <c r="X161" s="1">
        <v>50</v>
      </c>
      <c r="Y161" s="1">
        <v>47</v>
      </c>
      <c r="Z161" s="1">
        <v>37</v>
      </c>
      <c r="AA161" s="1">
        <v>29</v>
      </c>
      <c r="AB161" s="1">
        <v>22</v>
      </c>
      <c r="AC161" s="1" t="s">
        <v>13</v>
      </c>
      <c r="AD161" s="1">
        <v>28</v>
      </c>
      <c r="AE161" s="1">
        <v>28</v>
      </c>
      <c r="AF161" s="1">
        <v>26</v>
      </c>
      <c r="AG161" s="1">
        <v>25</v>
      </c>
      <c r="AH161" s="1">
        <v>22</v>
      </c>
      <c r="AI161" s="1">
        <v>19</v>
      </c>
      <c r="AJ161" s="1">
        <v>14</v>
      </c>
      <c r="AK161" s="1">
        <v>12660</v>
      </c>
      <c r="AL161" s="1">
        <v>62.926499999999997</v>
      </c>
      <c r="AM161" s="1">
        <v>28.601700000000001</v>
      </c>
      <c r="AN161" s="1">
        <v>20.426200000000001</v>
      </c>
      <c r="AO161" s="1">
        <v>14.352399999999999</v>
      </c>
      <c r="AP161" s="1">
        <v>9.4461999999999993</v>
      </c>
      <c r="AQ161" s="1">
        <v>3.3534700000000002</v>
      </c>
      <c r="AR161" s="1">
        <v>3.0168200000000001</v>
      </c>
      <c r="AS161" s="1">
        <v>2.6639200000000001</v>
      </c>
      <c r="AT161" s="6">
        <v>5.0119999999999998E-2</v>
      </c>
    </row>
    <row r="162" spans="1:46">
      <c r="A162" s="5" t="s">
        <v>28</v>
      </c>
      <c r="B162" s="1">
        <v>39.973100000000002</v>
      </c>
      <c r="C162" s="1">
        <v>75.760999999999996</v>
      </c>
      <c r="D162" s="1">
        <v>147.27600000000001</v>
      </c>
      <c r="E162" s="1">
        <v>6.6809999999999994E-2</v>
      </c>
      <c r="F162" s="1">
        <v>6223.92</v>
      </c>
      <c r="G162" s="1">
        <v>2004</v>
      </c>
      <c r="H162" s="1">
        <v>6287</v>
      </c>
      <c r="I162" s="1">
        <v>71.240399999999994</v>
      </c>
      <c r="J162" s="1">
        <v>43.605200000000004</v>
      </c>
      <c r="K162" s="1">
        <v>82.861000000000004</v>
      </c>
      <c r="L162" s="1">
        <v>158.267</v>
      </c>
      <c r="M162" s="1">
        <v>30026229</v>
      </c>
      <c r="N162" s="1">
        <v>27810425</v>
      </c>
      <c r="O162" s="1">
        <v>24409913</v>
      </c>
      <c r="P162" s="1">
        <v>31938004</v>
      </c>
      <c r="Q162" s="1">
        <v>8.7462400000000002</v>
      </c>
      <c r="R162" s="1">
        <v>3.7751800000000002</v>
      </c>
      <c r="S162" s="1">
        <v>4.41716</v>
      </c>
      <c r="T162" s="1">
        <v>5.0642800000000001</v>
      </c>
      <c r="U162" s="1">
        <v>1</v>
      </c>
      <c r="V162" s="1">
        <v>55</v>
      </c>
      <c r="W162" s="1">
        <v>55</v>
      </c>
      <c r="X162" s="1">
        <v>50</v>
      </c>
      <c r="Y162" s="1">
        <v>47</v>
      </c>
      <c r="Z162" s="1">
        <v>39</v>
      </c>
      <c r="AA162" s="1">
        <v>32</v>
      </c>
      <c r="AB162" s="1">
        <v>24</v>
      </c>
      <c r="AC162" s="1" t="s">
        <v>13</v>
      </c>
      <c r="AD162" s="1">
        <v>28</v>
      </c>
      <c r="AE162" s="1">
        <v>28</v>
      </c>
      <c r="AF162" s="1">
        <v>26</v>
      </c>
      <c r="AG162" s="1">
        <v>25</v>
      </c>
      <c r="AH162" s="1">
        <v>22</v>
      </c>
      <c r="AI162" s="1">
        <v>19</v>
      </c>
      <c r="AJ162" s="1">
        <v>15</v>
      </c>
      <c r="AK162" s="1">
        <v>13265</v>
      </c>
      <c r="AL162" s="1">
        <v>63.246299999999998</v>
      </c>
      <c r="AM162" s="1">
        <v>28.9862</v>
      </c>
      <c r="AN162" s="1">
        <v>20.691299999999998</v>
      </c>
      <c r="AO162" s="1">
        <v>14.4222</v>
      </c>
      <c r="AP162" s="1">
        <v>9.4929000000000006</v>
      </c>
      <c r="AQ162" s="1">
        <v>3.3668200000000001</v>
      </c>
      <c r="AR162" s="1">
        <v>3.0297100000000001</v>
      </c>
      <c r="AS162" s="1">
        <v>2.6687699999999999</v>
      </c>
      <c r="AT162" s="6">
        <v>6.6809999999999994E-2</v>
      </c>
    </row>
    <row r="163" spans="1:46">
      <c r="A163" s="5" t="s">
        <v>28</v>
      </c>
      <c r="B163" s="1">
        <v>39.973100000000002</v>
      </c>
      <c r="C163" s="1">
        <v>75.760999999999996</v>
      </c>
      <c r="D163" s="1">
        <v>147.27600000000001</v>
      </c>
      <c r="E163" s="1">
        <v>2.6679999999999999E-2</v>
      </c>
      <c r="F163" s="1">
        <v>6223.92</v>
      </c>
      <c r="G163" s="1">
        <v>2005</v>
      </c>
      <c r="H163" s="1">
        <v>6166</v>
      </c>
      <c r="I163" s="1">
        <v>71.804500000000004</v>
      </c>
      <c r="J163" s="1">
        <v>40.064399999999999</v>
      </c>
      <c r="K163" s="1">
        <v>75.582999999999998</v>
      </c>
      <c r="L163" s="1">
        <v>146.63200000000001</v>
      </c>
      <c r="M163" s="1">
        <v>30275449</v>
      </c>
      <c r="N163" s="1">
        <v>28036863</v>
      </c>
      <c r="O163" s="1">
        <v>24488083</v>
      </c>
      <c r="P163" s="1">
        <v>32242364</v>
      </c>
      <c r="Q163" s="1">
        <v>8.7268100000000004</v>
      </c>
      <c r="R163" s="1">
        <v>3.69049</v>
      </c>
      <c r="S163" s="1">
        <v>4.3252300000000004</v>
      </c>
      <c r="T163" s="1">
        <v>4.9879300000000004</v>
      </c>
      <c r="U163" s="1" t="s">
        <v>13</v>
      </c>
      <c r="V163" s="1">
        <v>55</v>
      </c>
      <c r="W163" s="1">
        <v>55</v>
      </c>
      <c r="X163" s="1">
        <v>52</v>
      </c>
      <c r="Y163" s="1">
        <v>49</v>
      </c>
      <c r="Z163" s="1">
        <v>41</v>
      </c>
      <c r="AA163" s="1">
        <v>34</v>
      </c>
      <c r="AB163" s="1">
        <v>25</v>
      </c>
      <c r="AC163" s="1" t="s">
        <v>13</v>
      </c>
      <c r="AD163" s="1">
        <v>28</v>
      </c>
      <c r="AE163" s="1">
        <v>28</v>
      </c>
      <c r="AF163" s="1">
        <v>27</v>
      </c>
      <c r="AG163" s="1">
        <v>26</v>
      </c>
      <c r="AH163" s="1">
        <v>24</v>
      </c>
      <c r="AI163" s="1">
        <v>20</v>
      </c>
      <c r="AJ163" s="1">
        <v>16</v>
      </c>
      <c r="AK163" s="1">
        <v>13495</v>
      </c>
      <c r="AL163" s="1">
        <v>63.428100000000001</v>
      </c>
      <c r="AM163" s="1">
        <v>29.354500000000002</v>
      </c>
      <c r="AN163" s="1">
        <v>20.970800000000001</v>
      </c>
      <c r="AO163" s="1">
        <v>14.459</v>
      </c>
      <c r="AP163" s="1">
        <v>9.5100999999999996</v>
      </c>
      <c r="AQ163" s="1">
        <v>3.3794499999999998</v>
      </c>
      <c r="AR163" s="1">
        <v>3.0431300000000001</v>
      </c>
      <c r="AS163" s="1">
        <v>2.6713200000000001</v>
      </c>
      <c r="AT163" s="6">
        <v>2.6679999999999999E-2</v>
      </c>
    </row>
    <row r="164" spans="1:46">
      <c r="A164" s="5" t="s">
        <v>28</v>
      </c>
      <c r="B164" s="1">
        <v>39.973100000000002</v>
      </c>
      <c r="C164" s="1">
        <v>75.760999999999996</v>
      </c>
      <c r="D164" s="1">
        <v>147.27600000000001</v>
      </c>
      <c r="E164" s="2">
        <v>-1.392E-2</v>
      </c>
      <c r="F164" s="1">
        <v>6223.92</v>
      </c>
      <c r="G164" s="1">
        <v>2006</v>
      </c>
      <c r="H164" s="1">
        <v>6122</v>
      </c>
      <c r="I164" s="1">
        <v>72.088099999999997</v>
      </c>
      <c r="J164" s="1">
        <v>36.78</v>
      </c>
      <c r="K164" s="1">
        <v>70.978999999999999</v>
      </c>
      <c r="L164" s="1">
        <v>140.27699999999999</v>
      </c>
      <c r="M164" s="1">
        <v>30542403</v>
      </c>
      <c r="N164" s="1">
        <v>28260547</v>
      </c>
      <c r="O164" s="1">
        <v>24569090</v>
      </c>
      <c r="P164" s="1">
        <v>32570505</v>
      </c>
      <c r="Q164" s="1">
        <v>8.7196400000000001</v>
      </c>
      <c r="R164" s="1">
        <v>3.6049500000000001</v>
      </c>
      <c r="S164" s="1">
        <v>4.2623800000000003</v>
      </c>
      <c r="T164" s="1">
        <v>4.9436200000000001</v>
      </c>
      <c r="U164" s="1" t="s">
        <v>13</v>
      </c>
      <c r="V164" s="1">
        <v>55</v>
      </c>
      <c r="W164" s="1">
        <v>55</v>
      </c>
      <c r="X164" s="1">
        <v>53</v>
      </c>
      <c r="Y164" s="1">
        <v>49</v>
      </c>
      <c r="Z164" s="1">
        <v>42</v>
      </c>
      <c r="AA164" s="1">
        <v>37</v>
      </c>
      <c r="AB164" s="1">
        <v>26</v>
      </c>
      <c r="AC164" s="1" t="s">
        <v>13</v>
      </c>
      <c r="AD164" s="1">
        <v>28</v>
      </c>
      <c r="AE164" s="1">
        <v>28</v>
      </c>
      <c r="AF164" s="1">
        <v>28</v>
      </c>
      <c r="AG164" s="1">
        <v>26</v>
      </c>
      <c r="AH164" s="1">
        <v>24</v>
      </c>
      <c r="AI164" s="1">
        <v>22</v>
      </c>
      <c r="AJ164" s="1">
        <v>17</v>
      </c>
      <c r="AK164" s="1">
        <v>13835</v>
      </c>
      <c r="AL164" s="1">
        <v>63.564300000000003</v>
      </c>
      <c r="AM164" s="1">
        <v>29.909099999999999</v>
      </c>
      <c r="AN164" s="1">
        <v>21.445699999999999</v>
      </c>
      <c r="AO164" s="1">
        <v>14.639900000000001</v>
      </c>
      <c r="AP164" s="1">
        <v>9.5350000000000001</v>
      </c>
      <c r="AQ164" s="1">
        <v>3.3981599999999998</v>
      </c>
      <c r="AR164" s="1">
        <v>3.0655199999999998</v>
      </c>
      <c r="AS164" s="1">
        <v>2.6837499999999999</v>
      </c>
      <c r="AT164" s="6">
        <v>1.392E-2</v>
      </c>
    </row>
    <row r="165" spans="1:46">
      <c r="A165" s="5" t="s">
        <v>28</v>
      </c>
      <c r="B165" s="1">
        <v>39.973100000000002</v>
      </c>
      <c r="C165" s="1">
        <v>75.760999999999996</v>
      </c>
      <c r="D165" s="1">
        <v>147.27600000000001</v>
      </c>
      <c r="E165" s="2">
        <v>-5.5649999999999998E-2</v>
      </c>
      <c r="F165" s="1">
        <v>6223.92</v>
      </c>
      <c r="G165" s="1">
        <v>2007</v>
      </c>
      <c r="H165" s="1">
        <v>6375</v>
      </c>
      <c r="I165" s="1">
        <v>72.343800000000002</v>
      </c>
      <c r="J165" s="1">
        <v>35.109900000000003</v>
      </c>
      <c r="K165" s="1">
        <v>69.326999999999998</v>
      </c>
      <c r="L165" s="1">
        <v>140.31800000000001</v>
      </c>
      <c r="M165" s="1">
        <v>30809293</v>
      </c>
      <c r="N165" s="1">
        <v>28475290</v>
      </c>
      <c r="O165" s="1">
        <v>24646922</v>
      </c>
      <c r="P165" s="1">
        <v>32887928</v>
      </c>
      <c r="Q165" s="1">
        <v>8.7601399999999998</v>
      </c>
      <c r="R165" s="1">
        <v>3.5584799999999999</v>
      </c>
      <c r="S165" s="1">
        <v>4.2388300000000001</v>
      </c>
      <c r="T165" s="1">
        <v>4.9439099999999998</v>
      </c>
      <c r="U165" s="1">
        <v>3</v>
      </c>
      <c r="V165" s="1">
        <v>58</v>
      </c>
      <c r="W165" s="1">
        <v>58</v>
      </c>
      <c r="X165" s="1">
        <v>54</v>
      </c>
      <c r="Y165" s="1">
        <v>50</v>
      </c>
      <c r="Z165" s="1">
        <v>45</v>
      </c>
      <c r="AA165" s="1">
        <v>37</v>
      </c>
      <c r="AB165" s="1">
        <v>27</v>
      </c>
      <c r="AC165" s="1" t="s">
        <v>13</v>
      </c>
      <c r="AD165" s="1">
        <v>28</v>
      </c>
      <c r="AE165" s="1">
        <v>28</v>
      </c>
      <c r="AF165" s="1">
        <v>28</v>
      </c>
      <c r="AG165" s="1">
        <v>26</v>
      </c>
      <c r="AH165" s="1">
        <v>25</v>
      </c>
      <c r="AI165" s="1">
        <v>22</v>
      </c>
      <c r="AJ165" s="1">
        <v>18</v>
      </c>
      <c r="AK165" s="1">
        <v>14420</v>
      </c>
      <c r="AL165" s="1">
        <v>63.914700000000003</v>
      </c>
      <c r="AM165" s="1">
        <v>30.485299999999999</v>
      </c>
      <c r="AN165" s="1">
        <v>21.877800000000001</v>
      </c>
      <c r="AO165" s="1">
        <v>14.6625</v>
      </c>
      <c r="AP165" s="1">
        <v>9.5763999999999996</v>
      </c>
      <c r="AQ165" s="1">
        <v>3.4172400000000001</v>
      </c>
      <c r="AR165" s="1">
        <v>3.0854699999999999</v>
      </c>
      <c r="AS165" s="1">
        <v>2.6852900000000002</v>
      </c>
      <c r="AT165" s="6">
        <v>5.5649999999999998E-2</v>
      </c>
    </row>
    <row r="166" spans="1:46">
      <c r="A166" s="5" t="s">
        <v>28</v>
      </c>
      <c r="B166" s="1">
        <v>39.973100000000002</v>
      </c>
      <c r="C166" s="1">
        <v>75.760999999999996</v>
      </c>
      <c r="D166" s="1">
        <v>147.27600000000001</v>
      </c>
      <c r="E166" s="2">
        <v>-6.5399999999999998E-3</v>
      </c>
      <c r="F166" s="1">
        <v>6223.92</v>
      </c>
      <c r="G166" s="1">
        <v>2008</v>
      </c>
      <c r="H166" s="1">
        <v>6278</v>
      </c>
      <c r="I166" s="1">
        <v>72.066199999999995</v>
      </c>
      <c r="J166" s="1">
        <v>37.256999999999998</v>
      </c>
      <c r="K166" s="1">
        <v>72.113</v>
      </c>
      <c r="L166" s="1">
        <v>143.09100000000001</v>
      </c>
      <c r="M166" s="1">
        <v>31119019</v>
      </c>
      <c r="N166" s="1">
        <v>28713168</v>
      </c>
      <c r="O166" s="1">
        <v>24749702</v>
      </c>
      <c r="P166" s="1">
        <v>33245773</v>
      </c>
      <c r="Q166" s="1">
        <v>8.7448099999999993</v>
      </c>
      <c r="R166" s="1">
        <v>3.6178400000000002</v>
      </c>
      <c r="S166" s="1">
        <v>4.2782400000000003</v>
      </c>
      <c r="T166" s="1">
        <v>4.9634799999999997</v>
      </c>
      <c r="U166" s="1">
        <v>2</v>
      </c>
      <c r="V166" s="1">
        <v>60</v>
      </c>
      <c r="W166" s="1">
        <v>60</v>
      </c>
      <c r="X166" s="1">
        <v>54</v>
      </c>
      <c r="Y166" s="1">
        <v>50</v>
      </c>
      <c r="Z166" s="1">
        <v>47</v>
      </c>
      <c r="AA166" s="1">
        <v>37</v>
      </c>
      <c r="AB166" s="1">
        <v>29</v>
      </c>
      <c r="AC166" s="1" t="s">
        <v>13</v>
      </c>
      <c r="AD166" s="1">
        <v>28</v>
      </c>
      <c r="AE166" s="1">
        <v>28</v>
      </c>
      <c r="AF166" s="1">
        <v>28</v>
      </c>
      <c r="AG166" s="1">
        <v>26</v>
      </c>
      <c r="AH166" s="1">
        <v>25</v>
      </c>
      <c r="AI166" s="1">
        <v>22</v>
      </c>
      <c r="AJ166" s="1">
        <v>19</v>
      </c>
      <c r="AK166" s="1">
        <v>14255</v>
      </c>
      <c r="AL166" s="1">
        <v>63.701300000000003</v>
      </c>
      <c r="AM166" s="1">
        <v>30.9056</v>
      </c>
      <c r="AN166" s="1">
        <v>22.116599999999998</v>
      </c>
      <c r="AO166" s="1">
        <v>14.7195</v>
      </c>
      <c r="AP166" s="1">
        <v>9.5648999999999997</v>
      </c>
      <c r="AQ166" s="1">
        <v>3.4309400000000001</v>
      </c>
      <c r="AR166" s="1">
        <v>3.09633</v>
      </c>
      <c r="AS166" s="1">
        <v>2.6891699999999998</v>
      </c>
      <c r="AT166" s="6">
        <v>6.5399999999999998E-3</v>
      </c>
    </row>
    <row r="167" spans="1:46">
      <c r="A167" s="5" t="s">
        <v>28</v>
      </c>
      <c r="B167" s="1">
        <v>39.973100000000002</v>
      </c>
      <c r="C167" s="1">
        <v>75.760999999999996</v>
      </c>
      <c r="D167" s="1">
        <v>147.27600000000001</v>
      </c>
      <c r="E167" s="2">
        <v>-3.492E-2</v>
      </c>
      <c r="F167" s="1">
        <v>6223.92</v>
      </c>
      <c r="G167" s="1">
        <v>2009</v>
      </c>
      <c r="H167" s="1">
        <v>6558</v>
      </c>
      <c r="I167" s="1">
        <v>72.709699999999998</v>
      </c>
      <c r="J167" s="1">
        <v>35.632199999999997</v>
      </c>
      <c r="K167" s="1">
        <v>68.637</v>
      </c>
      <c r="L167" s="1">
        <v>138.798</v>
      </c>
      <c r="M167" s="1">
        <v>31459329</v>
      </c>
      <c r="N167" s="1">
        <v>28967461</v>
      </c>
      <c r="O167" s="1">
        <v>24858115</v>
      </c>
      <c r="P167" s="1">
        <v>33628571</v>
      </c>
      <c r="Q167" s="1">
        <v>8.7884399999999996</v>
      </c>
      <c r="R167" s="1">
        <v>3.5732499999999998</v>
      </c>
      <c r="S167" s="1">
        <v>4.2288399999999999</v>
      </c>
      <c r="T167" s="1">
        <v>4.93302</v>
      </c>
      <c r="U167" s="1">
        <v>2</v>
      </c>
      <c r="V167" s="1">
        <v>62</v>
      </c>
      <c r="W167" s="1">
        <v>62</v>
      </c>
      <c r="X167" s="1">
        <v>55</v>
      </c>
      <c r="Y167" s="1">
        <v>50</v>
      </c>
      <c r="Z167" s="1">
        <v>47</v>
      </c>
      <c r="AA167" s="1">
        <v>39</v>
      </c>
      <c r="AB167" s="1">
        <v>32</v>
      </c>
      <c r="AC167" s="1" t="s">
        <v>13</v>
      </c>
      <c r="AD167" s="1">
        <v>28</v>
      </c>
      <c r="AE167" s="1">
        <v>28</v>
      </c>
      <c r="AF167" s="1">
        <v>28</v>
      </c>
      <c r="AG167" s="1">
        <v>26</v>
      </c>
      <c r="AH167" s="1">
        <v>25</v>
      </c>
      <c r="AI167" s="1">
        <v>22</v>
      </c>
      <c r="AJ167" s="1">
        <v>19</v>
      </c>
      <c r="AK167" s="1">
        <v>14850</v>
      </c>
      <c r="AL167" s="1">
        <v>64.247500000000002</v>
      </c>
      <c r="AM167" s="1">
        <v>31.247699999999998</v>
      </c>
      <c r="AN167" s="1">
        <v>22.3443</v>
      </c>
      <c r="AO167" s="1">
        <v>14.6699</v>
      </c>
      <c r="AP167" s="1">
        <v>9.6058000000000003</v>
      </c>
      <c r="AQ167" s="1">
        <v>3.4419400000000002</v>
      </c>
      <c r="AR167" s="1">
        <v>3.1065700000000001</v>
      </c>
      <c r="AS167" s="1">
        <v>2.6858</v>
      </c>
      <c r="AT167" s="6">
        <v>3.492E-2</v>
      </c>
    </row>
    <row r="168" spans="1:46">
      <c r="A168" s="5" t="s">
        <v>28</v>
      </c>
      <c r="B168" s="1">
        <v>39.973100000000002</v>
      </c>
      <c r="C168" s="1">
        <v>75.760999999999996</v>
      </c>
      <c r="D168" s="1">
        <v>147.27600000000001</v>
      </c>
      <c r="E168" s="2">
        <v>-0.11762</v>
      </c>
      <c r="F168" s="1">
        <v>6223.92</v>
      </c>
      <c r="G168" s="1">
        <v>2010</v>
      </c>
      <c r="H168" s="1">
        <v>6331</v>
      </c>
      <c r="I168" s="1">
        <v>73.012600000000006</v>
      </c>
      <c r="J168" s="1">
        <v>34.170900000000003</v>
      </c>
      <c r="K168" s="1">
        <v>64.653999999999996</v>
      </c>
      <c r="L168" s="1">
        <v>129.91999999999999</v>
      </c>
      <c r="M168" s="1">
        <v>31788672</v>
      </c>
      <c r="N168" s="1">
        <v>29209131</v>
      </c>
      <c r="O168" s="1">
        <v>24940838</v>
      </c>
      <c r="P168" s="1">
        <v>34005274</v>
      </c>
      <c r="Q168" s="1">
        <v>8.7532099999999993</v>
      </c>
      <c r="R168" s="1">
        <v>3.5313699999999999</v>
      </c>
      <c r="S168" s="1">
        <v>4.16906</v>
      </c>
      <c r="T168" s="1">
        <v>4.8669200000000004</v>
      </c>
      <c r="U168" s="1">
        <v>1</v>
      </c>
      <c r="V168" s="1">
        <v>63</v>
      </c>
      <c r="W168" s="1">
        <v>63</v>
      </c>
      <c r="X168" s="1">
        <v>55</v>
      </c>
      <c r="Y168" s="1">
        <v>52</v>
      </c>
      <c r="Z168" s="1">
        <v>49</v>
      </c>
      <c r="AA168" s="1">
        <v>41</v>
      </c>
      <c r="AB168" s="1">
        <v>34</v>
      </c>
      <c r="AC168" s="1" t="s">
        <v>13</v>
      </c>
      <c r="AD168" s="1">
        <v>28</v>
      </c>
      <c r="AE168" s="1">
        <v>28</v>
      </c>
      <c r="AF168" s="1">
        <v>28</v>
      </c>
      <c r="AG168" s="1">
        <v>27</v>
      </c>
      <c r="AH168" s="1">
        <v>26</v>
      </c>
      <c r="AI168" s="1">
        <v>24</v>
      </c>
      <c r="AJ168" s="1">
        <v>20</v>
      </c>
      <c r="AK168" s="1">
        <v>15150</v>
      </c>
      <c r="AL168" s="1">
        <v>64.280500000000004</v>
      </c>
      <c r="AM168" s="1">
        <v>31.609200000000001</v>
      </c>
      <c r="AN168" s="1">
        <v>22.546299999999999</v>
      </c>
      <c r="AO168" s="1">
        <v>14.7097</v>
      </c>
      <c r="AP168" s="1">
        <v>9.6257999999999999</v>
      </c>
      <c r="AQ168" s="1">
        <v>3.4534500000000001</v>
      </c>
      <c r="AR168" s="1">
        <v>3.11557</v>
      </c>
      <c r="AS168" s="1">
        <v>2.68851</v>
      </c>
      <c r="AT168" s="6">
        <v>0.11762</v>
      </c>
    </row>
    <row r="169" spans="1:46">
      <c r="A169" s="5" t="s">
        <v>28</v>
      </c>
      <c r="B169" s="1">
        <v>39.973100000000002</v>
      </c>
      <c r="C169" s="1">
        <v>75.760999999999996</v>
      </c>
      <c r="D169" s="1">
        <v>147.27600000000001</v>
      </c>
      <c r="E169" s="2">
        <v>-9.6829999999999999E-2</v>
      </c>
      <c r="F169" s="1">
        <v>6223.92</v>
      </c>
      <c r="G169" s="1">
        <v>2011</v>
      </c>
      <c r="H169" s="1">
        <v>6621</v>
      </c>
      <c r="I169" s="1">
        <v>73.315299999999993</v>
      </c>
      <c r="J169" s="1">
        <v>31.0717</v>
      </c>
      <c r="K169" s="1">
        <v>62.268000000000001</v>
      </c>
      <c r="L169" s="1">
        <v>129.66200000000001</v>
      </c>
      <c r="M169" s="1">
        <v>32079232</v>
      </c>
      <c r="N169" s="1">
        <v>29392470</v>
      </c>
      <c r="O169" s="1">
        <v>24988937</v>
      </c>
      <c r="P169" s="1">
        <v>34342780</v>
      </c>
      <c r="Q169" s="1">
        <v>8.798</v>
      </c>
      <c r="R169" s="1">
        <v>3.4363000000000001</v>
      </c>
      <c r="S169" s="1">
        <v>4.1314399999999996</v>
      </c>
      <c r="T169" s="1">
        <v>4.8649300000000002</v>
      </c>
      <c r="U169" s="1">
        <v>1</v>
      </c>
      <c r="V169" s="1">
        <v>64</v>
      </c>
      <c r="W169" s="1">
        <v>64</v>
      </c>
      <c r="X169" s="1">
        <v>55</v>
      </c>
      <c r="Y169" s="1">
        <v>53</v>
      </c>
      <c r="Z169" s="1">
        <v>49</v>
      </c>
      <c r="AA169" s="1">
        <v>42</v>
      </c>
      <c r="AB169" s="1">
        <v>37</v>
      </c>
      <c r="AC169" s="1">
        <v>1</v>
      </c>
      <c r="AD169" s="1">
        <v>29</v>
      </c>
      <c r="AE169" s="1">
        <v>29</v>
      </c>
      <c r="AF169" s="1">
        <v>28</v>
      </c>
      <c r="AG169" s="1">
        <v>28</v>
      </c>
      <c r="AH169" s="1">
        <v>26</v>
      </c>
      <c r="AI169" s="1">
        <v>24</v>
      </c>
      <c r="AJ169" s="1">
        <v>22</v>
      </c>
      <c r="AK169" s="1" t="s">
        <v>13</v>
      </c>
      <c r="AL169" s="1" t="s">
        <v>13</v>
      </c>
      <c r="AM169" s="1" t="s">
        <v>13</v>
      </c>
      <c r="AN169" s="1" t="s">
        <v>13</v>
      </c>
      <c r="AO169" s="1" t="s">
        <v>13</v>
      </c>
      <c r="AP169" s="1" t="s">
        <v>13</v>
      </c>
      <c r="AQ169" s="1" t="s">
        <v>13</v>
      </c>
      <c r="AR169" s="1" t="s">
        <v>13</v>
      </c>
      <c r="AS169" s="1" t="s">
        <v>13</v>
      </c>
      <c r="AT169" s="6">
        <v>9.6829999999999999E-2</v>
      </c>
    </row>
    <row r="170" spans="1:46">
      <c r="A170" s="5" t="s">
        <v>29</v>
      </c>
      <c r="B170" s="1">
        <v>2.0137</v>
      </c>
      <c r="C170" s="1">
        <v>6.0140000000000002</v>
      </c>
      <c r="D170" s="1">
        <v>15.513999999999999</v>
      </c>
      <c r="E170" s="1">
        <v>1.363E-2</v>
      </c>
      <c r="F170" s="1">
        <v>1005.1</v>
      </c>
      <c r="G170" s="1">
        <v>2000</v>
      </c>
      <c r="H170" s="1">
        <v>981</v>
      </c>
      <c r="I170" s="1">
        <v>74.513300000000001</v>
      </c>
      <c r="J170" s="1">
        <v>2.3614000000000002</v>
      </c>
      <c r="K170" s="1">
        <v>6.6310000000000002</v>
      </c>
      <c r="L170" s="1">
        <v>16.376999999999999</v>
      </c>
      <c r="M170" s="1">
        <v>28989695</v>
      </c>
      <c r="N170" s="1">
        <v>26842052</v>
      </c>
      <c r="O170" s="1">
        <v>24031980</v>
      </c>
      <c r="P170" s="1">
        <v>30685730</v>
      </c>
      <c r="Q170" s="1">
        <v>6.8885699999999996</v>
      </c>
      <c r="R170" s="1">
        <v>0.85926999999999998</v>
      </c>
      <c r="S170" s="1">
        <v>1.89181</v>
      </c>
      <c r="T170" s="1">
        <v>2.7958500000000002</v>
      </c>
      <c r="U170" s="1">
        <v>1</v>
      </c>
      <c r="V170" s="1">
        <v>6</v>
      </c>
      <c r="W170" s="1">
        <v>6</v>
      </c>
      <c r="X170" s="1">
        <v>5</v>
      </c>
      <c r="Y170" s="1">
        <v>5</v>
      </c>
      <c r="Z170" s="1">
        <v>3</v>
      </c>
      <c r="AA170" s="1">
        <v>3</v>
      </c>
      <c r="AB170" s="1">
        <v>1</v>
      </c>
      <c r="AC170" s="1">
        <v>1</v>
      </c>
      <c r="AD170" s="1">
        <v>6</v>
      </c>
      <c r="AE170" s="1">
        <v>6</v>
      </c>
      <c r="AF170" s="1">
        <v>5</v>
      </c>
      <c r="AG170" s="1">
        <v>5</v>
      </c>
      <c r="AH170" s="1">
        <v>3</v>
      </c>
      <c r="AI170" s="1">
        <v>3</v>
      </c>
      <c r="AJ170" s="1">
        <v>1</v>
      </c>
      <c r="AK170" s="1" t="s">
        <v>13</v>
      </c>
      <c r="AL170" s="1" t="s">
        <v>13</v>
      </c>
      <c r="AM170" s="1" t="s">
        <v>13</v>
      </c>
      <c r="AN170" s="1" t="s">
        <v>13</v>
      </c>
      <c r="AO170" s="1" t="s">
        <v>13</v>
      </c>
      <c r="AP170" s="1" t="s">
        <v>13</v>
      </c>
      <c r="AQ170" s="1" t="s">
        <v>13</v>
      </c>
      <c r="AR170" s="1" t="s">
        <v>13</v>
      </c>
      <c r="AS170" s="1" t="s">
        <v>13</v>
      </c>
      <c r="AT170" s="6">
        <v>1.363E-2</v>
      </c>
    </row>
    <row r="171" spans="1:46">
      <c r="A171" s="5" t="s">
        <v>29</v>
      </c>
      <c r="B171" s="1">
        <v>2.0137</v>
      </c>
      <c r="C171" s="1">
        <v>6.0140000000000002</v>
      </c>
      <c r="D171" s="1">
        <v>15.513999999999999</v>
      </c>
      <c r="E171" s="2">
        <v>-1.5389999999999999E-2</v>
      </c>
      <c r="F171" s="1">
        <v>1005.1</v>
      </c>
      <c r="G171" s="1">
        <v>2001</v>
      </c>
      <c r="H171" s="1">
        <v>982</v>
      </c>
      <c r="I171" s="1">
        <v>74.839600000000004</v>
      </c>
      <c r="J171" s="1">
        <v>1.9945999999999999</v>
      </c>
      <c r="K171" s="1">
        <v>5.782</v>
      </c>
      <c r="L171" s="1">
        <v>15.603999999999999</v>
      </c>
      <c r="M171" s="1">
        <v>29270445</v>
      </c>
      <c r="N171" s="1">
        <v>27108306</v>
      </c>
      <c r="O171" s="1">
        <v>24189914</v>
      </c>
      <c r="P171" s="1">
        <v>31020596</v>
      </c>
      <c r="Q171" s="1">
        <v>6.8895900000000001</v>
      </c>
      <c r="R171" s="1">
        <v>0.69045999999999996</v>
      </c>
      <c r="S171" s="1">
        <v>1.75481</v>
      </c>
      <c r="T171" s="1">
        <v>2.74756</v>
      </c>
      <c r="U171" s="1" t="s">
        <v>13</v>
      </c>
      <c r="V171" s="1">
        <v>6</v>
      </c>
      <c r="W171" s="1">
        <v>6</v>
      </c>
      <c r="X171" s="1">
        <v>5</v>
      </c>
      <c r="Y171" s="1">
        <v>5</v>
      </c>
      <c r="Z171" s="1">
        <v>3</v>
      </c>
      <c r="AA171" s="1">
        <v>3</v>
      </c>
      <c r="AB171" s="1">
        <v>1</v>
      </c>
      <c r="AC171" s="1" t="s">
        <v>13</v>
      </c>
      <c r="AD171" s="1">
        <v>6</v>
      </c>
      <c r="AE171" s="1">
        <v>6</v>
      </c>
      <c r="AF171" s="1">
        <v>5</v>
      </c>
      <c r="AG171" s="1">
        <v>5</v>
      </c>
      <c r="AH171" s="1">
        <v>3</v>
      </c>
      <c r="AI171" s="1">
        <v>3</v>
      </c>
      <c r="AJ171" s="1">
        <v>1</v>
      </c>
      <c r="AK171" s="1" t="s">
        <v>13</v>
      </c>
      <c r="AL171" s="1" t="s">
        <v>13</v>
      </c>
      <c r="AM171" s="1" t="s">
        <v>13</v>
      </c>
      <c r="AN171" s="1" t="s">
        <v>13</v>
      </c>
      <c r="AO171" s="1" t="s">
        <v>13</v>
      </c>
      <c r="AP171" s="1" t="s">
        <v>13</v>
      </c>
      <c r="AQ171" s="1" t="s">
        <v>13</v>
      </c>
      <c r="AR171" s="1" t="s">
        <v>13</v>
      </c>
      <c r="AS171" s="1" t="s">
        <v>13</v>
      </c>
      <c r="AT171" s="6">
        <v>1.5389999999999999E-2</v>
      </c>
    </row>
    <row r="172" spans="1:46">
      <c r="A172" s="5" t="s">
        <v>29</v>
      </c>
      <c r="B172" s="1">
        <v>2.0137</v>
      </c>
      <c r="C172" s="1">
        <v>6.0140000000000002</v>
      </c>
      <c r="D172" s="1">
        <v>15.513999999999999</v>
      </c>
      <c r="E172" s="2">
        <v>-5.2089999999999997E-2</v>
      </c>
      <c r="F172" s="1">
        <v>1005.1</v>
      </c>
      <c r="G172" s="1">
        <v>2002</v>
      </c>
      <c r="H172" s="1">
        <v>959</v>
      </c>
      <c r="I172" s="1">
        <v>75.169399999999996</v>
      </c>
      <c r="J172" s="1">
        <v>2.0276999999999998</v>
      </c>
      <c r="K172" s="1">
        <v>5.9260000000000002</v>
      </c>
      <c r="L172" s="1">
        <v>15.090999999999999</v>
      </c>
      <c r="M172" s="1">
        <v>29553108</v>
      </c>
      <c r="N172" s="1">
        <v>27378337</v>
      </c>
      <c r="O172" s="1">
        <v>24289082</v>
      </c>
      <c r="P172" s="1">
        <v>31358418</v>
      </c>
      <c r="Q172" s="1">
        <v>6.8658900000000003</v>
      </c>
      <c r="R172" s="1">
        <v>0.70687999999999995</v>
      </c>
      <c r="S172" s="1">
        <v>1.77939</v>
      </c>
      <c r="T172" s="1">
        <v>2.7141299999999999</v>
      </c>
      <c r="U172" s="1">
        <v>1</v>
      </c>
      <c r="V172" s="1">
        <v>7</v>
      </c>
      <c r="W172" s="1">
        <v>7</v>
      </c>
      <c r="X172" s="1">
        <v>5</v>
      </c>
      <c r="Y172" s="1">
        <v>5</v>
      </c>
      <c r="Z172" s="1">
        <v>3</v>
      </c>
      <c r="AA172" s="1">
        <v>3</v>
      </c>
      <c r="AB172" s="1">
        <v>1</v>
      </c>
      <c r="AC172" s="1" t="s">
        <v>13</v>
      </c>
      <c r="AD172" s="1">
        <v>6</v>
      </c>
      <c r="AE172" s="1">
        <v>6</v>
      </c>
      <c r="AF172" s="1">
        <v>5</v>
      </c>
      <c r="AG172" s="1">
        <v>5</v>
      </c>
      <c r="AH172" s="1">
        <v>3</v>
      </c>
      <c r="AI172" s="1">
        <v>3</v>
      </c>
      <c r="AJ172" s="1">
        <v>1</v>
      </c>
      <c r="AK172" s="1" t="s">
        <v>13</v>
      </c>
      <c r="AL172" s="1" t="s">
        <v>13</v>
      </c>
      <c r="AM172" s="1" t="s">
        <v>13</v>
      </c>
      <c r="AN172" s="1" t="s">
        <v>13</v>
      </c>
      <c r="AO172" s="1" t="s">
        <v>13</v>
      </c>
      <c r="AP172" s="1" t="s">
        <v>13</v>
      </c>
      <c r="AQ172" s="1" t="s">
        <v>13</v>
      </c>
      <c r="AR172" s="1" t="s">
        <v>13</v>
      </c>
      <c r="AS172" s="1" t="s">
        <v>13</v>
      </c>
      <c r="AT172" s="6">
        <v>5.2089999999999997E-2</v>
      </c>
    </row>
    <row r="173" spans="1:46">
      <c r="A173" s="5" t="s">
        <v>29</v>
      </c>
      <c r="B173" s="1">
        <v>2.0137</v>
      </c>
      <c r="C173" s="1">
        <v>6.0140000000000002</v>
      </c>
      <c r="D173" s="1">
        <v>15.513999999999999</v>
      </c>
      <c r="E173" s="1">
        <v>9.3039999999999998E-2</v>
      </c>
      <c r="F173" s="1">
        <v>1005.1</v>
      </c>
      <c r="G173" s="1">
        <v>2003</v>
      </c>
      <c r="H173" s="1">
        <v>1042</v>
      </c>
      <c r="I173" s="1">
        <v>74.8249</v>
      </c>
      <c r="J173" s="1">
        <v>2.4035000000000002</v>
      </c>
      <c r="K173" s="1">
        <v>6.7329999999999997</v>
      </c>
      <c r="L173" s="1">
        <v>17.167000000000002</v>
      </c>
      <c r="M173" s="1">
        <v>29780450</v>
      </c>
      <c r="N173" s="1">
        <v>27589965</v>
      </c>
      <c r="O173" s="1">
        <v>24339745</v>
      </c>
      <c r="P173" s="1">
        <v>31641630</v>
      </c>
      <c r="Q173" s="1">
        <v>6.9489000000000001</v>
      </c>
      <c r="R173" s="1">
        <v>0.87692000000000003</v>
      </c>
      <c r="S173" s="1">
        <v>1.9069499999999999</v>
      </c>
      <c r="T173" s="1">
        <v>2.84301</v>
      </c>
      <c r="U173" s="1" t="s">
        <v>13</v>
      </c>
      <c r="V173" s="1">
        <v>7</v>
      </c>
      <c r="W173" s="1">
        <v>7</v>
      </c>
      <c r="X173" s="1">
        <v>5</v>
      </c>
      <c r="Y173" s="1">
        <v>5</v>
      </c>
      <c r="Z173" s="1">
        <v>3</v>
      </c>
      <c r="AA173" s="1">
        <v>3</v>
      </c>
      <c r="AB173" s="1">
        <v>1</v>
      </c>
      <c r="AC173" s="1" t="s">
        <v>13</v>
      </c>
      <c r="AD173" s="1">
        <v>6</v>
      </c>
      <c r="AE173" s="1">
        <v>6</v>
      </c>
      <c r="AF173" s="1">
        <v>5</v>
      </c>
      <c r="AG173" s="1">
        <v>5</v>
      </c>
      <c r="AH173" s="1">
        <v>3</v>
      </c>
      <c r="AI173" s="1">
        <v>3</v>
      </c>
      <c r="AJ173" s="1">
        <v>1</v>
      </c>
      <c r="AK173" s="1" t="s">
        <v>13</v>
      </c>
      <c r="AL173" s="1" t="s">
        <v>13</v>
      </c>
      <c r="AM173" s="1" t="s">
        <v>13</v>
      </c>
      <c r="AN173" s="1" t="s">
        <v>13</v>
      </c>
      <c r="AO173" s="1" t="s">
        <v>13</v>
      </c>
      <c r="AP173" s="1" t="s">
        <v>13</v>
      </c>
      <c r="AQ173" s="1" t="s">
        <v>13</v>
      </c>
      <c r="AR173" s="1" t="s">
        <v>13</v>
      </c>
      <c r="AS173" s="1" t="s">
        <v>13</v>
      </c>
      <c r="AT173" s="6">
        <v>9.3039999999999998E-2</v>
      </c>
    </row>
    <row r="174" spans="1:46">
      <c r="A174" s="5" t="s">
        <v>29</v>
      </c>
      <c r="B174" s="1">
        <v>2.0137</v>
      </c>
      <c r="C174" s="1">
        <v>6.0140000000000002</v>
      </c>
      <c r="D174" s="1">
        <v>15.513999999999999</v>
      </c>
      <c r="E174" s="1">
        <v>5.8700000000000002E-3</v>
      </c>
      <c r="F174" s="1">
        <v>1005.1</v>
      </c>
      <c r="G174" s="1">
        <v>2004</v>
      </c>
      <c r="H174" s="1">
        <v>957</v>
      </c>
      <c r="I174" s="1">
        <v>74.723100000000002</v>
      </c>
      <c r="J174" s="1">
        <v>1.7000999999999999</v>
      </c>
      <c r="K174" s="1">
        <v>5.8609999999999998</v>
      </c>
      <c r="L174" s="1">
        <v>15.67</v>
      </c>
      <c r="M174" s="1">
        <v>30026229</v>
      </c>
      <c r="N174" s="1">
        <v>27810425</v>
      </c>
      <c r="O174" s="1">
        <v>24409913</v>
      </c>
      <c r="P174" s="1">
        <v>31938004</v>
      </c>
      <c r="Q174" s="1">
        <v>6.8638000000000003</v>
      </c>
      <c r="R174" s="1">
        <v>0.53069999999999995</v>
      </c>
      <c r="S174" s="1">
        <v>1.76834</v>
      </c>
      <c r="T174" s="1">
        <v>2.7517200000000002</v>
      </c>
      <c r="U174" s="1" t="s">
        <v>13</v>
      </c>
      <c r="V174" s="1">
        <v>7</v>
      </c>
      <c r="W174" s="1">
        <v>7</v>
      </c>
      <c r="X174" s="1">
        <v>5</v>
      </c>
      <c r="Y174" s="1">
        <v>5</v>
      </c>
      <c r="Z174" s="1">
        <v>3</v>
      </c>
      <c r="AA174" s="1">
        <v>3</v>
      </c>
      <c r="AB174" s="1">
        <v>2</v>
      </c>
      <c r="AC174" s="1" t="s">
        <v>13</v>
      </c>
      <c r="AD174" s="1">
        <v>6</v>
      </c>
      <c r="AE174" s="1">
        <v>6</v>
      </c>
      <c r="AF174" s="1">
        <v>5</v>
      </c>
      <c r="AG174" s="1">
        <v>5</v>
      </c>
      <c r="AH174" s="1">
        <v>3</v>
      </c>
      <c r="AI174" s="1">
        <v>3</v>
      </c>
      <c r="AJ174" s="1">
        <v>2</v>
      </c>
      <c r="AK174" s="1" t="s">
        <v>13</v>
      </c>
      <c r="AL174" s="1" t="s">
        <v>13</v>
      </c>
      <c r="AM174" s="1" t="s">
        <v>13</v>
      </c>
      <c r="AN174" s="1" t="s">
        <v>13</v>
      </c>
      <c r="AO174" s="1" t="s">
        <v>13</v>
      </c>
      <c r="AP174" s="1" t="s">
        <v>13</v>
      </c>
      <c r="AQ174" s="1" t="s">
        <v>13</v>
      </c>
      <c r="AR174" s="1" t="s">
        <v>13</v>
      </c>
      <c r="AS174" s="1" t="s">
        <v>13</v>
      </c>
      <c r="AT174" s="6">
        <v>5.8700000000000002E-3</v>
      </c>
    </row>
    <row r="175" spans="1:46">
      <c r="A175" s="5" t="s">
        <v>29</v>
      </c>
      <c r="B175" s="1">
        <v>2.0137</v>
      </c>
      <c r="C175" s="1">
        <v>6.0140000000000002</v>
      </c>
      <c r="D175" s="1">
        <v>15.513999999999999</v>
      </c>
      <c r="E175" s="1">
        <v>2.0449999999999999E-2</v>
      </c>
      <c r="F175" s="1">
        <v>1005.1</v>
      </c>
      <c r="G175" s="1">
        <v>2005</v>
      </c>
      <c r="H175" s="1">
        <v>1072</v>
      </c>
      <c r="I175" s="1">
        <v>75.729900000000001</v>
      </c>
      <c r="J175" s="1">
        <v>1.7355</v>
      </c>
      <c r="K175" s="1">
        <v>5.9119999999999999</v>
      </c>
      <c r="L175" s="1">
        <v>15.334</v>
      </c>
      <c r="M175" s="1">
        <v>30275449</v>
      </c>
      <c r="N175" s="1">
        <v>28036863</v>
      </c>
      <c r="O175" s="1">
        <v>24488083</v>
      </c>
      <c r="P175" s="1">
        <v>32242364</v>
      </c>
      <c r="Q175" s="1">
        <v>6.9772800000000004</v>
      </c>
      <c r="R175" s="1">
        <v>0.55132000000000003</v>
      </c>
      <c r="S175" s="1">
        <v>1.7769600000000001</v>
      </c>
      <c r="T175" s="1">
        <v>2.7300900000000001</v>
      </c>
      <c r="U175" s="1" t="s">
        <v>13</v>
      </c>
      <c r="V175" s="1">
        <v>7</v>
      </c>
      <c r="W175" s="1">
        <v>7</v>
      </c>
      <c r="X175" s="1">
        <v>6</v>
      </c>
      <c r="Y175" s="1">
        <v>5</v>
      </c>
      <c r="Z175" s="1">
        <v>5</v>
      </c>
      <c r="AA175" s="1">
        <v>3</v>
      </c>
      <c r="AB175" s="1">
        <v>3</v>
      </c>
      <c r="AC175" s="1" t="s">
        <v>13</v>
      </c>
      <c r="AD175" s="1">
        <v>6</v>
      </c>
      <c r="AE175" s="1">
        <v>6</v>
      </c>
      <c r="AF175" s="1">
        <v>6</v>
      </c>
      <c r="AG175" s="1">
        <v>5</v>
      </c>
      <c r="AH175" s="1">
        <v>5</v>
      </c>
      <c r="AI175" s="1">
        <v>3</v>
      </c>
      <c r="AJ175" s="1">
        <v>3</v>
      </c>
      <c r="AK175" s="1" t="s">
        <v>13</v>
      </c>
      <c r="AL175" s="1" t="s">
        <v>13</v>
      </c>
      <c r="AM175" s="1" t="s">
        <v>13</v>
      </c>
      <c r="AN175" s="1" t="s">
        <v>13</v>
      </c>
      <c r="AO175" s="1" t="s">
        <v>13</v>
      </c>
      <c r="AP175" s="1" t="s">
        <v>13</v>
      </c>
      <c r="AQ175" s="1" t="s">
        <v>13</v>
      </c>
      <c r="AR175" s="1" t="s">
        <v>13</v>
      </c>
      <c r="AS175" s="1" t="s">
        <v>13</v>
      </c>
      <c r="AT175" s="6">
        <v>2.0449999999999999E-2</v>
      </c>
    </row>
    <row r="176" spans="1:46">
      <c r="A176" s="5" t="s">
        <v>29</v>
      </c>
      <c r="B176" s="1">
        <v>2.0137</v>
      </c>
      <c r="C176" s="1">
        <v>6.0140000000000002</v>
      </c>
      <c r="D176" s="1">
        <v>15.513999999999999</v>
      </c>
      <c r="E176" s="2">
        <v>-2.4729999999999999E-2</v>
      </c>
      <c r="F176" s="1">
        <v>1005.1</v>
      </c>
      <c r="G176" s="1">
        <v>2006</v>
      </c>
      <c r="H176" s="1">
        <v>995</v>
      </c>
      <c r="I176" s="1">
        <v>75.595500000000001</v>
      </c>
      <c r="J176" s="1">
        <v>1.8315999999999999</v>
      </c>
      <c r="K176" s="1">
        <v>5.617</v>
      </c>
      <c r="L176" s="1">
        <v>14.603</v>
      </c>
      <c r="M176" s="1">
        <v>30542403</v>
      </c>
      <c r="N176" s="1">
        <v>28260547</v>
      </c>
      <c r="O176" s="1">
        <v>24569090</v>
      </c>
      <c r="P176" s="1">
        <v>32570505</v>
      </c>
      <c r="Q176" s="1">
        <v>6.9027399999999997</v>
      </c>
      <c r="R176" s="1">
        <v>0.60516999999999999</v>
      </c>
      <c r="S176" s="1">
        <v>1.7258599999999999</v>
      </c>
      <c r="T176" s="1">
        <v>2.6812</v>
      </c>
      <c r="U176" s="1" t="s">
        <v>13</v>
      </c>
      <c r="V176" s="1">
        <v>7</v>
      </c>
      <c r="W176" s="1">
        <v>7</v>
      </c>
      <c r="X176" s="1">
        <v>6</v>
      </c>
      <c r="Y176" s="1">
        <v>5</v>
      </c>
      <c r="Z176" s="1">
        <v>5</v>
      </c>
      <c r="AA176" s="1">
        <v>3</v>
      </c>
      <c r="AB176" s="1">
        <v>3</v>
      </c>
      <c r="AC176" s="1" t="s">
        <v>13</v>
      </c>
      <c r="AD176" s="1">
        <v>6</v>
      </c>
      <c r="AE176" s="1">
        <v>6</v>
      </c>
      <c r="AF176" s="1">
        <v>6</v>
      </c>
      <c r="AG176" s="1">
        <v>5</v>
      </c>
      <c r="AH176" s="1">
        <v>5</v>
      </c>
      <c r="AI176" s="1">
        <v>3</v>
      </c>
      <c r="AJ176" s="1">
        <v>3</v>
      </c>
      <c r="AK176" s="1" t="s">
        <v>13</v>
      </c>
      <c r="AL176" s="1" t="s">
        <v>13</v>
      </c>
      <c r="AM176" s="1" t="s">
        <v>13</v>
      </c>
      <c r="AN176" s="1" t="s">
        <v>13</v>
      </c>
      <c r="AO176" s="1" t="s">
        <v>13</v>
      </c>
      <c r="AP176" s="1" t="s">
        <v>13</v>
      </c>
      <c r="AQ176" s="1" t="s">
        <v>13</v>
      </c>
      <c r="AR176" s="1" t="s">
        <v>13</v>
      </c>
      <c r="AS176" s="1" t="s">
        <v>13</v>
      </c>
      <c r="AT176" s="6">
        <v>2.4729999999999999E-2</v>
      </c>
    </row>
    <row r="177" spans="1:46">
      <c r="A177" s="5" t="s">
        <v>29</v>
      </c>
      <c r="B177" s="1">
        <v>2.0137</v>
      </c>
      <c r="C177" s="1">
        <v>6.0140000000000002</v>
      </c>
      <c r="D177" s="1">
        <v>15.513999999999999</v>
      </c>
      <c r="E177" s="2">
        <v>-2.198E-2</v>
      </c>
      <c r="F177" s="1">
        <v>1005.1</v>
      </c>
      <c r="G177" s="1">
        <v>2007</v>
      </c>
      <c r="H177" s="1">
        <v>961</v>
      </c>
      <c r="I177" s="1">
        <v>74.875100000000003</v>
      </c>
      <c r="J177" s="1">
        <v>2.2822</v>
      </c>
      <c r="K177" s="1">
        <v>6.0670000000000002</v>
      </c>
      <c r="L177" s="1">
        <v>15.271000000000001</v>
      </c>
      <c r="M177" s="1">
        <v>30809293</v>
      </c>
      <c r="N177" s="1">
        <v>28475290</v>
      </c>
      <c r="O177" s="1">
        <v>24646922</v>
      </c>
      <c r="P177" s="1">
        <v>32887928</v>
      </c>
      <c r="Q177" s="1">
        <v>6.8679699999999997</v>
      </c>
      <c r="R177" s="1">
        <v>0.82515000000000005</v>
      </c>
      <c r="S177" s="1">
        <v>1.80281</v>
      </c>
      <c r="T177" s="1">
        <v>2.7259799999999998</v>
      </c>
      <c r="U177" s="1" t="s">
        <v>13</v>
      </c>
      <c r="V177" s="1">
        <v>7</v>
      </c>
      <c r="W177" s="1">
        <v>7</v>
      </c>
      <c r="X177" s="1">
        <v>7</v>
      </c>
      <c r="Y177" s="1">
        <v>5</v>
      </c>
      <c r="Z177" s="1">
        <v>5</v>
      </c>
      <c r="AA177" s="1">
        <v>3</v>
      </c>
      <c r="AB177" s="1">
        <v>3</v>
      </c>
      <c r="AC177" s="1" t="s">
        <v>13</v>
      </c>
      <c r="AD177" s="1">
        <v>6</v>
      </c>
      <c r="AE177" s="1">
        <v>6</v>
      </c>
      <c r="AF177" s="1">
        <v>6</v>
      </c>
      <c r="AG177" s="1">
        <v>5</v>
      </c>
      <c r="AH177" s="1">
        <v>5</v>
      </c>
      <c r="AI177" s="1">
        <v>3</v>
      </c>
      <c r="AJ177" s="1">
        <v>3</v>
      </c>
      <c r="AK177" s="1" t="s">
        <v>13</v>
      </c>
      <c r="AL177" s="1" t="s">
        <v>13</v>
      </c>
      <c r="AM177" s="1" t="s">
        <v>13</v>
      </c>
      <c r="AN177" s="1" t="s">
        <v>13</v>
      </c>
      <c r="AO177" s="1" t="s">
        <v>13</v>
      </c>
      <c r="AP177" s="1" t="s">
        <v>13</v>
      </c>
      <c r="AQ177" s="1" t="s">
        <v>13</v>
      </c>
      <c r="AR177" s="1" t="s">
        <v>13</v>
      </c>
      <c r="AS177" s="1" t="s">
        <v>13</v>
      </c>
      <c r="AT177" s="6">
        <v>2.198E-2</v>
      </c>
    </row>
    <row r="178" spans="1:46">
      <c r="A178" s="5" t="s">
        <v>29</v>
      </c>
      <c r="B178" s="1">
        <v>2.0137</v>
      </c>
      <c r="C178" s="1">
        <v>6.0140000000000002</v>
      </c>
      <c r="D178" s="1">
        <v>15.513999999999999</v>
      </c>
      <c r="E178" s="2">
        <v>-4.9209999999999997E-2</v>
      </c>
      <c r="F178" s="1">
        <v>1005.1</v>
      </c>
      <c r="G178" s="1">
        <v>2008</v>
      </c>
      <c r="H178" s="1">
        <v>1025</v>
      </c>
      <c r="I178" s="1">
        <v>75.943899999999999</v>
      </c>
      <c r="J178" s="1">
        <v>1.9293</v>
      </c>
      <c r="K178" s="1">
        <v>5.6159999999999997</v>
      </c>
      <c r="L178" s="1">
        <v>14.428000000000001</v>
      </c>
      <c r="M178" s="1">
        <v>31119019</v>
      </c>
      <c r="N178" s="1">
        <v>28713168</v>
      </c>
      <c r="O178" s="1">
        <v>24749702</v>
      </c>
      <c r="P178" s="1">
        <v>33245773</v>
      </c>
      <c r="Q178" s="1">
        <v>6.9324500000000002</v>
      </c>
      <c r="R178" s="1">
        <v>0.65717000000000003</v>
      </c>
      <c r="S178" s="1">
        <v>1.7256</v>
      </c>
      <c r="T178" s="1">
        <v>2.6692</v>
      </c>
      <c r="U178" s="1" t="s">
        <v>13</v>
      </c>
      <c r="V178" s="1">
        <v>7</v>
      </c>
      <c r="W178" s="1">
        <v>7</v>
      </c>
      <c r="X178" s="1">
        <v>7</v>
      </c>
      <c r="Y178" s="1">
        <v>5</v>
      </c>
      <c r="Z178" s="1">
        <v>5</v>
      </c>
      <c r="AA178" s="1">
        <v>3</v>
      </c>
      <c r="AB178" s="1">
        <v>3</v>
      </c>
      <c r="AC178" s="1" t="s">
        <v>13</v>
      </c>
      <c r="AD178" s="1">
        <v>6</v>
      </c>
      <c r="AE178" s="1">
        <v>6</v>
      </c>
      <c r="AF178" s="1">
        <v>6</v>
      </c>
      <c r="AG178" s="1">
        <v>5</v>
      </c>
      <c r="AH178" s="1">
        <v>5</v>
      </c>
      <c r="AI178" s="1">
        <v>3</v>
      </c>
      <c r="AJ178" s="1">
        <v>3</v>
      </c>
      <c r="AK178" s="1" t="s">
        <v>13</v>
      </c>
      <c r="AL178" s="1" t="s">
        <v>13</v>
      </c>
      <c r="AM178" s="1" t="s">
        <v>13</v>
      </c>
      <c r="AN178" s="1" t="s">
        <v>13</v>
      </c>
      <c r="AO178" s="1" t="s">
        <v>13</v>
      </c>
      <c r="AP178" s="1" t="s">
        <v>13</v>
      </c>
      <c r="AQ178" s="1" t="s">
        <v>13</v>
      </c>
      <c r="AR178" s="1" t="s">
        <v>13</v>
      </c>
      <c r="AS178" s="1" t="s">
        <v>13</v>
      </c>
      <c r="AT178" s="6">
        <v>4.9209999999999997E-2</v>
      </c>
    </row>
    <row r="179" spans="1:46" ht="15.75" thickBot="1">
      <c r="A179" s="7" t="s">
        <v>29</v>
      </c>
      <c r="B179" s="8">
        <v>2.0137</v>
      </c>
      <c r="C179" s="8">
        <v>6.0140000000000002</v>
      </c>
      <c r="D179" s="8">
        <v>15.513999999999999</v>
      </c>
      <c r="E179" s="8">
        <v>3.039E-2</v>
      </c>
      <c r="F179" s="8">
        <v>1005.1</v>
      </c>
      <c r="G179" s="8">
        <v>2009</v>
      </c>
      <c r="H179" s="8">
        <v>1077</v>
      </c>
      <c r="I179" s="8">
        <v>75.858900000000006</v>
      </c>
      <c r="J179" s="8">
        <v>1.8706</v>
      </c>
      <c r="K179" s="8">
        <v>5.9980000000000002</v>
      </c>
      <c r="L179" s="8">
        <v>15.592000000000001</v>
      </c>
      <c r="M179" s="8">
        <v>31459329</v>
      </c>
      <c r="N179" s="8">
        <v>28967461</v>
      </c>
      <c r="O179" s="8">
        <v>24858115</v>
      </c>
      <c r="P179" s="8">
        <v>33628571</v>
      </c>
      <c r="Q179" s="8">
        <v>6.9819300000000002</v>
      </c>
      <c r="R179" s="8">
        <v>0.62626999999999999</v>
      </c>
      <c r="S179" s="8">
        <v>1.7914399999999999</v>
      </c>
      <c r="T179" s="8">
        <v>2.7467299999999999</v>
      </c>
      <c r="U179" s="8" t="s">
        <v>13</v>
      </c>
      <c r="V179" s="8">
        <v>7</v>
      </c>
      <c r="W179" s="8">
        <v>7</v>
      </c>
      <c r="X179" s="8">
        <v>7</v>
      </c>
      <c r="Y179" s="8">
        <v>5</v>
      </c>
      <c r="Z179" s="8">
        <v>5</v>
      </c>
      <c r="AA179" s="8">
        <v>3</v>
      </c>
      <c r="AB179" s="8">
        <v>3</v>
      </c>
      <c r="AC179" s="8" t="s">
        <v>13</v>
      </c>
      <c r="AD179" s="8">
        <v>6</v>
      </c>
      <c r="AE179" s="8">
        <v>6</v>
      </c>
      <c r="AF179" s="8">
        <v>6</v>
      </c>
      <c r="AG179" s="8">
        <v>5</v>
      </c>
      <c r="AH179" s="8">
        <v>5</v>
      </c>
      <c r="AI179" s="8">
        <v>3</v>
      </c>
      <c r="AJ179" s="8">
        <v>3</v>
      </c>
      <c r="AK179" s="8" t="s">
        <v>13</v>
      </c>
      <c r="AL179" s="8" t="s">
        <v>13</v>
      </c>
      <c r="AM179" s="8" t="s">
        <v>13</v>
      </c>
      <c r="AN179" s="8" t="s">
        <v>13</v>
      </c>
      <c r="AO179" s="8" t="s">
        <v>13</v>
      </c>
      <c r="AP179" s="8" t="s">
        <v>13</v>
      </c>
      <c r="AQ179" s="8" t="s">
        <v>13</v>
      </c>
      <c r="AR179" s="8" t="s">
        <v>13</v>
      </c>
      <c r="AS179" s="8" t="s">
        <v>13</v>
      </c>
      <c r="AT179" s="9">
        <v>3.039E-2</v>
      </c>
    </row>
  </sheetData>
  <pageMargins left="0.75" right="0.75" top="1" bottom="1" header="0.5" footer="0.5"/>
  <legacyDrawing r:id="rId1"/>
</worksheet>
</file>

<file path=xl/worksheets/sheet4.xml><?xml version="1.0" encoding="utf-8"?>
<worksheet xmlns="http://schemas.openxmlformats.org/spreadsheetml/2006/main" xmlns:r="http://schemas.openxmlformats.org/officeDocument/2006/relationships">
  <dimension ref="A1:P43"/>
  <sheetViews>
    <sheetView showGridLines="0" topLeftCell="A23" workbookViewId="0">
      <selection activeCell="E49" sqref="E49"/>
    </sheetView>
  </sheetViews>
  <sheetFormatPr defaultRowHeight="15"/>
  <cols>
    <col min="1" max="1" width="36.5703125" bestFit="1" customWidth="1"/>
    <col min="2" max="3" width="6.7109375" customWidth="1"/>
    <col min="4" max="7" width="7.7109375" customWidth="1"/>
  </cols>
  <sheetData>
    <row r="1" spans="1:7">
      <c r="A1" s="24" t="s">
        <v>14</v>
      </c>
      <c r="B1" s="34" t="s">
        <v>218</v>
      </c>
      <c r="C1" s="34" t="s">
        <v>217</v>
      </c>
      <c r="D1" s="34" t="s">
        <v>216</v>
      </c>
      <c r="E1" s="34" t="s">
        <v>211</v>
      </c>
      <c r="F1" s="34" t="s">
        <v>215</v>
      </c>
      <c r="G1" s="33" t="s">
        <v>214</v>
      </c>
    </row>
    <row r="2" spans="1:7">
      <c r="A2" s="35" t="s">
        <v>12</v>
      </c>
      <c r="B2">
        <v>2013</v>
      </c>
      <c r="C2">
        <v>2008</v>
      </c>
      <c r="D2">
        <v>2003</v>
      </c>
      <c r="E2">
        <v>1998</v>
      </c>
      <c r="F2">
        <v>1993</v>
      </c>
      <c r="G2">
        <v>1988</v>
      </c>
    </row>
    <row r="3" spans="1:7">
      <c r="A3" s="5" t="s">
        <v>196</v>
      </c>
      <c r="B3" s="1">
        <v>13</v>
      </c>
      <c r="C3" s="1">
        <v>13</v>
      </c>
      <c r="D3" s="1">
        <v>13</v>
      </c>
      <c r="E3" s="1">
        <v>11</v>
      </c>
      <c r="F3" s="1">
        <v>10</v>
      </c>
      <c r="G3" s="6">
        <v>8</v>
      </c>
    </row>
    <row r="4" spans="1:7">
      <c r="A4" s="5" t="s">
        <v>195</v>
      </c>
      <c r="B4" s="1">
        <v>31</v>
      </c>
      <c r="C4" s="1">
        <v>31</v>
      </c>
      <c r="D4" s="1">
        <v>24</v>
      </c>
      <c r="E4" s="1">
        <v>21</v>
      </c>
      <c r="F4" s="1">
        <v>15</v>
      </c>
      <c r="G4" s="6">
        <v>12</v>
      </c>
    </row>
    <row r="5" spans="1:7" ht="30">
      <c r="A5" s="5" t="s">
        <v>189</v>
      </c>
      <c r="B5" s="1">
        <v>35</v>
      </c>
      <c r="C5" s="1">
        <v>35</v>
      </c>
      <c r="D5" s="1">
        <v>32</v>
      </c>
      <c r="E5" s="1">
        <v>29</v>
      </c>
      <c r="F5" s="1">
        <v>23</v>
      </c>
      <c r="G5" s="6">
        <v>19</v>
      </c>
    </row>
    <row r="6" spans="1:7">
      <c r="A6" s="5" t="s">
        <v>187</v>
      </c>
      <c r="B6" s="1">
        <v>13</v>
      </c>
      <c r="C6" s="1">
        <v>13</v>
      </c>
      <c r="D6" s="1">
        <v>13</v>
      </c>
      <c r="E6" s="1">
        <v>11</v>
      </c>
      <c r="F6" s="1">
        <v>11</v>
      </c>
      <c r="G6" s="6">
        <v>8</v>
      </c>
    </row>
    <row r="7" spans="1:7">
      <c r="A7" s="5" t="s">
        <v>193</v>
      </c>
      <c r="B7" s="1">
        <v>18</v>
      </c>
      <c r="C7" s="1">
        <v>16</v>
      </c>
      <c r="D7" s="1">
        <v>16</v>
      </c>
      <c r="E7" s="1">
        <v>12</v>
      </c>
      <c r="F7" s="1">
        <v>12</v>
      </c>
      <c r="G7" s="6">
        <v>9</v>
      </c>
    </row>
    <row r="8" spans="1:7">
      <c r="A8" s="5" t="s">
        <v>190</v>
      </c>
      <c r="B8" s="1">
        <v>26</v>
      </c>
      <c r="C8" s="1">
        <v>25</v>
      </c>
      <c r="D8" s="1">
        <v>23</v>
      </c>
      <c r="E8" s="1">
        <v>21</v>
      </c>
      <c r="F8" s="1">
        <v>21</v>
      </c>
      <c r="G8" s="6">
        <v>15</v>
      </c>
    </row>
    <row r="9" spans="1:7">
      <c r="A9" s="5" t="s">
        <v>185</v>
      </c>
      <c r="B9" s="1">
        <v>41</v>
      </c>
      <c r="C9" s="1">
        <v>38</v>
      </c>
      <c r="D9" s="1">
        <v>37</v>
      </c>
      <c r="E9" s="1">
        <v>32</v>
      </c>
      <c r="F9" s="1">
        <v>22</v>
      </c>
      <c r="G9" s="6">
        <v>16</v>
      </c>
    </row>
    <row r="10" spans="1:7">
      <c r="A10" s="5" t="s">
        <v>197</v>
      </c>
      <c r="B10" s="1">
        <v>31</v>
      </c>
      <c r="C10" s="1">
        <v>29</v>
      </c>
      <c r="D10" s="1">
        <v>28</v>
      </c>
      <c r="E10" s="1">
        <v>26</v>
      </c>
      <c r="F10" s="1">
        <v>22</v>
      </c>
      <c r="G10" s="6">
        <v>17</v>
      </c>
    </row>
    <row r="11" spans="1:7">
      <c r="A11" s="5" t="s">
        <v>186</v>
      </c>
      <c r="B11" s="1">
        <v>29</v>
      </c>
      <c r="C11" s="1">
        <v>27</v>
      </c>
      <c r="D11" s="1">
        <v>27</v>
      </c>
      <c r="E11" s="1">
        <v>24</v>
      </c>
      <c r="F11" s="1">
        <v>21</v>
      </c>
      <c r="G11" s="6">
        <v>15</v>
      </c>
    </row>
    <row r="12" spans="1:7">
      <c r="A12" s="5" t="s">
        <v>191</v>
      </c>
      <c r="B12" s="1">
        <v>23</v>
      </c>
      <c r="C12" s="1">
        <v>22</v>
      </c>
      <c r="D12" s="1">
        <v>21</v>
      </c>
      <c r="E12" s="1">
        <v>19</v>
      </c>
      <c r="F12" s="1">
        <v>18</v>
      </c>
      <c r="G12" s="6">
        <v>13</v>
      </c>
    </row>
    <row r="13" spans="1:7" ht="30">
      <c r="A13" s="5" t="s">
        <v>192</v>
      </c>
      <c r="B13" s="1">
        <v>18</v>
      </c>
      <c r="C13" s="1">
        <v>18</v>
      </c>
      <c r="D13" s="1">
        <v>18</v>
      </c>
      <c r="E13" s="1">
        <v>15</v>
      </c>
      <c r="F13" s="1">
        <v>15</v>
      </c>
      <c r="G13" s="6">
        <v>13</v>
      </c>
    </row>
    <row r="14" spans="1:7" ht="30">
      <c r="A14" s="5" t="s">
        <v>194</v>
      </c>
      <c r="B14" s="1">
        <v>13</v>
      </c>
      <c r="C14" s="1">
        <v>13</v>
      </c>
      <c r="D14" s="1">
        <v>12</v>
      </c>
      <c r="E14" s="1">
        <v>10</v>
      </c>
      <c r="F14" s="1">
        <v>10</v>
      </c>
      <c r="G14" s="6">
        <v>8</v>
      </c>
    </row>
    <row r="15" spans="1:7">
      <c r="A15" s="5" t="s">
        <v>188</v>
      </c>
      <c r="B15" s="1">
        <v>47</v>
      </c>
      <c r="C15" s="1">
        <v>47</v>
      </c>
      <c r="D15" s="1">
        <v>41</v>
      </c>
      <c r="E15" s="1">
        <v>37</v>
      </c>
      <c r="F15" s="1">
        <v>27</v>
      </c>
      <c r="G15" s="6">
        <v>21</v>
      </c>
    </row>
    <row r="16" spans="1:7" ht="45">
      <c r="A16" s="5" t="s">
        <v>184</v>
      </c>
      <c r="B16" s="1">
        <v>67</v>
      </c>
      <c r="C16" s="1">
        <v>60</v>
      </c>
      <c r="D16" s="1">
        <v>54</v>
      </c>
      <c r="E16" s="1">
        <v>50</v>
      </c>
      <c r="F16" s="1">
        <v>47</v>
      </c>
      <c r="G16" s="6">
        <v>37</v>
      </c>
    </row>
    <row r="17" spans="1:16" ht="30">
      <c r="A17" s="5" t="s">
        <v>207</v>
      </c>
      <c r="B17" s="1">
        <v>7</v>
      </c>
      <c r="C17" s="1">
        <v>7</v>
      </c>
      <c r="D17" s="1">
        <v>7</v>
      </c>
      <c r="E17" s="1">
        <v>5</v>
      </c>
      <c r="F17" s="1">
        <v>5</v>
      </c>
      <c r="G17" s="6">
        <v>3</v>
      </c>
    </row>
    <row r="19" spans="1:16" ht="195">
      <c r="A19" s="35" t="s">
        <v>12</v>
      </c>
      <c r="B19" s="5" t="s">
        <v>196</v>
      </c>
      <c r="C19" s="5" t="s">
        <v>195</v>
      </c>
      <c r="D19" s="5" t="s">
        <v>189</v>
      </c>
      <c r="E19" s="5" t="s">
        <v>187</v>
      </c>
      <c r="F19" s="5" t="s">
        <v>193</v>
      </c>
      <c r="G19" s="5" t="s">
        <v>190</v>
      </c>
      <c r="H19" s="5" t="s">
        <v>185</v>
      </c>
      <c r="I19" s="5" t="s">
        <v>197</v>
      </c>
      <c r="J19" s="5" t="s">
        <v>186</v>
      </c>
      <c r="K19" s="5" t="s">
        <v>191</v>
      </c>
      <c r="L19" s="5" t="s">
        <v>192</v>
      </c>
      <c r="M19" s="5" t="s">
        <v>194</v>
      </c>
      <c r="N19" s="5" t="s">
        <v>188</v>
      </c>
      <c r="O19" s="5" t="s">
        <v>184</v>
      </c>
      <c r="P19" s="5" t="s">
        <v>207</v>
      </c>
    </row>
    <row r="20" spans="1:16">
      <c r="A20">
        <v>1988</v>
      </c>
      <c r="B20" s="1">
        <v>8</v>
      </c>
      <c r="C20" s="1">
        <v>12</v>
      </c>
      <c r="D20" s="1">
        <v>19</v>
      </c>
      <c r="E20" s="1">
        <v>8</v>
      </c>
      <c r="F20" s="1">
        <v>9</v>
      </c>
      <c r="G20" s="1">
        <v>15</v>
      </c>
      <c r="H20" s="1">
        <v>16</v>
      </c>
      <c r="I20" s="1">
        <v>17</v>
      </c>
      <c r="J20" s="1">
        <v>15</v>
      </c>
      <c r="K20" s="1">
        <v>13</v>
      </c>
      <c r="L20" s="1">
        <v>13</v>
      </c>
      <c r="M20" s="1">
        <v>8</v>
      </c>
      <c r="N20" s="1">
        <v>21</v>
      </c>
      <c r="O20" s="1">
        <v>37</v>
      </c>
      <c r="P20" s="1">
        <v>3</v>
      </c>
    </row>
    <row r="21" spans="1:16">
      <c r="A21">
        <v>1993</v>
      </c>
      <c r="B21" s="1">
        <v>10</v>
      </c>
      <c r="C21" s="1">
        <v>15</v>
      </c>
      <c r="D21" s="1">
        <v>23</v>
      </c>
      <c r="E21" s="1">
        <v>11</v>
      </c>
      <c r="F21" s="1">
        <v>12</v>
      </c>
      <c r="G21" s="1">
        <v>21</v>
      </c>
      <c r="H21" s="1">
        <v>22</v>
      </c>
      <c r="I21" s="1">
        <v>22</v>
      </c>
      <c r="J21" s="1">
        <v>21</v>
      </c>
      <c r="K21" s="1">
        <v>18</v>
      </c>
      <c r="L21" s="1">
        <v>15</v>
      </c>
      <c r="M21" s="1">
        <v>10</v>
      </c>
      <c r="N21" s="1">
        <v>27</v>
      </c>
      <c r="O21" s="1">
        <v>47</v>
      </c>
      <c r="P21" s="1">
        <v>5</v>
      </c>
    </row>
    <row r="22" spans="1:16">
      <c r="A22">
        <v>1998</v>
      </c>
      <c r="B22" s="1">
        <v>11</v>
      </c>
      <c r="C22" s="1">
        <v>21</v>
      </c>
      <c r="D22" s="1">
        <v>29</v>
      </c>
      <c r="E22" s="1">
        <v>11</v>
      </c>
      <c r="F22" s="1">
        <v>12</v>
      </c>
      <c r="G22" s="1">
        <v>21</v>
      </c>
      <c r="H22" s="1">
        <v>32</v>
      </c>
      <c r="I22" s="1">
        <v>26</v>
      </c>
      <c r="J22" s="1">
        <v>24</v>
      </c>
      <c r="K22" s="1">
        <v>19</v>
      </c>
      <c r="L22" s="1">
        <v>15</v>
      </c>
      <c r="M22" s="1">
        <v>10</v>
      </c>
      <c r="N22" s="1">
        <v>37</v>
      </c>
      <c r="O22" s="1">
        <v>50</v>
      </c>
      <c r="P22" s="1">
        <v>5</v>
      </c>
    </row>
    <row r="23" spans="1:16">
      <c r="A23">
        <v>2003</v>
      </c>
      <c r="B23" s="1">
        <v>13</v>
      </c>
      <c r="C23" s="1">
        <v>24</v>
      </c>
      <c r="D23" s="1">
        <v>32</v>
      </c>
      <c r="E23" s="1">
        <v>13</v>
      </c>
      <c r="F23" s="1">
        <v>16</v>
      </c>
      <c r="G23" s="1">
        <v>23</v>
      </c>
      <c r="H23" s="1">
        <v>37</v>
      </c>
      <c r="I23" s="1">
        <v>28</v>
      </c>
      <c r="J23" s="1">
        <v>27</v>
      </c>
      <c r="K23" s="1">
        <v>21</v>
      </c>
      <c r="L23" s="1">
        <v>18</v>
      </c>
      <c r="M23" s="1">
        <v>12</v>
      </c>
      <c r="N23" s="1">
        <v>41</v>
      </c>
      <c r="O23" s="1">
        <v>54</v>
      </c>
      <c r="P23" s="1">
        <v>7</v>
      </c>
    </row>
    <row r="24" spans="1:16">
      <c r="A24">
        <v>2008</v>
      </c>
      <c r="B24" s="1">
        <v>13</v>
      </c>
      <c r="C24" s="1">
        <v>31</v>
      </c>
      <c r="D24" s="1">
        <v>35</v>
      </c>
      <c r="E24" s="1">
        <v>13</v>
      </c>
      <c r="F24" s="1">
        <v>16</v>
      </c>
      <c r="G24" s="1">
        <v>25</v>
      </c>
      <c r="H24" s="1">
        <v>38</v>
      </c>
      <c r="I24" s="1">
        <v>29</v>
      </c>
      <c r="J24" s="1">
        <v>27</v>
      </c>
      <c r="K24" s="1">
        <v>22</v>
      </c>
      <c r="L24" s="1">
        <v>18</v>
      </c>
      <c r="M24" s="1">
        <v>13</v>
      </c>
      <c r="N24" s="1">
        <v>47</v>
      </c>
      <c r="O24" s="1">
        <v>60</v>
      </c>
      <c r="P24" s="1">
        <v>7</v>
      </c>
    </row>
    <row r="25" spans="1:16">
      <c r="A25">
        <v>2013</v>
      </c>
      <c r="B25" s="6">
        <v>13</v>
      </c>
      <c r="C25" s="6">
        <v>31</v>
      </c>
      <c r="D25" s="6">
        <v>35</v>
      </c>
      <c r="E25" s="6">
        <v>13</v>
      </c>
      <c r="F25" s="6">
        <v>18</v>
      </c>
      <c r="G25" s="6">
        <v>26</v>
      </c>
      <c r="H25" s="6">
        <v>41</v>
      </c>
      <c r="I25" s="6">
        <v>31</v>
      </c>
      <c r="J25" s="6">
        <v>29</v>
      </c>
      <c r="K25" s="6">
        <v>23</v>
      </c>
      <c r="L25" s="6">
        <v>18</v>
      </c>
      <c r="M25" s="6">
        <v>13</v>
      </c>
      <c r="N25" s="6">
        <v>47</v>
      </c>
      <c r="O25" s="6">
        <v>67</v>
      </c>
      <c r="P25" s="6">
        <v>7</v>
      </c>
    </row>
    <row r="27" spans="1:16">
      <c r="A27" s="35" t="s">
        <v>12</v>
      </c>
      <c r="B27">
        <v>1988</v>
      </c>
      <c r="C27">
        <v>1993</v>
      </c>
      <c r="D27">
        <v>1998</v>
      </c>
      <c r="E27">
        <v>2003</v>
      </c>
      <c r="F27">
        <v>2008</v>
      </c>
      <c r="G27">
        <v>2013</v>
      </c>
    </row>
    <row r="28" spans="1:16" ht="30">
      <c r="A28" s="5" t="s">
        <v>207</v>
      </c>
      <c r="B28" s="1">
        <v>3</v>
      </c>
      <c r="C28" s="1">
        <v>5</v>
      </c>
      <c r="D28" s="1">
        <v>5</v>
      </c>
      <c r="E28" s="1">
        <v>7</v>
      </c>
      <c r="F28" s="1">
        <v>7</v>
      </c>
      <c r="G28" s="6">
        <v>7</v>
      </c>
    </row>
    <row r="29" spans="1:16">
      <c r="A29" s="5" t="s">
        <v>196</v>
      </c>
      <c r="B29" s="1">
        <v>8</v>
      </c>
      <c r="C29" s="1">
        <v>10</v>
      </c>
      <c r="D29" s="1">
        <v>11</v>
      </c>
      <c r="E29" s="1">
        <v>13</v>
      </c>
      <c r="F29" s="1">
        <v>13</v>
      </c>
      <c r="G29" s="6">
        <v>13</v>
      </c>
    </row>
    <row r="30" spans="1:16">
      <c r="A30" s="5" t="s">
        <v>187</v>
      </c>
      <c r="B30" s="1">
        <v>8</v>
      </c>
      <c r="C30" s="1">
        <v>11</v>
      </c>
      <c r="D30" s="1">
        <v>11</v>
      </c>
      <c r="E30" s="1">
        <v>13</v>
      </c>
      <c r="F30" s="1">
        <v>13</v>
      </c>
      <c r="G30" s="6">
        <v>13</v>
      </c>
    </row>
    <row r="31" spans="1:16" ht="30">
      <c r="A31" s="5" t="s">
        <v>194</v>
      </c>
      <c r="B31" s="1">
        <v>8</v>
      </c>
      <c r="C31" s="1">
        <v>10</v>
      </c>
      <c r="D31" s="1">
        <v>10</v>
      </c>
      <c r="E31" s="1">
        <v>12</v>
      </c>
      <c r="F31" s="1">
        <v>13</v>
      </c>
      <c r="G31" s="6">
        <v>13</v>
      </c>
    </row>
    <row r="32" spans="1:16">
      <c r="A32" s="5" t="s">
        <v>193</v>
      </c>
      <c r="B32" s="1">
        <v>9</v>
      </c>
      <c r="C32" s="1">
        <v>12</v>
      </c>
      <c r="D32" s="1">
        <v>12</v>
      </c>
      <c r="E32" s="1">
        <v>16</v>
      </c>
      <c r="F32" s="1">
        <v>16</v>
      </c>
      <c r="G32" s="6">
        <v>18</v>
      </c>
    </row>
    <row r="33" spans="1:8">
      <c r="A33" s="35" t="s">
        <v>12</v>
      </c>
      <c r="B33">
        <v>1988</v>
      </c>
      <c r="C33">
        <v>1993</v>
      </c>
      <c r="D33">
        <v>1998</v>
      </c>
      <c r="E33">
        <v>2003</v>
      </c>
      <c r="F33">
        <v>2008</v>
      </c>
      <c r="G33">
        <v>2013</v>
      </c>
    </row>
    <row r="34" spans="1:8">
      <c r="A34" s="5" t="s">
        <v>195</v>
      </c>
      <c r="B34" s="1">
        <v>12</v>
      </c>
      <c r="C34" s="1">
        <v>15</v>
      </c>
      <c r="D34" s="1">
        <v>21</v>
      </c>
      <c r="E34" s="1">
        <v>24</v>
      </c>
      <c r="F34" s="1">
        <v>31</v>
      </c>
      <c r="G34" s="6">
        <v>31</v>
      </c>
      <c r="H34">
        <f>G34-B34</f>
        <v>19</v>
      </c>
    </row>
    <row r="35" spans="1:8">
      <c r="A35" s="5" t="s">
        <v>191</v>
      </c>
      <c r="B35" s="1">
        <v>13</v>
      </c>
      <c r="C35" s="1">
        <v>18</v>
      </c>
      <c r="D35" s="1">
        <v>19</v>
      </c>
      <c r="E35" s="1">
        <v>21</v>
      </c>
      <c r="F35" s="1">
        <v>22</v>
      </c>
      <c r="G35" s="6">
        <v>23</v>
      </c>
      <c r="H35">
        <f t="shared" ref="H35:H43" si="0">G35-B35</f>
        <v>10</v>
      </c>
    </row>
    <row r="36" spans="1:8" ht="30">
      <c r="A36" s="5" t="s">
        <v>192</v>
      </c>
      <c r="B36" s="1">
        <v>13</v>
      </c>
      <c r="C36" s="1">
        <v>15</v>
      </c>
      <c r="D36" s="1">
        <v>15</v>
      </c>
      <c r="E36" s="1">
        <v>18</v>
      </c>
      <c r="F36" s="1">
        <v>18</v>
      </c>
      <c r="G36" s="6">
        <v>18</v>
      </c>
      <c r="H36">
        <f t="shared" si="0"/>
        <v>5</v>
      </c>
    </row>
    <row r="37" spans="1:8">
      <c r="A37" s="5" t="s">
        <v>190</v>
      </c>
      <c r="B37" s="1">
        <v>15</v>
      </c>
      <c r="C37" s="1">
        <v>21</v>
      </c>
      <c r="D37" s="1">
        <v>21</v>
      </c>
      <c r="E37" s="1">
        <v>23</v>
      </c>
      <c r="F37" s="1">
        <v>25</v>
      </c>
      <c r="G37" s="6">
        <v>26</v>
      </c>
      <c r="H37">
        <f t="shared" si="0"/>
        <v>11</v>
      </c>
    </row>
    <row r="38" spans="1:8">
      <c r="A38" s="5" t="s">
        <v>186</v>
      </c>
      <c r="B38" s="1">
        <v>15</v>
      </c>
      <c r="C38" s="1">
        <v>21</v>
      </c>
      <c r="D38" s="1">
        <v>24</v>
      </c>
      <c r="E38" s="1">
        <v>27</v>
      </c>
      <c r="F38" s="1">
        <v>27</v>
      </c>
      <c r="G38" s="6">
        <v>29</v>
      </c>
      <c r="H38">
        <f t="shared" si="0"/>
        <v>14</v>
      </c>
    </row>
    <row r="39" spans="1:8">
      <c r="A39" s="5" t="s">
        <v>185</v>
      </c>
      <c r="B39" s="1">
        <v>16</v>
      </c>
      <c r="C39" s="1">
        <v>22</v>
      </c>
      <c r="D39" s="1">
        <v>32</v>
      </c>
      <c r="E39" s="1">
        <v>37</v>
      </c>
      <c r="F39" s="1">
        <v>38</v>
      </c>
      <c r="G39" s="6">
        <v>41</v>
      </c>
      <c r="H39">
        <f t="shared" si="0"/>
        <v>25</v>
      </c>
    </row>
    <row r="40" spans="1:8">
      <c r="A40" s="5" t="s">
        <v>197</v>
      </c>
      <c r="B40" s="1">
        <v>17</v>
      </c>
      <c r="C40" s="1">
        <v>22</v>
      </c>
      <c r="D40" s="1">
        <v>26</v>
      </c>
      <c r="E40" s="1">
        <v>28</v>
      </c>
      <c r="F40" s="1">
        <v>29</v>
      </c>
      <c r="G40" s="6">
        <v>31</v>
      </c>
      <c r="H40">
        <f t="shared" si="0"/>
        <v>14</v>
      </c>
    </row>
    <row r="41" spans="1:8" ht="30">
      <c r="A41" s="5" t="s">
        <v>189</v>
      </c>
      <c r="B41" s="1">
        <v>19</v>
      </c>
      <c r="C41" s="1">
        <v>23</v>
      </c>
      <c r="D41" s="1">
        <v>29</v>
      </c>
      <c r="E41" s="1">
        <v>32</v>
      </c>
      <c r="F41" s="1">
        <v>35</v>
      </c>
      <c r="G41" s="6">
        <v>35</v>
      </c>
      <c r="H41">
        <f t="shared" si="0"/>
        <v>16</v>
      </c>
    </row>
    <row r="42" spans="1:8">
      <c r="A42" s="5" t="s">
        <v>188</v>
      </c>
      <c r="B42" s="1">
        <v>21</v>
      </c>
      <c r="C42" s="1">
        <v>27</v>
      </c>
      <c r="D42" s="1">
        <v>37</v>
      </c>
      <c r="E42" s="1">
        <v>41</v>
      </c>
      <c r="F42" s="1">
        <v>47</v>
      </c>
      <c r="G42" s="6">
        <v>47</v>
      </c>
      <c r="H42">
        <f t="shared" si="0"/>
        <v>26</v>
      </c>
    </row>
    <row r="43" spans="1:8" ht="45">
      <c r="A43" s="5" t="s">
        <v>184</v>
      </c>
      <c r="B43" s="1">
        <v>37</v>
      </c>
      <c r="C43" s="1">
        <v>47</v>
      </c>
      <c r="D43" s="1">
        <v>50</v>
      </c>
      <c r="E43" s="1">
        <v>54</v>
      </c>
      <c r="F43" s="1">
        <v>60</v>
      </c>
      <c r="G43" s="6">
        <v>67</v>
      </c>
      <c r="H43">
        <f t="shared" si="0"/>
        <v>30</v>
      </c>
    </row>
  </sheetData>
  <pageMargins left="0.75" right="0.75" top="1" bottom="1" header="0.5" footer="0.5"/>
  <legacyDrawing r:id="rId1"/>
</worksheet>
</file>

<file path=xl/worksheets/sheet5.xml><?xml version="1.0" encoding="utf-8"?>
<worksheet xmlns="http://schemas.openxmlformats.org/spreadsheetml/2006/main" xmlns:r="http://schemas.openxmlformats.org/officeDocument/2006/relationships">
  <dimension ref="A1:J15"/>
  <sheetViews>
    <sheetView showGridLines="0" workbookViewId="0">
      <selection activeCell="F24" sqref="F24:F25"/>
    </sheetView>
  </sheetViews>
  <sheetFormatPr defaultRowHeight="15"/>
  <cols>
    <col min="1" max="1" width="36.5703125" bestFit="1" customWidth="1"/>
    <col min="2" max="2" width="5" customWidth="1"/>
    <col min="3" max="3" width="8" customWidth="1"/>
    <col min="4" max="4" width="7.7109375" customWidth="1"/>
    <col min="5" max="5" width="4.140625" customWidth="1"/>
    <col min="6" max="6" width="8.85546875" customWidth="1"/>
    <col min="7" max="7" width="8.7109375" customWidth="1"/>
    <col min="8" max="8" width="11.140625" bestFit="1" customWidth="1"/>
  </cols>
  <sheetData>
    <row r="1" spans="1:10">
      <c r="A1" s="24" t="s">
        <v>14</v>
      </c>
      <c r="B1" s="34" t="s">
        <v>12</v>
      </c>
      <c r="C1" s="34" t="s">
        <v>212</v>
      </c>
      <c r="D1" s="34" t="s">
        <v>211</v>
      </c>
      <c r="E1" s="34" t="s">
        <v>210</v>
      </c>
      <c r="F1" s="33" t="s">
        <v>208</v>
      </c>
      <c r="G1" s="34" t="s">
        <v>209</v>
      </c>
      <c r="H1" s="34" t="s">
        <v>213</v>
      </c>
      <c r="I1" s="33" t="s">
        <v>208</v>
      </c>
      <c r="J1" s="34" t="s">
        <v>209</v>
      </c>
    </row>
    <row r="2" spans="1:10">
      <c r="A2" s="5" t="s">
        <v>196</v>
      </c>
      <c r="B2" s="1">
        <v>2011</v>
      </c>
      <c r="C2" s="1">
        <v>31.195</v>
      </c>
      <c r="D2" s="1">
        <v>11</v>
      </c>
      <c r="E2" s="1">
        <v>2</v>
      </c>
      <c r="F2" s="6">
        <v>4</v>
      </c>
      <c r="G2" s="1">
        <v>5.638E-2</v>
      </c>
      <c r="H2" s="1">
        <v>31.423999999999999</v>
      </c>
      <c r="I2">
        <f t="array" ref="I2:J2">F2:G2*SQRT(H2)</f>
        <v>22.422845492934208</v>
      </c>
      <c r="J2">
        <v>0.31605000722290766</v>
      </c>
    </row>
    <row r="3" spans="1:10">
      <c r="A3" s="5" t="s">
        <v>195</v>
      </c>
      <c r="B3" s="1">
        <v>2011</v>
      </c>
      <c r="C3" s="1">
        <v>374.64600000000002</v>
      </c>
      <c r="D3" s="1">
        <v>19</v>
      </c>
      <c r="E3" s="1">
        <v>2</v>
      </c>
      <c r="F3" s="6">
        <v>7</v>
      </c>
      <c r="G3" s="1">
        <v>3.721E-2</v>
      </c>
      <c r="H3" s="1">
        <v>366.98599999999999</v>
      </c>
      <c r="I3">
        <f t="array" ref="I3:J3">F3:G3*SQRT(H3)</f>
        <v>134.09815062110289</v>
      </c>
      <c r="J3">
        <v>0.71282745494446265</v>
      </c>
    </row>
    <row r="4" spans="1:10" ht="30">
      <c r="A4" s="5" t="s">
        <v>189</v>
      </c>
      <c r="B4" s="1">
        <v>2011</v>
      </c>
      <c r="C4" s="1">
        <v>385.34300000000002</v>
      </c>
      <c r="D4" s="1">
        <v>28</v>
      </c>
      <c r="E4" s="1">
        <v>2</v>
      </c>
      <c r="F4" s="6">
        <v>10</v>
      </c>
      <c r="G4" s="2">
        <v>-8.6889999999999995E-2</v>
      </c>
      <c r="H4" s="1">
        <v>408.71300000000002</v>
      </c>
      <c r="I4">
        <f t="array" ref="I4:J4">F4:G4*SQRT(H4)</f>
        <v>202.166515526187</v>
      </c>
      <c r="J4">
        <v>-1.7566248534070388</v>
      </c>
    </row>
    <row r="5" spans="1:10">
      <c r="A5" s="5" t="s">
        <v>187</v>
      </c>
      <c r="B5" s="1">
        <v>2011</v>
      </c>
      <c r="C5" s="1">
        <v>11.737</v>
      </c>
      <c r="D5" s="1">
        <v>11</v>
      </c>
      <c r="E5" s="1">
        <v>2</v>
      </c>
      <c r="F5" s="6">
        <v>3</v>
      </c>
      <c r="G5" s="2">
        <v>-0.1938</v>
      </c>
      <c r="H5" s="1">
        <v>11.262</v>
      </c>
      <c r="I5">
        <f t="array" ref="I5:J5">F5:G5*SQRT(H5)</f>
        <v>10.067671031574283</v>
      </c>
      <c r="J5">
        <v>-0.6503715486396987</v>
      </c>
    </row>
    <row r="6" spans="1:10">
      <c r="A6" s="5" t="s">
        <v>193</v>
      </c>
      <c r="B6" s="1">
        <v>2011</v>
      </c>
      <c r="C6" s="1">
        <v>33.378</v>
      </c>
      <c r="D6" s="1">
        <v>12</v>
      </c>
      <c r="E6" s="1">
        <v>2</v>
      </c>
      <c r="F6" s="6">
        <v>4</v>
      </c>
      <c r="G6" s="1">
        <v>8.9599999999999992E-3</v>
      </c>
      <c r="H6" s="1">
        <v>34.514000000000003</v>
      </c>
      <c r="I6">
        <f t="array" ref="I6:J6">F6:G6*SQRT(H6)</f>
        <v>23.499446801999404</v>
      </c>
      <c r="J6">
        <v>5.2638760836478664E-2</v>
      </c>
    </row>
    <row r="7" spans="1:10">
      <c r="A7" s="5" t="s">
        <v>190</v>
      </c>
      <c r="B7" s="1">
        <v>2011</v>
      </c>
      <c r="C7" s="1">
        <v>26.352</v>
      </c>
      <c r="D7" s="1">
        <v>21</v>
      </c>
      <c r="E7" s="1">
        <v>2</v>
      </c>
      <c r="F7" s="6">
        <v>6</v>
      </c>
      <c r="G7" s="2">
        <v>-5.7070000000000003E-2</v>
      </c>
      <c r="H7" s="1">
        <v>29.215</v>
      </c>
      <c r="I7">
        <f t="array" ref="I7:J7">F7:G7*SQRT(H7)</f>
        <v>32.430541161072227</v>
      </c>
      <c r="J7">
        <v>-0.308468497343732</v>
      </c>
    </row>
    <row r="8" spans="1:10">
      <c r="A8" s="5" t="s">
        <v>185</v>
      </c>
      <c r="B8" s="1">
        <v>2011</v>
      </c>
      <c r="C8" s="1">
        <v>138.041</v>
      </c>
      <c r="D8" s="1">
        <v>29</v>
      </c>
      <c r="E8" s="1">
        <v>2</v>
      </c>
      <c r="F8" s="6">
        <v>13</v>
      </c>
      <c r="G8" s="2">
        <v>-0.20086999999999999</v>
      </c>
      <c r="H8" s="1">
        <v>156.07900000000001</v>
      </c>
      <c r="I8">
        <f t="array" ref="I8:J8">F8:G8*SQRT(H8)</f>
        <v>162.41105565816633</v>
      </c>
      <c r="J8">
        <v>-2.5095006730812206</v>
      </c>
    </row>
    <row r="9" spans="1:10">
      <c r="A9" s="5" t="s">
        <v>197</v>
      </c>
      <c r="B9" s="1">
        <v>2011</v>
      </c>
      <c r="C9" s="1">
        <v>88.912999999999997</v>
      </c>
      <c r="D9" s="1">
        <v>25</v>
      </c>
      <c r="E9" s="1">
        <v>2</v>
      </c>
      <c r="F9" s="6">
        <v>9</v>
      </c>
      <c r="G9" s="1">
        <v>8.1110000000000002E-2</v>
      </c>
      <c r="H9" s="1">
        <v>83.355999999999995</v>
      </c>
      <c r="I9">
        <f t="array" ref="I9:J9">F9:G9*SQRT(H9)</f>
        <v>82.169556406250607</v>
      </c>
      <c r="J9">
        <v>0.74053030223455407</v>
      </c>
    </row>
    <row r="10" spans="1:10">
      <c r="A10" s="5" t="s">
        <v>186</v>
      </c>
      <c r="B10" s="1">
        <v>2011</v>
      </c>
      <c r="C10" s="1">
        <v>27.152000000000001</v>
      </c>
      <c r="D10" s="1">
        <v>24</v>
      </c>
      <c r="E10" s="1">
        <v>2</v>
      </c>
      <c r="F10" s="6">
        <v>11</v>
      </c>
      <c r="G10" s="2">
        <v>-0.19855999999999999</v>
      </c>
      <c r="H10" s="1">
        <v>29.902000000000001</v>
      </c>
      <c r="I10">
        <f t="array" ref="I10:J10">F10:G10*SQRT(H10)</f>
        <v>60.150993341756212</v>
      </c>
      <c r="J10">
        <v>-1.0857801125399194</v>
      </c>
    </row>
    <row r="11" spans="1:10">
      <c r="A11" s="5" t="s">
        <v>191</v>
      </c>
      <c r="B11" s="1">
        <v>2011</v>
      </c>
      <c r="C11" s="1">
        <v>56.134</v>
      </c>
      <c r="D11" s="1">
        <v>19</v>
      </c>
      <c r="E11" s="1">
        <v>2</v>
      </c>
      <c r="F11" s="6">
        <v>6</v>
      </c>
      <c r="G11" s="2">
        <v>-2.4840000000000001E-2</v>
      </c>
      <c r="H11" s="1">
        <v>56.911999999999999</v>
      </c>
      <c r="I11">
        <f t="array" ref="I11:J11">F11:G11*SQRT(H11)</f>
        <v>45.264025450682134</v>
      </c>
      <c r="J11">
        <v>-0.18739306536582404</v>
      </c>
    </row>
    <row r="12" spans="1:10" ht="30">
      <c r="A12" s="5" t="s">
        <v>192</v>
      </c>
      <c r="B12" s="1">
        <v>2011</v>
      </c>
      <c r="C12" s="1">
        <v>84.451999999999998</v>
      </c>
      <c r="D12" s="1">
        <v>15</v>
      </c>
      <c r="E12" s="1">
        <v>2</v>
      </c>
      <c r="F12" s="6">
        <v>2</v>
      </c>
      <c r="G12" s="2">
        <v>-8.4700000000000001E-3</v>
      </c>
      <c r="H12" s="1">
        <v>82.825999999999993</v>
      </c>
      <c r="I12">
        <f t="array" ref="I12:J12">F12:G12*SQRT(H12)</f>
        <v>18.201758156837485</v>
      </c>
      <c r="J12">
        <v>-7.7084445794206743E-2</v>
      </c>
    </row>
    <row r="13" spans="1:10" ht="30">
      <c r="A13" s="5" t="s">
        <v>194</v>
      </c>
      <c r="B13" s="1">
        <v>2011</v>
      </c>
      <c r="C13" s="1">
        <v>11.115</v>
      </c>
      <c r="D13" s="1">
        <v>10</v>
      </c>
      <c r="E13" s="1">
        <v>2</v>
      </c>
      <c r="F13" s="6">
        <v>2</v>
      </c>
      <c r="G13" s="1">
        <v>2.2950000000000002E-2</v>
      </c>
      <c r="H13" s="1">
        <v>10.37</v>
      </c>
      <c r="I13">
        <f t="array" ref="I13:J13">F13:G13*SQRT(H13)</f>
        <v>6.4404968752418474</v>
      </c>
      <c r="J13">
        <v>7.3904701643400211E-2</v>
      </c>
    </row>
    <row r="14" spans="1:10">
      <c r="A14" s="5" t="s">
        <v>188</v>
      </c>
      <c r="B14" s="1">
        <v>2011</v>
      </c>
      <c r="C14" s="1">
        <v>70.177999999999997</v>
      </c>
      <c r="D14" s="1">
        <v>33</v>
      </c>
      <c r="E14" s="1">
        <v>2</v>
      </c>
      <c r="F14" s="6">
        <v>13</v>
      </c>
      <c r="G14" s="2">
        <v>-0.15759999999999999</v>
      </c>
      <c r="H14" s="1">
        <v>74.936000000000007</v>
      </c>
      <c r="I14">
        <f t="array" ref="I14:J14">F14:G14*SQRT(H14)</f>
        <v>112.53525669762345</v>
      </c>
      <c r="J14">
        <v>-1.3642735735034965</v>
      </c>
    </row>
    <row r="15" spans="1:10" ht="30.75" thickBot="1">
      <c r="A15" s="7" t="s">
        <v>219</v>
      </c>
      <c r="B15" s="8">
        <v>2011</v>
      </c>
      <c r="C15" s="8">
        <v>129.66200000000001</v>
      </c>
      <c r="D15" s="8">
        <v>49</v>
      </c>
      <c r="E15" s="8">
        <v>2</v>
      </c>
      <c r="F15" s="9">
        <v>15</v>
      </c>
      <c r="G15" s="31">
        <v>-0.27376</v>
      </c>
      <c r="H15" s="8">
        <v>147.27600000000001</v>
      </c>
      <c r="I15">
        <f t="array" ref="I15:J15">F15:G15*SQRT(H15)</f>
        <v>182.03598545342624</v>
      </c>
      <c r="J15">
        <v>-3.3222780918486645</v>
      </c>
    </row>
  </sheetData>
  <sortState ref="A2:H32">
    <sortCondition ref="E2:E32"/>
  </sortState>
  <pageMargins left="0.75" right="0.75" top="1" bottom="1" header="0.5" footer="0.5"/>
  <legacyDrawing r:id="rId1"/>
</worksheet>
</file>

<file path=xl/worksheets/sheet6.xml><?xml version="1.0" encoding="utf-8"?>
<worksheet xmlns="http://schemas.openxmlformats.org/spreadsheetml/2006/main" xmlns:r="http://schemas.openxmlformats.org/officeDocument/2006/relationships">
  <dimension ref="A1:H30"/>
  <sheetViews>
    <sheetView showGridLines="0" workbookViewId="0">
      <selection sqref="A1:XFD2"/>
    </sheetView>
  </sheetViews>
  <sheetFormatPr defaultRowHeight="15"/>
  <cols>
    <col min="1" max="1" width="36.5703125" bestFit="1" customWidth="1"/>
    <col min="2" max="2" width="11.140625" bestFit="1" customWidth="1"/>
    <col min="3" max="3" width="5" customWidth="1"/>
    <col min="4" max="4" width="8" customWidth="1"/>
    <col min="5" max="5" width="7.7109375" customWidth="1"/>
    <col min="6" max="6" width="4.140625" customWidth="1"/>
    <col min="7" max="7" width="8.7109375" customWidth="1"/>
    <col min="8" max="8" width="8.85546875" customWidth="1"/>
  </cols>
  <sheetData>
    <row r="1" spans="1:8">
      <c r="A1" s="24" t="s">
        <v>14</v>
      </c>
      <c r="B1" s="34" t="s">
        <v>213</v>
      </c>
      <c r="C1" s="34" t="s">
        <v>12</v>
      </c>
      <c r="D1" s="34" t="s">
        <v>212</v>
      </c>
      <c r="E1" s="34" t="s">
        <v>211</v>
      </c>
      <c r="F1" s="34" t="s">
        <v>210</v>
      </c>
      <c r="G1" s="34" t="s">
        <v>209</v>
      </c>
      <c r="H1" s="33" t="s">
        <v>208</v>
      </c>
    </row>
    <row r="2" spans="1:8">
      <c r="A2" s="5" t="s">
        <v>196</v>
      </c>
      <c r="B2" s="1">
        <v>31.423999999999999</v>
      </c>
      <c r="C2" s="1">
        <v>2000</v>
      </c>
      <c r="D2" s="1">
        <v>29.484999999999999</v>
      </c>
      <c r="E2" s="1">
        <v>7</v>
      </c>
      <c r="F2" s="1">
        <v>1</v>
      </c>
      <c r="G2" s="1" t="s">
        <v>13</v>
      </c>
      <c r="H2" s="6" t="s">
        <v>13</v>
      </c>
    </row>
    <row r="3" spans="1:8">
      <c r="A3" s="5" t="s">
        <v>196</v>
      </c>
      <c r="B3" s="1">
        <v>31.423999999999999</v>
      </c>
      <c r="C3" s="1">
        <v>2011</v>
      </c>
      <c r="D3" s="1">
        <v>31.195</v>
      </c>
      <c r="E3" s="1">
        <v>11</v>
      </c>
      <c r="F3" s="1">
        <v>2</v>
      </c>
      <c r="G3" s="1">
        <v>5.638E-2</v>
      </c>
      <c r="H3" s="6">
        <v>4</v>
      </c>
    </row>
    <row r="4" spans="1:8">
      <c r="A4" s="5" t="s">
        <v>195</v>
      </c>
      <c r="B4" s="1">
        <v>366.98599999999999</v>
      </c>
      <c r="C4" s="1">
        <v>2000</v>
      </c>
      <c r="D4" s="1">
        <v>360.96300000000002</v>
      </c>
      <c r="E4" s="1">
        <v>12</v>
      </c>
      <c r="F4" s="1">
        <v>1</v>
      </c>
      <c r="G4" s="1">
        <v>2.4485299999999999</v>
      </c>
      <c r="H4" s="6">
        <v>1</v>
      </c>
    </row>
    <row r="5" spans="1:8">
      <c r="A5" s="5" t="s">
        <v>195</v>
      </c>
      <c r="B5" s="1">
        <v>366.98599999999999</v>
      </c>
      <c r="C5" s="1">
        <v>2011</v>
      </c>
      <c r="D5" s="1">
        <v>374.64600000000002</v>
      </c>
      <c r="E5" s="1">
        <v>19</v>
      </c>
      <c r="F5" s="1">
        <v>2</v>
      </c>
      <c r="G5" s="1">
        <v>3.721E-2</v>
      </c>
      <c r="H5" s="6">
        <v>7</v>
      </c>
    </row>
    <row r="6" spans="1:8" ht="30">
      <c r="A6" s="5" t="s">
        <v>189</v>
      </c>
      <c r="B6" s="1">
        <v>408.71300000000002</v>
      </c>
      <c r="C6" s="1">
        <v>2000</v>
      </c>
      <c r="D6" s="1">
        <v>420.322</v>
      </c>
      <c r="E6" s="1">
        <v>18</v>
      </c>
      <c r="F6" s="1">
        <v>1</v>
      </c>
      <c r="G6" s="1">
        <v>0.11504</v>
      </c>
      <c r="H6" s="32">
        <v>-1</v>
      </c>
    </row>
    <row r="7" spans="1:8" ht="30">
      <c r="A7" s="5" t="s">
        <v>189</v>
      </c>
      <c r="B7" s="1">
        <v>408.71300000000002</v>
      </c>
      <c r="C7" s="1">
        <v>2011</v>
      </c>
      <c r="D7" s="1">
        <v>385.34300000000002</v>
      </c>
      <c r="E7" s="1">
        <v>28</v>
      </c>
      <c r="F7" s="1">
        <v>2</v>
      </c>
      <c r="G7" s="2">
        <v>-8.6889999999999995E-2</v>
      </c>
      <c r="H7" s="6">
        <v>10</v>
      </c>
    </row>
    <row r="8" spans="1:8">
      <c r="A8" s="5" t="s">
        <v>187</v>
      </c>
      <c r="B8" s="1">
        <v>11.262</v>
      </c>
      <c r="C8" s="1">
        <v>2000</v>
      </c>
      <c r="D8" s="1">
        <v>14.246</v>
      </c>
      <c r="E8" s="1">
        <v>8</v>
      </c>
      <c r="F8" s="1">
        <v>1</v>
      </c>
      <c r="G8" s="2">
        <v>-3.2976299999999998</v>
      </c>
      <c r="H8" s="32">
        <v>-20</v>
      </c>
    </row>
    <row r="9" spans="1:8">
      <c r="A9" s="5" t="s">
        <v>187</v>
      </c>
      <c r="B9" s="1">
        <v>11.262</v>
      </c>
      <c r="C9" s="1">
        <v>2011</v>
      </c>
      <c r="D9" s="1">
        <v>11.737</v>
      </c>
      <c r="E9" s="1">
        <v>11</v>
      </c>
      <c r="F9" s="1">
        <v>2</v>
      </c>
      <c r="G9" s="2">
        <v>-0.1938</v>
      </c>
      <c r="H9" s="6">
        <v>3</v>
      </c>
    </row>
    <row r="10" spans="1:8">
      <c r="A10" s="5" t="s">
        <v>193</v>
      </c>
      <c r="B10" s="1">
        <v>34.514000000000003</v>
      </c>
      <c r="C10" s="1">
        <v>2000</v>
      </c>
      <c r="D10" s="1">
        <v>33.081000000000003</v>
      </c>
      <c r="E10" s="1">
        <v>8</v>
      </c>
      <c r="F10" s="1">
        <v>1</v>
      </c>
      <c r="G10" s="1">
        <v>1.03624</v>
      </c>
      <c r="H10" s="32">
        <v>-3</v>
      </c>
    </row>
    <row r="11" spans="1:8">
      <c r="A11" s="5" t="s">
        <v>193</v>
      </c>
      <c r="B11" s="1">
        <v>34.514000000000003</v>
      </c>
      <c r="C11" s="1">
        <v>2011</v>
      </c>
      <c r="D11" s="1">
        <v>33.378</v>
      </c>
      <c r="E11" s="1">
        <v>12</v>
      </c>
      <c r="F11" s="1">
        <v>2</v>
      </c>
      <c r="G11" s="1">
        <v>8.9599999999999992E-3</v>
      </c>
      <c r="H11" s="6">
        <v>4</v>
      </c>
    </row>
    <row r="12" spans="1:8">
      <c r="A12" s="5" t="s">
        <v>190</v>
      </c>
      <c r="B12" s="1">
        <v>29.215</v>
      </c>
      <c r="C12" s="1">
        <v>2000</v>
      </c>
      <c r="D12" s="1">
        <v>27.9</v>
      </c>
      <c r="E12" s="1">
        <v>15</v>
      </c>
      <c r="F12" s="1">
        <v>1</v>
      </c>
      <c r="G12" s="2">
        <v>-0.17929</v>
      </c>
      <c r="H12" s="6">
        <v>3</v>
      </c>
    </row>
    <row r="13" spans="1:8">
      <c r="A13" s="5" t="s">
        <v>190</v>
      </c>
      <c r="B13" s="1">
        <v>29.215</v>
      </c>
      <c r="C13" s="1">
        <v>2011</v>
      </c>
      <c r="D13" s="1">
        <v>26.352</v>
      </c>
      <c r="E13" s="1">
        <v>21</v>
      </c>
      <c r="F13" s="1">
        <v>2</v>
      </c>
      <c r="G13" s="2">
        <v>-5.7070000000000003E-2</v>
      </c>
      <c r="H13" s="6">
        <v>6</v>
      </c>
    </row>
    <row r="14" spans="1:8">
      <c r="A14" s="5" t="s">
        <v>185</v>
      </c>
      <c r="B14" s="1">
        <v>156.07900000000001</v>
      </c>
      <c r="C14" s="1">
        <v>2000</v>
      </c>
      <c r="D14" s="1">
        <v>168.75</v>
      </c>
      <c r="E14" s="1">
        <v>16</v>
      </c>
      <c r="F14" s="1">
        <v>1</v>
      </c>
      <c r="G14" s="1">
        <v>1.85687</v>
      </c>
      <c r="H14" s="32">
        <v>-5</v>
      </c>
    </row>
    <row r="15" spans="1:8">
      <c r="A15" s="5" t="s">
        <v>185</v>
      </c>
      <c r="B15" s="1">
        <v>156.07900000000001</v>
      </c>
      <c r="C15" s="1">
        <v>2011</v>
      </c>
      <c r="D15" s="1">
        <v>138.041</v>
      </c>
      <c r="E15" s="1">
        <v>29</v>
      </c>
      <c r="F15" s="1">
        <v>2</v>
      </c>
      <c r="G15" s="2">
        <v>-0.20086999999999999</v>
      </c>
      <c r="H15" s="6">
        <v>13</v>
      </c>
    </row>
    <row r="16" spans="1:8">
      <c r="A16" s="5" t="s">
        <v>197</v>
      </c>
      <c r="B16" s="1">
        <v>83.355999999999995</v>
      </c>
      <c r="C16" s="1">
        <v>2000</v>
      </c>
      <c r="D16" s="1">
        <v>81.986000000000004</v>
      </c>
      <c r="E16" s="1">
        <v>16</v>
      </c>
      <c r="F16" s="1">
        <v>1</v>
      </c>
      <c r="G16" s="2">
        <v>-0.52100000000000002</v>
      </c>
      <c r="H16" s="32">
        <v>-13</v>
      </c>
    </row>
    <row r="17" spans="1:8">
      <c r="A17" s="5" t="s">
        <v>197</v>
      </c>
      <c r="B17" s="1">
        <v>83.355999999999995</v>
      </c>
      <c r="C17" s="1">
        <v>2011</v>
      </c>
      <c r="D17" s="1">
        <v>88.912999999999997</v>
      </c>
      <c r="E17" s="1">
        <v>25</v>
      </c>
      <c r="F17" s="1">
        <v>2</v>
      </c>
      <c r="G17" s="1">
        <v>8.1110000000000002E-2</v>
      </c>
      <c r="H17" s="6">
        <v>9</v>
      </c>
    </row>
    <row r="18" spans="1:8">
      <c r="A18" s="5" t="s">
        <v>186</v>
      </c>
      <c r="B18" s="1">
        <v>29.902000000000001</v>
      </c>
      <c r="C18" s="1">
        <v>2000</v>
      </c>
      <c r="D18" s="1">
        <v>33.115000000000002</v>
      </c>
      <c r="E18" s="1">
        <v>13</v>
      </c>
      <c r="F18" s="1">
        <v>1</v>
      </c>
      <c r="G18" s="2">
        <v>-0.98765999999999998</v>
      </c>
      <c r="H18" s="32">
        <v>-12</v>
      </c>
    </row>
    <row r="19" spans="1:8">
      <c r="A19" s="5" t="s">
        <v>186</v>
      </c>
      <c r="B19" s="1">
        <v>29.902000000000001</v>
      </c>
      <c r="C19" s="1">
        <v>2011</v>
      </c>
      <c r="D19" s="1">
        <v>27.152000000000001</v>
      </c>
      <c r="E19" s="1">
        <v>24</v>
      </c>
      <c r="F19" s="1">
        <v>2</v>
      </c>
      <c r="G19" s="2">
        <v>-0.19855999999999999</v>
      </c>
      <c r="H19" s="6">
        <v>11</v>
      </c>
    </row>
    <row r="20" spans="1:8">
      <c r="A20" s="5" t="s">
        <v>191</v>
      </c>
      <c r="B20" s="1">
        <v>56.911999999999999</v>
      </c>
      <c r="C20" s="1">
        <v>2000</v>
      </c>
      <c r="D20" s="1">
        <v>57.545999999999999</v>
      </c>
      <c r="E20" s="1">
        <v>13</v>
      </c>
      <c r="F20" s="1">
        <v>1</v>
      </c>
      <c r="G20" s="1">
        <v>0.75116000000000005</v>
      </c>
      <c r="H20" s="32">
        <v>-11</v>
      </c>
    </row>
    <row r="21" spans="1:8">
      <c r="A21" s="5" t="s">
        <v>191</v>
      </c>
      <c r="B21" s="1">
        <v>56.911999999999999</v>
      </c>
      <c r="C21" s="1">
        <v>2011</v>
      </c>
      <c r="D21" s="1">
        <v>56.134</v>
      </c>
      <c r="E21" s="1">
        <v>19</v>
      </c>
      <c r="F21" s="1">
        <v>2</v>
      </c>
      <c r="G21" s="2">
        <v>-2.4840000000000001E-2</v>
      </c>
      <c r="H21" s="6">
        <v>6</v>
      </c>
    </row>
    <row r="22" spans="1:8" ht="30">
      <c r="A22" s="5" t="s">
        <v>192</v>
      </c>
      <c r="B22" s="1">
        <v>82.825999999999993</v>
      </c>
      <c r="C22" s="1">
        <v>2000</v>
      </c>
      <c r="D22" s="1">
        <v>85.17</v>
      </c>
      <c r="E22" s="1">
        <v>13</v>
      </c>
      <c r="F22" s="1">
        <v>1</v>
      </c>
      <c r="G22" s="1">
        <v>0.41689999999999999</v>
      </c>
      <c r="H22" s="32">
        <v>-6</v>
      </c>
    </row>
    <row r="23" spans="1:8" ht="30">
      <c r="A23" s="5" t="s">
        <v>192</v>
      </c>
      <c r="B23" s="1">
        <v>82.825999999999993</v>
      </c>
      <c r="C23" s="1">
        <v>2011</v>
      </c>
      <c r="D23" s="1">
        <v>84.451999999999998</v>
      </c>
      <c r="E23" s="1">
        <v>15</v>
      </c>
      <c r="F23" s="1">
        <v>2</v>
      </c>
      <c r="G23" s="2">
        <v>-8.4700000000000001E-3</v>
      </c>
      <c r="H23" s="6">
        <v>2</v>
      </c>
    </row>
    <row r="24" spans="1:8" ht="30">
      <c r="A24" s="5" t="s">
        <v>194</v>
      </c>
      <c r="B24" s="1">
        <v>10.37</v>
      </c>
      <c r="C24" s="1">
        <v>2000</v>
      </c>
      <c r="D24" s="1">
        <v>10.862</v>
      </c>
      <c r="E24" s="1">
        <v>8</v>
      </c>
      <c r="F24" s="1">
        <v>1</v>
      </c>
      <c r="G24" s="2">
        <v>-2.0508700000000002</v>
      </c>
      <c r="H24" s="32">
        <v>-7</v>
      </c>
    </row>
    <row r="25" spans="1:8" ht="30">
      <c r="A25" s="5" t="s">
        <v>194</v>
      </c>
      <c r="B25" s="1">
        <v>10.37</v>
      </c>
      <c r="C25" s="1">
        <v>2011</v>
      </c>
      <c r="D25" s="1">
        <v>11.115</v>
      </c>
      <c r="E25" s="1">
        <v>10</v>
      </c>
      <c r="F25" s="1">
        <v>2</v>
      </c>
      <c r="G25" s="1">
        <v>2.2950000000000002E-2</v>
      </c>
      <c r="H25" s="6">
        <v>2</v>
      </c>
    </row>
    <row r="26" spans="1:8">
      <c r="A26" s="5" t="s">
        <v>188</v>
      </c>
      <c r="B26" s="1">
        <v>74.936000000000007</v>
      </c>
      <c r="C26" s="1">
        <v>2000</v>
      </c>
      <c r="D26" s="1">
        <v>82.156999999999996</v>
      </c>
      <c r="E26" s="1">
        <v>20</v>
      </c>
      <c r="F26" s="1">
        <v>1</v>
      </c>
      <c r="G26" s="1">
        <v>2.0003600000000001</v>
      </c>
      <c r="H26" s="6">
        <v>10</v>
      </c>
    </row>
    <row r="27" spans="1:8">
      <c r="A27" s="5" t="s">
        <v>188</v>
      </c>
      <c r="B27" s="1">
        <v>74.936000000000007</v>
      </c>
      <c r="C27" s="1">
        <v>2011</v>
      </c>
      <c r="D27" s="1">
        <v>70.177999999999997</v>
      </c>
      <c r="E27" s="1">
        <v>33</v>
      </c>
      <c r="F27" s="1">
        <v>2</v>
      </c>
      <c r="G27" s="2">
        <v>-0.15759999999999999</v>
      </c>
      <c r="H27" s="6">
        <v>13</v>
      </c>
    </row>
    <row r="28" spans="1:8" ht="45">
      <c r="A28" s="5" t="s">
        <v>184</v>
      </c>
      <c r="B28" s="1">
        <v>147.27600000000001</v>
      </c>
      <c r="C28" s="1">
        <v>2000</v>
      </c>
      <c r="D28" s="1">
        <v>170.49199999999999</v>
      </c>
      <c r="E28" s="1">
        <v>34</v>
      </c>
      <c r="F28" s="1">
        <v>1</v>
      </c>
      <c r="G28" s="1">
        <v>0.88765000000000005</v>
      </c>
      <c r="H28" s="6">
        <v>1</v>
      </c>
    </row>
    <row r="29" spans="1:8" ht="45">
      <c r="A29" s="5" t="s">
        <v>184</v>
      </c>
      <c r="B29" s="1">
        <v>147.27600000000001</v>
      </c>
      <c r="C29" s="1">
        <v>2011</v>
      </c>
      <c r="D29" s="1">
        <v>129.66200000000001</v>
      </c>
      <c r="E29" s="1">
        <v>49</v>
      </c>
      <c r="F29" s="1">
        <v>2</v>
      </c>
      <c r="G29" s="2">
        <v>-0.27376</v>
      </c>
      <c r="H29" s="6">
        <v>15</v>
      </c>
    </row>
    <row r="30" spans="1:8" ht="30.75" thickBot="1">
      <c r="A30" s="7" t="s">
        <v>207</v>
      </c>
      <c r="B30" s="8">
        <v>15.513999999999999</v>
      </c>
      <c r="C30" s="8">
        <v>2000</v>
      </c>
      <c r="D30" s="8">
        <v>16.376999999999999</v>
      </c>
      <c r="E30" s="8">
        <v>3</v>
      </c>
      <c r="F30" s="8">
        <v>1</v>
      </c>
      <c r="G30" s="31">
        <v>-2.06908</v>
      </c>
      <c r="H30" s="30">
        <v>-46</v>
      </c>
    </row>
  </sheetData>
  <pageMargins left="0.75" right="0.75" top="1" bottom="1" header="0.5" footer="0.5"/>
  <legacyDrawing r:id="rId1"/>
</worksheet>
</file>

<file path=xl/worksheets/sheet7.xml><?xml version="1.0" encoding="utf-8"?>
<worksheet xmlns="http://schemas.openxmlformats.org/spreadsheetml/2006/main" xmlns:r="http://schemas.openxmlformats.org/officeDocument/2006/relationships">
  <dimension ref="A1:L20"/>
  <sheetViews>
    <sheetView showGridLines="0" topLeftCell="B1" workbookViewId="0">
      <selection activeCell="G7" sqref="G7"/>
    </sheetView>
  </sheetViews>
  <sheetFormatPr defaultRowHeight="15"/>
  <cols>
    <col min="1" max="1" width="65.42578125" customWidth="1"/>
    <col min="3" max="3" width="8.140625" style="11" customWidth="1"/>
    <col min="4" max="4" width="9" style="11" customWidth="1"/>
    <col min="7" max="7" width="65.42578125" customWidth="1"/>
    <col min="8" max="8" width="9.140625" style="28"/>
    <col min="9" max="10" width="9.140625" style="26"/>
  </cols>
  <sheetData>
    <row r="1" spans="1:11" ht="30">
      <c r="A1" s="24" t="s">
        <v>14</v>
      </c>
      <c r="B1" t="s">
        <v>200</v>
      </c>
      <c r="C1" s="23" t="s">
        <v>199</v>
      </c>
      <c r="D1" s="22" t="s">
        <v>198</v>
      </c>
      <c r="G1" s="24" t="s">
        <v>14</v>
      </c>
      <c r="H1" s="28" t="s">
        <v>200</v>
      </c>
    </row>
    <row r="2" spans="1:11">
      <c r="A2" s="5" t="s">
        <v>197</v>
      </c>
      <c r="B2">
        <f t="shared" ref="B2:B15" si="0">LN(D2/C2)</f>
        <v>0.18237414823733897</v>
      </c>
      <c r="C2" s="21">
        <v>23767.5</v>
      </c>
      <c r="D2" s="20">
        <v>28522.5</v>
      </c>
      <c r="G2" s="5" t="s">
        <v>197</v>
      </c>
      <c r="H2" s="28">
        <f>LN(J2/I2)</f>
        <v>8.1105727684175011E-2</v>
      </c>
      <c r="I2" s="26">
        <f t="array" ref="I2:I15">100000*(C2:C15/C18)</f>
        <v>81.986029863370419</v>
      </c>
      <c r="J2" s="26">
        <f t="array" ref="J2:J15">100000*(D2:D15/D18)</f>
        <v>88.912664742098556</v>
      </c>
    </row>
    <row r="3" spans="1:11">
      <c r="A3" s="5" t="s">
        <v>196</v>
      </c>
      <c r="B3">
        <f t="shared" si="0"/>
        <v>0.15764600557699968</v>
      </c>
      <c r="C3" s="21">
        <v>8547.5</v>
      </c>
      <c r="D3" s="20">
        <v>10007</v>
      </c>
      <c r="G3" s="5" t="s">
        <v>196</v>
      </c>
      <c r="H3" s="28">
        <f t="shared" ref="H3:H16" si="1">LN(J3/I3)</f>
        <v>5.6377585023836108E-2</v>
      </c>
      <c r="I3" s="26">
        <v>29.484615136516613</v>
      </c>
      <c r="J3" s="26">
        <v>31.194637078593402</v>
      </c>
    </row>
    <row r="4" spans="1:11">
      <c r="A4" s="5" t="s">
        <v>195</v>
      </c>
      <c r="B4">
        <f t="shared" si="0"/>
        <v>0.13847474078782765</v>
      </c>
      <c r="C4" s="21">
        <v>104642</v>
      </c>
      <c r="D4" s="20">
        <v>120183.5</v>
      </c>
      <c r="G4" s="5" t="s">
        <v>195</v>
      </c>
      <c r="H4" s="28">
        <f t="shared" si="1"/>
        <v>3.72063202346639E-2</v>
      </c>
      <c r="I4" s="26">
        <v>360.96274900443069</v>
      </c>
      <c r="J4" s="26">
        <v>374.6458144633886</v>
      </c>
    </row>
    <row r="5" spans="1:11">
      <c r="A5" s="5" t="s">
        <v>194</v>
      </c>
      <c r="B5">
        <f t="shared" si="0"/>
        <v>0.1242193543673337</v>
      </c>
      <c r="C5" s="21">
        <v>3149</v>
      </c>
      <c r="D5" s="20">
        <v>3565.5</v>
      </c>
      <c r="G5" s="5" t="s">
        <v>194</v>
      </c>
      <c r="H5" s="28">
        <f t="shared" si="1"/>
        <v>2.295093381417003E-2</v>
      </c>
      <c r="I5" s="26">
        <v>10.862480615956807</v>
      </c>
      <c r="J5" s="26">
        <v>11.114667583064334</v>
      </c>
    </row>
    <row r="6" spans="1:11">
      <c r="A6" s="5" t="s">
        <v>193</v>
      </c>
      <c r="B6">
        <f t="shared" si="0"/>
        <v>0.11022354161204209</v>
      </c>
      <c r="C6" s="21">
        <v>9590</v>
      </c>
      <c r="D6" s="20">
        <v>10707.5</v>
      </c>
      <c r="G6" s="5" t="s">
        <v>193</v>
      </c>
      <c r="H6" s="28">
        <f t="shared" si="1"/>
        <v>8.955121058878461E-3</v>
      </c>
      <c r="I6" s="26">
        <v>33.080720580192377</v>
      </c>
      <c r="J6" s="26">
        <v>33.378292846911052</v>
      </c>
    </row>
    <row r="7" spans="1:11">
      <c r="A7" s="5" t="s">
        <v>192</v>
      </c>
      <c r="B7">
        <f t="shared" si="0"/>
        <v>9.2801471283842571E-2</v>
      </c>
      <c r="C7" s="21">
        <v>24690.5</v>
      </c>
      <c r="D7" s="20">
        <v>27091.5</v>
      </c>
      <c r="G7" s="5" t="s">
        <v>192</v>
      </c>
      <c r="H7" s="28">
        <f t="shared" si="1"/>
        <v>-8.466949269321079E-3</v>
      </c>
      <c r="I7" s="26">
        <v>85.169919862903001</v>
      </c>
      <c r="J7" s="26">
        <v>84.451834757141327</v>
      </c>
    </row>
    <row r="8" spans="1:11">
      <c r="A8" s="5" t="s">
        <v>191</v>
      </c>
      <c r="B8">
        <f t="shared" si="0"/>
        <v>7.6428071985756338E-2</v>
      </c>
      <c r="C8" s="21">
        <v>16682.5</v>
      </c>
      <c r="D8" s="20">
        <v>18007.5</v>
      </c>
      <c r="G8" s="5" t="s">
        <v>191</v>
      </c>
      <c r="H8" s="28">
        <f t="shared" si="1"/>
        <v>-2.4840348567407418E-2</v>
      </c>
      <c r="I8" s="26">
        <v>57.546310852873752</v>
      </c>
      <c r="J8" s="26">
        <v>56.13444860525339</v>
      </c>
    </row>
    <row r="9" spans="1:11">
      <c r="A9" s="5" t="s">
        <v>190</v>
      </c>
      <c r="B9">
        <f t="shared" si="0"/>
        <v>4.4199075076713695E-2</v>
      </c>
      <c r="C9" s="21">
        <v>8088</v>
      </c>
      <c r="D9" s="20">
        <v>8453.5</v>
      </c>
      <c r="G9" s="5" t="s">
        <v>190</v>
      </c>
      <c r="H9" s="28">
        <f t="shared" si="1"/>
        <v>-5.7069345476449956E-2</v>
      </c>
      <c r="I9" s="26">
        <v>27.899569139999578</v>
      </c>
      <c r="J9" s="26">
        <v>26.35194009632151</v>
      </c>
    </row>
    <row r="10" spans="1:11">
      <c r="A10" s="5" t="s">
        <v>189</v>
      </c>
      <c r="B10">
        <f t="shared" si="0"/>
        <v>1.4381116812241366E-2</v>
      </c>
      <c r="C10" s="21">
        <v>121850</v>
      </c>
      <c r="D10" s="20">
        <v>123615</v>
      </c>
      <c r="G10" s="5" t="s">
        <v>189</v>
      </c>
      <c r="H10" s="28">
        <f t="shared" si="1"/>
        <v>-8.6887303740922517E-2</v>
      </c>
      <c r="I10" s="26">
        <v>420.32177296104703</v>
      </c>
      <c r="J10" s="26">
        <v>385.34276631061488</v>
      </c>
    </row>
    <row r="11" spans="1:11">
      <c r="A11" s="5" t="s">
        <v>188</v>
      </c>
      <c r="B11">
        <f t="shared" si="0"/>
        <v>-5.6328900909011534E-2</v>
      </c>
      <c r="C11" s="21">
        <v>23817</v>
      </c>
      <c r="D11" s="20">
        <v>22512.5</v>
      </c>
      <c r="G11" s="5" t="s">
        <v>188</v>
      </c>
      <c r="H11" s="28">
        <f t="shared" si="1"/>
        <v>-0.15759732146217517</v>
      </c>
      <c r="I11" s="26">
        <v>82.156780193789544</v>
      </c>
      <c r="J11" s="26">
        <v>70.177802261600277</v>
      </c>
    </row>
    <row r="12" spans="1:11">
      <c r="A12" s="5" t="s">
        <v>187</v>
      </c>
      <c r="B12">
        <f t="shared" si="0"/>
        <v>-9.252954572108453E-2</v>
      </c>
      <c r="C12" s="21">
        <v>4130</v>
      </c>
      <c r="D12" s="20">
        <v>3765</v>
      </c>
      <c r="G12" s="5" t="s">
        <v>187</v>
      </c>
      <c r="H12" s="28">
        <f t="shared" si="1"/>
        <v>-0.19379796627424814</v>
      </c>
      <c r="I12" s="26">
        <v>14.246441709717883</v>
      </c>
      <c r="J12" s="26">
        <v>11.736565264405332</v>
      </c>
    </row>
    <row r="13" spans="1:11">
      <c r="A13" s="5" t="s">
        <v>186</v>
      </c>
      <c r="B13">
        <f t="shared" si="0"/>
        <v>-9.7291307609379069E-2</v>
      </c>
      <c r="C13" s="21">
        <v>9600</v>
      </c>
      <c r="D13" s="20">
        <v>8710</v>
      </c>
      <c r="G13" s="5" t="s">
        <v>186</v>
      </c>
      <c r="H13" s="28">
        <f t="shared" si="1"/>
        <v>-0.19855972816254294</v>
      </c>
      <c r="I13" s="26">
        <v>33.115215596438667</v>
      </c>
      <c r="J13" s="26">
        <v>27.151522829474221</v>
      </c>
    </row>
    <row r="14" spans="1:11">
      <c r="A14" s="5" t="s">
        <v>185</v>
      </c>
      <c r="B14">
        <f t="shared" si="0"/>
        <v>-9.9596745674356779E-2</v>
      </c>
      <c r="C14" s="21">
        <v>48920</v>
      </c>
      <c r="D14" s="20">
        <v>44282.5</v>
      </c>
      <c r="G14" s="5" t="s">
        <v>185</v>
      </c>
      <c r="H14" s="28">
        <f t="shared" si="1"/>
        <v>-0.20086516622752038</v>
      </c>
      <c r="I14" s="26">
        <v>168.74961947685202</v>
      </c>
      <c r="J14" s="26">
        <v>138.04102292723218</v>
      </c>
    </row>
    <row r="15" spans="1:11" ht="30.75" thickBot="1">
      <c r="A15" s="7" t="s">
        <v>184</v>
      </c>
      <c r="B15">
        <f t="shared" si="0"/>
        <v>-0.17248842206864037</v>
      </c>
      <c r="C15" s="19">
        <v>49425</v>
      </c>
      <c r="D15" s="18">
        <v>41594.5</v>
      </c>
      <c r="G15" s="7" t="s">
        <v>219</v>
      </c>
      <c r="H15" s="28">
        <f t="shared" si="1"/>
        <v>-0.27375684262180422</v>
      </c>
      <c r="I15" s="26">
        <v>170.49161779728971</v>
      </c>
      <c r="J15" s="26">
        <v>129.66176995758502</v>
      </c>
    </row>
    <row r="16" spans="1:11">
      <c r="C16" s="11">
        <f>SUM(C2:C15)</f>
        <v>456899</v>
      </c>
      <c r="D16" s="11">
        <f>SUM(D2:D15)</f>
        <v>471018</v>
      </c>
      <c r="H16" s="28">
        <f t="shared" si="1"/>
        <v>-7.0834470610574227E-2</v>
      </c>
      <c r="I16" s="26">
        <f>100000*C16/C18</f>
        <v>1576.0738427913782</v>
      </c>
      <c r="J16" s="26">
        <f>100000*D16/D18</f>
        <v>1468.2957497236841</v>
      </c>
      <c r="K16">
        <f>J16/I16</f>
        <v>0.93161608920759154</v>
      </c>
    </row>
    <row r="18" spans="3:12">
      <c r="C18">
        <v>28989695</v>
      </c>
      <c r="D18">
        <v>32079232</v>
      </c>
    </row>
    <row r="19" spans="3:12" ht="30">
      <c r="I19" s="29" t="s">
        <v>201</v>
      </c>
      <c r="J19" s="29" t="s">
        <v>202</v>
      </c>
      <c r="K19" s="29" t="s">
        <v>203</v>
      </c>
    </row>
    <row r="20" spans="3:12">
      <c r="I20" s="27">
        <v>1646</v>
      </c>
      <c r="J20" s="27">
        <v>1607.3</v>
      </c>
      <c r="K20" s="25">
        <v>1539.5</v>
      </c>
      <c r="L20">
        <f>K20/I20</f>
        <v>0.93529769137302554</v>
      </c>
    </row>
  </sheetData>
  <pageMargins left="0.75" right="0.75" top="1" bottom="1" header="0.5" footer="0.5"/>
  <legacyDrawing r:id="rId1"/>
</worksheet>
</file>

<file path=xl/worksheets/sheet8.xml><?xml version="1.0" encoding="utf-8"?>
<worksheet xmlns="http://schemas.openxmlformats.org/spreadsheetml/2006/main" xmlns:r="http://schemas.openxmlformats.org/officeDocument/2006/relationships">
  <dimension ref="A1:O42"/>
  <sheetViews>
    <sheetView workbookViewId="0">
      <selection activeCell="O30" sqref="O30"/>
    </sheetView>
  </sheetViews>
  <sheetFormatPr defaultRowHeight="15"/>
  <cols>
    <col min="4" max="15" width="10.140625" bestFit="1" customWidth="1"/>
  </cols>
  <sheetData>
    <row r="1" spans="1:15">
      <c r="A1" t="s">
        <v>183</v>
      </c>
    </row>
    <row r="2" spans="1:15">
      <c r="A2" t="s">
        <v>35</v>
      </c>
    </row>
    <row r="3" spans="1:15">
      <c r="A3" t="s">
        <v>108</v>
      </c>
    </row>
    <row r="4" spans="1:15">
      <c r="A4" t="s">
        <v>37</v>
      </c>
      <c r="B4" t="s">
        <v>39</v>
      </c>
      <c r="C4" t="s">
        <v>182</v>
      </c>
      <c r="D4">
        <v>2000</v>
      </c>
      <c r="E4">
        <v>2001</v>
      </c>
      <c r="F4">
        <v>2002</v>
      </c>
      <c r="G4">
        <v>2003</v>
      </c>
      <c r="H4">
        <v>2004</v>
      </c>
      <c r="I4">
        <v>2005</v>
      </c>
      <c r="J4">
        <v>2006</v>
      </c>
      <c r="K4">
        <v>2007</v>
      </c>
      <c r="L4">
        <v>2008</v>
      </c>
      <c r="M4">
        <v>2009</v>
      </c>
      <c r="N4">
        <v>2010</v>
      </c>
      <c r="O4">
        <v>2011</v>
      </c>
    </row>
    <row r="5" spans="1:15">
      <c r="A5" t="s">
        <v>42</v>
      </c>
      <c r="B5" t="s">
        <v>44</v>
      </c>
      <c r="C5" t="s">
        <v>181</v>
      </c>
      <c r="D5">
        <v>30685730</v>
      </c>
      <c r="E5">
        <v>31020596</v>
      </c>
      <c r="F5">
        <v>31358418</v>
      </c>
      <c r="G5">
        <v>31641630</v>
      </c>
      <c r="H5">
        <v>31938004</v>
      </c>
      <c r="I5">
        <v>32242364</v>
      </c>
      <c r="J5">
        <v>32570505</v>
      </c>
      <c r="K5">
        <v>32887928</v>
      </c>
      <c r="L5">
        <v>33245773</v>
      </c>
      <c r="M5">
        <v>33628571</v>
      </c>
      <c r="N5">
        <v>34005274</v>
      </c>
      <c r="O5">
        <v>34342780</v>
      </c>
    </row>
    <row r="6" spans="1:15">
      <c r="A6" t="s">
        <v>42</v>
      </c>
      <c r="B6" t="s">
        <v>44</v>
      </c>
      <c r="C6" t="s">
        <v>47</v>
      </c>
      <c r="D6">
        <v>1790991</v>
      </c>
      <c r="E6">
        <v>1758181</v>
      </c>
      <c r="F6">
        <v>1726408</v>
      </c>
      <c r="G6">
        <v>1707645</v>
      </c>
      <c r="H6">
        <v>1706672</v>
      </c>
      <c r="I6">
        <v>1709407</v>
      </c>
      <c r="J6">
        <v>1733366</v>
      </c>
      <c r="K6">
        <v>1758225</v>
      </c>
      <c r="L6">
        <v>1797107</v>
      </c>
      <c r="M6">
        <v>1834121</v>
      </c>
      <c r="N6">
        <v>1873393</v>
      </c>
      <c r="O6">
        <v>1899064</v>
      </c>
    </row>
    <row r="7" spans="1:15">
      <c r="A7" t="s">
        <v>42</v>
      </c>
      <c r="B7" t="s">
        <v>44</v>
      </c>
      <c r="C7" t="s">
        <v>48</v>
      </c>
      <c r="D7">
        <v>2037543</v>
      </c>
      <c r="E7">
        <v>2017232</v>
      </c>
      <c r="F7">
        <v>1988899</v>
      </c>
      <c r="G7">
        <v>1947846</v>
      </c>
      <c r="H7">
        <v>1905262</v>
      </c>
      <c r="I7">
        <v>1864996</v>
      </c>
      <c r="J7">
        <v>1824705</v>
      </c>
      <c r="K7">
        <v>1802136</v>
      </c>
      <c r="L7">
        <v>1790753</v>
      </c>
      <c r="M7">
        <v>1792151</v>
      </c>
      <c r="N7">
        <v>1791353</v>
      </c>
      <c r="O7">
        <v>1810433</v>
      </c>
    </row>
    <row r="8" spans="1:15">
      <c r="A8" t="s">
        <v>42</v>
      </c>
      <c r="B8" t="s">
        <v>44</v>
      </c>
      <c r="C8" t="s">
        <v>49</v>
      </c>
      <c r="D8">
        <v>2056432</v>
      </c>
      <c r="E8">
        <v>2079991</v>
      </c>
      <c r="F8">
        <v>2115023</v>
      </c>
      <c r="G8">
        <v>2139471</v>
      </c>
      <c r="H8">
        <v>2142206</v>
      </c>
      <c r="I8">
        <v>2124999</v>
      </c>
      <c r="J8">
        <v>2096308</v>
      </c>
      <c r="K8">
        <v>2066214</v>
      </c>
      <c r="L8">
        <v>2032702</v>
      </c>
      <c r="M8">
        <v>1997284</v>
      </c>
      <c r="N8">
        <v>1959726</v>
      </c>
      <c r="O8">
        <v>1918164</v>
      </c>
    </row>
    <row r="9" spans="1:15">
      <c r="A9" t="s">
        <v>42</v>
      </c>
      <c r="B9" t="s">
        <v>44</v>
      </c>
      <c r="C9" t="s">
        <v>50</v>
      </c>
      <c r="D9">
        <v>2096495</v>
      </c>
      <c r="E9">
        <v>2116391</v>
      </c>
      <c r="F9">
        <v>2128642</v>
      </c>
      <c r="G9">
        <v>2130282</v>
      </c>
      <c r="H9">
        <v>2144581</v>
      </c>
      <c r="I9">
        <v>2176718</v>
      </c>
      <c r="J9">
        <v>2211744</v>
      </c>
      <c r="K9">
        <v>2232336</v>
      </c>
      <c r="L9">
        <v>2251270</v>
      </c>
      <c r="M9">
        <v>2256244</v>
      </c>
      <c r="N9">
        <v>2249523</v>
      </c>
      <c r="O9">
        <v>2238952</v>
      </c>
    </row>
    <row r="10" spans="1:15">
      <c r="A10" t="s">
        <v>42</v>
      </c>
      <c r="B10" t="s">
        <v>44</v>
      </c>
      <c r="C10" t="s">
        <v>51</v>
      </c>
      <c r="D10">
        <v>2068964</v>
      </c>
      <c r="E10">
        <v>2109495</v>
      </c>
      <c r="F10">
        <v>2142598</v>
      </c>
      <c r="G10">
        <v>2178269</v>
      </c>
      <c r="H10">
        <v>2211246</v>
      </c>
      <c r="I10">
        <v>2234806</v>
      </c>
      <c r="J10">
        <v>2251917</v>
      </c>
      <c r="K10">
        <v>2261457</v>
      </c>
      <c r="L10">
        <v>2264772</v>
      </c>
      <c r="M10">
        <v>2286287</v>
      </c>
      <c r="N10">
        <v>2322472</v>
      </c>
      <c r="O10">
        <v>2354354</v>
      </c>
    </row>
    <row r="11" spans="1:15">
      <c r="A11" t="s">
        <v>42</v>
      </c>
      <c r="B11" t="s">
        <v>44</v>
      </c>
      <c r="C11" t="s">
        <v>52</v>
      </c>
      <c r="D11">
        <v>2074802</v>
      </c>
      <c r="E11">
        <v>2073544</v>
      </c>
      <c r="F11">
        <v>2085921</v>
      </c>
      <c r="G11">
        <v>2098855</v>
      </c>
      <c r="H11">
        <v>2125149</v>
      </c>
      <c r="I11">
        <v>2151464</v>
      </c>
      <c r="J11">
        <v>2184809</v>
      </c>
      <c r="K11">
        <v>2224820</v>
      </c>
      <c r="L11">
        <v>2273068</v>
      </c>
      <c r="M11">
        <v>2322336</v>
      </c>
      <c r="N11">
        <v>2357952</v>
      </c>
      <c r="O11">
        <v>2369841</v>
      </c>
    </row>
    <row r="12" spans="1:15">
      <c r="A12" t="s">
        <v>42</v>
      </c>
      <c r="B12" t="s">
        <v>44</v>
      </c>
      <c r="C12" t="s">
        <v>53</v>
      </c>
      <c r="D12">
        <v>2254086</v>
      </c>
      <c r="E12">
        <v>2240861</v>
      </c>
      <c r="F12">
        <v>2231800</v>
      </c>
      <c r="G12">
        <v>2215291</v>
      </c>
      <c r="H12">
        <v>2194968</v>
      </c>
      <c r="I12">
        <v>2182519</v>
      </c>
      <c r="J12">
        <v>2171386</v>
      </c>
      <c r="K12">
        <v>2182324</v>
      </c>
      <c r="L12">
        <v>2207602</v>
      </c>
      <c r="M12">
        <v>2245753</v>
      </c>
      <c r="N12">
        <v>2283852</v>
      </c>
      <c r="O12">
        <v>2327955</v>
      </c>
    </row>
    <row r="13" spans="1:15">
      <c r="A13" t="s">
        <v>42</v>
      </c>
      <c r="B13" t="s">
        <v>44</v>
      </c>
      <c r="C13" t="s">
        <v>54</v>
      </c>
      <c r="D13">
        <v>2689563</v>
      </c>
      <c r="E13">
        <v>2639731</v>
      </c>
      <c r="F13">
        <v>2578843</v>
      </c>
      <c r="G13">
        <v>2490696</v>
      </c>
      <c r="H13">
        <v>2407665</v>
      </c>
      <c r="I13">
        <v>2346828</v>
      </c>
      <c r="J13">
        <v>2322938</v>
      </c>
      <c r="K13">
        <v>2307387</v>
      </c>
      <c r="L13">
        <v>2300259</v>
      </c>
      <c r="M13">
        <v>2288548</v>
      </c>
      <c r="N13">
        <v>2282931</v>
      </c>
      <c r="O13">
        <v>2273087</v>
      </c>
    </row>
    <row r="14" spans="1:15">
      <c r="A14" t="s">
        <v>42</v>
      </c>
      <c r="B14" t="s">
        <v>44</v>
      </c>
      <c r="C14" t="s">
        <v>55</v>
      </c>
      <c r="D14">
        <v>2601704</v>
      </c>
      <c r="E14">
        <v>2656551</v>
      </c>
      <c r="F14">
        <v>2692263</v>
      </c>
      <c r="G14">
        <v>2726311</v>
      </c>
      <c r="H14">
        <v>2755292</v>
      </c>
      <c r="I14">
        <v>2760892</v>
      </c>
      <c r="J14">
        <v>2715827</v>
      </c>
      <c r="K14">
        <v>2641540</v>
      </c>
      <c r="L14">
        <v>2549066</v>
      </c>
      <c r="M14">
        <v>2466073</v>
      </c>
      <c r="N14">
        <v>2403740</v>
      </c>
      <c r="O14">
        <v>2385918</v>
      </c>
    </row>
    <row r="15" spans="1:15">
      <c r="A15" t="s">
        <v>42</v>
      </c>
      <c r="B15" t="s">
        <v>44</v>
      </c>
      <c r="C15" t="s">
        <v>56</v>
      </c>
      <c r="D15">
        <v>2316119</v>
      </c>
      <c r="E15">
        <v>2379995</v>
      </c>
      <c r="F15">
        <v>2456740</v>
      </c>
      <c r="G15">
        <v>2524858</v>
      </c>
      <c r="H15">
        <v>2575417</v>
      </c>
      <c r="I15">
        <v>2621104</v>
      </c>
      <c r="J15">
        <v>2672832</v>
      </c>
      <c r="K15">
        <v>2711983</v>
      </c>
      <c r="L15">
        <v>2755222</v>
      </c>
      <c r="M15">
        <v>2785300</v>
      </c>
      <c r="N15">
        <v>2780899</v>
      </c>
      <c r="O15">
        <v>2719909</v>
      </c>
    </row>
    <row r="16" spans="1:15">
      <c r="A16" t="s">
        <v>42</v>
      </c>
      <c r="B16" t="s">
        <v>44</v>
      </c>
      <c r="C16" t="s">
        <v>57</v>
      </c>
      <c r="D16">
        <v>2045281</v>
      </c>
      <c r="E16">
        <v>2117942</v>
      </c>
      <c r="F16">
        <v>2141945</v>
      </c>
      <c r="G16">
        <v>2180221</v>
      </c>
      <c r="H16">
        <v>2241455</v>
      </c>
      <c r="I16">
        <v>2314350</v>
      </c>
      <c r="J16">
        <v>2383258</v>
      </c>
      <c r="K16">
        <v>2458500</v>
      </c>
      <c r="L16">
        <v>2527881</v>
      </c>
      <c r="M16">
        <v>2584018</v>
      </c>
      <c r="N16">
        <v>2634997</v>
      </c>
      <c r="O16">
        <v>2691260</v>
      </c>
    </row>
    <row r="17" spans="1:15">
      <c r="A17" t="s">
        <v>42</v>
      </c>
      <c r="B17" t="s">
        <v>44</v>
      </c>
      <c r="C17" t="s">
        <v>58</v>
      </c>
      <c r="D17">
        <v>1556463</v>
      </c>
      <c r="E17">
        <v>1629192</v>
      </c>
      <c r="F17">
        <v>1750370</v>
      </c>
      <c r="G17">
        <v>1848561</v>
      </c>
      <c r="H17">
        <v>1933405</v>
      </c>
      <c r="I17">
        <v>2016904</v>
      </c>
      <c r="J17">
        <v>2088188</v>
      </c>
      <c r="K17">
        <v>2112118</v>
      </c>
      <c r="L17">
        <v>2153017</v>
      </c>
      <c r="M17">
        <v>2214580</v>
      </c>
      <c r="N17">
        <v>2286601</v>
      </c>
      <c r="O17">
        <v>2353090</v>
      </c>
    </row>
    <row r="18" spans="1:15">
      <c r="A18" t="s">
        <v>42</v>
      </c>
      <c r="B18" t="s">
        <v>44</v>
      </c>
      <c r="C18" t="s">
        <v>59</v>
      </c>
      <c r="D18">
        <v>1253609</v>
      </c>
      <c r="E18">
        <v>1289200</v>
      </c>
      <c r="F18">
        <v>1338885</v>
      </c>
      <c r="G18">
        <v>1401659</v>
      </c>
      <c r="H18">
        <v>1467107</v>
      </c>
      <c r="I18">
        <v>1531876</v>
      </c>
      <c r="J18">
        <v>1603269</v>
      </c>
      <c r="K18">
        <v>1716250</v>
      </c>
      <c r="L18">
        <v>1810449</v>
      </c>
      <c r="M18">
        <v>1894766</v>
      </c>
      <c r="N18">
        <v>1981692</v>
      </c>
      <c r="O18">
        <v>2050443</v>
      </c>
    </row>
    <row r="19" spans="1:15">
      <c r="A19" t="s">
        <v>42</v>
      </c>
      <c r="B19" t="s">
        <v>44</v>
      </c>
      <c r="C19" t="s">
        <v>60</v>
      </c>
      <c r="D19">
        <v>1142328</v>
      </c>
      <c r="E19">
        <v>1142304</v>
      </c>
      <c r="F19">
        <v>1141265</v>
      </c>
      <c r="G19">
        <v>1149631</v>
      </c>
      <c r="H19">
        <v>1171974</v>
      </c>
      <c r="I19">
        <v>1194578</v>
      </c>
      <c r="J19">
        <v>1235261</v>
      </c>
      <c r="K19">
        <v>1284809</v>
      </c>
      <c r="L19">
        <v>1344248</v>
      </c>
      <c r="M19">
        <v>1404852</v>
      </c>
      <c r="N19">
        <v>1464642</v>
      </c>
      <c r="O19">
        <v>1532940</v>
      </c>
    </row>
    <row r="20" spans="1:15">
      <c r="A20" t="s">
        <v>42</v>
      </c>
      <c r="B20" t="s">
        <v>44</v>
      </c>
      <c r="C20" t="s">
        <v>61</v>
      </c>
      <c r="D20">
        <v>1005315</v>
      </c>
      <c r="E20">
        <v>1019835</v>
      </c>
      <c r="F20">
        <v>1033506</v>
      </c>
      <c r="G20">
        <v>1040854</v>
      </c>
      <c r="H20">
        <v>1043830</v>
      </c>
      <c r="I20">
        <v>1044008</v>
      </c>
      <c r="J20">
        <v>1046595</v>
      </c>
      <c r="K20">
        <v>1049194</v>
      </c>
      <c r="L20">
        <v>1061603</v>
      </c>
      <c r="M20">
        <v>1087016</v>
      </c>
      <c r="N20">
        <v>1114899</v>
      </c>
      <c r="O20">
        <v>1153822</v>
      </c>
    </row>
    <row r="21" spans="1:15">
      <c r="A21" t="s">
        <v>42</v>
      </c>
      <c r="B21" t="s">
        <v>44</v>
      </c>
      <c r="C21" t="s">
        <v>62</v>
      </c>
      <c r="D21">
        <v>805006</v>
      </c>
      <c r="E21">
        <v>818945</v>
      </c>
      <c r="F21">
        <v>829021</v>
      </c>
      <c r="G21">
        <v>842442</v>
      </c>
      <c r="H21">
        <v>851296</v>
      </c>
      <c r="I21">
        <v>863600</v>
      </c>
      <c r="J21">
        <v>877376</v>
      </c>
      <c r="K21">
        <v>891561</v>
      </c>
      <c r="L21">
        <v>901822</v>
      </c>
      <c r="M21">
        <v>907837</v>
      </c>
      <c r="N21">
        <v>913373</v>
      </c>
      <c r="O21">
        <v>919338</v>
      </c>
    </row>
    <row r="22" spans="1:15">
      <c r="A22" t="s">
        <v>42</v>
      </c>
      <c r="B22" t="s">
        <v>44</v>
      </c>
      <c r="C22" t="s">
        <v>63</v>
      </c>
      <c r="D22">
        <v>495718</v>
      </c>
      <c r="E22">
        <v>523143</v>
      </c>
      <c r="F22">
        <v>554286</v>
      </c>
      <c r="G22">
        <v>583346</v>
      </c>
      <c r="H22">
        <v>610873</v>
      </c>
      <c r="I22">
        <v>628660</v>
      </c>
      <c r="J22">
        <v>643368</v>
      </c>
      <c r="K22">
        <v>650778</v>
      </c>
      <c r="L22">
        <v>661876</v>
      </c>
      <c r="M22">
        <v>671051</v>
      </c>
      <c r="N22">
        <v>685040</v>
      </c>
      <c r="O22">
        <v>701140</v>
      </c>
    </row>
    <row r="23" spans="1:15">
      <c r="A23" t="s">
        <v>42</v>
      </c>
      <c r="B23" t="s">
        <v>44</v>
      </c>
      <c r="C23" t="s">
        <v>180</v>
      </c>
      <c r="D23">
        <v>269951</v>
      </c>
      <c r="E23">
        <v>278471</v>
      </c>
      <c r="F23">
        <v>284562</v>
      </c>
      <c r="G23">
        <v>290755</v>
      </c>
      <c r="H23">
        <v>299391</v>
      </c>
      <c r="I23">
        <v>319417</v>
      </c>
      <c r="J23">
        <v>344815</v>
      </c>
      <c r="K23">
        <v>366287</v>
      </c>
      <c r="L23">
        <v>385526</v>
      </c>
      <c r="M23">
        <v>404471</v>
      </c>
      <c r="N23">
        <v>417631</v>
      </c>
      <c r="O23">
        <v>426739</v>
      </c>
    </row>
    <row r="24" spans="1:15">
      <c r="A24" t="s">
        <v>42</v>
      </c>
      <c r="B24" t="s">
        <v>44</v>
      </c>
      <c r="C24" t="s">
        <v>179</v>
      </c>
      <c r="D24" t="s">
        <v>175</v>
      </c>
      <c r="E24">
        <v>100728</v>
      </c>
      <c r="F24">
        <v>107428</v>
      </c>
      <c r="G24">
        <v>113346</v>
      </c>
      <c r="H24">
        <v>117833</v>
      </c>
      <c r="I24">
        <v>121381</v>
      </c>
      <c r="J24">
        <v>125818</v>
      </c>
      <c r="K24">
        <v>131948</v>
      </c>
      <c r="L24">
        <v>137981</v>
      </c>
      <c r="M24">
        <v>145130</v>
      </c>
      <c r="N24">
        <v>158295</v>
      </c>
      <c r="O24">
        <v>171916</v>
      </c>
    </row>
    <row r="25" spans="1:15">
      <c r="A25" t="s">
        <v>42</v>
      </c>
      <c r="B25" t="s">
        <v>44</v>
      </c>
      <c r="C25" t="s">
        <v>178</v>
      </c>
      <c r="D25" t="s">
        <v>175</v>
      </c>
      <c r="E25">
        <v>25382</v>
      </c>
      <c r="F25">
        <v>26282</v>
      </c>
      <c r="G25">
        <v>27375</v>
      </c>
      <c r="H25">
        <v>28339</v>
      </c>
      <c r="I25">
        <v>29534</v>
      </c>
      <c r="J25">
        <v>32346</v>
      </c>
      <c r="K25">
        <v>33447</v>
      </c>
      <c r="L25">
        <v>34488</v>
      </c>
      <c r="M25">
        <v>35279</v>
      </c>
      <c r="N25">
        <v>36822</v>
      </c>
      <c r="O25">
        <v>39147</v>
      </c>
    </row>
    <row r="26" spans="1:15">
      <c r="A26" t="s">
        <v>42</v>
      </c>
      <c r="B26" t="s">
        <v>44</v>
      </c>
      <c r="C26" t="s">
        <v>177</v>
      </c>
      <c r="D26" t="s">
        <v>175</v>
      </c>
      <c r="E26">
        <v>3482</v>
      </c>
      <c r="F26">
        <v>3731</v>
      </c>
      <c r="G26">
        <v>3916</v>
      </c>
      <c r="H26">
        <v>4043</v>
      </c>
      <c r="I26">
        <v>4323</v>
      </c>
      <c r="J26">
        <v>4379</v>
      </c>
      <c r="K26">
        <v>4614</v>
      </c>
      <c r="L26">
        <v>5061</v>
      </c>
      <c r="M26">
        <v>5474</v>
      </c>
      <c r="N26">
        <v>5441</v>
      </c>
      <c r="O26">
        <v>5268</v>
      </c>
    </row>
    <row r="27" spans="1:15">
      <c r="A27" t="s">
        <v>42</v>
      </c>
      <c r="B27" t="s">
        <v>44</v>
      </c>
      <c r="C27" t="s">
        <v>176</v>
      </c>
      <c r="D27">
        <v>36.799999999999997</v>
      </c>
      <c r="E27">
        <v>37.200000000000003</v>
      </c>
      <c r="F27">
        <v>37.6</v>
      </c>
      <c r="G27">
        <v>38</v>
      </c>
      <c r="H27">
        <v>38.299999999999997</v>
      </c>
      <c r="I27">
        <v>38.6</v>
      </c>
      <c r="J27">
        <v>38.9</v>
      </c>
      <c r="K27">
        <v>39.200000000000003</v>
      </c>
      <c r="L27">
        <v>39.4</v>
      </c>
      <c r="M27">
        <v>39.6</v>
      </c>
      <c r="N27">
        <v>39.799999999999997</v>
      </c>
      <c r="O27">
        <v>40</v>
      </c>
    </row>
    <row r="28" spans="1:15">
      <c r="A28" t="s">
        <v>129</v>
      </c>
    </row>
    <row r="29" spans="1:15">
      <c r="D29">
        <v>2000</v>
      </c>
      <c r="E29">
        <v>2001</v>
      </c>
      <c r="F29">
        <v>2002</v>
      </c>
      <c r="G29">
        <v>2003</v>
      </c>
      <c r="H29">
        <v>2004</v>
      </c>
      <c r="I29">
        <v>2005</v>
      </c>
      <c r="J29">
        <v>2006</v>
      </c>
      <c r="K29">
        <v>2007</v>
      </c>
      <c r="L29">
        <v>2008</v>
      </c>
      <c r="M29">
        <v>2009</v>
      </c>
      <c r="N29">
        <v>2010</v>
      </c>
      <c r="O29">
        <v>2011</v>
      </c>
    </row>
    <row r="30" spans="1:15" s="11" customFormat="1">
      <c r="C30" s="11" t="s">
        <v>204</v>
      </c>
      <c r="D30" s="11">
        <f>SUM(D6:D20)</f>
        <v>28989695</v>
      </c>
      <c r="E30" s="11">
        <f t="shared" ref="E30:O30" si="0">SUM(E6:E20)</f>
        <v>29270445</v>
      </c>
      <c r="F30" s="11">
        <f t="shared" si="0"/>
        <v>29553108</v>
      </c>
      <c r="G30" s="11">
        <f t="shared" si="0"/>
        <v>29780450</v>
      </c>
      <c r="H30" s="11">
        <f t="shared" si="0"/>
        <v>30026229</v>
      </c>
      <c r="I30" s="11">
        <f t="shared" si="0"/>
        <v>30275449</v>
      </c>
      <c r="J30" s="11">
        <f t="shared" si="0"/>
        <v>30542403</v>
      </c>
      <c r="K30" s="11">
        <f t="shared" si="0"/>
        <v>30809293</v>
      </c>
      <c r="L30" s="11">
        <f t="shared" si="0"/>
        <v>31119019</v>
      </c>
      <c r="M30" s="11">
        <f t="shared" si="0"/>
        <v>31459329</v>
      </c>
      <c r="N30" s="11">
        <f t="shared" si="0"/>
        <v>31788672</v>
      </c>
      <c r="O30" s="11">
        <f t="shared" si="0"/>
        <v>32079232</v>
      </c>
    </row>
    <row r="31" spans="1:15" s="11" customFormat="1">
      <c r="C31" s="11" t="s">
        <v>205</v>
      </c>
      <c r="D31" s="11">
        <f>SUM(D6:D18)</f>
        <v>26842052</v>
      </c>
      <c r="E31" s="11">
        <f t="shared" ref="E31:O31" si="1">SUM(E6:E18)</f>
        <v>27108306</v>
      </c>
      <c r="F31" s="11">
        <f t="shared" si="1"/>
        <v>27378337</v>
      </c>
      <c r="G31" s="11">
        <f t="shared" si="1"/>
        <v>27589965</v>
      </c>
      <c r="H31" s="11">
        <f t="shared" si="1"/>
        <v>27810425</v>
      </c>
      <c r="I31" s="11">
        <f t="shared" si="1"/>
        <v>28036863</v>
      </c>
      <c r="J31" s="11">
        <f t="shared" si="1"/>
        <v>28260547</v>
      </c>
      <c r="K31" s="11">
        <f t="shared" si="1"/>
        <v>28475290</v>
      </c>
      <c r="L31" s="11">
        <f t="shared" si="1"/>
        <v>28713168</v>
      </c>
      <c r="M31" s="11">
        <f t="shared" si="1"/>
        <v>28967461</v>
      </c>
      <c r="N31" s="11">
        <f t="shared" si="1"/>
        <v>29209131</v>
      </c>
      <c r="O31" s="11">
        <f t="shared" si="1"/>
        <v>29392470</v>
      </c>
    </row>
    <row r="32" spans="1:15" s="11" customFormat="1">
      <c r="C32" s="11" t="s">
        <v>206</v>
      </c>
      <c r="D32" s="11">
        <f>SUM(D6:D16)</f>
        <v>24031980</v>
      </c>
      <c r="E32" s="11">
        <f t="shared" ref="E32:O32" si="2">SUM(E6:E16)</f>
        <v>24189914</v>
      </c>
      <c r="F32" s="11">
        <f t="shared" si="2"/>
        <v>24289082</v>
      </c>
      <c r="G32" s="11">
        <f t="shared" si="2"/>
        <v>24339745</v>
      </c>
      <c r="H32" s="11">
        <f t="shared" si="2"/>
        <v>24409913</v>
      </c>
      <c r="I32" s="11">
        <f t="shared" si="2"/>
        <v>24488083</v>
      </c>
      <c r="J32" s="11">
        <f t="shared" si="2"/>
        <v>24569090</v>
      </c>
      <c r="K32" s="11">
        <f t="shared" si="2"/>
        <v>24646922</v>
      </c>
      <c r="L32" s="11">
        <f t="shared" si="2"/>
        <v>24749702</v>
      </c>
      <c r="M32" s="11">
        <f t="shared" si="2"/>
        <v>24858115</v>
      </c>
      <c r="N32" s="11">
        <f t="shared" si="2"/>
        <v>24940838</v>
      </c>
      <c r="O32" s="11">
        <f t="shared" si="2"/>
        <v>24988937</v>
      </c>
    </row>
    <row r="33" spans="1:2">
      <c r="A33" t="s">
        <v>175</v>
      </c>
      <c r="B33" t="s">
        <v>174</v>
      </c>
    </row>
    <row r="34" spans="1:2">
      <c r="A34" t="s">
        <v>65</v>
      </c>
    </row>
    <row r="35" spans="1:2">
      <c r="A35">
        <v>1</v>
      </c>
      <c r="B35" t="s">
        <v>173</v>
      </c>
    </row>
    <row r="36" spans="1:2">
      <c r="A36">
        <v>2</v>
      </c>
      <c r="B36" t="s">
        <v>172</v>
      </c>
    </row>
    <row r="37" spans="1:2">
      <c r="A37">
        <v>5</v>
      </c>
      <c r="B37" t="s">
        <v>171</v>
      </c>
    </row>
    <row r="38" spans="1:2">
      <c r="A38">
        <v>6</v>
      </c>
      <c r="B38" t="s">
        <v>170</v>
      </c>
    </row>
    <row r="39" spans="1:2">
      <c r="A39">
        <v>7</v>
      </c>
      <c r="B39" t="s">
        <v>169</v>
      </c>
    </row>
    <row r="40" spans="1:2">
      <c r="A40" t="s">
        <v>74</v>
      </c>
    </row>
    <row r="41" spans="1:2">
      <c r="A41" t="s">
        <v>168</v>
      </c>
    </row>
    <row r="42" spans="1:2">
      <c r="A42" t="s">
        <v>167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O182"/>
  <sheetViews>
    <sheetView workbookViewId="0"/>
  </sheetViews>
  <sheetFormatPr defaultRowHeight="15"/>
  <cols>
    <col min="4" max="4" width="43.85546875" customWidth="1"/>
  </cols>
  <sheetData>
    <row r="1" spans="1:15">
      <c r="A1" t="s">
        <v>166</v>
      </c>
    </row>
    <row r="2" spans="1:15">
      <c r="A2" t="s">
        <v>35</v>
      </c>
    </row>
    <row r="3" spans="1:15">
      <c r="A3" t="s">
        <v>36</v>
      </c>
    </row>
    <row r="4" spans="1:15">
      <c r="A4" t="s">
        <v>165</v>
      </c>
      <c r="B4" t="s">
        <v>39</v>
      </c>
      <c r="C4" t="s">
        <v>164</v>
      </c>
      <c r="D4" t="s">
        <v>163</v>
      </c>
      <c r="E4" t="s">
        <v>162</v>
      </c>
      <c r="F4" t="s">
        <v>161</v>
      </c>
      <c r="G4" t="s">
        <v>160</v>
      </c>
      <c r="H4" t="s">
        <v>159</v>
      </c>
      <c r="I4" t="s">
        <v>158</v>
      </c>
      <c r="J4" t="s">
        <v>157</v>
      </c>
      <c r="K4" t="s">
        <v>156</v>
      </c>
      <c r="L4" t="s">
        <v>155</v>
      </c>
      <c r="M4" t="s">
        <v>154</v>
      </c>
      <c r="N4" t="s">
        <v>153</v>
      </c>
      <c r="O4" t="s">
        <v>152</v>
      </c>
    </row>
    <row r="5" spans="1:15">
      <c r="A5" t="s">
        <v>151</v>
      </c>
      <c r="B5" t="s">
        <v>44</v>
      </c>
      <c r="C5" t="s">
        <v>136</v>
      </c>
      <c r="D5" t="s">
        <v>130</v>
      </c>
      <c r="E5">
        <v>579.5</v>
      </c>
      <c r="F5">
        <v>391.4</v>
      </c>
      <c r="G5">
        <v>396</v>
      </c>
      <c r="H5">
        <v>400.5</v>
      </c>
      <c r="I5">
        <v>404.3</v>
      </c>
      <c r="J5">
        <v>404.8</v>
      </c>
      <c r="K5">
        <v>402.3</v>
      </c>
      <c r="L5">
        <v>400.6</v>
      </c>
      <c r="M5">
        <v>401.2</v>
      </c>
      <c r="N5">
        <v>403.6</v>
      </c>
      <c r="O5">
        <v>404.9</v>
      </c>
    </row>
    <row r="6" spans="1:15">
      <c r="A6" t="s">
        <v>151</v>
      </c>
      <c r="B6" t="s">
        <v>44</v>
      </c>
      <c r="C6" t="s">
        <v>135</v>
      </c>
      <c r="D6" t="s">
        <v>130</v>
      </c>
      <c r="E6">
        <v>72.8</v>
      </c>
      <c r="F6">
        <v>49.5</v>
      </c>
      <c r="G6">
        <v>50.2</v>
      </c>
      <c r="H6">
        <v>51.4</v>
      </c>
      <c r="I6">
        <v>51.7</v>
      </c>
      <c r="J6">
        <v>51.8</v>
      </c>
      <c r="K6">
        <v>50.9</v>
      </c>
      <c r="L6">
        <v>50.6</v>
      </c>
      <c r="M6">
        <v>50.4</v>
      </c>
      <c r="N6">
        <v>50.2</v>
      </c>
      <c r="O6">
        <v>49.9</v>
      </c>
    </row>
    <row r="7" spans="1:15">
      <c r="A7" t="s">
        <v>151</v>
      </c>
      <c r="B7" t="s">
        <v>44</v>
      </c>
      <c r="C7" t="s">
        <v>134</v>
      </c>
      <c r="D7" t="s">
        <v>130</v>
      </c>
      <c r="E7">
        <v>87.5</v>
      </c>
      <c r="F7">
        <v>58.9</v>
      </c>
      <c r="G7">
        <v>58.8</v>
      </c>
      <c r="H7">
        <v>59.1</v>
      </c>
      <c r="I7">
        <v>58.9</v>
      </c>
      <c r="J7">
        <v>58.5</v>
      </c>
      <c r="K7">
        <v>57.9</v>
      </c>
      <c r="L7">
        <v>57.5</v>
      </c>
      <c r="M7">
        <v>57.4</v>
      </c>
      <c r="N7">
        <v>57.3</v>
      </c>
      <c r="O7">
        <v>56.9</v>
      </c>
    </row>
    <row r="8" spans="1:15">
      <c r="A8" t="s">
        <v>151</v>
      </c>
      <c r="B8" t="s">
        <v>138</v>
      </c>
      <c r="C8" t="s">
        <v>136</v>
      </c>
      <c r="D8" t="s">
        <v>130</v>
      </c>
      <c r="E8">
        <v>685.5</v>
      </c>
      <c r="F8">
        <v>460</v>
      </c>
      <c r="G8">
        <v>464.7</v>
      </c>
      <c r="H8">
        <v>469.9</v>
      </c>
      <c r="I8">
        <v>477</v>
      </c>
      <c r="J8">
        <v>475.1</v>
      </c>
      <c r="K8">
        <v>470.3</v>
      </c>
      <c r="L8">
        <v>465.2</v>
      </c>
      <c r="M8">
        <v>464.7</v>
      </c>
      <c r="N8">
        <v>465.5</v>
      </c>
      <c r="O8">
        <v>464.6</v>
      </c>
    </row>
    <row r="9" spans="1:15">
      <c r="A9" t="s">
        <v>151</v>
      </c>
      <c r="B9" t="s">
        <v>138</v>
      </c>
      <c r="C9" t="s">
        <v>135</v>
      </c>
      <c r="D9" t="s">
        <v>130</v>
      </c>
      <c r="E9">
        <v>88.5</v>
      </c>
      <c r="F9">
        <v>59.9</v>
      </c>
      <c r="G9">
        <v>60.9</v>
      </c>
      <c r="H9">
        <v>62.6</v>
      </c>
      <c r="I9">
        <v>63.2</v>
      </c>
      <c r="J9">
        <v>63.3</v>
      </c>
      <c r="K9">
        <v>62</v>
      </c>
      <c r="L9">
        <v>61.5</v>
      </c>
      <c r="M9">
        <v>61.1</v>
      </c>
      <c r="N9">
        <v>61.1</v>
      </c>
      <c r="O9">
        <v>60.8</v>
      </c>
    </row>
    <row r="10" spans="1:15">
      <c r="A10" t="s">
        <v>151</v>
      </c>
      <c r="B10" t="s">
        <v>138</v>
      </c>
      <c r="C10" t="s">
        <v>134</v>
      </c>
      <c r="D10" t="s">
        <v>130</v>
      </c>
      <c r="E10">
        <v>121.7</v>
      </c>
      <c r="F10">
        <v>80.7</v>
      </c>
      <c r="G10">
        <v>79.8</v>
      </c>
      <c r="H10">
        <v>79</v>
      </c>
      <c r="I10">
        <v>77.900000000000006</v>
      </c>
      <c r="J10">
        <v>76.2</v>
      </c>
      <c r="K10">
        <v>74.599999999999994</v>
      </c>
      <c r="L10">
        <v>73</v>
      </c>
      <c r="M10">
        <v>71.900000000000006</v>
      </c>
      <c r="N10">
        <v>70.8</v>
      </c>
      <c r="O10">
        <v>69.3</v>
      </c>
    </row>
    <row r="11" spans="1:15">
      <c r="A11" t="s">
        <v>151</v>
      </c>
      <c r="B11" t="s">
        <v>138</v>
      </c>
      <c r="C11" t="s">
        <v>137</v>
      </c>
      <c r="D11" t="s">
        <v>130</v>
      </c>
      <c r="E11">
        <v>166.9</v>
      </c>
      <c r="F11">
        <v>113.6</v>
      </c>
      <c r="G11">
        <v>116.7</v>
      </c>
      <c r="H11">
        <v>119.9</v>
      </c>
      <c r="I11">
        <v>126</v>
      </c>
      <c r="J11">
        <v>127.3</v>
      </c>
      <c r="K11">
        <v>125.7</v>
      </c>
      <c r="L11">
        <v>122.2</v>
      </c>
      <c r="M11">
        <v>121.7</v>
      </c>
      <c r="N11">
        <v>123.6</v>
      </c>
      <c r="O11">
        <v>124.3</v>
      </c>
    </row>
    <row r="12" spans="1:15">
      <c r="A12" t="s">
        <v>151</v>
      </c>
      <c r="B12" t="s">
        <v>132</v>
      </c>
      <c r="C12" t="s">
        <v>136</v>
      </c>
      <c r="D12" t="s">
        <v>130</v>
      </c>
      <c r="E12">
        <v>508.3</v>
      </c>
      <c r="F12">
        <v>345.5</v>
      </c>
      <c r="G12">
        <v>349.8</v>
      </c>
      <c r="H12">
        <v>353.3</v>
      </c>
      <c r="I12">
        <v>353.4</v>
      </c>
      <c r="J12">
        <v>355.3</v>
      </c>
      <c r="K12">
        <v>354.2</v>
      </c>
      <c r="L12">
        <v>354.7</v>
      </c>
      <c r="M12">
        <v>355.5</v>
      </c>
      <c r="N12">
        <v>358.7</v>
      </c>
      <c r="O12">
        <v>361.3</v>
      </c>
    </row>
    <row r="13" spans="1:15">
      <c r="A13" t="s">
        <v>151</v>
      </c>
      <c r="B13" t="s">
        <v>132</v>
      </c>
      <c r="C13" t="s">
        <v>135</v>
      </c>
      <c r="D13" t="s">
        <v>130</v>
      </c>
      <c r="E13">
        <v>60.3</v>
      </c>
      <c r="F13">
        <v>41.1</v>
      </c>
      <c r="G13">
        <v>41.7</v>
      </c>
      <c r="H13">
        <v>42.5</v>
      </c>
      <c r="I13">
        <v>42.4</v>
      </c>
      <c r="J13">
        <v>42.4</v>
      </c>
      <c r="K13">
        <v>41.9</v>
      </c>
      <c r="L13">
        <v>41.6</v>
      </c>
      <c r="M13">
        <v>41.4</v>
      </c>
      <c r="N13">
        <v>41.1</v>
      </c>
      <c r="O13">
        <v>40.799999999999997</v>
      </c>
    </row>
    <row r="14" spans="1:15">
      <c r="A14" t="s">
        <v>151</v>
      </c>
      <c r="B14" t="s">
        <v>132</v>
      </c>
      <c r="C14" t="s">
        <v>134</v>
      </c>
      <c r="D14" t="s">
        <v>130</v>
      </c>
      <c r="E14">
        <v>61.8</v>
      </c>
      <c r="F14">
        <v>42.5</v>
      </c>
      <c r="G14">
        <v>43</v>
      </c>
      <c r="H14">
        <v>44.1</v>
      </c>
      <c r="I14">
        <v>44.6</v>
      </c>
      <c r="J14">
        <v>45.3</v>
      </c>
      <c r="K14">
        <v>45.5</v>
      </c>
      <c r="L14">
        <v>45.9</v>
      </c>
      <c r="M14">
        <v>46.5</v>
      </c>
      <c r="N14">
        <v>47.3</v>
      </c>
      <c r="O14">
        <v>47.6</v>
      </c>
    </row>
    <row r="15" spans="1:15">
      <c r="A15" t="s">
        <v>151</v>
      </c>
      <c r="B15" t="s">
        <v>132</v>
      </c>
      <c r="C15" t="s">
        <v>131</v>
      </c>
      <c r="D15" t="s">
        <v>130</v>
      </c>
      <c r="E15">
        <v>148.5</v>
      </c>
      <c r="F15">
        <v>101.5</v>
      </c>
      <c r="G15">
        <v>103.7</v>
      </c>
      <c r="H15">
        <v>103.5</v>
      </c>
      <c r="I15">
        <v>102.5</v>
      </c>
      <c r="J15">
        <v>101.5</v>
      </c>
      <c r="K15">
        <v>99.8</v>
      </c>
      <c r="L15">
        <v>98.8</v>
      </c>
      <c r="M15">
        <v>97.5</v>
      </c>
      <c r="N15">
        <v>98</v>
      </c>
      <c r="O15">
        <v>98.4</v>
      </c>
    </row>
    <row r="16" spans="1:15">
      <c r="A16" t="s">
        <v>150</v>
      </c>
      <c r="B16" t="s">
        <v>44</v>
      </c>
      <c r="C16" t="s">
        <v>136</v>
      </c>
      <c r="D16" t="s">
        <v>130</v>
      </c>
      <c r="E16">
        <v>613.4</v>
      </c>
      <c r="F16">
        <v>422.5</v>
      </c>
      <c r="G16">
        <v>429.7</v>
      </c>
      <c r="H16">
        <v>426.5</v>
      </c>
      <c r="I16">
        <v>423.3</v>
      </c>
      <c r="J16">
        <v>427.2</v>
      </c>
      <c r="K16">
        <v>448.6</v>
      </c>
      <c r="L16">
        <v>451.1</v>
      </c>
      <c r="M16">
        <v>452.2</v>
      </c>
      <c r="N16">
        <v>437.3</v>
      </c>
      <c r="O16">
        <v>445.3</v>
      </c>
    </row>
    <row r="17" spans="1:15">
      <c r="A17" t="s">
        <v>150</v>
      </c>
      <c r="B17" t="s">
        <v>44</v>
      </c>
      <c r="C17" t="s">
        <v>135</v>
      </c>
      <c r="D17" t="s">
        <v>130</v>
      </c>
      <c r="E17">
        <v>86.7</v>
      </c>
      <c r="F17">
        <v>61.6</v>
      </c>
      <c r="G17">
        <v>62.1</v>
      </c>
      <c r="H17">
        <v>59.9</v>
      </c>
      <c r="I17">
        <v>55</v>
      </c>
      <c r="J17">
        <v>57.2</v>
      </c>
      <c r="K17">
        <v>58.3</v>
      </c>
      <c r="L17">
        <v>61.1</v>
      </c>
      <c r="M17">
        <v>59.9</v>
      </c>
      <c r="N17">
        <v>58.2</v>
      </c>
      <c r="O17">
        <v>54.7</v>
      </c>
    </row>
    <row r="18" spans="1:15">
      <c r="A18" t="s">
        <v>150</v>
      </c>
      <c r="B18" t="s">
        <v>44</v>
      </c>
      <c r="C18" t="s">
        <v>134</v>
      </c>
      <c r="D18" t="s">
        <v>130</v>
      </c>
      <c r="E18">
        <v>99.8</v>
      </c>
      <c r="F18">
        <v>68.900000000000006</v>
      </c>
      <c r="G18">
        <v>69.3</v>
      </c>
      <c r="H18">
        <v>71.2</v>
      </c>
      <c r="I18">
        <v>68</v>
      </c>
      <c r="J18">
        <v>62.1</v>
      </c>
      <c r="K18">
        <v>60.2</v>
      </c>
      <c r="L18">
        <v>61.1</v>
      </c>
      <c r="M18">
        <v>64.7</v>
      </c>
      <c r="N18">
        <v>64</v>
      </c>
      <c r="O18">
        <v>62.5</v>
      </c>
    </row>
    <row r="19" spans="1:15">
      <c r="A19" t="s">
        <v>150</v>
      </c>
      <c r="B19" t="s">
        <v>138</v>
      </c>
      <c r="C19" t="s">
        <v>136</v>
      </c>
      <c r="D19" t="s">
        <v>130</v>
      </c>
      <c r="E19">
        <v>741.5</v>
      </c>
      <c r="F19">
        <v>490.5</v>
      </c>
      <c r="G19">
        <v>510.1</v>
      </c>
      <c r="H19">
        <v>505</v>
      </c>
      <c r="I19">
        <v>512.5</v>
      </c>
      <c r="J19">
        <v>514.20000000000005</v>
      </c>
      <c r="K19">
        <v>541.79999999999995</v>
      </c>
      <c r="L19">
        <v>551.70000000000005</v>
      </c>
      <c r="M19">
        <v>547.6</v>
      </c>
      <c r="N19">
        <v>540.1</v>
      </c>
      <c r="O19">
        <v>546.9</v>
      </c>
    </row>
    <row r="20" spans="1:15">
      <c r="A20" t="s">
        <v>150</v>
      </c>
      <c r="B20" t="s">
        <v>138</v>
      </c>
      <c r="C20" t="s">
        <v>135</v>
      </c>
      <c r="D20" t="s">
        <v>130</v>
      </c>
      <c r="E20">
        <v>96.4</v>
      </c>
      <c r="F20">
        <v>67.2</v>
      </c>
      <c r="G20">
        <v>73.400000000000006</v>
      </c>
      <c r="H20">
        <v>72.3</v>
      </c>
      <c r="I20">
        <v>64.7</v>
      </c>
      <c r="J20">
        <v>63.2</v>
      </c>
      <c r="K20">
        <v>64.3</v>
      </c>
      <c r="L20">
        <v>70.3</v>
      </c>
      <c r="M20">
        <v>68.3</v>
      </c>
      <c r="N20">
        <v>63.3</v>
      </c>
      <c r="O20">
        <v>63.8</v>
      </c>
    </row>
    <row r="21" spans="1:15">
      <c r="A21" t="s">
        <v>150</v>
      </c>
      <c r="B21" t="s">
        <v>138</v>
      </c>
      <c r="C21" t="s">
        <v>134</v>
      </c>
      <c r="D21" t="s">
        <v>130</v>
      </c>
      <c r="E21">
        <v>125.7</v>
      </c>
      <c r="F21">
        <v>92.4</v>
      </c>
      <c r="G21">
        <v>90.3</v>
      </c>
      <c r="H21">
        <v>91.3</v>
      </c>
      <c r="I21">
        <v>86.8</v>
      </c>
      <c r="J21">
        <v>83.1</v>
      </c>
      <c r="K21">
        <v>80.900000000000006</v>
      </c>
      <c r="L21">
        <v>79.400000000000006</v>
      </c>
      <c r="M21">
        <v>81.3</v>
      </c>
      <c r="N21">
        <v>76.5</v>
      </c>
      <c r="O21">
        <v>73.599999999999994</v>
      </c>
    </row>
    <row r="22" spans="1:15">
      <c r="A22" t="s">
        <v>150</v>
      </c>
      <c r="B22" t="s">
        <v>138</v>
      </c>
      <c r="C22" t="s">
        <v>137</v>
      </c>
      <c r="D22" t="s">
        <v>130</v>
      </c>
      <c r="E22">
        <v>215.3</v>
      </c>
      <c r="F22">
        <v>137.19999999999999</v>
      </c>
      <c r="G22">
        <v>141.4</v>
      </c>
      <c r="H22">
        <v>126.2</v>
      </c>
      <c r="I22">
        <v>148.5</v>
      </c>
      <c r="J22">
        <v>167</v>
      </c>
      <c r="K22">
        <v>187.5</v>
      </c>
      <c r="L22">
        <v>177.1</v>
      </c>
      <c r="M22">
        <v>160.80000000000001</v>
      </c>
      <c r="N22">
        <v>156.69999999999999</v>
      </c>
      <c r="O22">
        <v>165.8</v>
      </c>
    </row>
    <row r="23" spans="1:15">
      <c r="A23" t="s">
        <v>150</v>
      </c>
      <c r="B23" t="s">
        <v>132</v>
      </c>
      <c r="C23" t="s">
        <v>136</v>
      </c>
      <c r="D23" t="s">
        <v>130</v>
      </c>
      <c r="E23">
        <v>524.4</v>
      </c>
      <c r="F23">
        <v>377.9</v>
      </c>
      <c r="G23">
        <v>375.2</v>
      </c>
      <c r="H23">
        <v>370.6</v>
      </c>
      <c r="I23">
        <v>354</v>
      </c>
      <c r="J23">
        <v>358.4</v>
      </c>
      <c r="K23">
        <v>377.8</v>
      </c>
      <c r="L23">
        <v>374.1</v>
      </c>
      <c r="M23">
        <v>376.1</v>
      </c>
      <c r="N23">
        <v>352.8</v>
      </c>
      <c r="O23">
        <v>361.3</v>
      </c>
    </row>
    <row r="24" spans="1:15">
      <c r="A24" t="s">
        <v>150</v>
      </c>
      <c r="B24" t="s">
        <v>132</v>
      </c>
      <c r="C24" t="s">
        <v>135</v>
      </c>
      <c r="D24" t="s">
        <v>130</v>
      </c>
      <c r="E24">
        <v>79.8</v>
      </c>
      <c r="F24">
        <v>57.9</v>
      </c>
      <c r="G24">
        <v>53.2</v>
      </c>
      <c r="H24">
        <v>50.6</v>
      </c>
      <c r="I24">
        <v>48.1</v>
      </c>
      <c r="J24">
        <v>53.5</v>
      </c>
      <c r="K24">
        <v>54.2</v>
      </c>
      <c r="L24">
        <v>53.2</v>
      </c>
      <c r="M24">
        <v>52.2</v>
      </c>
      <c r="N24">
        <v>53.5</v>
      </c>
      <c r="O24">
        <v>47.4</v>
      </c>
    </row>
    <row r="25" spans="1:15">
      <c r="A25" t="s">
        <v>150</v>
      </c>
      <c r="B25" t="s">
        <v>132</v>
      </c>
      <c r="C25" t="s">
        <v>134</v>
      </c>
      <c r="D25" t="s">
        <v>130</v>
      </c>
      <c r="E25">
        <v>81.5</v>
      </c>
      <c r="F25">
        <v>51.6</v>
      </c>
      <c r="G25">
        <v>54.7</v>
      </c>
      <c r="H25">
        <v>56.4</v>
      </c>
      <c r="I25">
        <v>52.8</v>
      </c>
      <c r="J25">
        <v>45.4</v>
      </c>
      <c r="K25">
        <v>44.9</v>
      </c>
      <c r="L25">
        <v>49.4</v>
      </c>
      <c r="M25">
        <v>52.8</v>
      </c>
      <c r="N25">
        <v>55.4</v>
      </c>
      <c r="O25">
        <v>54.1</v>
      </c>
    </row>
    <row r="26" spans="1:15">
      <c r="A26" t="s">
        <v>150</v>
      </c>
      <c r="B26" t="s">
        <v>132</v>
      </c>
      <c r="C26" t="s">
        <v>131</v>
      </c>
      <c r="D26" t="s">
        <v>130</v>
      </c>
      <c r="E26">
        <v>145.9</v>
      </c>
      <c r="F26">
        <v>113.6</v>
      </c>
      <c r="G26">
        <v>117</v>
      </c>
      <c r="H26">
        <v>115.5</v>
      </c>
      <c r="I26">
        <v>98.9</v>
      </c>
      <c r="J26">
        <v>94.7</v>
      </c>
      <c r="K26">
        <v>102.6</v>
      </c>
      <c r="L26">
        <v>108.4</v>
      </c>
      <c r="M26">
        <v>105.3</v>
      </c>
      <c r="N26">
        <v>91.2</v>
      </c>
      <c r="O26">
        <v>83.9</v>
      </c>
    </row>
    <row r="27" spans="1:15">
      <c r="A27" t="s">
        <v>149</v>
      </c>
      <c r="B27" t="s">
        <v>44</v>
      </c>
      <c r="C27" t="s">
        <v>136</v>
      </c>
      <c r="D27" t="s">
        <v>130</v>
      </c>
      <c r="E27">
        <v>615.20000000000005</v>
      </c>
      <c r="F27">
        <v>424</v>
      </c>
      <c r="G27">
        <v>436.7</v>
      </c>
      <c r="H27">
        <v>447.1</v>
      </c>
      <c r="I27">
        <v>448.3</v>
      </c>
      <c r="J27">
        <v>446.4</v>
      </c>
      <c r="K27">
        <v>442.1</v>
      </c>
      <c r="L27">
        <v>439.7</v>
      </c>
      <c r="M27">
        <v>440</v>
      </c>
      <c r="N27">
        <v>453</v>
      </c>
      <c r="O27">
        <v>456.3</v>
      </c>
    </row>
    <row r="28" spans="1:15">
      <c r="A28" t="s">
        <v>149</v>
      </c>
      <c r="B28" t="s">
        <v>44</v>
      </c>
      <c r="C28" t="s">
        <v>135</v>
      </c>
      <c r="D28" t="s">
        <v>130</v>
      </c>
      <c r="E28">
        <v>82.7</v>
      </c>
      <c r="F28">
        <v>58.2</v>
      </c>
      <c r="G28">
        <v>58</v>
      </c>
      <c r="H28">
        <v>60.1</v>
      </c>
      <c r="I28">
        <v>59.4</v>
      </c>
      <c r="J28">
        <v>61.6</v>
      </c>
      <c r="K28">
        <v>61.7</v>
      </c>
      <c r="L28">
        <v>61.2</v>
      </c>
      <c r="M28">
        <v>60.3</v>
      </c>
      <c r="N28">
        <v>60.4</v>
      </c>
      <c r="O28">
        <v>60.7</v>
      </c>
    </row>
    <row r="29" spans="1:15">
      <c r="A29" t="s">
        <v>149</v>
      </c>
      <c r="B29" t="s">
        <v>44</v>
      </c>
      <c r="C29" t="s">
        <v>134</v>
      </c>
      <c r="D29" t="s">
        <v>130</v>
      </c>
      <c r="E29">
        <v>98.2</v>
      </c>
      <c r="F29">
        <v>66.2</v>
      </c>
      <c r="G29">
        <v>70.5</v>
      </c>
      <c r="H29">
        <v>71.3</v>
      </c>
      <c r="I29">
        <v>71.099999999999994</v>
      </c>
      <c r="J29">
        <v>68.8</v>
      </c>
      <c r="K29">
        <v>68.5</v>
      </c>
      <c r="L29">
        <v>67.099999999999994</v>
      </c>
      <c r="M29">
        <v>67.400000000000006</v>
      </c>
      <c r="N29">
        <v>68</v>
      </c>
      <c r="O29">
        <v>68.8</v>
      </c>
    </row>
    <row r="30" spans="1:15">
      <c r="A30" t="s">
        <v>149</v>
      </c>
      <c r="B30" t="s">
        <v>138</v>
      </c>
      <c r="C30" t="s">
        <v>136</v>
      </c>
      <c r="D30" t="s">
        <v>130</v>
      </c>
      <c r="E30">
        <v>735.1</v>
      </c>
      <c r="F30">
        <v>504.3</v>
      </c>
      <c r="G30">
        <v>524</v>
      </c>
      <c r="H30">
        <v>539.29999999999995</v>
      </c>
      <c r="I30">
        <v>544.79999999999995</v>
      </c>
      <c r="J30">
        <v>536.4</v>
      </c>
      <c r="K30">
        <v>531</v>
      </c>
      <c r="L30">
        <v>528.20000000000005</v>
      </c>
      <c r="M30">
        <v>528.29999999999995</v>
      </c>
      <c r="N30">
        <v>540.79999999999995</v>
      </c>
      <c r="O30">
        <v>539.29999999999995</v>
      </c>
    </row>
    <row r="31" spans="1:15">
      <c r="A31" t="s">
        <v>149</v>
      </c>
      <c r="B31" t="s">
        <v>138</v>
      </c>
      <c r="C31" t="s">
        <v>135</v>
      </c>
      <c r="D31" t="s">
        <v>130</v>
      </c>
      <c r="E31">
        <v>99.7</v>
      </c>
      <c r="F31">
        <v>68.5</v>
      </c>
      <c r="G31">
        <v>68.8</v>
      </c>
      <c r="H31">
        <v>73.400000000000006</v>
      </c>
      <c r="I31">
        <v>73.2</v>
      </c>
      <c r="J31">
        <v>75.900000000000006</v>
      </c>
      <c r="K31">
        <v>76.400000000000006</v>
      </c>
      <c r="L31">
        <v>76</v>
      </c>
      <c r="M31">
        <v>74.2</v>
      </c>
      <c r="N31">
        <v>72</v>
      </c>
      <c r="O31">
        <v>72.7</v>
      </c>
    </row>
    <row r="32" spans="1:15">
      <c r="A32" t="s">
        <v>149</v>
      </c>
      <c r="B32" t="s">
        <v>138</v>
      </c>
      <c r="C32" t="s">
        <v>134</v>
      </c>
      <c r="D32" t="s">
        <v>130</v>
      </c>
      <c r="E32">
        <v>135.1</v>
      </c>
      <c r="F32">
        <v>89.3</v>
      </c>
      <c r="G32">
        <v>95.6</v>
      </c>
      <c r="H32">
        <v>96.6</v>
      </c>
      <c r="I32">
        <v>93.1</v>
      </c>
      <c r="J32">
        <v>90</v>
      </c>
      <c r="K32">
        <v>89.9</v>
      </c>
      <c r="L32">
        <v>89.2</v>
      </c>
      <c r="M32">
        <v>87.4</v>
      </c>
      <c r="N32">
        <v>86.6</v>
      </c>
      <c r="O32">
        <v>85</v>
      </c>
    </row>
    <row r="33" spans="1:15">
      <c r="A33" t="s">
        <v>149</v>
      </c>
      <c r="B33" t="s">
        <v>138</v>
      </c>
      <c r="C33" t="s">
        <v>137</v>
      </c>
      <c r="D33" t="s">
        <v>130</v>
      </c>
      <c r="E33">
        <v>175.6</v>
      </c>
      <c r="F33">
        <v>124.7</v>
      </c>
      <c r="G33">
        <v>133.9</v>
      </c>
      <c r="H33">
        <v>136.5</v>
      </c>
      <c r="I33">
        <v>143.9</v>
      </c>
      <c r="J33">
        <v>137.69999999999999</v>
      </c>
      <c r="K33">
        <v>136</v>
      </c>
      <c r="L33">
        <v>131.30000000000001</v>
      </c>
      <c r="M33">
        <v>134.4</v>
      </c>
      <c r="N33">
        <v>144.19999999999999</v>
      </c>
      <c r="O33">
        <v>148.30000000000001</v>
      </c>
    </row>
    <row r="34" spans="1:15">
      <c r="A34" t="s">
        <v>149</v>
      </c>
      <c r="B34" t="s">
        <v>132</v>
      </c>
      <c r="C34" t="s">
        <v>136</v>
      </c>
      <c r="D34" t="s">
        <v>130</v>
      </c>
      <c r="E34">
        <v>535.79999999999995</v>
      </c>
      <c r="F34">
        <v>370.8</v>
      </c>
      <c r="G34">
        <v>377.8</v>
      </c>
      <c r="H34">
        <v>382.9</v>
      </c>
      <c r="I34">
        <v>379.6</v>
      </c>
      <c r="J34">
        <v>381.5</v>
      </c>
      <c r="K34">
        <v>376.5</v>
      </c>
      <c r="L34">
        <v>373</v>
      </c>
      <c r="M34">
        <v>372.3</v>
      </c>
      <c r="N34">
        <v>385.5</v>
      </c>
      <c r="O34">
        <v>391.9</v>
      </c>
    </row>
    <row r="35" spans="1:15">
      <c r="A35" t="s">
        <v>149</v>
      </c>
      <c r="B35" t="s">
        <v>132</v>
      </c>
      <c r="C35" t="s">
        <v>135</v>
      </c>
      <c r="D35" t="s">
        <v>130</v>
      </c>
      <c r="E35">
        <v>69.900000000000006</v>
      </c>
      <c r="F35">
        <v>51</v>
      </c>
      <c r="G35">
        <v>50.3</v>
      </c>
      <c r="H35">
        <v>50.4</v>
      </c>
      <c r="I35">
        <v>48.8</v>
      </c>
      <c r="J35">
        <v>50.3</v>
      </c>
      <c r="K35">
        <v>49.9</v>
      </c>
      <c r="L35">
        <v>49.2</v>
      </c>
      <c r="M35">
        <v>49</v>
      </c>
      <c r="N35">
        <v>50.9</v>
      </c>
      <c r="O35">
        <v>51</v>
      </c>
    </row>
    <row r="36" spans="1:15">
      <c r="A36" t="s">
        <v>149</v>
      </c>
      <c r="B36" t="s">
        <v>132</v>
      </c>
      <c r="C36" t="s">
        <v>134</v>
      </c>
      <c r="D36" t="s">
        <v>130</v>
      </c>
      <c r="E36">
        <v>71.2</v>
      </c>
      <c r="F36">
        <v>49</v>
      </c>
      <c r="G36">
        <v>51.7</v>
      </c>
      <c r="H36">
        <v>51.7</v>
      </c>
      <c r="I36">
        <v>54.3</v>
      </c>
      <c r="J36">
        <v>53.1</v>
      </c>
      <c r="K36">
        <v>52.5</v>
      </c>
      <c r="L36">
        <v>50.3</v>
      </c>
      <c r="M36">
        <v>52.1</v>
      </c>
      <c r="N36">
        <v>54</v>
      </c>
      <c r="O36">
        <v>56.9</v>
      </c>
    </row>
    <row r="37" spans="1:15">
      <c r="A37" t="s">
        <v>149</v>
      </c>
      <c r="B37" t="s">
        <v>132</v>
      </c>
      <c r="C37" t="s">
        <v>131</v>
      </c>
      <c r="D37" t="s">
        <v>130</v>
      </c>
      <c r="E37">
        <v>154</v>
      </c>
      <c r="F37">
        <v>105.4</v>
      </c>
      <c r="G37">
        <v>106.8</v>
      </c>
      <c r="H37">
        <v>107.2</v>
      </c>
      <c r="I37">
        <v>103.2</v>
      </c>
      <c r="J37">
        <v>104.5</v>
      </c>
      <c r="K37">
        <v>99.8</v>
      </c>
      <c r="L37">
        <v>98.4</v>
      </c>
      <c r="M37">
        <v>96.6</v>
      </c>
      <c r="N37">
        <v>102.1</v>
      </c>
      <c r="O37">
        <v>101.9</v>
      </c>
    </row>
    <row r="38" spans="1:15">
      <c r="A38" t="s">
        <v>148</v>
      </c>
      <c r="B38" t="s">
        <v>44</v>
      </c>
      <c r="C38" t="s">
        <v>136</v>
      </c>
      <c r="D38" t="s">
        <v>130</v>
      </c>
      <c r="E38">
        <v>608.6</v>
      </c>
      <c r="F38">
        <v>417.6</v>
      </c>
      <c r="G38">
        <v>426.5</v>
      </c>
      <c r="H38">
        <v>422.3</v>
      </c>
      <c r="I38">
        <v>420.3</v>
      </c>
      <c r="J38">
        <v>412.5</v>
      </c>
      <c r="K38">
        <v>413.9</v>
      </c>
      <c r="L38">
        <v>410.1</v>
      </c>
      <c r="M38">
        <v>420.1</v>
      </c>
      <c r="N38">
        <v>431.5</v>
      </c>
      <c r="O38">
        <v>442.6</v>
      </c>
    </row>
    <row r="39" spans="1:15">
      <c r="A39" t="s">
        <v>148</v>
      </c>
      <c r="B39" t="s">
        <v>44</v>
      </c>
      <c r="C39" t="s">
        <v>135</v>
      </c>
      <c r="D39" t="s">
        <v>130</v>
      </c>
      <c r="E39">
        <v>77</v>
      </c>
      <c r="F39">
        <v>52.6</v>
      </c>
      <c r="G39">
        <v>53.5</v>
      </c>
      <c r="H39">
        <v>52.3</v>
      </c>
      <c r="I39">
        <v>51.6</v>
      </c>
      <c r="J39">
        <v>51.2</v>
      </c>
      <c r="K39">
        <v>51.7</v>
      </c>
      <c r="L39">
        <v>49.7</v>
      </c>
      <c r="M39">
        <v>49.7</v>
      </c>
      <c r="N39">
        <v>49.2</v>
      </c>
      <c r="O39">
        <v>50.5</v>
      </c>
    </row>
    <row r="40" spans="1:15">
      <c r="A40" t="s">
        <v>148</v>
      </c>
      <c r="B40" t="s">
        <v>44</v>
      </c>
      <c r="C40" t="s">
        <v>134</v>
      </c>
      <c r="D40" t="s">
        <v>130</v>
      </c>
      <c r="E40">
        <v>96.9</v>
      </c>
      <c r="F40">
        <v>67</v>
      </c>
      <c r="G40">
        <v>68.3</v>
      </c>
      <c r="H40">
        <v>69.8</v>
      </c>
      <c r="I40">
        <v>69.099999999999994</v>
      </c>
      <c r="J40">
        <v>68.3</v>
      </c>
      <c r="K40">
        <v>68.3</v>
      </c>
      <c r="L40">
        <v>68</v>
      </c>
      <c r="M40">
        <v>68.2</v>
      </c>
      <c r="N40">
        <v>69.400000000000006</v>
      </c>
      <c r="O40">
        <v>69.599999999999994</v>
      </c>
    </row>
    <row r="41" spans="1:15">
      <c r="A41" t="s">
        <v>148</v>
      </c>
      <c r="B41" t="s">
        <v>138</v>
      </c>
      <c r="C41" t="s">
        <v>136</v>
      </c>
      <c r="D41" t="s">
        <v>130</v>
      </c>
      <c r="E41">
        <v>750.7</v>
      </c>
      <c r="F41">
        <v>510.6</v>
      </c>
      <c r="G41">
        <v>520.29999999999995</v>
      </c>
      <c r="H41">
        <v>512.6</v>
      </c>
      <c r="I41">
        <v>511.7</v>
      </c>
      <c r="J41">
        <v>495.3</v>
      </c>
      <c r="K41">
        <v>497.3</v>
      </c>
      <c r="L41">
        <v>492.1</v>
      </c>
      <c r="M41">
        <v>508.3</v>
      </c>
      <c r="N41">
        <v>521.4</v>
      </c>
      <c r="O41">
        <v>532.9</v>
      </c>
    </row>
    <row r="42" spans="1:15">
      <c r="A42" t="s">
        <v>148</v>
      </c>
      <c r="B42" t="s">
        <v>138</v>
      </c>
      <c r="C42" t="s">
        <v>135</v>
      </c>
      <c r="D42" t="s">
        <v>130</v>
      </c>
      <c r="E42">
        <v>90.1</v>
      </c>
      <c r="F42">
        <v>61.4</v>
      </c>
      <c r="G42">
        <v>61.7</v>
      </c>
      <c r="H42">
        <v>62.5</v>
      </c>
      <c r="I42">
        <v>61.8</v>
      </c>
      <c r="J42">
        <v>61.4</v>
      </c>
      <c r="K42">
        <v>61.2</v>
      </c>
      <c r="L42">
        <v>59</v>
      </c>
      <c r="M42">
        <v>60.7</v>
      </c>
      <c r="N42">
        <v>61.9</v>
      </c>
      <c r="O42">
        <v>64.2</v>
      </c>
    </row>
    <row r="43" spans="1:15">
      <c r="A43" t="s">
        <v>148</v>
      </c>
      <c r="B43" t="s">
        <v>138</v>
      </c>
      <c r="C43" t="s">
        <v>134</v>
      </c>
      <c r="D43" t="s">
        <v>130</v>
      </c>
      <c r="E43">
        <v>143.69999999999999</v>
      </c>
      <c r="F43">
        <v>96.9</v>
      </c>
      <c r="G43">
        <v>98.1</v>
      </c>
      <c r="H43">
        <v>99.2</v>
      </c>
      <c r="I43">
        <v>97.7</v>
      </c>
      <c r="J43">
        <v>94.5</v>
      </c>
      <c r="K43">
        <v>94.4</v>
      </c>
      <c r="L43">
        <v>92.6</v>
      </c>
      <c r="M43">
        <v>90.4</v>
      </c>
      <c r="N43">
        <v>87.2</v>
      </c>
      <c r="O43">
        <v>87.9</v>
      </c>
    </row>
    <row r="44" spans="1:15">
      <c r="A44" t="s">
        <v>148</v>
      </c>
      <c r="B44" t="s">
        <v>138</v>
      </c>
      <c r="C44" t="s">
        <v>137</v>
      </c>
      <c r="D44" t="s">
        <v>130</v>
      </c>
      <c r="E44">
        <v>199.7</v>
      </c>
      <c r="F44">
        <v>142.5</v>
      </c>
      <c r="G44">
        <v>145.5</v>
      </c>
      <c r="H44">
        <v>139.30000000000001</v>
      </c>
      <c r="I44">
        <v>135.19999999999999</v>
      </c>
      <c r="J44">
        <v>131.1</v>
      </c>
      <c r="K44">
        <v>130</v>
      </c>
      <c r="L44">
        <v>129.6</v>
      </c>
      <c r="M44">
        <v>136.9</v>
      </c>
      <c r="N44">
        <v>149.6</v>
      </c>
      <c r="O44">
        <v>158.6</v>
      </c>
    </row>
    <row r="45" spans="1:15">
      <c r="A45" t="s">
        <v>148</v>
      </c>
      <c r="B45" t="s">
        <v>132</v>
      </c>
      <c r="C45" t="s">
        <v>136</v>
      </c>
      <c r="D45" t="s">
        <v>130</v>
      </c>
      <c r="E45">
        <v>504.8</v>
      </c>
      <c r="F45">
        <v>350.8</v>
      </c>
      <c r="G45">
        <v>359.5</v>
      </c>
      <c r="H45">
        <v>358.3</v>
      </c>
      <c r="I45">
        <v>355.1</v>
      </c>
      <c r="J45">
        <v>353.1</v>
      </c>
      <c r="K45">
        <v>353.6</v>
      </c>
      <c r="L45">
        <v>350.4</v>
      </c>
      <c r="M45">
        <v>355</v>
      </c>
      <c r="N45">
        <v>363.4</v>
      </c>
      <c r="O45">
        <v>371.7</v>
      </c>
    </row>
    <row r="46" spans="1:15">
      <c r="A46" t="s">
        <v>148</v>
      </c>
      <c r="B46" t="s">
        <v>132</v>
      </c>
      <c r="C46" t="s">
        <v>135</v>
      </c>
      <c r="D46" t="s">
        <v>130</v>
      </c>
      <c r="E46">
        <v>66.2</v>
      </c>
      <c r="F46">
        <v>45.6</v>
      </c>
      <c r="G46">
        <v>47.1</v>
      </c>
      <c r="H46">
        <v>44.5</v>
      </c>
      <c r="I46">
        <v>43.8</v>
      </c>
      <c r="J46">
        <v>43.1</v>
      </c>
      <c r="K46">
        <v>43.8</v>
      </c>
      <c r="L46">
        <v>41.7</v>
      </c>
      <c r="M46">
        <v>40.700000000000003</v>
      </c>
      <c r="N46">
        <v>38.799999999999997</v>
      </c>
      <c r="O46">
        <v>39.299999999999997</v>
      </c>
    </row>
    <row r="47" spans="1:15">
      <c r="A47" t="s">
        <v>148</v>
      </c>
      <c r="B47" t="s">
        <v>132</v>
      </c>
      <c r="C47" t="s">
        <v>134</v>
      </c>
      <c r="D47" t="s">
        <v>130</v>
      </c>
      <c r="E47">
        <v>60.8</v>
      </c>
      <c r="F47">
        <v>44</v>
      </c>
      <c r="G47">
        <v>45.7</v>
      </c>
      <c r="H47">
        <v>47.6</v>
      </c>
      <c r="I47">
        <v>47.6</v>
      </c>
      <c r="J47">
        <v>48.5</v>
      </c>
      <c r="K47">
        <v>48.7</v>
      </c>
      <c r="L47">
        <v>49.7</v>
      </c>
      <c r="M47">
        <v>51.9</v>
      </c>
      <c r="N47">
        <v>56.5</v>
      </c>
      <c r="O47">
        <v>56</v>
      </c>
    </row>
    <row r="48" spans="1:15">
      <c r="A48" t="s">
        <v>148</v>
      </c>
      <c r="B48" t="s">
        <v>132</v>
      </c>
      <c r="C48" t="s">
        <v>131</v>
      </c>
      <c r="D48" t="s">
        <v>130</v>
      </c>
      <c r="E48">
        <v>148.6</v>
      </c>
      <c r="F48">
        <v>100.9</v>
      </c>
      <c r="G48">
        <v>102.1</v>
      </c>
      <c r="H48">
        <v>101.5</v>
      </c>
      <c r="I48">
        <v>99.1</v>
      </c>
      <c r="J48">
        <v>97.2</v>
      </c>
      <c r="K48">
        <v>97.5</v>
      </c>
      <c r="L48">
        <v>93.8</v>
      </c>
      <c r="M48">
        <v>94.7</v>
      </c>
      <c r="N48">
        <v>92.8</v>
      </c>
      <c r="O48">
        <v>96.3</v>
      </c>
    </row>
    <row r="49" spans="1:15">
      <c r="A49" t="s">
        <v>147</v>
      </c>
      <c r="B49" t="s">
        <v>44</v>
      </c>
      <c r="C49" t="s">
        <v>136</v>
      </c>
      <c r="D49" t="s">
        <v>130</v>
      </c>
      <c r="E49">
        <v>587.20000000000005</v>
      </c>
      <c r="F49">
        <v>392.5</v>
      </c>
      <c r="G49">
        <v>396.3</v>
      </c>
      <c r="H49">
        <v>408.3</v>
      </c>
      <c r="I49">
        <v>415.5</v>
      </c>
      <c r="J49">
        <v>419.7</v>
      </c>
      <c r="K49">
        <v>417.6</v>
      </c>
      <c r="L49">
        <v>416.8</v>
      </c>
      <c r="M49">
        <v>418.4</v>
      </c>
      <c r="N49">
        <v>417.5</v>
      </c>
      <c r="O49">
        <v>413.4</v>
      </c>
    </row>
    <row r="50" spans="1:15">
      <c r="A50" t="s">
        <v>147</v>
      </c>
      <c r="B50" t="s">
        <v>44</v>
      </c>
      <c r="C50" t="s">
        <v>135</v>
      </c>
      <c r="D50" t="s">
        <v>130</v>
      </c>
      <c r="E50">
        <v>75.400000000000006</v>
      </c>
      <c r="F50">
        <v>50.8</v>
      </c>
      <c r="G50">
        <v>51.5</v>
      </c>
      <c r="H50">
        <v>53.8</v>
      </c>
      <c r="I50">
        <v>54.8</v>
      </c>
      <c r="J50">
        <v>55.8</v>
      </c>
      <c r="K50">
        <v>55</v>
      </c>
      <c r="L50">
        <v>54.8</v>
      </c>
      <c r="M50">
        <v>54.1</v>
      </c>
      <c r="N50">
        <v>53.3</v>
      </c>
      <c r="O50">
        <v>52.4</v>
      </c>
    </row>
    <row r="51" spans="1:15">
      <c r="A51" t="s">
        <v>147</v>
      </c>
      <c r="B51" t="s">
        <v>44</v>
      </c>
      <c r="C51" t="s">
        <v>134</v>
      </c>
      <c r="D51" t="s">
        <v>130</v>
      </c>
      <c r="E51">
        <v>103.5</v>
      </c>
      <c r="F51">
        <v>69.8</v>
      </c>
      <c r="G51">
        <v>70.099999999999994</v>
      </c>
      <c r="H51">
        <v>71.3</v>
      </c>
      <c r="I51">
        <v>72.5</v>
      </c>
      <c r="J51">
        <v>73.599999999999994</v>
      </c>
      <c r="K51">
        <v>73.400000000000006</v>
      </c>
      <c r="L51">
        <v>73.099999999999994</v>
      </c>
      <c r="M51">
        <v>72.5</v>
      </c>
      <c r="N51">
        <v>71.8</v>
      </c>
      <c r="O51">
        <v>70.099999999999994</v>
      </c>
    </row>
    <row r="52" spans="1:15">
      <c r="A52" t="s">
        <v>147</v>
      </c>
      <c r="B52" t="s">
        <v>138</v>
      </c>
      <c r="C52" t="s">
        <v>136</v>
      </c>
      <c r="D52" t="s">
        <v>130</v>
      </c>
      <c r="E52">
        <v>714.8</v>
      </c>
      <c r="F52">
        <v>470.9</v>
      </c>
      <c r="G52">
        <v>471.8</v>
      </c>
      <c r="H52">
        <v>485.7</v>
      </c>
      <c r="I52">
        <v>497.7</v>
      </c>
      <c r="J52">
        <v>502.9</v>
      </c>
      <c r="K52">
        <v>499.2</v>
      </c>
      <c r="L52">
        <v>496.1</v>
      </c>
      <c r="M52">
        <v>494.6</v>
      </c>
      <c r="N52">
        <v>489</v>
      </c>
      <c r="O52">
        <v>477.6</v>
      </c>
    </row>
    <row r="53" spans="1:15">
      <c r="A53" t="s">
        <v>147</v>
      </c>
      <c r="B53" t="s">
        <v>138</v>
      </c>
      <c r="C53" t="s">
        <v>135</v>
      </c>
      <c r="D53" t="s">
        <v>130</v>
      </c>
      <c r="E53">
        <v>93.2</v>
      </c>
      <c r="F53">
        <v>62.5</v>
      </c>
      <c r="G53">
        <v>63.5</v>
      </c>
      <c r="H53">
        <v>67.2</v>
      </c>
      <c r="I53">
        <v>69.2</v>
      </c>
      <c r="J53">
        <v>70.599999999999994</v>
      </c>
      <c r="K53">
        <v>68.900000000000006</v>
      </c>
      <c r="L53">
        <v>68</v>
      </c>
      <c r="M53">
        <v>66.5</v>
      </c>
      <c r="N53">
        <v>65.7</v>
      </c>
      <c r="O53">
        <v>64.900000000000006</v>
      </c>
    </row>
    <row r="54" spans="1:15">
      <c r="A54" t="s">
        <v>147</v>
      </c>
      <c r="B54" t="s">
        <v>138</v>
      </c>
      <c r="C54" t="s">
        <v>134</v>
      </c>
      <c r="D54" t="s">
        <v>130</v>
      </c>
      <c r="E54">
        <v>158.69999999999999</v>
      </c>
      <c r="F54">
        <v>105.9</v>
      </c>
      <c r="G54">
        <v>105</v>
      </c>
      <c r="H54">
        <v>105.5</v>
      </c>
      <c r="I54">
        <v>106</v>
      </c>
      <c r="J54">
        <v>106</v>
      </c>
      <c r="K54">
        <v>103.6</v>
      </c>
      <c r="L54">
        <v>100.8</v>
      </c>
      <c r="M54">
        <v>98.5</v>
      </c>
      <c r="N54">
        <v>96.1</v>
      </c>
      <c r="O54">
        <v>91.9</v>
      </c>
    </row>
    <row r="55" spans="1:15">
      <c r="A55" t="s">
        <v>147</v>
      </c>
      <c r="B55" t="s">
        <v>138</v>
      </c>
      <c r="C55" t="s">
        <v>137</v>
      </c>
      <c r="D55" t="s">
        <v>130</v>
      </c>
      <c r="E55">
        <v>131.80000000000001</v>
      </c>
      <c r="F55">
        <v>84.1</v>
      </c>
      <c r="G55">
        <v>84.9</v>
      </c>
      <c r="H55">
        <v>89.1</v>
      </c>
      <c r="I55">
        <v>94.5</v>
      </c>
      <c r="J55">
        <v>97.5</v>
      </c>
      <c r="K55">
        <v>100</v>
      </c>
      <c r="L55">
        <v>101.2</v>
      </c>
      <c r="M55">
        <v>102.5</v>
      </c>
      <c r="N55">
        <v>100.3</v>
      </c>
      <c r="O55">
        <v>96.5</v>
      </c>
    </row>
    <row r="56" spans="1:15">
      <c r="A56" t="s">
        <v>147</v>
      </c>
      <c r="B56" t="s">
        <v>132</v>
      </c>
      <c r="C56" t="s">
        <v>136</v>
      </c>
      <c r="D56" t="s">
        <v>130</v>
      </c>
      <c r="E56">
        <v>508.1</v>
      </c>
      <c r="F56">
        <v>345.2</v>
      </c>
      <c r="G56">
        <v>351</v>
      </c>
      <c r="H56">
        <v>362.2</v>
      </c>
      <c r="I56">
        <v>365.3</v>
      </c>
      <c r="J56">
        <v>368.6</v>
      </c>
      <c r="K56">
        <v>366.4</v>
      </c>
      <c r="L56">
        <v>366.2</v>
      </c>
      <c r="M56">
        <v>369.5</v>
      </c>
      <c r="N56">
        <v>371.2</v>
      </c>
      <c r="O56">
        <v>371.7</v>
      </c>
    </row>
    <row r="57" spans="1:15">
      <c r="A57" t="s">
        <v>147</v>
      </c>
      <c r="B57" t="s">
        <v>132</v>
      </c>
      <c r="C57" t="s">
        <v>135</v>
      </c>
      <c r="D57" t="s">
        <v>130</v>
      </c>
      <c r="E57">
        <v>62.2</v>
      </c>
      <c r="F57">
        <v>42.1</v>
      </c>
      <c r="G57">
        <v>42.7</v>
      </c>
      <c r="H57">
        <v>44.1</v>
      </c>
      <c r="I57">
        <v>44.2</v>
      </c>
      <c r="J57">
        <v>44.6</v>
      </c>
      <c r="K57">
        <v>44.3</v>
      </c>
      <c r="L57">
        <v>44.4</v>
      </c>
      <c r="M57">
        <v>44.3</v>
      </c>
      <c r="N57">
        <v>43.4</v>
      </c>
      <c r="O57">
        <v>42.4</v>
      </c>
    </row>
    <row r="58" spans="1:15">
      <c r="A58" t="s">
        <v>147</v>
      </c>
      <c r="B58" t="s">
        <v>132</v>
      </c>
      <c r="C58" t="s">
        <v>134</v>
      </c>
      <c r="D58" t="s">
        <v>130</v>
      </c>
      <c r="E58">
        <v>64.400000000000006</v>
      </c>
      <c r="F58">
        <v>44.4</v>
      </c>
      <c r="G58">
        <v>45.4</v>
      </c>
      <c r="H58">
        <v>47.4</v>
      </c>
      <c r="I58">
        <v>49.2</v>
      </c>
      <c r="J58">
        <v>51.3</v>
      </c>
      <c r="K58">
        <v>52.6</v>
      </c>
      <c r="L58">
        <v>53.8</v>
      </c>
      <c r="M58">
        <v>54.2</v>
      </c>
      <c r="N58">
        <v>54.6</v>
      </c>
      <c r="O58">
        <v>54.6</v>
      </c>
    </row>
    <row r="59" spans="1:15">
      <c r="A59" t="s">
        <v>147</v>
      </c>
      <c r="B59" t="s">
        <v>132</v>
      </c>
      <c r="C59" t="s">
        <v>131</v>
      </c>
      <c r="D59" t="s">
        <v>130</v>
      </c>
      <c r="E59">
        <v>146.5</v>
      </c>
      <c r="F59">
        <v>101.8</v>
      </c>
      <c r="G59">
        <v>105.1</v>
      </c>
      <c r="H59">
        <v>108.2</v>
      </c>
      <c r="I59">
        <v>107.7</v>
      </c>
      <c r="J59">
        <v>106.4</v>
      </c>
      <c r="K59">
        <v>103.2</v>
      </c>
      <c r="L59">
        <v>101.3</v>
      </c>
      <c r="M59">
        <v>100.2</v>
      </c>
      <c r="N59">
        <v>100.5</v>
      </c>
      <c r="O59">
        <v>100.6</v>
      </c>
    </row>
    <row r="60" spans="1:15">
      <c r="A60" t="s">
        <v>146</v>
      </c>
      <c r="B60" t="s">
        <v>44</v>
      </c>
      <c r="C60" t="s">
        <v>136</v>
      </c>
      <c r="D60" t="s">
        <v>130</v>
      </c>
      <c r="E60">
        <v>551.4</v>
      </c>
      <c r="F60">
        <v>373.6</v>
      </c>
      <c r="G60">
        <v>379.3</v>
      </c>
      <c r="H60">
        <v>382.2</v>
      </c>
      <c r="I60">
        <v>385.5</v>
      </c>
      <c r="J60">
        <v>386.2</v>
      </c>
      <c r="K60">
        <v>385.3</v>
      </c>
      <c r="L60">
        <v>386.3</v>
      </c>
      <c r="M60">
        <v>392</v>
      </c>
      <c r="N60">
        <v>395.5</v>
      </c>
      <c r="O60">
        <v>398.8</v>
      </c>
    </row>
    <row r="61" spans="1:15">
      <c r="A61" t="s">
        <v>146</v>
      </c>
      <c r="B61" t="s">
        <v>44</v>
      </c>
      <c r="C61" t="s">
        <v>135</v>
      </c>
      <c r="D61" t="s">
        <v>130</v>
      </c>
      <c r="E61">
        <v>70.5</v>
      </c>
      <c r="F61">
        <v>47.9</v>
      </c>
      <c r="G61">
        <v>48.8</v>
      </c>
      <c r="H61">
        <v>49.7</v>
      </c>
      <c r="I61">
        <v>50</v>
      </c>
      <c r="J61">
        <v>49.5</v>
      </c>
      <c r="K61">
        <v>48.4</v>
      </c>
      <c r="L61">
        <v>47.8</v>
      </c>
      <c r="M61">
        <v>47.9</v>
      </c>
      <c r="N61">
        <v>48.1</v>
      </c>
      <c r="O61">
        <v>47.8</v>
      </c>
    </row>
    <row r="62" spans="1:15">
      <c r="A62" t="s">
        <v>146</v>
      </c>
      <c r="B62" t="s">
        <v>44</v>
      </c>
      <c r="C62" t="s">
        <v>134</v>
      </c>
      <c r="D62" t="s">
        <v>130</v>
      </c>
      <c r="E62">
        <v>77.7</v>
      </c>
      <c r="F62">
        <v>52.2</v>
      </c>
      <c r="G62">
        <v>52</v>
      </c>
      <c r="H62">
        <v>52.1</v>
      </c>
      <c r="I62">
        <v>51.6</v>
      </c>
      <c r="J62">
        <v>50.6</v>
      </c>
      <c r="K62">
        <v>49.4</v>
      </c>
      <c r="L62">
        <v>48.7</v>
      </c>
      <c r="M62">
        <v>49.4</v>
      </c>
      <c r="N62">
        <v>49.5</v>
      </c>
      <c r="O62">
        <v>49.2</v>
      </c>
    </row>
    <row r="63" spans="1:15">
      <c r="A63" t="s">
        <v>146</v>
      </c>
      <c r="B63" t="s">
        <v>138</v>
      </c>
      <c r="C63" t="s">
        <v>136</v>
      </c>
      <c r="D63" t="s">
        <v>130</v>
      </c>
      <c r="E63">
        <v>644.5</v>
      </c>
      <c r="F63">
        <v>435.8</v>
      </c>
      <c r="G63">
        <v>440.7</v>
      </c>
      <c r="H63">
        <v>443</v>
      </c>
      <c r="I63">
        <v>449</v>
      </c>
      <c r="J63">
        <v>447.8</v>
      </c>
      <c r="K63">
        <v>444.1</v>
      </c>
      <c r="L63">
        <v>441.8</v>
      </c>
      <c r="M63">
        <v>448.7</v>
      </c>
      <c r="N63">
        <v>452.1</v>
      </c>
      <c r="O63">
        <v>454.7</v>
      </c>
    </row>
    <row r="64" spans="1:15">
      <c r="A64" t="s">
        <v>146</v>
      </c>
      <c r="B64" t="s">
        <v>138</v>
      </c>
      <c r="C64" t="s">
        <v>135</v>
      </c>
      <c r="D64" t="s">
        <v>130</v>
      </c>
      <c r="E64">
        <v>85.7</v>
      </c>
      <c r="F64">
        <v>57.6</v>
      </c>
      <c r="G64">
        <v>58.3</v>
      </c>
      <c r="H64">
        <v>59.1</v>
      </c>
      <c r="I64">
        <v>60.3</v>
      </c>
      <c r="J64">
        <v>59.9</v>
      </c>
      <c r="K64">
        <v>58.4</v>
      </c>
      <c r="L64">
        <v>57.5</v>
      </c>
      <c r="M64">
        <v>57.6</v>
      </c>
      <c r="N64">
        <v>58.2</v>
      </c>
      <c r="O64">
        <v>57.9</v>
      </c>
    </row>
    <row r="65" spans="1:15">
      <c r="A65" t="s">
        <v>146</v>
      </c>
      <c r="B65" t="s">
        <v>138</v>
      </c>
      <c r="C65" t="s">
        <v>134</v>
      </c>
      <c r="D65" t="s">
        <v>130</v>
      </c>
      <c r="E65">
        <v>105.5</v>
      </c>
      <c r="F65">
        <v>69.599999999999994</v>
      </c>
      <c r="G65">
        <v>68.2</v>
      </c>
      <c r="H65">
        <v>67.099999999999994</v>
      </c>
      <c r="I65">
        <v>65.900000000000006</v>
      </c>
      <c r="J65">
        <v>63.9</v>
      </c>
      <c r="K65">
        <v>61.9</v>
      </c>
      <c r="L65">
        <v>60.3</v>
      </c>
      <c r="M65">
        <v>60.4</v>
      </c>
      <c r="N65">
        <v>59.8</v>
      </c>
      <c r="O65">
        <v>58.8</v>
      </c>
    </row>
    <row r="66" spans="1:15">
      <c r="A66" t="s">
        <v>146</v>
      </c>
      <c r="B66" t="s">
        <v>138</v>
      </c>
      <c r="C66" t="s">
        <v>137</v>
      </c>
      <c r="D66" t="s">
        <v>130</v>
      </c>
      <c r="E66">
        <v>167.8</v>
      </c>
      <c r="F66">
        <v>116.8</v>
      </c>
      <c r="G66">
        <v>119.7</v>
      </c>
      <c r="H66">
        <v>121.6</v>
      </c>
      <c r="I66">
        <v>127.5</v>
      </c>
      <c r="J66">
        <v>130.80000000000001</v>
      </c>
      <c r="K66">
        <v>128.80000000000001</v>
      </c>
      <c r="L66">
        <v>126.2</v>
      </c>
      <c r="M66">
        <v>128.69999999999999</v>
      </c>
      <c r="N66">
        <v>133.5</v>
      </c>
      <c r="O66">
        <v>135.69999999999999</v>
      </c>
    </row>
    <row r="67" spans="1:15">
      <c r="A67" t="s">
        <v>146</v>
      </c>
      <c r="B67" t="s">
        <v>132</v>
      </c>
      <c r="C67" t="s">
        <v>136</v>
      </c>
      <c r="D67" t="s">
        <v>130</v>
      </c>
      <c r="E67">
        <v>489.7</v>
      </c>
      <c r="F67">
        <v>332.1</v>
      </c>
      <c r="G67">
        <v>338.1</v>
      </c>
      <c r="H67">
        <v>340.6</v>
      </c>
      <c r="I67">
        <v>340.9</v>
      </c>
      <c r="J67">
        <v>342.7</v>
      </c>
      <c r="K67">
        <v>343.7</v>
      </c>
      <c r="L67">
        <v>346.9</v>
      </c>
      <c r="M67">
        <v>351.2</v>
      </c>
      <c r="N67">
        <v>354.5</v>
      </c>
      <c r="O67">
        <v>358</v>
      </c>
    </row>
    <row r="68" spans="1:15">
      <c r="A68" t="s">
        <v>146</v>
      </c>
      <c r="B68" t="s">
        <v>132</v>
      </c>
      <c r="C68" t="s">
        <v>135</v>
      </c>
      <c r="D68" t="s">
        <v>130</v>
      </c>
      <c r="E68">
        <v>58.4</v>
      </c>
      <c r="F68">
        <v>40</v>
      </c>
      <c r="G68">
        <v>41</v>
      </c>
      <c r="H68">
        <v>42</v>
      </c>
      <c r="I68">
        <v>41.6</v>
      </c>
      <c r="J68">
        <v>40.9</v>
      </c>
      <c r="K68">
        <v>40.1</v>
      </c>
      <c r="L68">
        <v>39.700000000000003</v>
      </c>
      <c r="M68">
        <v>39.799999999999997</v>
      </c>
      <c r="N68">
        <v>39.5</v>
      </c>
      <c r="O68">
        <v>39.200000000000003</v>
      </c>
    </row>
    <row r="69" spans="1:15">
      <c r="A69" t="s">
        <v>146</v>
      </c>
      <c r="B69" t="s">
        <v>132</v>
      </c>
      <c r="C69" t="s">
        <v>134</v>
      </c>
      <c r="D69" t="s">
        <v>130</v>
      </c>
      <c r="E69">
        <v>56.8</v>
      </c>
      <c r="F69">
        <v>39.1</v>
      </c>
      <c r="G69">
        <v>39.799999999999997</v>
      </c>
      <c r="H69">
        <v>40.700000000000003</v>
      </c>
      <c r="I69">
        <v>40.700000000000003</v>
      </c>
      <c r="J69">
        <v>40.4</v>
      </c>
      <c r="K69">
        <v>39.799999999999997</v>
      </c>
      <c r="L69">
        <v>39.9</v>
      </c>
      <c r="M69">
        <v>41.2</v>
      </c>
      <c r="N69">
        <v>41.8</v>
      </c>
      <c r="O69">
        <v>42.1</v>
      </c>
    </row>
    <row r="70" spans="1:15">
      <c r="A70" t="s">
        <v>146</v>
      </c>
      <c r="B70" t="s">
        <v>132</v>
      </c>
      <c r="C70" t="s">
        <v>131</v>
      </c>
      <c r="D70" t="s">
        <v>130</v>
      </c>
      <c r="E70">
        <v>144.69999999999999</v>
      </c>
      <c r="F70">
        <v>98.2</v>
      </c>
      <c r="G70">
        <v>100.3</v>
      </c>
      <c r="H70">
        <v>99.3</v>
      </c>
      <c r="I70">
        <v>98.9</v>
      </c>
      <c r="J70">
        <v>98.5</v>
      </c>
      <c r="K70">
        <v>97.6</v>
      </c>
      <c r="L70">
        <v>96.8</v>
      </c>
      <c r="M70">
        <v>96.2</v>
      </c>
      <c r="N70">
        <v>96.9</v>
      </c>
      <c r="O70">
        <v>97.8</v>
      </c>
    </row>
    <row r="71" spans="1:15">
      <c r="A71" t="s">
        <v>145</v>
      </c>
      <c r="B71" t="s">
        <v>44</v>
      </c>
      <c r="C71" t="s">
        <v>136</v>
      </c>
      <c r="D71" t="s">
        <v>130</v>
      </c>
      <c r="E71">
        <v>551.4</v>
      </c>
      <c r="F71">
        <v>373.6</v>
      </c>
      <c r="G71">
        <v>379.3</v>
      </c>
      <c r="H71">
        <v>382.2</v>
      </c>
      <c r="I71">
        <v>385.5</v>
      </c>
      <c r="J71">
        <v>386.2</v>
      </c>
      <c r="K71">
        <v>385.3</v>
      </c>
      <c r="L71">
        <v>386.3</v>
      </c>
      <c r="M71">
        <v>392</v>
      </c>
      <c r="N71">
        <v>395.5</v>
      </c>
      <c r="O71">
        <v>398.8</v>
      </c>
    </row>
    <row r="72" spans="1:15">
      <c r="A72" t="s">
        <v>145</v>
      </c>
      <c r="B72" t="s">
        <v>44</v>
      </c>
      <c r="C72" t="s">
        <v>135</v>
      </c>
      <c r="D72" t="s">
        <v>130</v>
      </c>
      <c r="E72">
        <v>70.5</v>
      </c>
      <c r="F72">
        <v>47.9</v>
      </c>
      <c r="G72">
        <v>48.8</v>
      </c>
      <c r="H72">
        <v>49.7</v>
      </c>
      <c r="I72">
        <v>50</v>
      </c>
      <c r="J72">
        <v>49.5</v>
      </c>
      <c r="K72">
        <v>48.4</v>
      </c>
      <c r="L72">
        <v>47.8</v>
      </c>
      <c r="M72">
        <v>47.9</v>
      </c>
      <c r="N72">
        <v>48.1</v>
      </c>
      <c r="O72">
        <v>47.8</v>
      </c>
    </row>
    <row r="73" spans="1:15">
      <c r="A73" t="s">
        <v>145</v>
      </c>
      <c r="B73" t="s">
        <v>44</v>
      </c>
      <c r="C73" t="s">
        <v>134</v>
      </c>
      <c r="D73" t="s">
        <v>130</v>
      </c>
      <c r="E73">
        <v>77.7</v>
      </c>
      <c r="F73">
        <v>52.2</v>
      </c>
      <c r="G73">
        <v>52</v>
      </c>
      <c r="H73">
        <v>52.1</v>
      </c>
      <c r="I73">
        <v>51.6</v>
      </c>
      <c r="J73">
        <v>50.6</v>
      </c>
      <c r="K73">
        <v>49.4</v>
      </c>
      <c r="L73">
        <v>48.7</v>
      </c>
      <c r="M73">
        <v>49.4</v>
      </c>
      <c r="N73">
        <v>49.5</v>
      </c>
      <c r="O73">
        <v>49.2</v>
      </c>
    </row>
    <row r="74" spans="1:15">
      <c r="A74" t="s">
        <v>145</v>
      </c>
      <c r="B74" t="s">
        <v>138</v>
      </c>
      <c r="C74" t="s">
        <v>136</v>
      </c>
      <c r="D74" t="s">
        <v>130</v>
      </c>
      <c r="E74">
        <v>644.5</v>
      </c>
      <c r="F74">
        <v>435.8</v>
      </c>
      <c r="G74">
        <v>440.7</v>
      </c>
      <c r="H74">
        <v>443</v>
      </c>
      <c r="I74">
        <v>449</v>
      </c>
      <c r="J74">
        <v>447.8</v>
      </c>
      <c r="K74">
        <v>444.1</v>
      </c>
      <c r="L74">
        <v>441.8</v>
      </c>
      <c r="M74">
        <v>448.7</v>
      </c>
      <c r="N74">
        <v>452.1</v>
      </c>
      <c r="O74">
        <v>454.7</v>
      </c>
    </row>
    <row r="75" spans="1:15">
      <c r="A75" t="s">
        <v>145</v>
      </c>
      <c r="B75" t="s">
        <v>138</v>
      </c>
      <c r="C75" t="s">
        <v>135</v>
      </c>
      <c r="D75" t="s">
        <v>130</v>
      </c>
      <c r="E75">
        <v>85.7</v>
      </c>
      <c r="F75">
        <v>57.6</v>
      </c>
      <c r="G75">
        <v>58.3</v>
      </c>
      <c r="H75">
        <v>59.1</v>
      </c>
      <c r="I75">
        <v>60.3</v>
      </c>
      <c r="J75">
        <v>59.9</v>
      </c>
      <c r="K75">
        <v>58.4</v>
      </c>
      <c r="L75">
        <v>57.5</v>
      </c>
      <c r="M75">
        <v>57.6</v>
      </c>
      <c r="N75">
        <v>58.2</v>
      </c>
      <c r="O75">
        <v>57.9</v>
      </c>
    </row>
    <row r="76" spans="1:15">
      <c r="A76" t="s">
        <v>145</v>
      </c>
      <c r="B76" t="s">
        <v>138</v>
      </c>
      <c r="C76" t="s">
        <v>134</v>
      </c>
      <c r="D76" t="s">
        <v>130</v>
      </c>
      <c r="E76">
        <v>105.5</v>
      </c>
      <c r="F76">
        <v>69.599999999999994</v>
      </c>
      <c r="G76">
        <v>68.2</v>
      </c>
      <c r="H76">
        <v>67.099999999999994</v>
      </c>
      <c r="I76">
        <v>65.900000000000006</v>
      </c>
      <c r="J76">
        <v>63.9</v>
      </c>
      <c r="K76">
        <v>61.9</v>
      </c>
      <c r="L76">
        <v>60.3</v>
      </c>
      <c r="M76">
        <v>60.4</v>
      </c>
      <c r="N76">
        <v>59.8</v>
      </c>
      <c r="O76">
        <v>58.8</v>
      </c>
    </row>
    <row r="77" spans="1:15">
      <c r="A77" t="s">
        <v>145</v>
      </c>
      <c r="B77" t="s">
        <v>138</v>
      </c>
      <c r="C77" t="s">
        <v>137</v>
      </c>
      <c r="D77" t="s">
        <v>130</v>
      </c>
      <c r="E77">
        <v>167.8</v>
      </c>
      <c r="F77">
        <v>116.8</v>
      </c>
      <c r="G77">
        <v>119.7</v>
      </c>
      <c r="H77">
        <v>121.6</v>
      </c>
      <c r="I77">
        <v>127.5</v>
      </c>
      <c r="J77">
        <v>130.80000000000001</v>
      </c>
      <c r="K77">
        <v>128.80000000000001</v>
      </c>
      <c r="L77">
        <v>126.2</v>
      </c>
      <c r="M77">
        <v>128.69999999999999</v>
      </c>
      <c r="N77">
        <v>133.5</v>
      </c>
      <c r="O77">
        <v>135.69999999999999</v>
      </c>
    </row>
    <row r="78" spans="1:15">
      <c r="A78" t="s">
        <v>145</v>
      </c>
      <c r="B78" t="s">
        <v>132</v>
      </c>
      <c r="C78" t="s">
        <v>136</v>
      </c>
      <c r="D78" t="s">
        <v>130</v>
      </c>
      <c r="E78">
        <v>489.7</v>
      </c>
      <c r="F78">
        <v>332.1</v>
      </c>
      <c r="G78">
        <v>338.1</v>
      </c>
      <c r="H78">
        <v>340.6</v>
      </c>
      <c r="I78">
        <v>340.9</v>
      </c>
      <c r="J78">
        <v>342.7</v>
      </c>
      <c r="K78">
        <v>343.7</v>
      </c>
      <c r="L78">
        <v>346.9</v>
      </c>
      <c r="M78">
        <v>351.2</v>
      </c>
      <c r="N78">
        <v>354.5</v>
      </c>
      <c r="O78">
        <v>358</v>
      </c>
    </row>
    <row r="79" spans="1:15">
      <c r="A79" t="s">
        <v>145</v>
      </c>
      <c r="B79" t="s">
        <v>132</v>
      </c>
      <c r="C79" t="s">
        <v>135</v>
      </c>
      <c r="D79" t="s">
        <v>130</v>
      </c>
      <c r="E79">
        <v>58.4</v>
      </c>
      <c r="F79">
        <v>40</v>
      </c>
      <c r="G79">
        <v>41</v>
      </c>
      <c r="H79">
        <v>42</v>
      </c>
      <c r="I79">
        <v>41.6</v>
      </c>
      <c r="J79">
        <v>40.9</v>
      </c>
      <c r="K79">
        <v>40.1</v>
      </c>
      <c r="L79">
        <v>39.700000000000003</v>
      </c>
      <c r="M79">
        <v>39.799999999999997</v>
      </c>
      <c r="N79">
        <v>39.5</v>
      </c>
      <c r="O79">
        <v>39.200000000000003</v>
      </c>
    </row>
    <row r="80" spans="1:15">
      <c r="A80" t="s">
        <v>145</v>
      </c>
      <c r="B80" t="s">
        <v>132</v>
      </c>
      <c r="C80" t="s">
        <v>134</v>
      </c>
      <c r="D80" t="s">
        <v>130</v>
      </c>
      <c r="E80">
        <v>56.8</v>
      </c>
      <c r="F80">
        <v>39.1</v>
      </c>
      <c r="G80">
        <v>39.799999999999997</v>
      </c>
      <c r="H80">
        <v>40.700000000000003</v>
      </c>
      <c r="I80">
        <v>40.700000000000003</v>
      </c>
      <c r="J80">
        <v>40.4</v>
      </c>
      <c r="K80">
        <v>39.799999999999997</v>
      </c>
      <c r="L80">
        <v>39.9</v>
      </c>
      <c r="M80">
        <v>41.2</v>
      </c>
      <c r="N80">
        <v>41.8</v>
      </c>
      <c r="O80">
        <v>42.1</v>
      </c>
    </row>
    <row r="81" spans="1:15">
      <c r="A81" t="s">
        <v>145</v>
      </c>
      <c r="B81" t="s">
        <v>132</v>
      </c>
      <c r="C81" t="s">
        <v>131</v>
      </c>
      <c r="D81" t="s">
        <v>130</v>
      </c>
      <c r="E81">
        <v>144.69999999999999</v>
      </c>
      <c r="F81">
        <v>98.2</v>
      </c>
      <c r="G81">
        <v>100.3</v>
      </c>
      <c r="H81">
        <v>99.3</v>
      </c>
      <c r="I81">
        <v>98.9</v>
      </c>
      <c r="J81">
        <v>98.5</v>
      </c>
      <c r="K81">
        <v>97.6</v>
      </c>
      <c r="L81">
        <v>96.8</v>
      </c>
      <c r="M81">
        <v>96.2</v>
      </c>
      <c r="N81">
        <v>96.9</v>
      </c>
      <c r="O81">
        <v>97.8</v>
      </c>
    </row>
    <row r="82" spans="1:15">
      <c r="A82" t="s">
        <v>144</v>
      </c>
      <c r="B82" t="s">
        <v>44</v>
      </c>
      <c r="C82" t="s">
        <v>136</v>
      </c>
      <c r="D82" t="s">
        <v>130</v>
      </c>
      <c r="E82">
        <v>620.79999999999995</v>
      </c>
      <c r="F82">
        <v>413.1</v>
      </c>
      <c r="G82">
        <v>417.5</v>
      </c>
      <c r="H82">
        <v>421.9</v>
      </c>
      <c r="I82">
        <v>422.1</v>
      </c>
      <c r="J82">
        <v>421.3</v>
      </c>
      <c r="K82">
        <v>411.8</v>
      </c>
      <c r="L82">
        <v>405.4</v>
      </c>
      <c r="M82">
        <v>394.8</v>
      </c>
      <c r="N82">
        <v>390.6</v>
      </c>
      <c r="O82">
        <v>389.7</v>
      </c>
    </row>
    <row r="83" spans="1:15">
      <c r="A83" t="s">
        <v>144</v>
      </c>
      <c r="B83" t="s">
        <v>44</v>
      </c>
      <c r="C83" t="s">
        <v>135</v>
      </c>
      <c r="D83" t="s">
        <v>130</v>
      </c>
      <c r="E83">
        <v>77</v>
      </c>
      <c r="F83">
        <v>53.5</v>
      </c>
      <c r="G83">
        <v>54.8</v>
      </c>
      <c r="H83">
        <v>55</v>
      </c>
      <c r="I83">
        <v>53.7</v>
      </c>
      <c r="J83">
        <v>54.5</v>
      </c>
      <c r="K83">
        <v>53.3</v>
      </c>
      <c r="L83">
        <v>53.1</v>
      </c>
      <c r="M83">
        <v>50</v>
      </c>
      <c r="N83">
        <v>49.9</v>
      </c>
      <c r="O83">
        <v>50.6</v>
      </c>
    </row>
    <row r="84" spans="1:15">
      <c r="A84" t="s">
        <v>144</v>
      </c>
      <c r="B84" t="s">
        <v>44</v>
      </c>
      <c r="C84" t="s">
        <v>134</v>
      </c>
      <c r="D84" t="s">
        <v>130</v>
      </c>
      <c r="E84">
        <v>90.5</v>
      </c>
      <c r="F84">
        <v>60</v>
      </c>
      <c r="G84">
        <v>59.2</v>
      </c>
      <c r="H84">
        <v>59.7</v>
      </c>
      <c r="I84">
        <v>59.3</v>
      </c>
      <c r="J84">
        <v>60.5</v>
      </c>
      <c r="K84">
        <v>60.4</v>
      </c>
      <c r="L84">
        <v>59.8</v>
      </c>
      <c r="M84">
        <v>59</v>
      </c>
      <c r="N84">
        <v>56.9</v>
      </c>
      <c r="O84">
        <v>56</v>
      </c>
    </row>
    <row r="85" spans="1:15">
      <c r="A85" t="s">
        <v>144</v>
      </c>
      <c r="B85" t="s">
        <v>138</v>
      </c>
      <c r="C85" t="s">
        <v>136</v>
      </c>
      <c r="D85" t="s">
        <v>130</v>
      </c>
      <c r="E85">
        <v>724.7</v>
      </c>
      <c r="F85">
        <v>485</v>
      </c>
      <c r="G85">
        <v>489.4</v>
      </c>
      <c r="H85">
        <v>497.7</v>
      </c>
      <c r="I85">
        <v>490.5</v>
      </c>
      <c r="J85">
        <v>487.1</v>
      </c>
      <c r="K85">
        <v>472.9</v>
      </c>
      <c r="L85">
        <v>466.1</v>
      </c>
      <c r="M85">
        <v>450.3</v>
      </c>
      <c r="N85">
        <v>441.5</v>
      </c>
      <c r="O85">
        <v>440.8</v>
      </c>
    </row>
    <row r="86" spans="1:15">
      <c r="A86" t="s">
        <v>144</v>
      </c>
      <c r="B86" t="s">
        <v>138</v>
      </c>
      <c r="C86" t="s">
        <v>135</v>
      </c>
      <c r="D86" t="s">
        <v>130</v>
      </c>
      <c r="E86">
        <v>92.8</v>
      </c>
      <c r="F86">
        <v>65.8</v>
      </c>
      <c r="G86">
        <v>67.099999999999994</v>
      </c>
      <c r="H86">
        <v>68.400000000000006</v>
      </c>
      <c r="I86">
        <v>65.900000000000006</v>
      </c>
      <c r="J86">
        <v>66.8</v>
      </c>
      <c r="K86">
        <v>65.400000000000006</v>
      </c>
      <c r="L86">
        <v>64.7</v>
      </c>
      <c r="M86">
        <v>61.5</v>
      </c>
      <c r="N86">
        <v>60.9</v>
      </c>
      <c r="O86">
        <v>61.7</v>
      </c>
    </row>
    <row r="87" spans="1:15">
      <c r="A87" t="s">
        <v>144</v>
      </c>
      <c r="B87" t="s">
        <v>138</v>
      </c>
      <c r="C87" t="s">
        <v>134</v>
      </c>
      <c r="D87" t="s">
        <v>130</v>
      </c>
      <c r="E87">
        <v>117.9</v>
      </c>
      <c r="F87">
        <v>78</v>
      </c>
      <c r="G87">
        <v>76.7</v>
      </c>
      <c r="H87">
        <v>77.599999999999994</v>
      </c>
      <c r="I87">
        <v>74</v>
      </c>
      <c r="J87">
        <v>72.400000000000006</v>
      </c>
      <c r="K87">
        <v>69.5</v>
      </c>
      <c r="L87">
        <v>69.5</v>
      </c>
      <c r="M87">
        <v>69.2</v>
      </c>
      <c r="N87">
        <v>67.2</v>
      </c>
      <c r="O87">
        <v>66.8</v>
      </c>
    </row>
    <row r="88" spans="1:15">
      <c r="A88" t="s">
        <v>144</v>
      </c>
      <c r="B88" t="s">
        <v>138</v>
      </c>
      <c r="C88" t="s">
        <v>137</v>
      </c>
      <c r="D88" t="s">
        <v>130</v>
      </c>
      <c r="E88">
        <v>191.1</v>
      </c>
      <c r="F88">
        <v>124.4</v>
      </c>
      <c r="G88">
        <v>125.3</v>
      </c>
      <c r="H88">
        <v>124.9</v>
      </c>
      <c r="I88">
        <v>126</v>
      </c>
      <c r="J88">
        <v>127.5</v>
      </c>
      <c r="K88">
        <v>124.8</v>
      </c>
      <c r="L88">
        <v>118.3</v>
      </c>
      <c r="M88">
        <v>107.8</v>
      </c>
      <c r="N88">
        <v>104.5</v>
      </c>
      <c r="O88">
        <v>103.1</v>
      </c>
    </row>
    <row r="89" spans="1:15">
      <c r="A89" t="s">
        <v>144</v>
      </c>
      <c r="B89" t="s">
        <v>132</v>
      </c>
      <c r="C89" t="s">
        <v>136</v>
      </c>
      <c r="D89" t="s">
        <v>130</v>
      </c>
      <c r="E89">
        <v>550.79999999999995</v>
      </c>
      <c r="F89">
        <v>363.6</v>
      </c>
      <c r="G89">
        <v>368.1</v>
      </c>
      <c r="H89">
        <v>368.4</v>
      </c>
      <c r="I89">
        <v>374.9</v>
      </c>
      <c r="J89">
        <v>376.3</v>
      </c>
      <c r="K89">
        <v>370.7</v>
      </c>
      <c r="L89">
        <v>364.2</v>
      </c>
      <c r="M89">
        <v>357</v>
      </c>
      <c r="N89">
        <v>356.4</v>
      </c>
      <c r="O89">
        <v>354.6</v>
      </c>
    </row>
    <row r="90" spans="1:15">
      <c r="A90" t="s">
        <v>144</v>
      </c>
      <c r="B90" t="s">
        <v>132</v>
      </c>
      <c r="C90" t="s">
        <v>135</v>
      </c>
      <c r="D90" t="s">
        <v>130</v>
      </c>
      <c r="E90">
        <v>63.8</v>
      </c>
      <c r="F90">
        <v>43.3</v>
      </c>
      <c r="G90">
        <v>44.5</v>
      </c>
      <c r="H90">
        <v>43.9</v>
      </c>
      <c r="I90">
        <v>43.5</v>
      </c>
      <c r="J90">
        <v>44.5</v>
      </c>
      <c r="K90">
        <v>43.5</v>
      </c>
      <c r="L90">
        <v>43.5</v>
      </c>
      <c r="M90">
        <v>40.5</v>
      </c>
      <c r="N90">
        <v>40.6</v>
      </c>
      <c r="O90">
        <v>41.3</v>
      </c>
    </row>
    <row r="91" spans="1:15">
      <c r="A91" t="s">
        <v>144</v>
      </c>
      <c r="B91" t="s">
        <v>132</v>
      </c>
      <c r="C91" t="s">
        <v>134</v>
      </c>
      <c r="D91" t="s">
        <v>130</v>
      </c>
      <c r="E91">
        <v>70.099999999999994</v>
      </c>
      <c r="F91">
        <v>46.8</v>
      </c>
      <c r="G91">
        <v>46.6</v>
      </c>
      <c r="H91">
        <v>46.5</v>
      </c>
      <c r="I91">
        <v>49</v>
      </c>
      <c r="J91">
        <v>52.1</v>
      </c>
      <c r="K91">
        <v>54.3</v>
      </c>
      <c r="L91">
        <v>52.9</v>
      </c>
      <c r="M91">
        <v>51.4</v>
      </c>
      <c r="N91">
        <v>49.4</v>
      </c>
      <c r="O91">
        <v>48</v>
      </c>
    </row>
    <row r="92" spans="1:15">
      <c r="A92" t="s">
        <v>144</v>
      </c>
      <c r="B92" t="s">
        <v>132</v>
      </c>
      <c r="C92" t="s">
        <v>131</v>
      </c>
      <c r="D92" t="s">
        <v>130</v>
      </c>
      <c r="E92">
        <v>159.6</v>
      </c>
      <c r="F92">
        <v>104.2</v>
      </c>
      <c r="G92">
        <v>105.4</v>
      </c>
      <c r="H92">
        <v>105.5</v>
      </c>
      <c r="I92">
        <v>105.2</v>
      </c>
      <c r="J92">
        <v>103.1</v>
      </c>
      <c r="K92">
        <v>102.5</v>
      </c>
      <c r="L92">
        <v>101.1</v>
      </c>
      <c r="M92">
        <v>98.1</v>
      </c>
      <c r="N92">
        <v>97</v>
      </c>
      <c r="O92">
        <v>96.9</v>
      </c>
    </row>
    <row r="93" spans="1:15">
      <c r="A93" t="s">
        <v>143</v>
      </c>
      <c r="B93" t="s">
        <v>44</v>
      </c>
      <c r="C93" t="s">
        <v>136</v>
      </c>
      <c r="D93" t="s">
        <v>130</v>
      </c>
      <c r="E93">
        <v>557.20000000000005</v>
      </c>
      <c r="F93">
        <v>378.1</v>
      </c>
      <c r="G93">
        <v>386.6</v>
      </c>
      <c r="H93">
        <v>392.9</v>
      </c>
      <c r="I93">
        <v>400</v>
      </c>
      <c r="J93">
        <v>401.8</v>
      </c>
      <c r="K93">
        <v>403</v>
      </c>
      <c r="L93">
        <v>403</v>
      </c>
      <c r="M93">
        <v>401.4</v>
      </c>
      <c r="N93">
        <v>397.7</v>
      </c>
      <c r="O93">
        <v>396.8</v>
      </c>
    </row>
    <row r="94" spans="1:15">
      <c r="A94" t="s">
        <v>143</v>
      </c>
      <c r="B94" t="s">
        <v>44</v>
      </c>
      <c r="C94" t="s">
        <v>135</v>
      </c>
      <c r="D94" t="s">
        <v>130</v>
      </c>
      <c r="E94">
        <v>68.3</v>
      </c>
      <c r="F94">
        <v>46.7</v>
      </c>
      <c r="G94">
        <v>46.5</v>
      </c>
      <c r="H94">
        <v>47.6</v>
      </c>
      <c r="I94">
        <v>48.1</v>
      </c>
      <c r="J94">
        <v>49.6</v>
      </c>
      <c r="K94">
        <v>51</v>
      </c>
      <c r="L94">
        <v>52</v>
      </c>
      <c r="M94">
        <v>52.6</v>
      </c>
      <c r="N94">
        <v>50.7</v>
      </c>
      <c r="O94">
        <v>50.2</v>
      </c>
    </row>
    <row r="95" spans="1:15">
      <c r="A95" t="s">
        <v>143</v>
      </c>
      <c r="B95" t="s">
        <v>44</v>
      </c>
      <c r="C95" t="s">
        <v>134</v>
      </c>
      <c r="D95" t="s">
        <v>130</v>
      </c>
      <c r="E95">
        <v>73.8</v>
      </c>
      <c r="F95">
        <v>50.8</v>
      </c>
      <c r="G95">
        <v>52.1</v>
      </c>
      <c r="H95">
        <v>52.8</v>
      </c>
      <c r="I95">
        <v>53</v>
      </c>
      <c r="J95">
        <v>52.4</v>
      </c>
      <c r="K95">
        <v>52.2</v>
      </c>
      <c r="L95">
        <v>51.9</v>
      </c>
      <c r="M95">
        <v>52.5</v>
      </c>
      <c r="N95">
        <v>53.4</v>
      </c>
      <c r="O95">
        <v>54.1</v>
      </c>
    </row>
    <row r="96" spans="1:15">
      <c r="A96" t="s">
        <v>143</v>
      </c>
      <c r="B96" t="s">
        <v>138</v>
      </c>
      <c r="C96" t="s">
        <v>136</v>
      </c>
      <c r="D96" t="s">
        <v>130</v>
      </c>
      <c r="E96">
        <v>650.20000000000005</v>
      </c>
      <c r="F96">
        <v>442.3</v>
      </c>
      <c r="G96">
        <v>452.5</v>
      </c>
      <c r="H96">
        <v>459.4</v>
      </c>
      <c r="I96">
        <v>471.5</v>
      </c>
      <c r="J96">
        <v>476.3</v>
      </c>
      <c r="K96">
        <v>479.1</v>
      </c>
      <c r="L96">
        <v>482.1</v>
      </c>
      <c r="M96">
        <v>481.7</v>
      </c>
      <c r="N96">
        <v>469.6</v>
      </c>
      <c r="O96">
        <v>458.4</v>
      </c>
    </row>
    <row r="97" spans="1:15">
      <c r="A97" t="s">
        <v>143</v>
      </c>
      <c r="B97" t="s">
        <v>138</v>
      </c>
      <c r="C97" t="s">
        <v>135</v>
      </c>
      <c r="D97" t="s">
        <v>130</v>
      </c>
      <c r="E97">
        <v>83.5</v>
      </c>
      <c r="F97">
        <v>58.1</v>
      </c>
      <c r="G97">
        <v>57.7</v>
      </c>
      <c r="H97">
        <v>58.2</v>
      </c>
      <c r="I97">
        <v>57.8</v>
      </c>
      <c r="J97">
        <v>59.9</v>
      </c>
      <c r="K97">
        <v>62.1</v>
      </c>
      <c r="L97">
        <v>62.9</v>
      </c>
      <c r="M97">
        <v>65</v>
      </c>
      <c r="N97">
        <v>62.6</v>
      </c>
      <c r="O97">
        <v>62.3</v>
      </c>
    </row>
    <row r="98" spans="1:15">
      <c r="A98" t="s">
        <v>143</v>
      </c>
      <c r="B98" t="s">
        <v>138</v>
      </c>
      <c r="C98" t="s">
        <v>134</v>
      </c>
      <c r="D98" t="s">
        <v>130</v>
      </c>
      <c r="E98">
        <v>98.4</v>
      </c>
      <c r="F98">
        <v>68</v>
      </c>
      <c r="G98">
        <v>68.900000000000006</v>
      </c>
      <c r="H98">
        <v>68.3</v>
      </c>
      <c r="I98">
        <v>67.099999999999994</v>
      </c>
      <c r="J98">
        <v>65.900000000000006</v>
      </c>
      <c r="K98">
        <v>64.8</v>
      </c>
      <c r="L98">
        <v>63.5</v>
      </c>
      <c r="M98">
        <v>63.5</v>
      </c>
      <c r="N98">
        <v>62.2</v>
      </c>
      <c r="O98">
        <v>62.1</v>
      </c>
    </row>
    <row r="99" spans="1:15">
      <c r="A99" t="s">
        <v>143</v>
      </c>
      <c r="B99" t="s">
        <v>138</v>
      </c>
      <c r="C99" t="s">
        <v>137</v>
      </c>
      <c r="D99" t="s">
        <v>130</v>
      </c>
      <c r="E99">
        <v>168.3</v>
      </c>
      <c r="F99">
        <v>115.6</v>
      </c>
      <c r="G99">
        <v>125.9</v>
      </c>
      <c r="H99">
        <v>135</v>
      </c>
      <c r="I99">
        <v>144.6</v>
      </c>
      <c r="J99">
        <v>146.30000000000001</v>
      </c>
      <c r="K99">
        <v>149.4</v>
      </c>
      <c r="L99">
        <v>155.69999999999999</v>
      </c>
      <c r="M99">
        <v>157.4</v>
      </c>
      <c r="N99">
        <v>150</v>
      </c>
      <c r="O99">
        <v>143.1</v>
      </c>
    </row>
    <row r="100" spans="1:15">
      <c r="A100" t="s">
        <v>143</v>
      </c>
      <c r="B100" t="s">
        <v>132</v>
      </c>
      <c r="C100" t="s">
        <v>136</v>
      </c>
      <c r="D100" t="s">
        <v>130</v>
      </c>
      <c r="E100">
        <v>489</v>
      </c>
      <c r="F100">
        <v>331.2</v>
      </c>
      <c r="G100">
        <v>339.2</v>
      </c>
      <c r="H100">
        <v>344.9</v>
      </c>
      <c r="I100">
        <v>347.7</v>
      </c>
      <c r="J100">
        <v>345.8</v>
      </c>
      <c r="K100">
        <v>345.3</v>
      </c>
      <c r="L100">
        <v>341.3</v>
      </c>
      <c r="M100">
        <v>338</v>
      </c>
      <c r="N100">
        <v>341.2</v>
      </c>
      <c r="O100">
        <v>348.5</v>
      </c>
    </row>
    <row r="101" spans="1:15">
      <c r="A101" t="s">
        <v>143</v>
      </c>
      <c r="B101" t="s">
        <v>132</v>
      </c>
      <c r="C101" t="s">
        <v>135</v>
      </c>
      <c r="D101" t="s">
        <v>130</v>
      </c>
      <c r="E101">
        <v>55.3</v>
      </c>
      <c r="F101">
        <v>36.799999999999997</v>
      </c>
      <c r="G101">
        <v>37.1</v>
      </c>
      <c r="H101">
        <v>38.5</v>
      </c>
      <c r="I101">
        <v>40.1</v>
      </c>
      <c r="J101">
        <v>40.700000000000003</v>
      </c>
      <c r="K101">
        <v>41.3</v>
      </c>
      <c r="L101">
        <v>42.4</v>
      </c>
      <c r="M101">
        <v>41.7</v>
      </c>
      <c r="N101">
        <v>40.6</v>
      </c>
      <c r="O101">
        <v>39.6</v>
      </c>
    </row>
    <row r="102" spans="1:15">
      <c r="A102" t="s">
        <v>143</v>
      </c>
      <c r="B102" t="s">
        <v>132</v>
      </c>
      <c r="C102" t="s">
        <v>134</v>
      </c>
      <c r="D102" t="s">
        <v>130</v>
      </c>
      <c r="E102">
        <v>54.5</v>
      </c>
      <c r="F102">
        <v>37.200000000000003</v>
      </c>
      <c r="G102">
        <v>38.6</v>
      </c>
      <c r="H102">
        <v>40.799999999999997</v>
      </c>
      <c r="I102">
        <v>42.2</v>
      </c>
      <c r="J102">
        <v>42.5</v>
      </c>
      <c r="K102">
        <v>43.1</v>
      </c>
      <c r="L102">
        <v>43.5</v>
      </c>
      <c r="M102">
        <v>44.4</v>
      </c>
      <c r="N102">
        <v>47</v>
      </c>
      <c r="O102">
        <v>48.5</v>
      </c>
    </row>
    <row r="103" spans="1:15">
      <c r="A103" t="s">
        <v>143</v>
      </c>
      <c r="B103" t="s">
        <v>132</v>
      </c>
      <c r="C103" t="s">
        <v>131</v>
      </c>
      <c r="D103" t="s">
        <v>130</v>
      </c>
      <c r="E103">
        <v>144.1</v>
      </c>
      <c r="F103">
        <v>97</v>
      </c>
      <c r="G103">
        <v>100.3</v>
      </c>
      <c r="H103">
        <v>98</v>
      </c>
      <c r="I103">
        <v>98.7</v>
      </c>
      <c r="J103">
        <v>97.4</v>
      </c>
      <c r="K103">
        <v>97.6</v>
      </c>
      <c r="L103">
        <v>95.8</v>
      </c>
      <c r="M103">
        <v>94.8</v>
      </c>
      <c r="N103">
        <v>95.9</v>
      </c>
      <c r="O103">
        <v>97.1</v>
      </c>
    </row>
    <row r="104" spans="1:15">
      <c r="A104" t="s">
        <v>142</v>
      </c>
      <c r="B104" t="s">
        <v>44</v>
      </c>
      <c r="C104" t="s">
        <v>136</v>
      </c>
      <c r="D104" t="s">
        <v>130</v>
      </c>
      <c r="E104">
        <v>577.1</v>
      </c>
      <c r="F104">
        <v>393</v>
      </c>
      <c r="G104">
        <v>398.7</v>
      </c>
      <c r="H104">
        <v>404.2</v>
      </c>
      <c r="I104">
        <v>412.8</v>
      </c>
      <c r="J104">
        <v>415.3</v>
      </c>
      <c r="K104">
        <v>417</v>
      </c>
      <c r="L104">
        <v>412.9</v>
      </c>
      <c r="M104">
        <v>405.2</v>
      </c>
      <c r="N104">
        <v>399.7</v>
      </c>
      <c r="O104">
        <v>394.8</v>
      </c>
    </row>
    <row r="105" spans="1:15">
      <c r="A105" t="s">
        <v>142</v>
      </c>
      <c r="B105" t="s">
        <v>44</v>
      </c>
      <c r="C105" t="s">
        <v>135</v>
      </c>
      <c r="D105" t="s">
        <v>130</v>
      </c>
      <c r="E105">
        <v>66.3</v>
      </c>
      <c r="F105">
        <v>44.9</v>
      </c>
      <c r="G105">
        <v>45.2</v>
      </c>
      <c r="H105">
        <v>46.7</v>
      </c>
      <c r="I105">
        <v>47</v>
      </c>
      <c r="J105">
        <v>47.4</v>
      </c>
      <c r="K105">
        <v>46.8</v>
      </c>
      <c r="L105">
        <v>46.9</v>
      </c>
      <c r="M105">
        <v>47.1</v>
      </c>
      <c r="N105">
        <v>46.6</v>
      </c>
      <c r="O105">
        <v>46.1</v>
      </c>
    </row>
    <row r="106" spans="1:15">
      <c r="A106" t="s">
        <v>142</v>
      </c>
      <c r="B106" t="s">
        <v>44</v>
      </c>
      <c r="C106" t="s">
        <v>134</v>
      </c>
      <c r="D106" t="s">
        <v>130</v>
      </c>
      <c r="E106">
        <v>77</v>
      </c>
      <c r="F106">
        <v>51.3</v>
      </c>
      <c r="G106">
        <v>51.8</v>
      </c>
      <c r="H106">
        <v>51.2</v>
      </c>
      <c r="I106">
        <v>51.1</v>
      </c>
      <c r="J106">
        <v>50.3</v>
      </c>
      <c r="K106">
        <v>52.1</v>
      </c>
      <c r="L106">
        <v>52.3</v>
      </c>
      <c r="M106">
        <v>51.9</v>
      </c>
      <c r="N106">
        <v>51.3</v>
      </c>
      <c r="O106">
        <v>50.9</v>
      </c>
    </row>
    <row r="107" spans="1:15">
      <c r="A107" t="s">
        <v>142</v>
      </c>
      <c r="B107" t="s">
        <v>138</v>
      </c>
      <c r="C107" t="s">
        <v>136</v>
      </c>
      <c r="D107" t="s">
        <v>130</v>
      </c>
      <c r="E107">
        <v>674.2</v>
      </c>
      <c r="F107">
        <v>454.6</v>
      </c>
      <c r="G107">
        <v>461.7</v>
      </c>
      <c r="H107">
        <v>470.9</v>
      </c>
      <c r="I107">
        <v>486.6</v>
      </c>
      <c r="J107">
        <v>487.4</v>
      </c>
      <c r="K107">
        <v>490.3</v>
      </c>
      <c r="L107">
        <v>478.9</v>
      </c>
      <c r="M107">
        <v>468.9</v>
      </c>
      <c r="N107">
        <v>458.9</v>
      </c>
      <c r="O107">
        <v>451.2</v>
      </c>
    </row>
    <row r="108" spans="1:15">
      <c r="A108" t="s">
        <v>142</v>
      </c>
      <c r="B108" t="s">
        <v>138</v>
      </c>
      <c r="C108" t="s">
        <v>135</v>
      </c>
      <c r="D108" t="s">
        <v>130</v>
      </c>
      <c r="E108">
        <v>83.7</v>
      </c>
      <c r="F108">
        <v>56.1</v>
      </c>
      <c r="G108">
        <v>57</v>
      </c>
      <c r="H108">
        <v>58.3</v>
      </c>
      <c r="I108">
        <v>58.4</v>
      </c>
      <c r="J108">
        <v>58.6</v>
      </c>
      <c r="K108">
        <v>58.1</v>
      </c>
      <c r="L108">
        <v>58.1</v>
      </c>
      <c r="M108">
        <v>57.5</v>
      </c>
      <c r="N108">
        <v>57</v>
      </c>
      <c r="O108">
        <v>55.7</v>
      </c>
    </row>
    <row r="109" spans="1:15">
      <c r="A109" t="s">
        <v>142</v>
      </c>
      <c r="B109" t="s">
        <v>138</v>
      </c>
      <c r="C109" t="s">
        <v>134</v>
      </c>
      <c r="D109" t="s">
        <v>130</v>
      </c>
      <c r="E109">
        <v>102.5</v>
      </c>
      <c r="F109">
        <v>66.900000000000006</v>
      </c>
      <c r="G109">
        <v>66.599999999999994</v>
      </c>
      <c r="H109">
        <v>63.7</v>
      </c>
      <c r="I109">
        <v>62.8</v>
      </c>
      <c r="J109">
        <v>60.5</v>
      </c>
      <c r="K109">
        <v>63.3</v>
      </c>
      <c r="L109">
        <v>62.6</v>
      </c>
      <c r="M109">
        <v>61.1</v>
      </c>
      <c r="N109">
        <v>59.5</v>
      </c>
      <c r="O109">
        <v>58.8</v>
      </c>
    </row>
    <row r="110" spans="1:15">
      <c r="A110" t="s">
        <v>142</v>
      </c>
      <c r="B110" t="s">
        <v>138</v>
      </c>
      <c r="C110" t="s">
        <v>137</v>
      </c>
      <c r="D110" t="s">
        <v>130</v>
      </c>
      <c r="E110">
        <v>187.5</v>
      </c>
      <c r="F110">
        <v>128.80000000000001</v>
      </c>
      <c r="G110">
        <v>132.30000000000001</v>
      </c>
      <c r="H110">
        <v>140.19999999999999</v>
      </c>
      <c r="I110">
        <v>156</v>
      </c>
      <c r="J110">
        <v>159.9</v>
      </c>
      <c r="K110">
        <v>162.6</v>
      </c>
      <c r="L110">
        <v>149.30000000000001</v>
      </c>
      <c r="M110">
        <v>140.6</v>
      </c>
      <c r="N110">
        <v>133.4</v>
      </c>
      <c r="O110">
        <v>128.1</v>
      </c>
    </row>
    <row r="111" spans="1:15">
      <c r="A111" t="s">
        <v>142</v>
      </c>
      <c r="B111" t="s">
        <v>132</v>
      </c>
      <c r="C111" t="s">
        <v>136</v>
      </c>
      <c r="D111" t="s">
        <v>130</v>
      </c>
      <c r="E111">
        <v>509.2</v>
      </c>
      <c r="F111">
        <v>350.5</v>
      </c>
      <c r="G111">
        <v>354.3</v>
      </c>
      <c r="H111">
        <v>355.9</v>
      </c>
      <c r="I111">
        <v>357.1</v>
      </c>
      <c r="J111">
        <v>361.1</v>
      </c>
      <c r="K111">
        <v>360.9</v>
      </c>
      <c r="L111">
        <v>363</v>
      </c>
      <c r="M111">
        <v>356.3</v>
      </c>
      <c r="N111">
        <v>354.3</v>
      </c>
      <c r="O111">
        <v>351.8</v>
      </c>
    </row>
    <row r="112" spans="1:15">
      <c r="A112" t="s">
        <v>142</v>
      </c>
      <c r="B112" t="s">
        <v>132</v>
      </c>
      <c r="C112" t="s">
        <v>135</v>
      </c>
      <c r="D112" t="s">
        <v>130</v>
      </c>
      <c r="E112">
        <v>51.9</v>
      </c>
      <c r="F112">
        <v>35.700000000000003</v>
      </c>
      <c r="G112">
        <v>35.5</v>
      </c>
      <c r="H112">
        <v>37</v>
      </c>
      <c r="I112">
        <v>37.200000000000003</v>
      </c>
      <c r="J112">
        <v>37.9</v>
      </c>
      <c r="K112">
        <v>37.4</v>
      </c>
      <c r="L112">
        <v>37.5</v>
      </c>
      <c r="M112">
        <v>38.1</v>
      </c>
      <c r="N112">
        <v>37.6</v>
      </c>
      <c r="O112">
        <v>37.5</v>
      </c>
    </row>
    <row r="113" spans="1:15">
      <c r="A113" t="s">
        <v>142</v>
      </c>
      <c r="B113" t="s">
        <v>132</v>
      </c>
      <c r="C113" t="s">
        <v>134</v>
      </c>
      <c r="D113" t="s">
        <v>130</v>
      </c>
      <c r="E113">
        <v>58.1</v>
      </c>
      <c r="F113">
        <v>39.799999999999997</v>
      </c>
      <c r="G113">
        <v>40.4</v>
      </c>
      <c r="H113">
        <v>41.6</v>
      </c>
      <c r="I113">
        <v>42</v>
      </c>
      <c r="J113">
        <v>42.6</v>
      </c>
      <c r="K113">
        <v>43.6</v>
      </c>
      <c r="L113">
        <v>44.6</v>
      </c>
      <c r="M113">
        <v>45</v>
      </c>
      <c r="N113">
        <v>45.3</v>
      </c>
      <c r="O113">
        <v>45.1</v>
      </c>
    </row>
    <row r="114" spans="1:15">
      <c r="A114" t="s">
        <v>142</v>
      </c>
      <c r="B114" t="s">
        <v>132</v>
      </c>
      <c r="C114" t="s">
        <v>131</v>
      </c>
      <c r="D114" t="s">
        <v>130</v>
      </c>
      <c r="E114">
        <v>150.19999999999999</v>
      </c>
      <c r="F114">
        <v>103.8</v>
      </c>
      <c r="G114">
        <v>107.3</v>
      </c>
      <c r="H114">
        <v>105.5</v>
      </c>
      <c r="I114">
        <v>105.5</v>
      </c>
      <c r="J114">
        <v>104.9</v>
      </c>
      <c r="K114">
        <v>103.5</v>
      </c>
      <c r="L114">
        <v>103.9</v>
      </c>
      <c r="M114">
        <v>98.7</v>
      </c>
      <c r="N114">
        <v>97</v>
      </c>
      <c r="O114">
        <v>95.6</v>
      </c>
    </row>
    <row r="115" spans="1:15">
      <c r="A115" t="s">
        <v>141</v>
      </c>
      <c r="B115" t="s">
        <v>44</v>
      </c>
      <c r="C115" t="s">
        <v>136</v>
      </c>
      <c r="D115" t="s">
        <v>130</v>
      </c>
      <c r="E115">
        <v>537.1</v>
      </c>
      <c r="F115">
        <v>361.2</v>
      </c>
      <c r="G115">
        <v>362.4</v>
      </c>
      <c r="H115">
        <v>362.1</v>
      </c>
      <c r="I115">
        <v>365.9</v>
      </c>
      <c r="J115">
        <v>365.1</v>
      </c>
      <c r="K115">
        <v>364.4</v>
      </c>
      <c r="L115">
        <v>361.4</v>
      </c>
      <c r="M115">
        <v>360.5</v>
      </c>
      <c r="N115">
        <v>361</v>
      </c>
      <c r="O115">
        <v>367.9</v>
      </c>
    </row>
    <row r="116" spans="1:15">
      <c r="A116" t="s">
        <v>141</v>
      </c>
      <c r="B116" t="s">
        <v>44</v>
      </c>
      <c r="C116" t="s">
        <v>135</v>
      </c>
      <c r="D116" t="s">
        <v>130</v>
      </c>
      <c r="E116">
        <v>62.2</v>
      </c>
      <c r="F116">
        <v>42.1</v>
      </c>
      <c r="G116">
        <v>42.5</v>
      </c>
      <c r="H116">
        <v>43.5</v>
      </c>
      <c r="I116">
        <v>43.8</v>
      </c>
      <c r="J116">
        <v>44</v>
      </c>
      <c r="K116">
        <v>43.4</v>
      </c>
      <c r="L116">
        <v>43.8</v>
      </c>
      <c r="M116">
        <v>44.3</v>
      </c>
      <c r="N116">
        <v>44.4</v>
      </c>
      <c r="O116">
        <v>44.2</v>
      </c>
    </row>
    <row r="117" spans="1:15">
      <c r="A117" t="s">
        <v>141</v>
      </c>
      <c r="B117" t="s">
        <v>44</v>
      </c>
      <c r="C117" t="s">
        <v>134</v>
      </c>
      <c r="D117" t="s">
        <v>130</v>
      </c>
      <c r="E117">
        <v>76.2</v>
      </c>
      <c r="F117">
        <v>50.7</v>
      </c>
      <c r="G117">
        <v>49.2</v>
      </c>
      <c r="H117">
        <v>48.6</v>
      </c>
      <c r="I117">
        <v>47.8</v>
      </c>
      <c r="J117">
        <v>47.8</v>
      </c>
      <c r="K117">
        <v>48.2</v>
      </c>
      <c r="L117">
        <v>49.3</v>
      </c>
      <c r="M117">
        <v>49.4</v>
      </c>
      <c r="N117">
        <v>48.7</v>
      </c>
      <c r="O117">
        <v>48.8</v>
      </c>
    </row>
    <row r="118" spans="1:15">
      <c r="A118" t="s">
        <v>141</v>
      </c>
      <c r="B118" t="s">
        <v>138</v>
      </c>
      <c r="C118" t="s">
        <v>136</v>
      </c>
      <c r="D118" t="s">
        <v>130</v>
      </c>
      <c r="E118">
        <v>629.20000000000005</v>
      </c>
      <c r="F118">
        <v>420.7</v>
      </c>
      <c r="G118">
        <v>425.7</v>
      </c>
      <c r="H118">
        <v>425.9</v>
      </c>
      <c r="I118">
        <v>433.5</v>
      </c>
      <c r="J118">
        <v>426.2</v>
      </c>
      <c r="K118">
        <v>421.9</v>
      </c>
      <c r="L118">
        <v>412.9</v>
      </c>
      <c r="M118">
        <v>409.9</v>
      </c>
      <c r="N118">
        <v>409.7</v>
      </c>
      <c r="O118">
        <v>420.5</v>
      </c>
    </row>
    <row r="119" spans="1:15">
      <c r="A119" t="s">
        <v>141</v>
      </c>
      <c r="B119" t="s">
        <v>138</v>
      </c>
      <c r="C119" t="s">
        <v>135</v>
      </c>
      <c r="D119" t="s">
        <v>130</v>
      </c>
      <c r="E119">
        <v>74.099999999999994</v>
      </c>
      <c r="F119">
        <v>50.7</v>
      </c>
      <c r="G119">
        <v>52.3</v>
      </c>
      <c r="H119">
        <v>53.3</v>
      </c>
      <c r="I119">
        <v>53.2</v>
      </c>
      <c r="J119">
        <v>52.4</v>
      </c>
      <c r="K119">
        <v>51.5</v>
      </c>
      <c r="L119">
        <v>52.2</v>
      </c>
      <c r="M119">
        <v>53.1</v>
      </c>
      <c r="N119">
        <v>53</v>
      </c>
      <c r="O119">
        <v>53</v>
      </c>
    </row>
    <row r="120" spans="1:15">
      <c r="A120" t="s">
        <v>141</v>
      </c>
      <c r="B120" t="s">
        <v>138</v>
      </c>
      <c r="C120" t="s">
        <v>134</v>
      </c>
      <c r="D120" t="s">
        <v>130</v>
      </c>
      <c r="E120">
        <v>95.9</v>
      </c>
      <c r="F120">
        <v>62.3</v>
      </c>
      <c r="G120">
        <v>60.6</v>
      </c>
      <c r="H120">
        <v>59.1</v>
      </c>
      <c r="I120">
        <v>58.2</v>
      </c>
      <c r="J120">
        <v>56.4</v>
      </c>
      <c r="K120">
        <v>56.5</v>
      </c>
      <c r="L120">
        <v>57</v>
      </c>
      <c r="M120">
        <v>56.7</v>
      </c>
      <c r="N120">
        <v>55.1</v>
      </c>
      <c r="O120">
        <v>54.9</v>
      </c>
    </row>
    <row r="121" spans="1:15">
      <c r="A121" t="s">
        <v>141</v>
      </c>
      <c r="B121" t="s">
        <v>138</v>
      </c>
      <c r="C121" t="s">
        <v>137</v>
      </c>
      <c r="D121" t="s">
        <v>130</v>
      </c>
      <c r="E121">
        <v>174.8</v>
      </c>
      <c r="F121">
        <v>118.3</v>
      </c>
      <c r="G121">
        <v>123.7</v>
      </c>
      <c r="H121">
        <v>127.1</v>
      </c>
      <c r="I121">
        <v>131.80000000000001</v>
      </c>
      <c r="J121">
        <v>127.9</v>
      </c>
      <c r="K121">
        <v>120.7</v>
      </c>
      <c r="L121">
        <v>113.5</v>
      </c>
      <c r="M121">
        <v>108.9</v>
      </c>
      <c r="N121">
        <v>112.2</v>
      </c>
      <c r="O121">
        <v>119.9</v>
      </c>
    </row>
    <row r="122" spans="1:15">
      <c r="A122" t="s">
        <v>141</v>
      </c>
      <c r="B122" t="s">
        <v>132</v>
      </c>
      <c r="C122" t="s">
        <v>136</v>
      </c>
      <c r="D122" t="s">
        <v>130</v>
      </c>
      <c r="E122">
        <v>469.6</v>
      </c>
      <c r="F122">
        <v>318.10000000000002</v>
      </c>
      <c r="G122">
        <v>315.7</v>
      </c>
      <c r="H122">
        <v>314.5</v>
      </c>
      <c r="I122">
        <v>313.8</v>
      </c>
      <c r="J122">
        <v>317.60000000000002</v>
      </c>
      <c r="K122">
        <v>319.39999999999998</v>
      </c>
      <c r="L122">
        <v>321</v>
      </c>
      <c r="M122">
        <v>321.60000000000002</v>
      </c>
      <c r="N122">
        <v>322.39999999999998</v>
      </c>
      <c r="O122">
        <v>325.5</v>
      </c>
    </row>
    <row r="123" spans="1:15">
      <c r="A123" t="s">
        <v>141</v>
      </c>
      <c r="B123" t="s">
        <v>132</v>
      </c>
      <c r="C123" t="s">
        <v>135</v>
      </c>
      <c r="D123" t="s">
        <v>130</v>
      </c>
      <c r="E123">
        <v>52.3</v>
      </c>
      <c r="F123">
        <v>35</v>
      </c>
      <c r="G123">
        <v>34.5</v>
      </c>
      <c r="H123">
        <v>35.299999999999997</v>
      </c>
      <c r="I123">
        <v>35.9</v>
      </c>
      <c r="J123">
        <v>36.9</v>
      </c>
      <c r="K123">
        <v>36.4</v>
      </c>
      <c r="L123">
        <v>36.700000000000003</v>
      </c>
      <c r="M123">
        <v>36.6</v>
      </c>
      <c r="N123">
        <v>36.799999999999997</v>
      </c>
      <c r="O123">
        <v>36.4</v>
      </c>
    </row>
    <row r="124" spans="1:15">
      <c r="A124" t="s">
        <v>141</v>
      </c>
      <c r="B124" t="s">
        <v>132</v>
      </c>
      <c r="C124" t="s">
        <v>134</v>
      </c>
      <c r="D124" t="s">
        <v>130</v>
      </c>
      <c r="E124">
        <v>60.9</v>
      </c>
      <c r="F124">
        <v>41.9</v>
      </c>
      <c r="G124">
        <v>40.4</v>
      </c>
      <c r="H124">
        <v>40.6</v>
      </c>
      <c r="I124">
        <v>39.700000000000003</v>
      </c>
      <c r="J124">
        <v>41.2</v>
      </c>
      <c r="K124">
        <v>42</v>
      </c>
      <c r="L124">
        <v>43.7</v>
      </c>
      <c r="M124">
        <v>43.9</v>
      </c>
      <c r="N124">
        <v>43.9</v>
      </c>
      <c r="O124">
        <v>44.2</v>
      </c>
    </row>
    <row r="125" spans="1:15">
      <c r="A125" t="s">
        <v>141</v>
      </c>
      <c r="B125" t="s">
        <v>132</v>
      </c>
      <c r="C125" t="s">
        <v>131</v>
      </c>
      <c r="D125" t="s">
        <v>130</v>
      </c>
      <c r="E125">
        <v>140.19999999999999</v>
      </c>
      <c r="F125">
        <v>96</v>
      </c>
      <c r="G125">
        <v>96.8</v>
      </c>
      <c r="H125">
        <v>94.3</v>
      </c>
      <c r="I125">
        <v>92.3</v>
      </c>
      <c r="J125">
        <v>90.9</v>
      </c>
      <c r="K125">
        <v>90.8</v>
      </c>
      <c r="L125">
        <v>90.8</v>
      </c>
      <c r="M125">
        <v>91.5</v>
      </c>
      <c r="N125">
        <v>92</v>
      </c>
      <c r="O125">
        <v>92.9</v>
      </c>
    </row>
    <row r="126" spans="1:15">
      <c r="A126" t="s">
        <v>140</v>
      </c>
      <c r="B126" t="s">
        <v>44</v>
      </c>
      <c r="C126" t="s">
        <v>136</v>
      </c>
      <c r="D126" t="s">
        <v>130</v>
      </c>
      <c r="E126">
        <v>454.3</v>
      </c>
      <c r="F126">
        <v>273.5</v>
      </c>
      <c r="G126">
        <v>295.2</v>
      </c>
      <c r="H126">
        <v>306.2</v>
      </c>
      <c r="I126">
        <v>353.1</v>
      </c>
      <c r="J126">
        <v>388.8</v>
      </c>
      <c r="K126">
        <v>391.7</v>
      </c>
      <c r="L126">
        <v>411.2</v>
      </c>
      <c r="M126">
        <v>392.9</v>
      </c>
      <c r="N126">
        <v>377.4</v>
      </c>
      <c r="O126">
        <v>355.5</v>
      </c>
    </row>
    <row r="127" spans="1:15">
      <c r="A127" t="s">
        <v>140</v>
      </c>
      <c r="B127" t="s">
        <v>44</v>
      </c>
      <c r="C127" t="s">
        <v>135</v>
      </c>
      <c r="D127" t="s">
        <v>130</v>
      </c>
      <c r="E127">
        <v>29.5</v>
      </c>
      <c r="F127">
        <v>25</v>
      </c>
      <c r="G127">
        <v>35.5</v>
      </c>
      <c r="H127">
        <v>47.7</v>
      </c>
      <c r="I127">
        <v>62.3</v>
      </c>
      <c r="J127">
        <v>56</v>
      </c>
      <c r="K127">
        <v>56.1</v>
      </c>
      <c r="L127">
        <v>55.5</v>
      </c>
      <c r="M127">
        <v>56.4</v>
      </c>
      <c r="N127">
        <v>60.8</v>
      </c>
      <c r="O127">
        <v>50.6</v>
      </c>
    </row>
    <row r="128" spans="1:15">
      <c r="A128" t="s">
        <v>140</v>
      </c>
      <c r="B128" t="s">
        <v>44</v>
      </c>
      <c r="C128" t="s">
        <v>134</v>
      </c>
      <c r="D128" t="s">
        <v>130</v>
      </c>
      <c r="E128">
        <v>87</v>
      </c>
      <c r="F128">
        <v>51</v>
      </c>
      <c r="G128">
        <v>43.7</v>
      </c>
      <c r="H128">
        <v>53.5</v>
      </c>
      <c r="I128">
        <v>56.4</v>
      </c>
      <c r="J128">
        <v>67.400000000000006</v>
      </c>
      <c r="K128">
        <v>62.7</v>
      </c>
      <c r="L128">
        <v>67.900000000000006</v>
      </c>
      <c r="M128">
        <v>60.8</v>
      </c>
      <c r="N128">
        <v>54.5</v>
      </c>
      <c r="O128">
        <v>49.6</v>
      </c>
    </row>
    <row r="129" spans="1:15">
      <c r="A129" t="s">
        <v>140</v>
      </c>
      <c r="B129" t="s">
        <v>138</v>
      </c>
      <c r="C129" t="s">
        <v>136</v>
      </c>
      <c r="D129" t="s">
        <v>130</v>
      </c>
      <c r="E129">
        <v>424.4</v>
      </c>
      <c r="F129">
        <v>231.6</v>
      </c>
      <c r="G129">
        <v>293.39999999999998</v>
      </c>
      <c r="H129">
        <v>322.5</v>
      </c>
      <c r="I129">
        <v>393.3</v>
      </c>
      <c r="J129">
        <v>428.1</v>
      </c>
      <c r="K129">
        <v>439.2</v>
      </c>
      <c r="L129">
        <v>468.6</v>
      </c>
      <c r="M129">
        <v>439.2</v>
      </c>
      <c r="N129">
        <v>399.1</v>
      </c>
      <c r="O129">
        <v>362.9</v>
      </c>
    </row>
    <row r="130" spans="1:15">
      <c r="A130" t="s">
        <v>140</v>
      </c>
      <c r="B130" t="s">
        <v>138</v>
      </c>
      <c r="C130" t="s">
        <v>135</v>
      </c>
      <c r="D130" t="s">
        <v>130</v>
      </c>
      <c r="E130" t="s">
        <v>128</v>
      </c>
      <c r="F130" t="s">
        <v>128</v>
      </c>
      <c r="G130" t="s">
        <v>128</v>
      </c>
      <c r="H130" t="s">
        <v>128</v>
      </c>
      <c r="I130">
        <v>88</v>
      </c>
      <c r="J130">
        <v>59.9</v>
      </c>
      <c r="K130">
        <v>51</v>
      </c>
      <c r="L130">
        <v>63.4</v>
      </c>
      <c r="M130">
        <v>61</v>
      </c>
      <c r="N130">
        <v>72.3</v>
      </c>
      <c r="O130">
        <v>54.6</v>
      </c>
    </row>
    <row r="131" spans="1:15">
      <c r="A131" t="s">
        <v>140</v>
      </c>
      <c r="B131" t="s">
        <v>138</v>
      </c>
      <c r="C131" t="s">
        <v>134</v>
      </c>
      <c r="D131" t="s">
        <v>130</v>
      </c>
      <c r="E131">
        <v>86.9</v>
      </c>
      <c r="F131">
        <v>52.5</v>
      </c>
      <c r="G131">
        <v>55.9</v>
      </c>
      <c r="H131">
        <v>80.7</v>
      </c>
      <c r="I131">
        <v>85.8</v>
      </c>
      <c r="J131">
        <v>99.5</v>
      </c>
      <c r="K131">
        <v>81.900000000000006</v>
      </c>
      <c r="L131">
        <v>79.3</v>
      </c>
      <c r="M131">
        <v>77.5</v>
      </c>
      <c r="N131">
        <v>62.7</v>
      </c>
      <c r="O131">
        <v>60.4</v>
      </c>
    </row>
    <row r="132" spans="1:15">
      <c r="A132" t="s">
        <v>140</v>
      </c>
      <c r="B132" t="s">
        <v>138</v>
      </c>
      <c r="C132" t="s">
        <v>137</v>
      </c>
      <c r="D132" t="s">
        <v>130</v>
      </c>
      <c r="E132">
        <v>87.4</v>
      </c>
      <c r="F132">
        <v>36.299999999999997</v>
      </c>
      <c r="G132">
        <v>56.8</v>
      </c>
      <c r="H132">
        <v>52</v>
      </c>
      <c r="I132">
        <v>80.099999999999994</v>
      </c>
      <c r="J132">
        <v>76.900000000000006</v>
      </c>
      <c r="K132">
        <v>110.1</v>
      </c>
      <c r="L132">
        <v>108.1</v>
      </c>
      <c r="M132">
        <v>121.8</v>
      </c>
      <c r="N132">
        <v>94.6</v>
      </c>
      <c r="O132">
        <v>94.8</v>
      </c>
    </row>
    <row r="133" spans="1:15">
      <c r="A133" t="s">
        <v>140</v>
      </c>
      <c r="B133" t="s">
        <v>132</v>
      </c>
      <c r="C133" t="s">
        <v>136</v>
      </c>
      <c r="D133" t="s">
        <v>130</v>
      </c>
      <c r="E133">
        <v>483.9</v>
      </c>
      <c r="F133">
        <v>318.7</v>
      </c>
      <c r="G133">
        <v>296.8</v>
      </c>
      <c r="H133">
        <v>293.3</v>
      </c>
      <c r="I133">
        <v>308.39999999999998</v>
      </c>
      <c r="J133">
        <v>351.3</v>
      </c>
      <c r="K133">
        <v>343.5</v>
      </c>
      <c r="L133">
        <v>353.8</v>
      </c>
      <c r="M133">
        <v>344.2</v>
      </c>
      <c r="N133">
        <v>350.2</v>
      </c>
      <c r="O133">
        <v>341.9</v>
      </c>
    </row>
    <row r="134" spans="1:15">
      <c r="A134" t="s">
        <v>140</v>
      </c>
      <c r="B134" t="s">
        <v>132</v>
      </c>
      <c r="C134" t="s">
        <v>135</v>
      </c>
      <c r="D134" t="s">
        <v>130</v>
      </c>
      <c r="E134" t="s">
        <v>128</v>
      </c>
      <c r="F134" t="s">
        <v>128</v>
      </c>
      <c r="G134" t="s">
        <v>128</v>
      </c>
      <c r="H134" t="s">
        <v>128</v>
      </c>
      <c r="I134">
        <v>37</v>
      </c>
      <c r="J134">
        <v>50.5</v>
      </c>
      <c r="K134">
        <v>58.1</v>
      </c>
      <c r="L134">
        <v>43.6</v>
      </c>
      <c r="M134">
        <v>47.6</v>
      </c>
      <c r="N134">
        <v>44.9</v>
      </c>
      <c r="O134">
        <v>42.2</v>
      </c>
    </row>
    <row r="135" spans="1:15">
      <c r="A135" t="s">
        <v>140</v>
      </c>
      <c r="B135" t="s">
        <v>132</v>
      </c>
      <c r="C135" t="s">
        <v>134</v>
      </c>
      <c r="D135" t="s">
        <v>130</v>
      </c>
      <c r="E135">
        <v>87.5</v>
      </c>
      <c r="F135">
        <v>52</v>
      </c>
      <c r="G135">
        <v>37.9</v>
      </c>
      <c r="H135">
        <v>27.8</v>
      </c>
      <c r="I135">
        <v>25.3</v>
      </c>
      <c r="J135">
        <v>29.1</v>
      </c>
      <c r="K135">
        <v>39.9</v>
      </c>
      <c r="L135">
        <v>53.8</v>
      </c>
      <c r="M135">
        <v>41.3</v>
      </c>
      <c r="N135">
        <v>45.1</v>
      </c>
      <c r="O135">
        <v>38</v>
      </c>
    </row>
    <row r="136" spans="1:15">
      <c r="A136" t="s">
        <v>140</v>
      </c>
      <c r="B136" t="s">
        <v>132</v>
      </c>
      <c r="C136" t="s">
        <v>131</v>
      </c>
      <c r="D136" t="s">
        <v>130</v>
      </c>
      <c r="E136">
        <v>151.80000000000001</v>
      </c>
      <c r="F136">
        <v>88.2</v>
      </c>
      <c r="G136">
        <v>73.400000000000006</v>
      </c>
      <c r="H136">
        <v>91</v>
      </c>
      <c r="I136">
        <v>96.4</v>
      </c>
      <c r="J136">
        <v>109.6</v>
      </c>
      <c r="K136">
        <v>89.6</v>
      </c>
      <c r="L136">
        <v>104.2</v>
      </c>
      <c r="M136">
        <v>102.5</v>
      </c>
      <c r="N136">
        <v>111.1</v>
      </c>
      <c r="O136">
        <v>94.6</v>
      </c>
    </row>
    <row r="137" spans="1:15">
      <c r="A137" t="s">
        <v>139</v>
      </c>
      <c r="B137" t="s">
        <v>44</v>
      </c>
      <c r="C137" t="s">
        <v>136</v>
      </c>
      <c r="D137" t="s">
        <v>130</v>
      </c>
      <c r="E137">
        <v>522.70000000000005</v>
      </c>
      <c r="F137">
        <v>389.4</v>
      </c>
      <c r="G137">
        <v>414.8</v>
      </c>
      <c r="H137">
        <v>403.8</v>
      </c>
      <c r="I137">
        <v>384.4</v>
      </c>
      <c r="J137">
        <v>372.5</v>
      </c>
      <c r="K137">
        <v>410.7</v>
      </c>
      <c r="L137">
        <v>441</v>
      </c>
      <c r="M137">
        <v>434.7</v>
      </c>
      <c r="N137">
        <v>389</v>
      </c>
      <c r="O137">
        <v>400</v>
      </c>
    </row>
    <row r="138" spans="1:15">
      <c r="A138" t="s">
        <v>139</v>
      </c>
      <c r="B138" t="s">
        <v>44</v>
      </c>
      <c r="C138" t="s">
        <v>135</v>
      </c>
      <c r="D138" t="s">
        <v>130</v>
      </c>
      <c r="E138">
        <v>122.7</v>
      </c>
      <c r="F138">
        <v>82.3</v>
      </c>
      <c r="G138">
        <v>92.1</v>
      </c>
      <c r="H138">
        <v>100.7</v>
      </c>
      <c r="I138">
        <v>90.7</v>
      </c>
      <c r="J138">
        <v>91.9</v>
      </c>
      <c r="K138">
        <v>95.5</v>
      </c>
      <c r="L138">
        <v>109.9</v>
      </c>
      <c r="M138">
        <v>83.2</v>
      </c>
      <c r="N138">
        <v>68.5</v>
      </c>
      <c r="O138">
        <v>72</v>
      </c>
    </row>
    <row r="139" spans="1:15">
      <c r="A139" t="s">
        <v>139</v>
      </c>
      <c r="B139" t="s">
        <v>44</v>
      </c>
      <c r="C139" t="s">
        <v>134</v>
      </c>
      <c r="D139" t="s">
        <v>130</v>
      </c>
      <c r="E139">
        <v>101.9</v>
      </c>
      <c r="F139">
        <v>79.3</v>
      </c>
      <c r="G139">
        <v>79</v>
      </c>
      <c r="H139">
        <v>77.099999999999994</v>
      </c>
      <c r="I139">
        <v>66.8</v>
      </c>
      <c r="J139">
        <v>58.7</v>
      </c>
      <c r="K139">
        <v>53.5</v>
      </c>
      <c r="L139">
        <v>69.900000000000006</v>
      </c>
      <c r="M139">
        <v>72.7</v>
      </c>
      <c r="N139">
        <v>75.099999999999994</v>
      </c>
      <c r="O139">
        <v>72.099999999999994</v>
      </c>
    </row>
    <row r="140" spans="1:15">
      <c r="A140" t="s">
        <v>139</v>
      </c>
      <c r="B140" t="s">
        <v>138</v>
      </c>
      <c r="C140" t="s">
        <v>136</v>
      </c>
      <c r="D140" t="s">
        <v>130</v>
      </c>
      <c r="E140">
        <v>515.70000000000005</v>
      </c>
      <c r="F140">
        <v>429.4</v>
      </c>
      <c r="G140">
        <v>451.6</v>
      </c>
      <c r="H140">
        <v>425.2</v>
      </c>
      <c r="I140">
        <v>376.8</v>
      </c>
      <c r="J140">
        <v>368.4</v>
      </c>
      <c r="K140">
        <v>404.8</v>
      </c>
      <c r="L140">
        <v>464.8</v>
      </c>
      <c r="M140">
        <v>476.3</v>
      </c>
      <c r="N140">
        <v>450.4</v>
      </c>
      <c r="O140">
        <v>450.3</v>
      </c>
    </row>
    <row r="141" spans="1:15">
      <c r="A141" t="s">
        <v>139</v>
      </c>
      <c r="B141" t="s">
        <v>138</v>
      </c>
      <c r="C141" t="s">
        <v>135</v>
      </c>
      <c r="D141" t="s">
        <v>130</v>
      </c>
      <c r="E141">
        <v>123.6</v>
      </c>
      <c r="F141">
        <v>104.2</v>
      </c>
      <c r="G141">
        <v>103.9</v>
      </c>
      <c r="H141">
        <v>125.3</v>
      </c>
      <c r="I141">
        <v>91</v>
      </c>
      <c r="J141">
        <v>99</v>
      </c>
      <c r="K141">
        <v>117.6</v>
      </c>
      <c r="L141">
        <v>155.9</v>
      </c>
      <c r="M141">
        <v>113.5</v>
      </c>
      <c r="N141">
        <v>88</v>
      </c>
      <c r="O141">
        <v>76</v>
      </c>
    </row>
    <row r="142" spans="1:15">
      <c r="A142" t="s">
        <v>139</v>
      </c>
      <c r="B142" t="s">
        <v>138</v>
      </c>
      <c r="C142" t="s">
        <v>134</v>
      </c>
      <c r="D142" t="s">
        <v>130</v>
      </c>
      <c r="E142">
        <v>113.7</v>
      </c>
      <c r="F142">
        <v>83.4</v>
      </c>
      <c r="G142">
        <v>87.7</v>
      </c>
      <c r="H142">
        <v>88.9</v>
      </c>
      <c r="I142">
        <v>81.099999999999994</v>
      </c>
      <c r="J142">
        <v>68.400000000000006</v>
      </c>
      <c r="K142">
        <v>45.6</v>
      </c>
      <c r="L142">
        <v>59.8</v>
      </c>
      <c r="M142">
        <v>72.400000000000006</v>
      </c>
      <c r="N142">
        <v>87</v>
      </c>
      <c r="O142">
        <v>92.8</v>
      </c>
    </row>
    <row r="143" spans="1:15">
      <c r="A143" t="s">
        <v>139</v>
      </c>
      <c r="B143" t="s">
        <v>138</v>
      </c>
      <c r="C143" t="s">
        <v>137</v>
      </c>
      <c r="D143" t="s">
        <v>130</v>
      </c>
      <c r="E143">
        <v>45</v>
      </c>
      <c r="F143">
        <v>53.6</v>
      </c>
      <c r="G143">
        <v>71.2</v>
      </c>
      <c r="H143">
        <v>61.5</v>
      </c>
      <c r="I143">
        <v>72.2</v>
      </c>
      <c r="J143">
        <v>62.9</v>
      </c>
      <c r="K143">
        <v>84.1</v>
      </c>
      <c r="L143">
        <v>80.400000000000006</v>
      </c>
      <c r="M143">
        <v>114.1</v>
      </c>
      <c r="N143">
        <v>111</v>
      </c>
      <c r="O143">
        <v>127.8</v>
      </c>
    </row>
    <row r="144" spans="1:15">
      <c r="A144" t="s">
        <v>139</v>
      </c>
      <c r="B144" t="s">
        <v>132</v>
      </c>
      <c r="C144" t="s">
        <v>136</v>
      </c>
      <c r="D144" t="s">
        <v>130</v>
      </c>
      <c r="E144">
        <v>528.6</v>
      </c>
      <c r="F144">
        <v>339.7</v>
      </c>
      <c r="G144">
        <v>374.7</v>
      </c>
      <c r="H144">
        <v>379.4</v>
      </c>
      <c r="I144">
        <v>396.7</v>
      </c>
      <c r="J144">
        <v>386.4</v>
      </c>
      <c r="K144">
        <v>433.8</v>
      </c>
      <c r="L144">
        <v>425.2</v>
      </c>
      <c r="M144">
        <v>394.5</v>
      </c>
      <c r="N144">
        <v>323.2</v>
      </c>
      <c r="O144">
        <v>348.5</v>
      </c>
    </row>
    <row r="145" spans="1:15">
      <c r="A145" t="s">
        <v>139</v>
      </c>
      <c r="B145" t="s">
        <v>132</v>
      </c>
      <c r="C145" t="s">
        <v>135</v>
      </c>
      <c r="D145" t="s">
        <v>130</v>
      </c>
      <c r="E145">
        <v>120.3</v>
      </c>
      <c r="F145">
        <v>52.4</v>
      </c>
      <c r="G145">
        <v>73.7</v>
      </c>
      <c r="H145">
        <v>69.099999999999994</v>
      </c>
      <c r="I145">
        <v>88.1</v>
      </c>
      <c r="J145">
        <v>85.8</v>
      </c>
      <c r="K145">
        <v>78.400000000000006</v>
      </c>
      <c r="L145">
        <v>64.3</v>
      </c>
      <c r="M145">
        <v>52.1</v>
      </c>
      <c r="N145">
        <v>46.6</v>
      </c>
      <c r="O145">
        <v>67.5</v>
      </c>
    </row>
    <row r="146" spans="1:15">
      <c r="A146" t="s">
        <v>139</v>
      </c>
      <c r="B146" t="s">
        <v>132</v>
      </c>
      <c r="C146" t="s">
        <v>134</v>
      </c>
      <c r="D146" t="s">
        <v>130</v>
      </c>
      <c r="E146">
        <v>82.1</v>
      </c>
      <c r="F146">
        <v>69.7</v>
      </c>
      <c r="G146">
        <v>69.8</v>
      </c>
      <c r="H146">
        <v>66</v>
      </c>
      <c r="I146">
        <v>54.8</v>
      </c>
      <c r="J146">
        <v>50.4</v>
      </c>
      <c r="K146">
        <v>63.3</v>
      </c>
      <c r="L146">
        <v>83.9</v>
      </c>
      <c r="M146">
        <v>75.8</v>
      </c>
      <c r="N146">
        <v>65.7</v>
      </c>
      <c r="O146">
        <v>52.8</v>
      </c>
    </row>
    <row r="147" spans="1:15">
      <c r="A147" t="s">
        <v>139</v>
      </c>
      <c r="B147" t="s">
        <v>132</v>
      </c>
      <c r="C147" t="s">
        <v>131</v>
      </c>
      <c r="D147" t="s">
        <v>130</v>
      </c>
      <c r="E147">
        <v>133.6</v>
      </c>
      <c r="F147">
        <v>83.8</v>
      </c>
      <c r="G147">
        <v>102.3</v>
      </c>
      <c r="H147">
        <v>91.8</v>
      </c>
      <c r="I147">
        <v>117</v>
      </c>
      <c r="J147">
        <v>110</v>
      </c>
      <c r="K147">
        <v>146.69999999999999</v>
      </c>
      <c r="L147">
        <v>129.5</v>
      </c>
      <c r="M147">
        <v>120.8</v>
      </c>
      <c r="N147">
        <v>83.8</v>
      </c>
      <c r="O147">
        <v>90.1</v>
      </c>
    </row>
    <row r="148" spans="1:15">
      <c r="A148" t="s">
        <v>133</v>
      </c>
      <c r="B148" t="s">
        <v>44</v>
      </c>
      <c r="C148" t="s">
        <v>136</v>
      </c>
      <c r="D148" t="s">
        <v>130</v>
      </c>
      <c r="E148">
        <v>651.79999999999995</v>
      </c>
      <c r="F148">
        <v>496.5</v>
      </c>
      <c r="G148">
        <v>466.6</v>
      </c>
      <c r="H148">
        <v>557.6</v>
      </c>
      <c r="I148">
        <v>541.5</v>
      </c>
      <c r="J148">
        <v>602.79999999999995</v>
      </c>
      <c r="K148">
        <v>636</v>
      </c>
      <c r="L148">
        <v>549.70000000000005</v>
      </c>
      <c r="M148">
        <v>579.6</v>
      </c>
      <c r="N148">
        <v>511.4</v>
      </c>
      <c r="O148">
        <v>512.1</v>
      </c>
    </row>
    <row r="149" spans="1:15">
      <c r="A149" t="s">
        <v>133</v>
      </c>
      <c r="B149" t="s">
        <v>44</v>
      </c>
      <c r="C149" t="s">
        <v>135</v>
      </c>
      <c r="D149" t="s">
        <v>130</v>
      </c>
      <c r="E149">
        <v>86.4</v>
      </c>
      <c r="F149">
        <v>89</v>
      </c>
      <c r="G149">
        <v>116.6</v>
      </c>
      <c r="H149">
        <v>130.4</v>
      </c>
      <c r="I149">
        <v>123.9</v>
      </c>
      <c r="J149">
        <v>102</v>
      </c>
      <c r="K149">
        <v>91.5</v>
      </c>
      <c r="L149">
        <v>65</v>
      </c>
      <c r="M149">
        <v>108.3</v>
      </c>
      <c r="N149">
        <v>105.3</v>
      </c>
      <c r="O149">
        <v>122</v>
      </c>
    </row>
    <row r="150" spans="1:15">
      <c r="A150" t="s">
        <v>133</v>
      </c>
      <c r="B150" t="s">
        <v>44</v>
      </c>
      <c r="C150" t="s">
        <v>134</v>
      </c>
      <c r="D150" t="s">
        <v>130</v>
      </c>
      <c r="E150">
        <v>280.8</v>
      </c>
      <c r="F150">
        <v>236</v>
      </c>
      <c r="G150">
        <v>208.2</v>
      </c>
      <c r="H150">
        <v>271.8</v>
      </c>
      <c r="I150">
        <v>242.3</v>
      </c>
      <c r="J150">
        <v>293.39999999999998</v>
      </c>
      <c r="K150">
        <v>310.39999999999998</v>
      </c>
      <c r="L150">
        <v>273.60000000000002</v>
      </c>
      <c r="M150">
        <v>249.7</v>
      </c>
      <c r="N150">
        <v>212.6</v>
      </c>
      <c r="O150">
        <v>206.8</v>
      </c>
    </row>
    <row r="151" spans="1:15">
      <c r="A151" t="s">
        <v>133</v>
      </c>
      <c r="B151" t="s">
        <v>138</v>
      </c>
      <c r="C151" t="s">
        <v>136</v>
      </c>
      <c r="D151" t="s">
        <v>130</v>
      </c>
      <c r="E151">
        <v>629.6</v>
      </c>
      <c r="F151">
        <v>462.2</v>
      </c>
      <c r="G151">
        <v>440.4</v>
      </c>
      <c r="H151">
        <v>502.3</v>
      </c>
      <c r="I151">
        <v>428.4</v>
      </c>
      <c r="J151">
        <v>510.2</v>
      </c>
      <c r="K151">
        <v>576</v>
      </c>
      <c r="L151">
        <v>536.6</v>
      </c>
      <c r="M151">
        <v>591.79999999999995</v>
      </c>
      <c r="N151">
        <v>508.5</v>
      </c>
      <c r="O151">
        <v>517.29999999999995</v>
      </c>
    </row>
    <row r="152" spans="1:15">
      <c r="A152" t="s">
        <v>133</v>
      </c>
      <c r="B152" t="s">
        <v>138</v>
      </c>
      <c r="C152" t="s">
        <v>135</v>
      </c>
      <c r="D152" t="s">
        <v>130</v>
      </c>
      <c r="E152">
        <v>84.7</v>
      </c>
      <c r="F152">
        <v>107.9</v>
      </c>
      <c r="G152">
        <v>144.6</v>
      </c>
      <c r="H152">
        <v>134</v>
      </c>
      <c r="I152">
        <v>81.900000000000006</v>
      </c>
      <c r="J152">
        <v>50.7</v>
      </c>
      <c r="K152">
        <v>61.2</v>
      </c>
      <c r="L152">
        <v>72.099999999999994</v>
      </c>
      <c r="M152">
        <v>125.1</v>
      </c>
      <c r="N152">
        <v>117.3</v>
      </c>
      <c r="O152">
        <v>138.69999999999999</v>
      </c>
    </row>
    <row r="153" spans="1:15">
      <c r="A153" t="s">
        <v>133</v>
      </c>
      <c r="B153" t="s">
        <v>138</v>
      </c>
      <c r="C153" t="s">
        <v>134</v>
      </c>
      <c r="D153" t="s">
        <v>130</v>
      </c>
      <c r="E153">
        <v>268.10000000000002</v>
      </c>
      <c r="F153">
        <v>203.6</v>
      </c>
      <c r="G153">
        <v>196.4</v>
      </c>
      <c r="H153">
        <v>250.5</v>
      </c>
      <c r="I153">
        <v>229.8</v>
      </c>
      <c r="J153">
        <v>271.5</v>
      </c>
      <c r="K153">
        <v>288.10000000000002</v>
      </c>
      <c r="L153">
        <v>249.4</v>
      </c>
      <c r="M153">
        <v>255.4</v>
      </c>
      <c r="N153">
        <v>219.4</v>
      </c>
      <c r="O153">
        <v>229.8</v>
      </c>
    </row>
    <row r="154" spans="1:15">
      <c r="A154" t="s">
        <v>133</v>
      </c>
      <c r="B154" t="s">
        <v>138</v>
      </c>
      <c r="C154" t="s">
        <v>137</v>
      </c>
      <c r="D154" t="s">
        <v>130</v>
      </c>
      <c r="E154" t="s">
        <v>128</v>
      </c>
      <c r="F154" t="s">
        <v>128</v>
      </c>
      <c r="G154" t="s">
        <v>128</v>
      </c>
      <c r="H154" t="s">
        <v>128</v>
      </c>
      <c r="I154" t="s">
        <v>128</v>
      </c>
      <c r="J154" t="s">
        <v>128</v>
      </c>
      <c r="K154">
        <v>64.7</v>
      </c>
      <c r="L154" t="s">
        <v>128</v>
      </c>
      <c r="M154" t="s">
        <v>128</v>
      </c>
      <c r="N154" t="s">
        <v>128</v>
      </c>
      <c r="O154" t="s">
        <v>128</v>
      </c>
    </row>
    <row r="155" spans="1:15">
      <c r="A155" t="s">
        <v>133</v>
      </c>
      <c r="B155" t="s">
        <v>132</v>
      </c>
      <c r="C155" t="s">
        <v>136</v>
      </c>
      <c r="D155" t="s">
        <v>130</v>
      </c>
      <c r="E155">
        <v>668.5</v>
      </c>
      <c r="F155">
        <v>535.6</v>
      </c>
      <c r="G155">
        <v>495.2</v>
      </c>
      <c r="H155">
        <v>622.9</v>
      </c>
      <c r="I155">
        <v>688.6</v>
      </c>
      <c r="J155">
        <v>736.9</v>
      </c>
      <c r="K155">
        <v>731.3</v>
      </c>
      <c r="L155">
        <v>574.5</v>
      </c>
      <c r="M155">
        <v>561.1</v>
      </c>
      <c r="N155">
        <v>515.9</v>
      </c>
      <c r="O155">
        <v>502.6</v>
      </c>
    </row>
    <row r="156" spans="1:15">
      <c r="A156" t="s">
        <v>133</v>
      </c>
      <c r="B156" t="s">
        <v>132</v>
      </c>
      <c r="C156" t="s">
        <v>135</v>
      </c>
      <c r="D156" t="s">
        <v>130</v>
      </c>
      <c r="E156">
        <v>92.3</v>
      </c>
      <c r="F156">
        <v>59.8</v>
      </c>
      <c r="G156">
        <v>73.099999999999994</v>
      </c>
      <c r="H156">
        <v>113.5</v>
      </c>
      <c r="I156">
        <v>172.3</v>
      </c>
      <c r="J156">
        <v>170.5</v>
      </c>
      <c r="K156">
        <v>136.4</v>
      </c>
      <c r="L156">
        <v>56.8</v>
      </c>
      <c r="M156">
        <v>86.6</v>
      </c>
      <c r="N156">
        <v>93.3</v>
      </c>
      <c r="O156">
        <v>101.2</v>
      </c>
    </row>
    <row r="157" spans="1:15">
      <c r="A157" t="s">
        <v>133</v>
      </c>
      <c r="B157" t="s">
        <v>132</v>
      </c>
      <c r="C157" t="s">
        <v>134</v>
      </c>
      <c r="D157" t="s">
        <v>130</v>
      </c>
      <c r="E157">
        <v>285.3</v>
      </c>
      <c r="F157">
        <v>279.8</v>
      </c>
      <c r="G157">
        <v>229.9</v>
      </c>
      <c r="H157">
        <v>314</v>
      </c>
      <c r="I157">
        <v>267.39999999999998</v>
      </c>
      <c r="J157">
        <v>334.6</v>
      </c>
      <c r="K157">
        <v>343.9</v>
      </c>
      <c r="L157">
        <v>309.7</v>
      </c>
      <c r="M157">
        <v>236.9</v>
      </c>
      <c r="N157">
        <v>203</v>
      </c>
      <c r="O157">
        <v>178</v>
      </c>
    </row>
    <row r="158" spans="1:15">
      <c r="A158" t="s">
        <v>133</v>
      </c>
      <c r="B158" t="s">
        <v>132</v>
      </c>
      <c r="C158" t="s">
        <v>131</v>
      </c>
      <c r="D158" t="s">
        <v>130</v>
      </c>
      <c r="E158">
        <v>85.6</v>
      </c>
      <c r="F158">
        <v>60</v>
      </c>
      <c r="G158">
        <v>23.9</v>
      </c>
      <c r="H158">
        <v>43.1</v>
      </c>
      <c r="I158">
        <v>46.4</v>
      </c>
      <c r="J158">
        <v>45.2</v>
      </c>
      <c r="K158">
        <v>23.9</v>
      </c>
      <c r="L158">
        <v>31.7</v>
      </c>
      <c r="M158">
        <v>69</v>
      </c>
      <c r="N158">
        <v>87.1</v>
      </c>
      <c r="O158">
        <v>80.2</v>
      </c>
    </row>
    <row r="159" spans="1:15">
      <c r="A159" t="s">
        <v>129</v>
      </c>
    </row>
    <row r="160" spans="1:15">
      <c r="A160" t="s">
        <v>128</v>
      </c>
      <c r="B160" t="s">
        <v>127</v>
      </c>
    </row>
    <row r="161" spans="1:2">
      <c r="A161" t="s">
        <v>65</v>
      </c>
    </row>
    <row r="162" spans="1:2">
      <c r="A162">
        <v>1</v>
      </c>
      <c r="B162" t="s">
        <v>126</v>
      </c>
    </row>
    <row r="163" spans="1:2">
      <c r="A163">
        <v>2</v>
      </c>
      <c r="B163" t="s">
        <v>125</v>
      </c>
    </row>
    <row r="164" spans="1:2">
      <c r="A164">
        <v>3</v>
      </c>
      <c r="B164" t="s">
        <v>68</v>
      </c>
    </row>
    <row r="165" spans="1:2">
      <c r="A165">
        <v>4</v>
      </c>
      <c r="B165" t="s">
        <v>124</v>
      </c>
    </row>
    <row r="166" spans="1:2">
      <c r="A166">
        <v>5</v>
      </c>
      <c r="B166" t="s">
        <v>123</v>
      </c>
    </row>
    <row r="167" spans="1:2">
      <c r="A167">
        <v>6</v>
      </c>
      <c r="B167" t="s">
        <v>122</v>
      </c>
    </row>
    <row r="168" spans="1:2">
      <c r="A168">
        <v>7</v>
      </c>
      <c r="B168" t="s">
        <v>121</v>
      </c>
    </row>
    <row r="169" spans="1:2">
      <c r="A169">
        <v>8</v>
      </c>
      <c r="B169" t="s">
        <v>120</v>
      </c>
    </row>
    <row r="170" spans="1:2">
      <c r="A170">
        <v>9</v>
      </c>
      <c r="B170" t="s">
        <v>119</v>
      </c>
    </row>
    <row r="171" spans="1:2">
      <c r="A171">
        <v>12</v>
      </c>
      <c r="B171" t="s">
        <v>118</v>
      </c>
    </row>
    <row r="172" spans="1:2">
      <c r="A172">
        <v>13</v>
      </c>
      <c r="B172" t="s">
        <v>117</v>
      </c>
    </row>
    <row r="173" spans="1:2">
      <c r="A173">
        <v>14</v>
      </c>
      <c r="B173" t="s">
        <v>116</v>
      </c>
    </row>
    <row r="174" spans="1:2">
      <c r="A174">
        <v>15</v>
      </c>
      <c r="B174" t="s">
        <v>115</v>
      </c>
    </row>
    <row r="175" spans="1:2">
      <c r="A175">
        <v>16</v>
      </c>
      <c r="B175" t="s">
        <v>114</v>
      </c>
    </row>
    <row r="176" spans="1:2">
      <c r="A176">
        <v>17</v>
      </c>
      <c r="B176" t="s">
        <v>113</v>
      </c>
    </row>
    <row r="177" spans="1:2">
      <c r="A177">
        <v>18</v>
      </c>
      <c r="B177" t="s">
        <v>70</v>
      </c>
    </row>
    <row r="178" spans="1:2">
      <c r="A178">
        <v>19</v>
      </c>
      <c r="B178" t="s">
        <v>112</v>
      </c>
    </row>
    <row r="179" spans="1:2">
      <c r="A179">
        <v>20</v>
      </c>
      <c r="B179" t="s">
        <v>72</v>
      </c>
    </row>
    <row r="180" spans="1:2">
      <c r="A180" t="s">
        <v>74</v>
      </c>
    </row>
    <row r="181" spans="1:2">
      <c r="A181" t="s">
        <v>111</v>
      </c>
    </row>
    <row r="182" spans="1:2">
      <c r="A182" t="s">
        <v>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N37"/>
  <sheetViews>
    <sheetView topLeftCell="A3" workbookViewId="0">
      <selection activeCell="D38" sqref="D38"/>
    </sheetView>
  </sheetViews>
  <sheetFormatPr defaultRowHeight="15"/>
  <cols>
    <col min="1" max="1" width="26.7109375" customWidth="1"/>
    <col min="3" max="3" width="23.42578125" customWidth="1"/>
  </cols>
  <sheetData>
    <row r="1" spans="1:9">
      <c r="A1" t="s">
        <v>110</v>
      </c>
    </row>
    <row r="2" spans="1:9">
      <c r="A2" t="s">
        <v>35</v>
      </c>
    </row>
    <row r="3" spans="1:9">
      <c r="A3" t="s">
        <v>109</v>
      </c>
    </row>
    <row r="4" spans="1:9">
      <c r="A4" t="s">
        <v>108</v>
      </c>
    </row>
    <row r="5" spans="1:9">
      <c r="A5" t="s">
        <v>107</v>
      </c>
      <c r="B5" t="s">
        <v>39</v>
      </c>
      <c r="C5" t="s">
        <v>106</v>
      </c>
      <c r="D5" t="s">
        <v>105</v>
      </c>
      <c r="E5" t="s">
        <v>104</v>
      </c>
      <c r="F5" t="s">
        <v>103</v>
      </c>
      <c r="G5" t="s">
        <v>102</v>
      </c>
    </row>
    <row r="6" spans="1:9">
      <c r="A6" t="s">
        <v>98</v>
      </c>
      <c r="B6" t="s">
        <v>44</v>
      </c>
      <c r="C6" t="s">
        <v>101</v>
      </c>
      <c r="D6" t="s">
        <v>100</v>
      </c>
      <c r="E6">
        <v>8066640</v>
      </c>
      <c r="F6">
        <v>7528750</v>
      </c>
      <c r="G6">
        <v>7596535</v>
      </c>
    </row>
    <row r="7" spans="1:9">
      <c r="A7" t="s">
        <v>98</v>
      </c>
      <c r="B7" t="s">
        <v>44</v>
      </c>
      <c r="C7" t="s">
        <v>101</v>
      </c>
      <c r="D7" t="s">
        <v>99</v>
      </c>
      <c r="E7">
        <v>5737.2</v>
      </c>
      <c r="F7">
        <v>5146.2</v>
      </c>
      <c r="G7">
        <v>4976.2</v>
      </c>
    </row>
    <row r="8" spans="1:9">
      <c r="A8" t="s">
        <v>98</v>
      </c>
      <c r="B8" t="s">
        <v>44</v>
      </c>
      <c r="C8" t="s">
        <v>101</v>
      </c>
      <c r="D8" t="s">
        <v>96</v>
      </c>
      <c r="E8">
        <v>4711.8999999999996</v>
      </c>
      <c r="F8">
        <v>4130.3999999999996</v>
      </c>
      <c r="G8">
        <v>3859.3</v>
      </c>
      <c r="I8">
        <f>E8-G8</f>
        <v>852.59999999999945</v>
      </c>
    </row>
    <row r="9" spans="1:9">
      <c r="A9" t="s">
        <v>98</v>
      </c>
      <c r="B9" t="s">
        <v>44</v>
      </c>
      <c r="C9" t="s">
        <v>97</v>
      </c>
      <c r="D9" t="s">
        <v>100</v>
      </c>
      <c r="E9">
        <v>2314238</v>
      </c>
      <c r="F9">
        <v>2351452</v>
      </c>
      <c r="G9">
        <v>2350118</v>
      </c>
    </row>
    <row r="10" spans="1:9">
      <c r="A10" t="s">
        <v>98</v>
      </c>
      <c r="B10" t="s">
        <v>44</v>
      </c>
      <c r="C10" t="s">
        <v>97</v>
      </c>
      <c r="D10" t="s">
        <v>99</v>
      </c>
      <c r="E10">
        <v>1646</v>
      </c>
      <c r="F10">
        <v>1607.3</v>
      </c>
      <c r="G10">
        <v>1539.5</v>
      </c>
    </row>
    <row r="11" spans="1:9">
      <c r="A11" t="s">
        <v>98</v>
      </c>
      <c r="B11" t="s">
        <v>44</v>
      </c>
      <c r="C11" t="s">
        <v>97</v>
      </c>
      <c r="D11" t="s">
        <v>96</v>
      </c>
      <c r="E11">
        <v>1001</v>
      </c>
      <c r="F11">
        <v>910.1</v>
      </c>
      <c r="G11">
        <v>796.7</v>
      </c>
      <c r="I11">
        <f>E11-G11</f>
        <v>204.29999999999995</v>
      </c>
    </row>
    <row r="12" spans="1:9">
      <c r="A12" t="s">
        <v>65</v>
      </c>
    </row>
    <row r="13" spans="1:9">
      <c r="A13">
        <v>1</v>
      </c>
      <c r="B13" t="s">
        <v>95</v>
      </c>
    </row>
    <row r="14" spans="1:9">
      <c r="A14">
        <v>2</v>
      </c>
      <c r="B14" t="s">
        <v>94</v>
      </c>
    </row>
    <row r="15" spans="1:9">
      <c r="A15">
        <v>3</v>
      </c>
      <c r="B15" t="s">
        <v>93</v>
      </c>
    </row>
    <row r="16" spans="1:9">
      <c r="A16">
        <v>4</v>
      </c>
      <c r="B16" t="s">
        <v>92</v>
      </c>
    </row>
    <row r="17" spans="1:14">
      <c r="A17">
        <v>5</v>
      </c>
      <c r="B17" t="s">
        <v>91</v>
      </c>
    </row>
    <row r="18" spans="1:14">
      <c r="A18">
        <v>6</v>
      </c>
      <c r="B18" t="s">
        <v>90</v>
      </c>
    </row>
    <row r="19" spans="1:14">
      <c r="A19">
        <v>8</v>
      </c>
      <c r="B19" t="s">
        <v>89</v>
      </c>
    </row>
    <row r="20" spans="1:14">
      <c r="A20">
        <v>9</v>
      </c>
      <c r="B20" t="s">
        <v>88</v>
      </c>
    </row>
    <row r="21" spans="1:14">
      <c r="A21">
        <v>10</v>
      </c>
      <c r="B21" t="s">
        <v>87</v>
      </c>
    </row>
    <row r="22" spans="1:14">
      <c r="A22">
        <v>13</v>
      </c>
      <c r="B22" t="s">
        <v>86</v>
      </c>
    </row>
    <row r="23" spans="1:14">
      <c r="A23" t="s">
        <v>74</v>
      </c>
    </row>
    <row r="24" spans="1:14">
      <c r="A24" t="s">
        <v>85</v>
      </c>
    </row>
    <row r="25" spans="1:14">
      <c r="A25" t="s">
        <v>84</v>
      </c>
    </row>
    <row r="27" spans="1:14">
      <c r="E27">
        <v>1996</v>
      </c>
      <c r="F27">
        <v>2001</v>
      </c>
      <c r="G27">
        <v>2006</v>
      </c>
    </row>
    <row r="28" spans="1:14">
      <c r="D28" t="s">
        <v>105</v>
      </c>
      <c r="E28" t="s">
        <v>104</v>
      </c>
      <c r="F28" t="s">
        <v>103</v>
      </c>
      <c r="G28" t="s">
        <v>102</v>
      </c>
    </row>
    <row r="29" spans="1:14">
      <c r="D29" t="s">
        <v>96</v>
      </c>
      <c r="E29">
        <v>1001</v>
      </c>
      <c r="F29">
        <v>910.1</v>
      </c>
      <c r="G29">
        <v>796.7</v>
      </c>
    </row>
    <row r="31" spans="1:14">
      <c r="E31" t="s">
        <v>161</v>
      </c>
      <c r="F31" t="s">
        <v>160</v>
      </c>
      <c r="G31" t="s">
        <v>159</v>
      </c>
      <c r="H31" t="s">
        <v>158</v>
      </c>
      <c r="I31" t="s">
        <v>157</v>
      </c>
      <c r="J31" t="s">
        <v>156</v>
      </c>
      <c r="K31" t="s">
        <v>155</v>
      </c>
      <c r="L31" t="s">
        <v>154</v>
      </c>
      <c r="M31" t="s">
        <v>153</v>
      </c>
      <c r="N31" t="s">
        <v>152</v>
      </c>
    </row>
    <row r="32" spans="1:14">
      <c r="E32">
        <v>391.4</v>
      </c>
      <c r="F32">
        <v>396</v>
      </c>
      <c r="G32">
        <v>400.5</v>
      </c>
      <c r="H32">
        <v>404.3</v>
      </c>
      <c r="I32">
        <v>404.8</v>
      </c>
      <c r="J32">
        <v>402.3</v>
      </c>
      <c r="K32">
        <v>400.6</v>
      </c>
      <c r="L32">
        <v>401.2</v>
      </c>
      <c r="M32">
        <v>403.6</v>
      </c>
      <c r="N32">
        <v>404.9</v>
      </c>
    </row>
    <row r="34" spans="4:8">
      <c r="D34" t="s">
        <v>105</v>
      </c>
      <c r="E34" t="s">
        <v>104</v>
      </c>
      <c r="F34" t="s">
        <v>161</v>
      </c>
      <c r="G34" t="s">
        <v>103</v>
      </c>
      <c r="H34" t="s">
        <v>102</v>
      </c>
    </row>
    <row r="35" spans="4:8">
      <c r="D35" t="s">
        <v>12</v>
      </c>
      <c r="E35">
        <v>1997</v>
      </c>
      <c r="F35">
        <v>2001</v>
      </c>
      <c r="G35">
        <v>2006</v>
      </c>
    </row>
    <row r="36" spans="4:8">
      <c r="D36" t="s">
        <v>451</v>
      </c>
      <c r="E36">
        <v>1001</v>
      </c>
      <c r="F36">
        <v>910.1</v>
      </c>
      <c r="G36">
        <v>796.7</v>
      </c>
    </row>
    <row r="37" spans="4:8">
      <c r="D37" t="s">
        <v>452</v>
      </c>
      <c r="E37">
        <v>396</v>
      </c>
      <c r="F37">
        <v>404.8</v>
      </c>
      <c r="G37">
        <v>404.9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28"/>
  <sheetViews>
    <sheetView showGridLines="0" topLeftCell="B1" workbookViewId="0">
      <selection activeCell="J33" sqref="J33"/>
    </sheetView>
  </sheetViews>
  <sheetFormatPr defaultRowHeight="15"/>
  <cols>
    <col min="1" max="1" width="15" bestFit="1" customWidth="1"/>
    <col min="2" max="2" width="8" customWidth="1"/>
    <col min="3" max="3" width="8.7109375" customWidth="1"/>
    <col min="8" max="8" width="8" customWidth="1"/>
    <col min="9" max="9" width="9.140625" style="11"/>
    <col min="10" max="10" width="80.85546875" style="11" customWidth="1"/>
    <col min="11" max="11" width="16.42578125" bestFit="1" customWidth="1"/>
  </cols>
  <sheetData>
    <row r="1" spans="1:11">
      <c r="A1" s="3" t="s">
        <v>0</v>
      </c>
      <c r="B1" s="4" t="s">
        <v>32</v>
      </c>
      <c r="C1" s="4" t="s">
        <v>30</v>
      </c>
      <c r="D1" t="s">
        <v>31</v>
      </c>
      <c r="H1" s="4" t="s">
        <v>32</v>
      </c>
      <c r="I1" s="10" t="s">
        <v>30</v>
      </c>
      <c r="J1" s="11" t="s">
        <v>31</v>
      </c>
    </row>
    <row r="2" spans="1:11">
      <c r="A2" s="5" t="s">
        <v>12</v>
      </c>
      <c r="B2" s="1">
        <v>2000</v>
      </c>
      <c r="C2" s="2">
        <v>-3.0200000000000001E-2</v>
      </c>
      <c r="D2" s="2">
        <v>-0.2228</v>
      </c>
      <c r="E2">
        <f t="array" ref="E2:F13">C2:D13-C2:D2</f>
        <v>0</v>
      </c>
      <c r="F2">
        <v>0</v>
      </c>
      <c r="H2" s="1">
        <v>2000</v>
      </c>
      <c r="I2" s="11">
        <f t="array" ref="I2:J13">E15*EXP(E2:F13)</f>
        <v>461646.5</v>
      </c>
      <c r="J2" s="11">
        <v>461646.5</v>
      </c>
    </row>
    <row r="3" spans="1:11">
      <c r="A3" s="5" t="s">
        <v>12</v>
      </c>
      <c r="B3" s="1">
        <v>2001</v>
      </c>
      <c r="C3" s="2">
        <v>-3.2399999999999998E-2</v>
      </c>
      <c r="D3" s="2">
        <v>-0.2104</v>
      </c>
      <c r="E3">
        <v>-2.1999999999999971E-3</v>
      </c>
      <c r="F3">
        <v>1.2399999999999994E-2</v>
      </c>
      <c r="H3" s="1">
        <v>2001</v>
      </c>
      <c r="I3" s="11">
        <v>460631.99406571174</v>
      </c>
      <c r="J3" s="11">
        <v>467406.55513652909</v>
      </c>
    </row>
    <row r="4" spans="1:11">
      <c r="A4" s="5" t="s">
        <v>12</v>
      </c>
      <c r="B4" s="1">
        <v>2002</v>
      </c>
      <c r="C4" s="2">
        <v>-2.8199999999999999E-2</v>
      </c>
      <c r="D4" s="2">
        <v>-0.20580000000000001</v>
      </c>
      <c r="E4">
        <v>2.0000000000000018E-3</v>
      </c>
      <c r="F4">
        <v>1.6999999999999987E-2</v>
      </c>
      <c r="H4" s="1">
        <v>2002</v>
      </c>
      <c r="I4" s="11">
        <v>462570.71690883656</v>
      </c>
      <c r="J4" s="11">
        <v>469561.57804281922</v>
      </c>
    </row>
    <row r="5" spans="1:11">
      <c r="A5" s="5" t="s">
        <v>12</v>
      </c>
      <c r="B5" s="1">
        <v>2003</v>
      </c>
      <c r="C5" s="2">
        <v>-2.2499999999999999E-2</v>
      </c>
      <c r="D5" s="2">
        <v>-0.1996</v>
      </c>
      <c r="E5">
        <v>7.700000000000002E-3</v>
      </c>
      <c r="F5">
        <v>2.3199999999999998E-2</v>
      </c>
      <c r="H5" s="1">
        <v>2003</v>
      </c>
      <c r="I5" s="11">
        <v>465214.89875435823</v>
      </c>
      <c r="J5" s="11">
        <v>472481.90348077263</v>
      </c>
    </row>
    <row r="6" spans="1:11">
      <c r="A6" s="5" t="s">
        <v>12</v>
      </c>
      <c r="B6" s="1">
        <v>2004</v>
      </c>
      <c r="C6" s="2">
        <v>-1.14E-2</v>
      </c>
      <c r="D6" s="2">
        <v>-0.16589999999999999</v>
      </c>
      <c r="E6">
        <v>1.8800000000000001E-2</v>
      </c>
      <c r="F6">
        <v>5.6900000000000006E-2</v>
      </c>
      <c r="H6" s="1">
        <v>2004</v>
      </c>
      <c r="I6" s="11">
        <v>470407.55002967204</v>
      </c>
      <c r="J6" s="11">
        <v>488675.87954233121</v>
      </c>
    </row>
    <row r="7" spans="1:11">
      <c r="A7" s="5" t="s">
        <v>12</v>
      </c>
      <c r="B7" s="1">
        <v>2005</v>
      </c>
      <c r="C7" s="2">
        <v>-2.2499999999999999E-2</v>
      </c>
      <c r="D7" s="2">
        <v>-0.13400000000000001</v>
      </c>
      <c r="E7">
        <v>7.700000000000002E-3</v>
      </c>
      <c r="F7">
        <v>8.879999999999999E-2</v>
      </c>
      <c r="H7" s="1">
        <v>2005</v>
      </c>
      <c r="I7" s="11">
        <v>465214.89875435823</v>
      </c>
      <c r="J7" s="11">
        <v>504515.94593057549</v>
      </c>
    </row>
    <row r="8" spans="1:11">
      <c r="A8" s="5" t="s">
        <v>12</v>
      </c>
      <c r="B8" s="1">
        <v>2006</v>
      </c>
      <c r="C8" s="2">
        <v>-2.2700000000000001E-2</v>
      </c>
      <c r="D8" s="2">
        <v>-0.13220000000000001</v>
      </c>
      <c r="E8">
        <v>7.4999999999999997E-3</v>
      </c>
      <c r="F8">
        <v>9.0599999999999986E-2</v>
      </c>
      <c r="H8" s="1">
        <v>2006</v>
      </c>
      <c r="I8" s="11">
        <v>465121.86507828499</v>
      </c>
      <c r="J8" s="11">
        <v>505424.89243969315</v>
      </c>
    </row>
    <row r="9" spans="1:11">
      <c r="A9" s="5" t="s">
        <v>12</v>
      </c>
      <c r="B9" s="1">
        <v>2007</v>
      </c>
      <c r="C9" s="2">
        <v>-1.2999999999999999E-3</v>
      </c>
      <c r="D9" s="2">
        <v>-8.5900000000000004E-2</v>
      </c>
      <c r="E9">
        <v>2.8900000000000002E-2</v>
      </c>
      <c r="F9">
        <v>0.13689999999999999</v>
      </c>
      <c r="H9" s="1">
        <v>2007</v>
      </c>
      <c r="I9" s="11">
        <v>475182.74040333024</v>
      </c>
      <c r="J9" s="11">
        <v>529376.26059289323</v>
      </c>
    </row>
    <row r="10" spans="1:11">
      <c r="A10" s="5" t="s">
        <v>12</v>
      </c>
      <c r="B10" s="1">
        <v>2008</v>
      </c>
      <c r="C10" s="1">
        <v>3.2000000000000002E-3</v>
      </c>
      <c r="D10" s="2">
        <v>-7.6999999999999999E-2</v>
      </c>
      <c r="E10">
        <v>3.3399999999999999E-2</v>
      </c>
      <c r="F10">
        <v>0.14579999999999999</v>
      </c>
      <c r="H10" s="1">
        <v>2008</v>
      </c>
      <c r="I10" s="11">
        <v>477325.88118535595</v>
      </c>
      <c r="J10" s="11">
        <v>534108.73759658565</v>
      </c>
    </row>
    <row r="11" spans="1:11">
      <c r="A11" s="5" t="s">
        <v>12</v>
      </c>
      <c r="B11" s="1">
        <v>2009</v>
      </c>
      <c r="C11" s="2">
        <v>-3.0999999999999999E-3</v>
      </c>
      <c r="D11" s="2">
        <v>-6.9800000000000001E-2</v>
      </c>
      <c r="E11">
        <v>2.7100000000000003E-2</v>
      </c>
      <c r="F11">
        <v>0.153</v>
      </c>
      <c r="H11" s="1">
        <v>2009</v>
      </c>
      <c r="I11" s="11">
        <v>474328.18080497382</v>
      </c>
      <c r="J11" s="11">
        <v>537968.19789148855</v>
      </c>
    </row>
    <row r="12" spans="1:11">
      <c r="A12" s="5" t="s">
        <v>12</v>
      </c>
      <c r="B12" s="1">
        <v>2010</v>
      </c>
      <c r="C12" s="1">
        <v>1E-4</v>
      </c>
      <c r="D12" s="2">
        <v>-2.5600000000000001E-2</v>
      </c>
      <c r="E12">
        <v>3.0300000000000001E-2</v>
      </c>
      <c r="F12">
        <v>0.19719999999999999</v>
      </c>
      <c r="H12" s="1">
        <v>2010</v>
      </c>
      <c r="I12" s="11">
        <v>475848.46213637351</v>
      </c>
      <c r="J12" s="11">
        <v>562279.71898669272</v>
      </c>
    </row>
    <row r="13" spans="1:11">
      <c r="A13" s="5" t="s">
        <v>12</v>
      </c>
      <c r="B13" s="1">
        <v>2011</v>
      </c>
      <c r="C13" s="1">
        <v>0</v>
      </c>
      <c r="D13" s="1">
        <v>0</v>
      </c>
      <c r="E13">
        <v>3.0200000000000001E-2</v>
      </c>
      <c r="F13">
        <v>0.2228</v>
      </c>
      <c r="H13" s="1">
        <v>2011</v>
      </c>
      <c r="I13" s="11">
        <v>475800.87966932287</v>
      </c>
      <c r="J13" s="11">
        <v>576859.90997324686</v>
      </c>
      <c r="K13" s="11">
        <f>J13-I13</f>
        <v>101059.030303924</v>
      </c>
    </row>
    <row r="15" spans="1:11">
      <c r="E15">
        <v>461646.5</v>
      </c>
    </row>
    <row r="18" spans="10:11">
      <c r="J18" s="11" t="s">
        <v>33</v>
      </c>
      <c r="K18" s="12">
        <v>2788151000</v>
      </c>
    </row>
    <row r="19" spans="10:11">
      <c r="J19" s="11" t="s">
        <v>77</v>
      </c>
      <c r="K19">
        <v>0.70291307937256753</v>
      </c>
    </row>
    <row r="20" spans="10:11">
      <c r="J20" s="11" t="s">
        <v>78</v>
      </c>
      <c r="K20" s="13">
        <f>K19*K18</f>
        <v>1959827805.1657035</v>
      </c>
    </row>
    <row r="22" spans="10:11">
      <c r="K22" s="13">
        <f>K20/K13</f>
        <v>19392.901349555159</v>
      </c>
    </row>
    <row r="25" spans="10:11">
      <c r="J25" s="11" t="s">
        <v>82</v>
      </c>
      <c r="K25" s="12">
        <v>409258000</v>
      </c>
    </row>
    <row r="26" spans="10:11">
      <c r="J26" s="11" t="s">
        <v>77</v>
      </c>
      <c r="K26">
        <v>0.70291307937256753</v>
      </c>
    </row>
    <row r="27" spans="10:11">
      <c r="J27" s="11" t="s">
        <v>83</v>
      </c>
      <c r="K27" s="13">
        <f>K26*K25</f>
        <v>287672801.03785825</v>
      </c>
    </row>
    <row r="28" spans="10:11">
      <c r="K28" s="13">
        <f>K27/K13</f>
        <v>2846.5818460034075</v>
      </c>
    </row>
  </sheetData>
  <pageMargins left="0.75" right="0.75" top="1" bottom="1" header="0.5" footer="0.5"/>
  <legacyDrawing r:id="rId1"/>
</worksheet>
</file>

<file path=xl/worksheets/sheet12.xml><?xml version="1.0" encoding="utf-8"?>
<worksheet xmlns="http://schemas.openxmlformats.org/spreadsheetml/2006/main" xmlns:r="http://schemas.openxmlformats.org/officeDocument/2006/relationships">
  <dimension ref="A1:Y37"/>
  <sheetViews>
    <sheetView workbookViewId="0">
      <selection activeCell="Y25" sqref="Y25"/>
    </sheetView>
  </sheetViews>
  <sheetFormatPr defaultRowHeight="15"/>
  <sheetData>
    <row r="1" spans="1:24">
      <c r="A1" t="s">
        <v>34</v>
      </c>
    </row>
    <row r="2" spans="1:24">
      <c r="A2" t="s">
        <v>35</v>
      </c>
    </row>
    <row r="3" spans="1:24">
      <c r="A3" t="s">
        <v>36</v>
      </c>
    </row>
    <row r="4" spans="1:24">
      <c r="A4" t="s">
        <v>37</v>
      </c>
      <c r="B4" t="s">
        <v>38</v>
      </c>
      <c r="C4" t="s">
        <v>39</v>
      </c>
      <c r="D4" t="s">
        <v>40</v>
      </c>
      <c r="E4" t="s">
        <v>41</v>
      </c>
      <c r="F4">
        <v>1992</v>
      </c>
      <c r="G4">
        <v>1993</v>
      </c>
      <c r="H4">
        <v>1994</v>
      </c>
      <c r="I4">
        <v>1995</v>
      </c>
      <c r="J4">
        <v>1996</v>
      </c>
      <c r="K4">
        <v>1997</v>
      </c>
      <c r="L4">
        <v>1998</v>
      </c>
      <c r="M4">
        <v>1999</v>
      </c>
      <c r="N4">
        <v>2000</v>
      </c>
      <c r="O4">
        <v>2001</v>
      </c>
      <c r="P4">
        <v>2002</v>
      </c>
      <c r="Q4">
        <v>2003</v>
      </c>
      <c r="R4">
        <v>2004</v>
      </c>
      <c r="S4">
        <v>2005</v>
      </c>
      <c r="T4">
        <v>2006</v>
      </c>
      <c r="U4">
        <v>2007</v>
      </c>
      <c r="V4">
        <v>2008</v>
      </c>
      <c r="W4">
        <v>2009</v>
      </c>
      <c r="X4">
        <v>2010</v>
      </c>
    </row>
    <row r="5" spans="1:24">
      <c r="A5" t="s">
        <v>42</v>
      </c>
      <c r="B5" t="s">
        <v>43</v>
      </c>
      <c r="C5" t="s">
        <v>44</v>
      </c>
      <c r="D5" t="s">
        <v>45</v>
      </c>
      <c r="E5" t="s">
        <v>46</v>
      </c>
      <c r="F5">
        <v>116355</v>
      </c>
      <c r="G5">
        <v>120380</v>
      </c>
      <c r="H5">
        <v>121530</v>
      </c>
      <c r="I5">
        <v>120465</v>
      </c>
      <c r="J5">
        <v>121610</v>
      </c>
      <c r="K5">
        <v>125590</v>
      </c>
      <c r="L5">
        <v>129565</v>
      </c>
      <c r="M5">
        <v>134205</v>
      </c>
      <c r="N5">
        <v>137700</v>
      </c>
      <c r="O5">
        <v>141610</v>
      </c>
      <c r="P5">
        <v>143645</v>
      </c>
      <c r="Q5">
        <v>145410</v>
      </c>
      <c r="R5">
        <v>150450</v>
      </c>
      <c r="S5">
        <v>155115</v>
      </c>
      <c r="T5">
        <v>159085</v>
      </c>
      <c r="U5">
        <v>164730</v>
      </c>
      <c r="V5">
        <v>165350</v>
      </c>
      <c r="W5">
        <v>169725</v>
      </c>
      <c r="X5">
        <v>169580</v>
      </c>
    </row>
    <row r="6" spans="1:24">
      <c r="A6" t="s">
        <v>42</v>
      </c>
      <c r="B6" t="s">
        <v>47</v>
      </c>
      <c r="C6" t="s">
        <v>44</v>
      </c>
      <c r="D6" t="s">
        <v>45</v>
      </c>
      <c r="E6" t="s">
        <v>46</v>
      </c>
      <c r="F6">
        <v>430</v>
      </c>
      <c r="G6">
        <v>440</v>
      </c>
      <c r="H6">
        <v>415</v>
      </c>
      <c r="I6">
        <v>445</v>
      </c>
      <c r="J6">
        <v>425</v>
      </c>
      <c r="K6">
        <v>395</v>
      </c>
      <c r="L6">
        <v>455</v>
      </c>
      <c r="M6">
        <v>430</v>
      </c>
      <c r="N6">
        <v>395</v>
      </c>
      <c r="O6">
        <v>395</v>
      </c>
      <c r="P6">
        <v>370</v>
      </c>
      <c r="Q6">
        <v>370</v>
      </c>
      <c r="R6">
        <v>380</v>
      </c>
      <c r="S6">
        <v>375</v>
      </c>
      <c r="T6">
        <v>375</v>
      </c>
      <c r="U6">
        <v>430</v>
      </c>
      <c r="V6">
        <v>450</v>
      </c>
      <c r="W6">
        <v>410</v>
      </c>
      <c r="X6">
        <v>475</v>
      </c>
    </row>
    <row r="7" spans="1:24">
      <c r="A7" t="s">
        <v>42</v>
      </c>
      <c r="B7" t="s">
        <v>48</v>
      </c>
      <c r="C7" t="s">
        <v>44</v>
      </c>
      <c r="D7" t="s">
        <v>45</v>
      </c>
      <c r="E7" t="s">
        <v>46</v>
      </c>
      <c r="F7">
        <v>240</v>
      </c>
      <c r="G7">
        <v>220</v>
      </c>
      <c r="H7">
        <v>215</v>
      </c>
      <c r="I7">
        <v>220</v>
      </c>
      <c r="J7">
        <v>230</v>
      </c>
      <c r="K7">
        <v>230</v>
      </c>
      <c r="L7">
        <v>260</v>
      </c>
      <c r="M7">
        <v>245</v>
      </c>
      <c r="N7">
        <v>250</v>
      </c>
      <c r="O7">
        <v>220</v>
      </c>
      <c r="P7">
        <v>220</v>
      </c>
      <c r="Q7">
        <v>235</v>
      </c>
      <c r="R7">
        <v>225</v>
      </c>
      <c r="S7">
        <v>225</v>
      </c>
      <c r="T7">
        <v>205</v>
      </c>
      <c r="U7">
        <v>215</v>
      </c>
      <c r="V7">
        <v>220</v>
      </c>
      <c r="W7">
        <v>225</v>
      </c>
      <c r="X7">
        <v>220</v>
      </c>
    </row>
    <row r="8" spans="1:24">
      <c r="A8" t="s">
        <v>42</v>
      </c>
      <c r="B8" t="s">
        <v>49</v>
      </c>
      <c r="C8" t="s">
        <v>44</v>
      </c>
      <c r="D8" t="s">
        <v>45</v>
      </c>
      <c r="E8" t="s">
        <v>46</v>
      </c>
      <c r="F8">
        <v>245</v>
      </c>
      <c r="G8">
        <v>245</v>
      </c>
      <c r="H8">
        <v>230</v>
      </c>
      <c r="I8">
        <v>270</v>
      </c>
      <c r="J8">
        <v>235</v>
      </c>
      <c r="K8">
        <v>255</v>
      </c>
      <c r="L8">
        <v>230</v>
      </c>
      <c r="M8">
        <v>245</v>
      </c>
      <c r="N8">
        <v>270</v>
      </c>
      <c r="O8">
        <v>250</v>
      </c>
      <c r="P8">
        <v>255</v>
      </c>
      <c r="Q8">
        <v>250</v>
      </c>
      <c r="R8">
        <v>210</v>
      </c>
      <c r="S8">
        <v>255</v>
      </c>
      <c r="T8">
        <v>270</v>
      </c>
      <c r="U8">
        <v>240</v>
      </c>
      <c r="V8">
        <v>295</v>
      </c>
      <c r="W8">
        <v>250</v>
      </c>
      <c r="X8">
        <v>250</v>
      </c>
    </row>
    <row r="9" spans="1:24">
      <c r="A9" t="s">
        <v>42</v>
      </c>
      <c r="B9" t="s">
        <v>50</v>
      </c>
      <c r="C9" t="s">
        <v>44</v>
      </c>
      <c r="D9" t="s">
        <v>45</v>
      </c>
      <c r="E9" t="s">
        <v>46</v>
      </c>
      <c r="F9">
        <v>385</v>
      </c>
      <c r="G9">
        <v>410</v>
      </c>
      <c r="H9">
        <v>355</v>
      </c>
      <c r="I9">
        <v>375</v>
      </c>
      <c r="J9">
        <v>385</v>
      </c>
      <c r="K9">
        <v>385</v>
      </c>
      <c r="L9">
        <v>365</v>
      </c>
      <c r="M9">
        <v>435</v>
      </c>
      <c r="N9">
        <v>420</v>
      </c>
      <c r="O9">
        <v>405</v>
      </c>
      <c r="P9">
        <v>415</v>
      </c>
      <c r="Q9">
        <v>460</v>
      </c>
      <c r="R9">
        <v>450</v>
      </c>
      <c r="S9">
        <v>460</v>
      </c>
      <c r="T9">
        <v>450</v>
      </c>
      <c r="U9">
        <v>470</v>
      </c>
      <c r="V9">
        <v>500</v>
      </c>
      <c r="W9">
        <v>465</v>
      </c>
      <c r="X9">
        <v>525</v>
      </c>
    </row>
    <row r="10" spans="1:24">
      <c r="A10" t="s">
        <v>42</v>
      </c>
      <c r="B10" t="s">
        <v>51</v>
      </c>
      <c r="C10" t="s">
        <v>44</v>
      </c>
      <c r="D10" t="s">
        <v>45</v>
      </c>
      <c r="E10" t="s">
        <v>46</v>
      </c>
      <c r="F10">
        <v>630</v>
      </c>
      <c r="G10">
        <v>580</v>
      </c>
      <c r="H10">
        <v>615</v>
      </c>
      <c r="I10">
        <v>555</v>
      </c>
      <c r="J10">
        <v>590</v>
      </c>
      <c r="K10">
        <v>615</v>
      </c>
      <c r="L10">
        <v>615</v>
      </c>
      <c r="M10">
        <v>600</v>
      </c>
      <c r="N10">
        <v>615</v>
      </c>
      <c r="O10">
        <v>600</v>
      </c>
      <c r="P10">
        <v>705</v>
      </c>
      <c r="Q10">
        <v>710</v>
      </c>
      <c r="R10">
        <v>710</v>
      </c>
      <c r="S10">
        <v>755</v>
      </c>
      <c r="T10">
        <v>745</v>
      </c>
      <c r="U10">
        <v>700</v>
      </c>
      <c r="V10">
        <v>760</v>
      </c>
      <c r="W10">
        <v>770</v>
      </c>
      <c r="X10">
        <v>790</v>
      </c>
    </row>
    <row r="11" spans="1:24">
      <c r="A11" t="s">
        <v>42</v>
      </c>
      <c r="B11" t="s">
        <v>52</v>
      </c>
      <c r="C11" t="s">
        <v>44</v>
      </c>
      <c r="D11" t="s">
        <v>45</v>
      </c>
      <c r="E11" t="s">
        <v>46</v>
      </c>
      <c r="F11">
        <v>1065</v>
      </c>
      <c r="G11">
        <v>1090</v>
      </c>
      <c r="H11">
        <v>1055</v>
      </c>
      <c r="I11">
        <v>1065</v>
      </c>
      <c r="J11">
        <v>985</v>
      </c>
      <c r="K11">
        <v>995</v>
      </c>
      <c r="L11">
        <v>965</v>
      </c>
      <c r="M11">
        <v>1015</v>
      </c>
      <c r="N11">
        <v>1035</v>
      </c>
      <c r="O11">
        <v>1005</v>
      </c>
      <c r="P11">
        <v>1085</v>
      </c>
      <c r="Q11">
        <v>1010</v>
      </c>
      <c r="R11">
        <v>1045</v>
      </c>
      <c r="S11">
        <v>1130</v>
      </c>
      <c r="T11">
        <v>1170</v>
      </c>
      <c r="U11">
        <v>1100</v>
      </c>
      <c r="V11">
        <v>1220</v>
      </c>
      <c r="W11">
        <v>1265</v>
      </c>
      <c r="X11">
        <v>1285</v>
      </c>
    </row>
    <row r="12" spans="1:24">
      <c r="A12" t="s">
        <v>42</v>
      </c>
      <c r="B12" t="s">
        <v>53</v>
      </c>
      <c r="C12" t="s">
        <v>44</v>
      </c>
      <c r="D12" t="s">
        <v>45</v>
      </c>
      <c r="E12" t="s">
        <v>46</v>
      </c>
      <c r="F12">
        <v>1885</v>
      </c>
      <c r="G12">
        <v>1880</v>
      </c>
      <c r="H12">
        <v>1920</v>
      </c>
      <c r="I12">
        <v>1945</v>
      </c>
      <c r="J12">
        <v>1870</v>
      </c>
      <c r="K12">
        <v>1850</v>
      </c>
      <c r="L12">
        <v>1665</v>
      </c>
      <c r="M12">
        <v>1655</v>
      </c>
      <c r="N12">
        <v>1615</v>
      </c>
      <c r="O12">
        <v>1620</v>
      </c>
      <c r="P12">
        <v>1725</v>
      </c>
      <c r="Q12">
        <v>1620</v>
      </c>
      <c r="R12">
        <v>1730</v>
      </c>
      <c r="S12">
        <v>1750</v>
      </c>
      <c r="T12">
        <v>1805</v>
      </c>
      <c r="U12">
        <v>1785</v>
      </c>
      <c r="V12">
        <v>1765</v>
      </c>
      <c r="W12">
        <v>1785</v>
      </c>
      <c r="X12">
        <v>1870</v>
      </c>
    </row>
    <row r="13" spans="1:24">
      <c r="A13" t="s">
        <v>42</v>
      </c>
      <c r="B13" t="s">
        <v>54</v>
      </c>
      <c r="C13" t="s">
        <v>44</v>
      </c>
      <c r="D13" t="s">
        <v>45</v>
      </c>
      <c r="E13" t="s">
        <v>46</v>
      </c>
      <c r="F13">
        <v>2835</v>
      </c>
      <c r="G13">
        <v>2780</v>
      </c>
      <c r="H13">
        <v>2960</v>
      </c>
      <c r="I13">
        <v>2935</v>
      </c>
      <c r="J13">
        <v>2980</v>
      </c>
      <c r="K13">
        <v>2875</v>
      </c>
      <c r="L13">
        <v>2985</v>
      </c>
      <c r="M13">
        <v>3060</v>
      </c>
      <c r="N13">
        <v>2870</v>
      </c>
      <c r="O13">
        <v>2880</v>
      </c>
      <c r="P13">
        <v>2915</v>
      </c>
      <c r="Q13">
        <v>2775</v>
      </c>
      <c r="R13">
        <v>2740</v>
      </c>
      <c r="S13">
        <v>2730</v>
      </c>
      <c r="T13">
        <v>2755</v>
      </c>
      <c r="U13">
        <v>2785</v>
      </c>
      <c r="V13">
        <v>2740</v>
      </c>
      <c r="W13">
        <v>2825</v>
      </c>
      <c r="X13">
        <v>2815</v>
      </c>
    </row>
    <row r="14" spans="1:24">
      <c r="A14" t="s">
        <v>42</v>
      </c>
      <c r="B14" t="s">
        <v>55</v>
      </c>
      <c r="C14" t="s">
        <v>44</v>
      </c>
      <c r="D14" t="s">
        <v>45</v>
      </c>
      <c r="E14" t="s">
        <v>46</v>
      </c>
      <c r="F14">
        <v>4060</v>
      </c>
      <c r="G14">
        <v>3985</v>
      </c>
      <c r="H14">
        <v>4000</v>
      </c>
      <c r="I14">
        <v>4130</v>
      </c>
      <c r="J14">
        <v>4195</v>
      </c>
      <c r="K14">
        <v>4405</v>
      </c>
      <c r="L14">
        <v>4430</v>
      </c>
      <c r="M14">
        <v>4635</v>
      </c>
      <c r="N14">
        <v>4675</v>
      </c>
      <c r="O14">
        <v>4780</v>
      </c>
      <c r="P14">
        <v>4915</v>
      </c>
      <c r="Q14">
        <v>4900</v>
      </c>
      <c r="R14">
        <v>5125</v>
      </c>
      <c r="S14">
        <v>5235</v>
      </c>
      <c r="T14">
        <v>5055</v>
      </c>
      <c r="U14">
        <v>4930</v>
      </c>
      <c r="V14">
        <v>4910</v>
      </c>
      <c r="W14">
        <v>4865</v>
      </c>
      <c r="X14">
        <v>4660</v>
      </c>
    </row>
    <row r="15" spans="1:24">
      <c r="A15" t="s">
        <v>42</v>
      </c>
      <c r="B15" t="s">
        <v>56</v>
      </c>
      <c r="C15" t="s">
        <v>44</v>
      </c>
      <c r="D15" t="s">
        <v>45</v>
      </c>
      <c r="E15" t="s">
        <v>46</v>
      </c>
      <c r="F15">
        <v>5515</v>
      </c>
      <c r="G15">
        <v>5705</v>
      </c>
      <c r="H15">
        <v>5950</v>
      </c>
      <c r="I15">
        <v>6355</v>
      </c>
      <c r="J15">
        <v>6305</v>
      </c>
      <c r="K15">
        <v>6380</v>
      </c>
      <c r="L15">
        <v>6590</v>
      </c>
      <c r="M15">
        <v>6795</v>
      </c>
      <c r="N15">
        <v>6955</v>
      </c>
      <c r="O15">
        <v>7335</v>
      </c>
      <c r="P15">
        <v>7325</v>
      </c>
      <c r="Q15">
        <v>7690</v>
      </c>
      <c r="R15">
        <v>7955</v>
      </c>
      <c r="S15">
        <v>8175</v>
      </c>
      <c r="T15">
        <v>8280</v>
      </c>
      <c r="U15">
        <v>8595</v>
      </c>
      <c r="V15">
        <v>8455</v>
      </c>
      <c r="W15">
        <v>8715</v>
      </c>
      <c r="X15">
        <v>8670</v>
      </c>
    </row>
    <row r="16" spans="1:24">
      <c r="A16" t="s">
        <v>42</v>
      </c>
      <c r="B16" t="s">
        <v>57</v>
      </c>
      <c r="C16" t="s">
        <v>44</v>
      </c>
      <c r="D16" t="s">
        <v>45</v>
      </c>
      <c r="E16" t="s">
        <v>46</v>
      </c>
      <c r="F16">
        <v>6830</v>
      </c>
      <c r="G16">
        <v>7075</v>
      </c>
      <c r="H16">
        <v>7515</v>
      </c>
      <c r="I16">
        <v>7750</v>
      </c>
      <c r="J16">
        <v>7920</v>
      </c>
      <c r="K16">
        <v>8645</v>
      </c>
      <c r="L16">
        <v>9230</v>
      </c>
      <c r="M16">
        <v>9735</v>
      </c>
      <c r="N16">
        <v>10235</v>
      </c>
      <c r="O16">
        <v>10625</v>
      </c>
      <c r="P16">
        <v>10905</v>
      </c>
      <c r="Q16">
        <v>10725</v>
      </c>
      <c r="R16">
        <v>11085</v>
      </c>
      <c r="S16">
        <v>11520</v>
      </c>
      <c r="T16">
        <v>12235</v>
      </c>
      <c r="U16">
        <v>12535</v>
      </c>
      <c r="V16">
        <v>12900</v>
      </c>
      <c r="W16">
        <v>13185</v>
      </c>
      <c r="X16">
        <v>13105</v>
      </c>
    </row>
    <row r="17" spans="1:25">
      <c r="A17" t="s">
        <v>42</v>
      </c>
      <c r="B17" t="s">
        <v>58</v>
      </c>
      <c r="C17" t="s">
        <v>44</v>
      </c>
      <c r="D17" t="s">
        <v>45</v>
      </c>
      <c r="E17" t="s">
        <v>46</v>
      </c>
      <c r="F17">
        <v>9385</v>
      </c>
      <c r="G17">
        <v>9755</v>
      </c>
      <c r="H17">
        <v>9895</v>
      </c>
      <c r="I17">
        <v>9815</v>
      </c>
      <c r="J17">
        <v>10110</v>
      </c>
      <c r="K17">
        <v>10670</v>
      </c>
      <c r="L17">
        <v>11335</v>
      </c>
      <c r="M17">
        <v>11880</v>
      </c>
      <c r="N17">
        <v>12470</v>
      </c>
      <c r="O17">
        <v>13275</v>
      </c>
      <c r="P17">
        <v>14015</v>
      </c>
      <c r="Q17">
        <v>14485</v>
      </c>
      <c r="R17">
        <v>15215</v>
      </c>
      <c r="S17">
        <v>16085</v>
      </c>
      <c r="T17">
        <v>16720</v>
      </c>
      <c r="U17">
        <v>17295</v>
      </c>
      <c r="V17">
        <v>16750</v>
      </c>
      <c r="W17">
        <v>17230</v>
      </c>
      <c r="X17">
        <v>17550</v>
      </c>
    </row>
    <row r="18" spans="1:25">
      <c r="A18" t="s">
        <v>42</v>
      </c>
      <c r="B18" t="s">
        <v>59</v>
      </c>
      <c r="C18" t="s">
        <v>44</v>
      </c>
      <c r="D18" t="s">
        <v>45</v>
      </c>
      <c r="E18" t="s">
        <v>46</v>
      </c>
      <c r="F18">
        <v>13905</v>
      </c>
      <c r="G18">
        <v>14360</v>
      </c>
      <c r="H18">
        <v>14370</v>
      </c>
      <c r="I18">
        <v>13865</v>
      </c>
      <c r="J18">
        <v>13655</v>
      </c>
      <c r="K18">
        <v>13865</v>
      </c>
      <c r="L18">
        <v>14045</v>
      </c>
      <c r="M18">
        <v>14790</v>
      </c>
      <c r="N18">
        <v>15110</v>
      </c>
      <c r="O18">
        <v>15695</v>
      </c>
      <c r="P18">
        <v>16145</v>
      </c>
      <c r="Q18">
        <v>16595</v>
      </c>
      <c r="R18">
        <v>17445</v>
      </c>
      <c r="S18">
        <v>18145</v>
      </c>
      <c r="T18">
        <v>19100</v>
      </c>
      <c r="U18">
        <v>20530</v>
      </c>
      <c r="V18">
        <v>20955</v>
      </c>
      <c r="W18">
        <v>22205</v>
      </c>
      <c r="X18">
        <v>22535</v>
      </c>
    </row>
    <row r="19" spans="1:25">
      <c r="A19" t="s">
        <v>42</v>
      </c>
      <c r="B19" t="s">
        <v>60</v>
      </c>
      <c r="C19" t="s">
        <v>44</v>
      </c>
      <c r="D19" t="s">
        <v>45</v>
      </c>
      <c r="E19" t="s">
        <v>46</v>
      </c>
      <c r="F19">
        <v>17550</v>
      </c>
      <c r="G19">
        <v>18485</v>
      </c>
      <c r="H19">
        <v>18410</v>
      </c>
      <c r="I19">
        <v>17875</v>
      </c>
      <c r="J19">
        <v>17865</v>
      </c>
      <c r="K19">
        <v>18035</v>
      </c>
      <c r="L19">
        <v>18500</v>
      </c>
      <c r="M19">
        <v>18950</v>
      </c>
      <c r="N19">
        <v>18800</v>
      </c>
      <c r="O19">
        <v>19080</v>
      </c>
      <c r="P19">
        <v>18775</v>
      </c>
      <c r="Q19">
        <v>18415</v>
      </c>
      <c r="R19">
        <v>19085</v>
      </c>
      <c r="S19">
        <v>19860</v>
      </c>
      <c r="T19">
        <v>20565</v>
      </c>
      <c r="U19">
        <v>21645</v>
      </c>
      <c r="V19">
        <v>21915</v>
      </c>
      <c r="W19">
        <v>22865</v>
      </c>
      <c r="X19">
        <v>23110</v>
      </c>
    </row>
    <row r="20" spans="1:25">
      <c r="A20" t="s">
        <v>42</v>
      </c>
      <c r="B20" t="s">
        <v>61</v>
      </c>
      <c r="C20" t="s">
        <v>44</v>
      </c>
      <c r="D20" t="s">
        <v>45</v>
      </c>
      <c r="E20" t="s">
        <v>46</v>
      </c>
      <c r="F20">
        <v>18065</v>
      </c>
      <c r="G20">
        <v>18905</v>
      </c>
      <c r="H20">
        <v>19545</v>
      </c>
      <c r="I20">
        <v>18780</v>
      </c>
      <c r="J20">
        <v>18885</v>
      </c>
      <c r="K20">
        <v>19405</v>
      </c>
      <c r="L20">
        <v>19750</v>
      </c>
      <c r="M20">
        <v>19910</v>
      </c>
      <c r="N20">
        <v>20575</v>
      </c>
      <c r="O20">
        <v>20580</v>
      </c>
      <c r="P20">
        <v>20715</v>
      </c>
      <c r="Q20">
        <v>20795</v>
      </c>
      <c r="R20">
        <v>21025</v>
      </c>
      <c r="S20">
        <v>20895</v>
      </c>
      <c r="T20">
        <v>21000</v>
      </c>
      <c r="U20">
        <v>21115</v>
      </c>
      <c r="V20">
        <v>21055</v>
      </c>
      <c r="W20">
        <v>21435</v>
      </c>
      <c r="X20">
        <v>21335</v>
      </c>
    </row>
    <row r="21" spans="1:25">
      <c r="A21" t="s">
        <v>42</v>
      </c>
      <c r="B21" t="s">
        <v>62</v>
      </c>
      <c r="C21" t="s">
        <v>44</v>
      </c>
      <c r="D21" t="s">
        <v>45</v>
      </c>
      <c r="E21" t="s">
        <v>46</v>
      </c>
      <c r="F21">
        <v>15375</v>
      </c>
      <c r="G21">
        <v>15620</v>
      </c>
      <c r="H21">
        <v>15140</v>
      </c>
      <c r="I21">
        <v>15020</v>
      </c>
      <c r="J21">
        <v>15515</v>
      </c>
      <c r="K21">
        <v>16500</v>
      </c>
      <c r="L21">
        <v>17245</v>
      </c>
      <c r="M21">
        <v>18285</v>
      </c>
      <c r="N21">
        <v>18620</v>
      </c>
      <c r="O21">
        <v>19190</v>
      </c>
      <c r="P21">
        <v>18940</v>
      </c>
      <c r="Q21">
        <v>19070</v>
      </c>
      <c r="R21">
        <v>19455</v>
      </c>
      <c r="S21">
        <v>19970</v>
      </c>
      <c r="T21">
        <v>20040</v>
      </c>
      <c r="U21">
        <v>20730</v>
      </c>
      <c r="V21">
        <v>20375</v>
      </c>
      <c r="W21">
        <v>20480</v>
      </c>
      <c r="X21">
        <v>20325</v>
      </c>
    </row>
    <row r="22" spans="1:25">
      <c r="A22" t="s">
        <v>42</v>
      </c>
      <c r="B22" t="s">
        <v>63</v>
      </c>
      <c r="C22" t="s">
        <v>44</v>
      </c>
      <c r="D22" t="s">
        <v>45</v>
      </c>
      <c r="E22" t="s">
        <v>46</v>
      </c>
      <c r="F22">
        <v>10325</v>
      </c>
      <c r="G22">
        <v>10785</v>
      </c>
      <c r="H22">
        <v>10920</v>
      </c>
      <c r="I22">
        <v>10885</v>
      </c>
      <c r="J22">
        <v>10995</v>
      </c>
      <c r="K22">
        <v>11330</v>
      </c>
      <c r="L22">
        <v>11735</v>
      </c>
      <c r="M22">
        <v>11760</v>
      </c>
      <c r="N22">
        <v>12245</v>
      </c>
      <c r="O22">
        <v>12965</v>
      </c>
      <c r="P22">
        <v>13420</v>
      </c>
      <c r="Q22">
        <v>14005</v>
      </c>
      <c r="R22">
        <v>14990</v>
      </c>
      <c r="S22">
        <v>15335</v>
      </c>
      <c r="T22">
        <v>15620</v>
      </c>
      <c r="U22">
        <v>15900</v>
      </c>
      <c r="V22">
        <v>16135</v>
      </c>
      <c r="W22">
        <v>16325</v>
      </c>
      <c r="X22">
        <v>15865</v>
      </c>
    </row>
    <row r="23" spans="1:25">
      <c r="A23" t="s">
        <v>42</v>
      </c>
      <c r="B23" t="s">
        <v>64</v>
      </c>
      <c r="C23" t="s">
        <v>44</v>
      </c>
      <c r="D23" t="s">
        <v>45</v>
      </c>
      <c r="E23" t="s">
        <v>46</v>
      </c>
      <c r="F23">
        <v>7600</v>
      </c>
      <c r="G23">
        <v>8030</v>
      </c>
      <c r="H23">
        <v>7985</v>
      </c>
      <c r="I23">
        <v>8165</v>
      </c>
      <c r="J23">
        <v>8450</v>
      </c>
      <c r="K23">
        <v>8730</v>
      </c>
      <c r="L23">
        <v>9145</v>
      </c>
      <c r="M23">
        <v>9770</v>
      </c>
      <c r="N23">
        <v>10535</v>
      </c>
      <c r="O23">
        <v>10715</v>
      </c>
      <c r="P23">
        <v>10805</v>
      </c>
      <c r="Q23">
        <v>11300</v>
      </c>
      <c r="R23">
        <v>11575</v>
      </c>
      <c r="S23">
        <v>12220</v>
      </c>
      <c r="T23">
        <v>12690</v>
      </c>
      <c r="U23">
        <v>13730</v>
      </c>
      <c r="V23">
        <v>13950</v>
      </c>
      <c r="W23">
        <v>14415</v>
      </c>
      <c r="X23">
        <v>14190</v>
      </c>
    </row>
    <row r="24" spans="1:25">
      <c r="X24">
        <f>SUM(X21:X23)</f>
        <v>50380</v>
      </c>
    </row>
    <row r="25" spans="1:25">
      <c r="X25">
        <f>X24/X5</f>
        <v>0.29708692062743247</v>
      </c>
      <c r="Y25">
        <f>1-X25</f>
        <v>0.70291307937256753</v>
      </c>
    </row>
    <row r="26" spans="1:25">
      <c r="A26" t="s">
        <v>65</v>
      </c>
    </row>
    <row r="27" spans="1:25">
      <c r="A27">
        <v>1</v>
      </c>
      <c r="B27" t="s">
        <v>66</v>
      </c>
    </row>
    <row r="28" spans="1:25">
      <c r="A28">
        <v>2</v>
      </c>
      <c r="B28" t="s">
        <v>67</v>
      </c>
    </row>
    <row r="29" spans="1:25">
      <c r="A29">
        <v>3</v>
      </c>
      <c r="B29" t="s">
        <v>68</v>
      </c>
    </row>
    <row r="30" spans="1:25">
      <c r="A30">
        <v>9</v>
      </c>
      <c r="B30" t="s">
        <v>69</v>
      </c>
    </row>
    <row r="31" spans="1:25">
      <c r="A31">
        <v>17</v>
      </c>
      <c r="B31" t="s">
        <v>70</v>
      </c>
    </row>
    <row r="32" spans="1:25">
      <c r="A32">
        <v>18</v>
      </c>
      <c r="B32" t="s">
        <v>71</v>
      </c>
    </row>
    <row r="33" spans="1:2">
      <c r="A33">
        <v>19</v>
      </c>
      <c r="B33" t="s">
        <v>72</v>
      </c>
    </row>
    <row r="34" spans="1:2">
      <c r="A34">
        <v>21</v>
      </c>
      <c r="B34" t="s">
        <v>73</v>
      </c>
    </row>
    <row r="35" spans="1:2">
      <c r="A35" t="s">
        <v>74</v>
      </c>
    </row>
    <row r="36" spans="1:2">
      <c r="A36" t="s">
        <v>75</v>
      </c>
    </row>
    <row r="37" spans="1:2">
      <c r="A37" t="s">
        <v>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10"/>
  <sheetViews>
    <sheetView workbookViewId="0">
      <selection activeCell="G32" sqref="G32"/>
    </sheetView>
  </sheetViews>
  <sheetFormatPr defaultRowHeight="15"/>
  <sheetData>
    <row r="1" spans="1:8">
      <c r="A1" t="s">
        <v>79</v>
      </c>
      <c r="B1" t="s">
        <v>80</v>
      </c>
      <c r="C1" t="s">
        <v>81</v>
      </c>
    </row>
    <row r="2" spans="1:8">
      <c r="A2">
        <v>0</v>
      </c>
      <c r="B2">
        <v>2772.8919999999998</v>
      </c>
      <c r="C2">
        <v>65</v>
      </c>
    </row>
    <row r="3" spans="1:8">
      <c r="A3">
        <v>1</v>
      </c>
      <c r="B3">
        <v>311.63900000000001</v>
      </c>
      <c r="C3">
        <v>36</v>
      </c>
    </row>
    <row r="5" spans="1:8">
      <c r="B5">
        <f>B2/B3</f>
        <v>8.8977695346217889</v>
      </c>
    </row>
    <row r="7" spans="1:8">
      <c r="F7" t="s">
        <v>224</v>
      </c>
      <c r="G7" t="s">
        <v>223</v>
      </c>
    </row>
    <row r="8" spans="1:8">
      <c r="A8" t="s">
        <v>220</v>
      </c>
      <c r="F8" t="s">
        <v>225</v>
      </c>
      <c r="G8">
        <v>1191</v>
      </c>
      <c r="H8">
        <f t="array" ref="H8:H9">G10/G8:G9</f>
        <v>0.1712846347607053</v>
      </c>
    </row>
    <row r="9" spans="1:8">
      <c r="A9" t="s">
        <v>221</v>
      </c>
      <c r="F9" t="s">
        <v>226</v>
      </c>
      <c r="G9">
        <v>1404</v>
      </c>
      <c r="H9">
        <v>0.14529914529914531</v>
      </c>
    </row>
    <row r="10" spans="1:8">
      <c r="A10" t="s">
        <v>222</v>
      </c>
      <c r="F10" t="s">
        <v>227</v>
      </c>
      <c r="G10">
        <v>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J15"/>
  <sheetViews>
    <sheetView showGridLines="0" workbookViewId="0">
      <selection activeCell="N22" sqref="N22"/>
    </sheetView>
  </sheetViews>
  <sheetFormatPr defaultRowHeight="15"/>
  <cols>
    <col min="1" max="1" width="36.5703125" bestFit="1" customWidth="1"/>
    <col min="2" max="2" width="5" customWidth="1"/>
    <col min="3" max="3" width="8" customWidth="1"/>
    <col min="4" max="4" width="7.7109375" customWidth="1"/>
    <col min="5" max="5" width="4.140625" customWidth="1"/>
    <col min="6" max="6" width="8.85546875" customWidth="1"/>
    <col min="7" max="7" width="11.140625" bestFit="1" customWidth="1"/>
    <col min="8" max="8" width="8.7109375" customWidth="1"/>
  </cols>
  <sheetData>
    <row r="1" spans="1:10">
      <c r="A1" s="24" t="s">
        <v>14</v>
      </c>
      <c r="B1" s="34" t="s">
        <v>12</v>
      </c>
      <c r="C1" s="34" t="s">
        <v>212</v>
      </c>
      <c r="D1" s="34" t="s">
        <v>211</v>
      </c>
      <c r="E1" s="34" t="s">
        <v>210</v>
      </c>
      <c r="F1" s="33" t="s">
        <v>208</v>
      </c>
      <c r="G1" s="34" t="s">
        <v>213</v>
      </c>
      <c r="H1" s="34" t="s">
        <v>209</v>
      </c>
      <c r="I1" s="33" t="s">
        <v>208</v>
      </c>
      <c r="J1" s="34" t="s">
        <v>209</v>
      </c>
    </row>
    <row r="2" spans="1:10" ht="30">
      <c r="A2" s="5" t="s">
        <v>194</v>
      </c>
      <c r="B2" s="1">
        <v>2011</v>
      </c>
      <c r="C2" s="1">
        <v>11.115</v>
      </c>
      <c r="D2" s="1">
        <v>10</v>
      </c>
      <c r="E2" s="1">
        <v>2</v>
      </c>
      <c r="F2" s="6">
        <v>2</v>
      </c>
      <c r="G2" s="1">
        <v>10.37</v>
      </c>
      <c r="H2" s="1">
        <v>2.2950000000000002E-2</v>
      </c>
      <c r="I2">
        <f t="array" ref="I2:J2">F2:H2*SQRT(G2)</f>
        <v>6.4404968752418474</v>
      </c>
      <c r="J2">
        <v>33.393976298128976</v>
      </c>
    </row>
    <row r="3" spans="1:10">
      <c r="A3" s="5" t="s">
        <v>187</v>
      </c>
      <c r="B3" s="1">
        <v>2011</v>
      </c>
      <c r="C3" s="1">
        <v>11.737</v>
      </c>
      <c r="D3" s="1">
        <v>11</v>
      </c>
      <c r="E3" s="1">
        <v>2</v>
      </c>
      <c r="F3" s="6">
        <v>3</v>
      </c>
      <c r="G3" s="1">
        <v>11.262</v>
      </c>
      <c r="H3" s="2">
        <v>-0.1938</v>
      </c>
      <c r="I3">
        <f t="array" ref="I3:J3">F3:H3*SQRT(G3)</f>
        <v>10.067671031574283</v>
      </c>
      <c r="J3">
        <v>37.794037052529859</v>
      </c>
    </row>
    <row r="4" spans="1:10">
      <c r="A4" s="5" t="s">
        <v>190</v>
      </c>
      <c r="B4" s="1">
        <v>2011</v>
      </c>
      <c r="C4" s="1">
        <v>26.352</v>
      </c>
      <c r="D4" s="1">
        <v>21</v>
      </c>
      <c r="E4" s="1">
        <v>2</v>
      </c>
      <c r="F4" s="6">
        <v>6</v>
      </c>
      <c r="G4" s="1">
        <v>29.215</v>
      </c>
      <c r="H4" s="2">
        <v>-5.7070000000000003E-2</v>
      </c>
      <c r="I4">
        <f t="array" ref="I4:J4">F4:H4*SQRT(G4)</f>
        <v>32.430541161072227</v>
      </c>
      <c r="J4">
        <v>157.90971000345419</v>
      </c>
    </row>
    <row r="5" spans="1:10">
      <c r="A5" s="5" t="s">
        <v>186</v>
      </c>
      <c r="B5" s="1">
        <v>2011</v>
      </c>
      <c r="C5" s="1">
        <v>27.152000000000001</v>
      </c>
      <c r="D5" s="1">
        <v>24</v>
      </c>
      <c r="E5" s="1">
        <v>2</v>
      </c>
      <c r="F5" s="6">
        <v>11</v>
      </c>
      <c r="G5" s="1">
        <v>29.902000000000001</v>
      </c>
      <c r="H5" s="2">
        <v>-0.19855999999999999</v>
      </c>
      <c r="I5">
        <f t="array" ref="I5:J5">F5:H5*SQRT(G5)</f>
        <v>60.150993341756212</v>
      </c>
      <c r="J5">
        <v>163.51227299138131</v>
      </c>
    </row>
    <row r="6" spans="1:10">
      <c r="A6" s="5" t="s">
        <v>196</v>
      </c>
      <c r="B6" s="1">
        <v>2011</v>
      </c>
      <c r="C6" s="1">
        <v>31.195</v>
      </c>
      <c r="D6" s="1">
        <v>11</v>
      </c>
      <c r="E6" s="1">
        <v>2</v>
      </c>
      <c r="F6" s="6">
        <v>4</v>
      </c>
      <c r="G6" s="1">
        <v>31.423999999999999</v>
      </c>
      <c r="H6" s="1">
        <v>5.638E-2</v>
      </c>
      <c r="I6">
        <f t="array" ref="I6:J6">F6:H6*SQRT(G6)</f>
        <v>22.422845492934208</v>
      </c>
      <c r="J6">
        <v>176.15387419249114</v>
      </c>
    </row>
    <row r="7" spans="1:10">
      <c r="A7" s="5" t="s">
        <v>193</v>
      </c>
      <c r="B7" s="1">
        <v>2011</v>
      </c>
      <c r="C7" s="1">
        <v>33.378</v>
      </c>
      <c r="D7" s="1">
        <v>12</v>
      </c>
      <c r="E7" s="1">
        <v>2</v>
      </c>
      <c r="F7" s="6">
        <v>4</v>
      </c>
      <c r="G7" s="1">
        <v>34.514000000000003</v>
      </c>
      <c r="H7" s="1">
        <v>8.9599999999999992E-3</v>
      </c>
      <c r="I7">
        <f t="array" ref="I7:J7">F7:H7*SQRT(G7)</f>
        <v>23.499446801999404</v>
      </c>
      <c r="J7">
        <v>202.76497673105189</v>
      </c>
    </row>
    <row r="8" spans="1:10">
      <c r="A8" s="5" t="s">
        <v>191</v>
      </c>
      <c r="B8" s="1">
        <v>2011</v>
      </c>
      <c r="C8" s="1">
        <v>56.134</v>
      </c>
      <c r="D8" s="1">
        <v>19</v>
      </c>
      <c r="E8" s="1">
        <v>2</v>
      </c>
      <c r="F8" s="6">
        <v>6</v>
      </c>
      <c r="G8" s="1">
        <v>56.911999999999999</v>
      </c>
      <c r="H8" s="2">
        <v>-2.4840000000000001E-2</v>
      </c>
      <c r="I8">
        <f t="array" ref="I8:J8">F8:H8*SQRT(G8)</f>
        <v>45.264025450682134</v>
      </c>
      <c r="J8">
        <v>429.34436940820359</v>
      </c>
    </row>
    <row r="9" spans="1:10">
      <c r="A9" s="5" t="s">
        <v>188</v>
      </c>
      <c r="B9" s="1">
        <v>2011</v>
      </c>
      <c r="C9" s="1">
        <v>70.177999999999997</v>
      </c>
      <c r="D9" s="1">
        <v>33</v>
      </c>
      <c r="E9" s="1">
        <v>2</v>
      </c>
      <c r="F9" s="6">
        <v>13</v>
      </c>
      <c r="G9" s="1">
        <v>74.936000000000007</v>
      </c>
      <c r="H9" s="2">
        <v>-0.15759999999999999</v>
      </c>
      <c r="I9">
        <f t="array" ref="I9:J9">F9:H9*SQRT(G9)</f>
        <v>112.53525669762345</v>
      </c>
      <c r="J9">
        <v>648.68784583793172</v>
      </c>
    </row>
    <row r="10" spans="1:10" ht="30">
      <c r="A10" s="5" t="s">
        <v>192</v>
      </c>
      <c r="B10" s="1">
        <v>2011</v>
      </c>
      <c r="C10" s="1">
        <v>84.451999999999998</v>
      </c>
      <c r="D10" s="1">
        <v>15</v>
      </c>
      <c r="E10" s="1">
        <v>2</v>
      </c>
      <c r="F10" s="6">
        <v>2</v>
      </c>
      <c r="G10" s="1">
        <v>82.825999999999993</v>
      </c>
      <c r="H10" s="2">
        <v>-8.4700000000000001E-3</v>
      </c>
      <c r="I10">
        <f t="array" ref="I10:J10">F10:H10*SQRT(G10)</f>
        <v>18.201758156837485</v>
      </c>
      <c r="J10">
        <v>753.7894105491107</v>
      </c>
    </row>
    <row r="11" spans="1:10">
      <c r="A11" s="5" t="s">
        <v>197</v>
      </c>
      <c r="B11" s="1">
        <v>2011</v>
      </c>
      <c r="C11" s="1">
        <v>88.912999999999997</v>
      </c>
      <c r="D11" s="1">
        <v>25</v>
      </c>
      <c r="E11" s="1">
        <v>2</v>
      </c>
      <c r="F11" s="6">
        <v>9</v>
      </c>
      <c r="G11" s="1">
        <v>83.355999999999995</v>
      </c>
      <c r="H11" s="1">
        <v>8.1110000000000002E-2</v>
      </c>
      <c r="I11">
        <f t="array" ref="I11:J11">F11:H11*SQRT(G11)</f>
        <v>82.169556406250607</v>
      </c>
      <c r="J11">
        <v>761.03617153326945</v>
      </c>
    </row>
    <row r="12" spans="1:10" ht="45">
      <c r="A12" s="5" t="s">
        <v>184</v>
      </c>
      <c r="B12" s="1">
        <v>2011</v>
      </c>
      <c r="C12" s="1">
        <v>129.66200000000001</v>
      </c>
      <c r="D12" s="1">
        <v>49</v>
      </c>
      <c r="E12" s="1">
        <v>2</v>
      </c>
      <c r="F12" s="6">
        <v>15</v>
      </c>
      <c r="G12" s="1">
        <v>147.27600000000001</v>
      </c>
      <c r="H12" s="2">
        <v>-0.27376</v>
      </c>
      <c r="I12">
        <f t="array" ref="I12:J12">F12:H12*SQRT(G12)</f>
        <v>182.03598545342624</v>
      </c>
      <c r="J12">
        <v>1787.3021195759202</v>
      </c>
    </row>
    <row r="13" spans="1:10">
      <c r="A13" s="5" t="s">
        <v>185</v>
      </c>
      <c r="B13" s="1">
        <v>2011</v>
      </c>
      <c r="C13" s="1">
        <v>138.041</v>
      </c>
      <c r="D13" s="1">
        <v>29</v>
      </c>
      <c r="E13" s="1">
        <v>2</v>
      </c>
      <c r="F13" s="6">
        <v>13</v>
      </c>
      <c r="G13" s="1">
        <v>156.07900000000001</v>
      </c>
      <c r="H13" s="2">
        <v>-0.20086999999999999</v>
      </c>
      <c r="I13">
        <f t="array" ref="I13:J13">F13:H13*SQRT(G13)</f>
        <v>162.41105565816633</v>
      </c>
      <c r="J13">
        <v>1949.9196273900725</v>
      </c>
    </row>
    <row r="14" spans="1:10">
      <c r="A14" s="5" t="s">
        <v>195</v>
      </c>
      <c r="B14" s="1">
        <v>2011</v>
      </c>
      <c r="C14" s="1">
        <v>374.64600000000002</v>
      </c>
      <c r="D14" s="1">
        <v>19</v>
      </c>
      <c r="E14" s="1">
        <v>2</v>
      </c>
      <c r="F14" s="6">
        <v>7</v>
      </c>
      <c r="G14" s="1">
        <v>366.98599999999999</v>
      </c>
      <c r="H14" s="1">
        <v>3.721E-2</v>
      </c>
      <c r="I14">
        <f t="array" ref="I14:J14">F14:H14*SQRT(G14)</f>
        <v>134.09815062110289</v>
      </c>
      <c r="J14">
        <v>7030.3062719765803</v>
      </c>
    </row>
    <row r="15" spans="1:10" ht="30.75" thickBot="1">
      <c r="A15" s="7" t="s">
        <v>189</v>
      </c>
      <c r="B15" s="8">
        <v>2011</v>
      </c>
      <c r="C15" s="8">
        <v>385.34300000000002</v>
      </c>
      <c r="D15" s="8">
        <v>28</v>
      </c>
      <c r="E15" s="8">
        <v>2</v>
      </c>
      <c r="F15" s="9">
        <v>10</v>
      </c>
      <c r="G15" s="8">
        <v>408.71300000000002</v>
      </c>
      <c r="H15" s="31">
        <v>-8.6889999999999995E-2</v>
      </c>
      <c r="I15">
        <f t="array" ref="I15:J15">F15:H15*SQRT(G15)</f>
        <v>202.166515526187</v>
      </c>
      <c r="J15">
        <v>8262.8083060254467</v>
      </c>
    </row>
  </sheetData>
  <sortState ref="A2:K15">
    <sortCondition ref="G2:G15"/>
  </sortState>
  <pageMargins left="0.75" right="0.75" top="1" bottom="1" header="0.5" footer="0.5"/>
</worksheet>
</file>

<file path=xl/worksheets/sheet15.xml><?xml version="1.0" encoding="utf-8"?>
<worksheet xmlns="http://schemas.openxmlformats.org/spreadsheetml/2006/main" xmlns:r="http://schemas.openxmlformats.org/officeDocument/2006/relationships">
  <dimension ref="A1:B482"/>
  <sheetViews>
    <sheetView showGridLines="0" topLeftCell="A232" workbookViewId="0">
      <selection activeCell="D246" sqref="D246"/>
    </sheetView>
  </sheetViews>
  <sheetFormatPr defaultRowHeight="15"/>
  <cols>
    <col min="1" max="2" width="36.5703125" bestFit="1" customWidth="1"/>
  </cols>
  <sheetData>
    <row r="1" spans="1:2">
      <c r="A1" s="24" t="s">
        <v>398</v>
      </c>
      <c r="B1" s="33" t="s">
        <v>14</v>
      </c>
    </row>
    <row r="2" spans="1:2">
      <c r="A2" s="5" t="s">
        <v>397</v>
      </c>
      <c r="B2" s="6" t="s">
        <v>188</v>
      </c>
    </row>
    <row r="3" spans="1:2">
      <c r="A3" s="5" t="s">
        <v>396</v>
      </c>
      <c r="B3" s="6" t="s">
        <v>196</v>
      </c>
    </row>
    <row r="4" spans="1:2">
      <c r="A4" s="5" t="s">
        <v>396</v>
      </c>
      <c r="B4" s="6" t="s">
        <v>195</v>
      </c>
    </row>
    <row r="5" spans="1:2" ht="30">
      <c r="A5" s="5" t="s">
        <v>396</v>
      </c>
      <c r="B5" s="6" t="s">
        <v>189</v>
      </c>
    </row>
    <row r="6" spans="1:2">
      <c r="A6" s="5" t="s">
        <v>396</v>
      </c>
      <c r="B6" s="6" t="s">
        <v>187</v>
      </c>
    </row>
    <row r="7" spans="1:2">
      <c r="A7" s="5" t="s">
        <v>396</v>
      </c>
      <c r="B7" s="6" t="s">
        <v>193</v>
      </c>
    </row>
    <row r="8" spans="1:2">
      <c r="A8" s="5" t="s">
        <v>396</v>
      </c>
      <c r="B8" s="6" t="s">
        <v>190</v>
      </c>
    </row>
    <row r="9" spans="1:2">
      <c r="A9" s="5" t="s">
        <v>396</v>
      </c>
      <c r="B9" s="6" t="s">
        <v>185</v>
      </c>
    </row>
    <row r="10" spans="1:2">
      <c r="A10" s="5" t="s">
        <v>396</v>
      </c>
      <c r="B10" s="6" t="s">
        <v>197</v>
      </c>
    </row>
    <row r="11" spans="1:2">
      <c r="A11" s="5" t="s">
        <v>396</v>
      </c>
      <c r="B11" s="6" t="s">
        <v>186</v>
      </c>
    </row>
    <row r="12" spans="1:2">
      <c r="A12" s="5" t="s">
        <v>396</v>
      </c>
      <c r="B12" s="6" t="s">
        <v>191</v>
      </c>
    </row>
    <row r="13" spans="1:2" ht="30">
      <c r="A13" s="5" t="s">
        <v>396</v>
      </c>
      <c r="B13" s="6" t="s">
        <v>192</v>
      </c>
    </row>
    <row r="14" spans="1:2" ht="30">
      <c r="A14" s="5" t="s">
        <v>396</v>
      </c>
      <c r="B14" s="6" t="s">
        <v>194</v>
      </c>
    </row>
    <row r="15" spans="1:2">
      <c r="A15" s="5" t="s">
        <v>396</v>
      </c>
      <c r="B15" s="6" t="s">
        <v>188</v>
      </c>
    </row>
    <row r="16" spans="1:2" ht="45">
      <c r="A16" s="5" t="s">
        <v>396</v>
      </c>
      <c r="B16" s="6" t="s">
        <v>184</v>
      </c>
    </row>
    <row r="17" spans="1:2" ht="30">
      <c r="A17" s="5" t="s">
        <v>396</v>
      </c>
      <c r="B17" s="6" t="s">
        <v>207</v>
      </c>
    </row>
    <row r="18" spans="1:2">
      <c r="A18" s="5" t="s">
        <v>395</v>
      </c>
      <c r="B18" s="6" t="s">
        <v>196</v>
      </c>
    </row>
    <row r="19" spans="1:2">
      <c r="A19" s="5" t="s">
        <v>395</v>
      </c>
      <c r="B19" s="6" t="s">
        <v>195</v>
      </c>
    </row>
    <row r="20" spans="1:2" ht="30">
      <c r="A20" s="5" t="s">
        <v>395</v>
      </c>
      <c r="B20" s="6" t="s">
        <v>189</v>
      </c>
    </row>
    <row r="21" spans="1:2">
      <c r="A21" s="5" t="s">
        <v>395</v>
      </c>
      <c r="B21" s="6" t="s">
        <v>187</v>
      </c>
    </row>
    <row r="22" spans="1:2">
      <c r="A22" s="5" t="s">
        <v>395</v>
      </c>
      <c r="B22" s="6" t="s">
        <v>193</v>
      </c>
    </row>
    <row r="23" spans="1:2">
      <c r="A23" s="5" t="s">
        <v>395</v>
      </c>
      <c r="B23" s="6" t="s">
        <v>190</v>
      </c>
    </row>
    <row r="24" spans="1:2">
      <c r="A24" s="5" t="s">
        <v>395</v>
      </c>
      <c r="B24" s="6" t="s">
        <v>185</v>
      </c>
    </row>
    <row r="25" spans="1:2">
      <c r="A25" s="5" t="s">
        <v>395</v>
      </c>
      <c r="B25" s="6" t="s">
        <v>197</v>
      </c>
    </row>
    <row r="26" spans="1:2">
      <c r="A26" s="5" t="s">
        <v>395</v>
      </c>
      <c r="B26" s="6" t="s">
        <v>186</v>
      </c>
    </row>
    <row r="27" spans="1:2">
      <c r="A27" s="5" t="s">
        <v>395</v>
      </c>
      <c r="B27" s="6" t="s">
        <v>191</v>
      </c>
    </row>
    <row r="28" spans="1:2" ht="30">
      <c r="A28" s="5" t="s">
        <v>395</v>
      </c>
      <c r="B28" s="6" t="s">
        <v>192</v>
      </c>
    </row>
    <row r="29" spans="1:2" ht="30">
      <c r="A29" s="5" t="s">
        <v>395</v>
      </c>
      <c r="B29" s="6" t="s">
        <v>194</v>
      </c>
    </row>
    <row r="30" spans="1:2">
      <c r="A30" s="5" t="s">
        <v>395</v>
      </c>
      <c r="B30" s="6" t="s">
        <v>188</v>
      </c>
    </row>
    <row r="31" spans="1:2" ht="45">
      <c r="A31" s="5" t="s">
        <v>395</v>
      </c>
      <c r="B31" s="6" t="s">
        <v>184</v>
      </c>
    </row>
    <row r="32" spans="1:2" ht="30">
      <c r="A32" s="5" t="s">
        <v>395</v>
      </c>
      <c r="B32" s="6" t="s">
        <v>207</v>
      </c>
    </row>
    <row r="33" spans="1:2">
      <c r="A33" s="5" t="s">
        <v>394</v>
      </c>
      <c r="B33" s="6" t="s">
        <v>196</v>
      </c>
    </row>
    <row r="34" spans="1:2">
      <c r="A34" s="5" t="s">
        <v>394</v>
      </c>
      <c r="B34" s="6" t="s">
        <v>195</v>
      </c>
    </row>
    <row r="35" spans="1:2" ht="30">
      <c r="A35" s="5" t="s">
        <v>394</v>
      </c>
      <c r="B35" s="6" t="s">
        <v>189</v>
      </c>
    </row>
    <row r="36" spans="1:2">
      <c r="A36" s="5" t="s">
        <v>394</v>
      </c>
      <c r="B36" s="6" t="s">
        <v>187</v>
      </c>
    </row>
    <row r="37" spans="1:2">
      <c r="A37" s="5" t="s">
        <v>394</v>
      </c>
      <c r="B37" s="6" t="s">
        <v>193</v>
      </c>
    </row>
    <row r="38" spans="1:2">
      <c r="A38" s="5" t="s">
        <v>394</v>
      </c>
      <c r="B38" s="6" t="s">
        <v>190</v>
      </c>
    </row>
    <row r="39" spans="1:2">
      <c r="A39" s="5" t="s">
        <v>394</v>
      </c>
      <c r="B39" s="6" t="s">
        <v>185</v>
      </c>
    </row>
    <row r="40" spans="1:2">
      <c r="A40" s="5" t="s">
        <v>394</v>
      </c>
      <c r="B40" s="6" t="s">
        <v>197</v>
      </c>
    </row>
    <row r="41" spans="1:2">
      <c r="A41" s="5" t="s">
        <v>394</v>
      </c>
      <c r="B41" s="6" t="s">
        <v>186</v>
      </c>
    </row>
    <row r="42" spans="1:2">
      <c r="A42" s="5" t="s">
        <v>394</v>
      </c>
      <c r="B42" s="6" t="s">
        <v>191</v>
      </c>
    </row>
    <row r="43" spans="1:2" ht="30">
      <c r="A43" s="5" t="s">
        <v>394</v>
      </c>
      <c r="B43" s="6" t="s">
        <v>192</v>
      </c>
    </row>
    <row r="44" spans="1:2" ht="30">
      <c r="A44" s="5" t="s">
        <v>394</v>
      </c>
      <c r="B44" s="6" t="s">
        <v>194</v>
      </c>
    </row>
    <row r="45" spans="1:2">
      <c r="A45" s="5" t="s">
        <v>394</v>
      </c>
      <c r="B45" s="6" t="s">
        <v>188</v>
      </c>
    </row>
    <row r="46" spans="1:2" ht="45">
      <c r="A46" s="5" t="s">
        <v>394</v>
      </c>
      <c r="B46" s="6" t="s">
        <v>184</v>
      </c>
    </row>
    <row r="47" spans="1:2" ht="30">
      <c r="A47" s="5" t="s">
        <v>394</v>
      </c>
      <c r="B47" s="6" t="s">
        <v>207</v>
      </c>
    </row>
    <row r="48" spans="1:2">
      <c r="A48" s="5" t="s">
        <v>393</v>
      </c>
      <c r="B48" s="6" t="s">
        <v>188</v>
      </c>
    </row>
    <row r="49" spans="1:2" ht="45">
      <c r="A49" s="5" t="s">
        <v>392</v>
      </c>
      <c r="B49" s="6" t="s">
        <v>184</v>
      </c>
    </row>
    <row r="50" spans="1:2" ht="45">
      <c r="A50" s="5" t="s">
        <v>391</v>
      </c>
      <c r="B50" s="6" t="s">
        <v>184</v>
      </c>
    </row>
    <row r="51" spans="1:2">
      <c r="A51" s="5" t="s">
        <v>390</v>
      </c>
      <c r="B51" s="6" t="s">
        <v>193</v>
      </c>
    </row>
    <row r="52" spans="1:2" ht="45">
      <c r="A52" s="5" t="s">
        <v>389</v>
      </c>
      <c r="B52" s="6" t="s">
        <v>184</v>
      </c>
    </row>
    <row r="53" spans="1:2">
      <c r="A53" s="5" t="s">
        <v>388</v>
      </c>
      <c r="B53" s="6" t="s">
        <v>186</v>
      </c>
    </row>
    <row r="54" spans="1:2">
      <c r="A54" s="5" t="s">
        <v>387</v>
      </c>
      <c r="B54" s="6" t="s">
        <v>186</v>
      </c>
    </row>
    <row r="55" spans="1:2">
      <c r="A55" s="5" t="s">
        <v>386</v>
      </c>
      <c r="B55" s="6" t="s">
        <v>186</v>
      </c>
    </row>
    <row r="56" spans="1:2" ht="30">
      <c r="A56" s="5" t="s">
        <v>385</v>
      </c>
      <c r="B56" s="6" t="s">
        <v>194</v>
      </c>
    </row>
    <row r="57" spans="1:2">
      <c r="A57" s="5" t="s">
        <v>384</v>
      </c>
      <c r="B57" s="6" t="s">
        <v>195</v>
      </c>
    </row>
    <row r="58" spans="1:2">
      <c r="A58" s="5" t="s">
        <v>384</v>
      </c>
      <c r="B58" s="6" t="s">
        <v>188</v>
      </c>
    </row>
    <row r="59" spans="1:2">
      <c r="A59" s="5" t="s">
        <v>383</v>
      </c>
      <c r="B59" s="6" t="s">
        <v>196</v>
      </c>
    </row>
    <row r="60" spans="1:2">
      <c r="A60" s="5" t="s">
        <v>383</v>
      </c>
      <c r="B60" s="6" t="s">
        <v>195</v>
      </c>
    </row>
    <row r="61" spans="1:2" ht="30">
      <c r="A61" s="5" t="s">
        <v>383</v>
      </c>
      <c r="B61" s="6" t="s">
        <v>189</v>
      </c>
    </row>
    <row r="62" spans="1:2">
      <c r="A62" s="5" t="s">
        <v>383</v>
      </c>
      <c r="B62" s="6" t="s">
        <v>187</v>
      </c>
    </row>
    <row r="63" spans="1:2">
      <c r="A63" s="5" t="s">
        <v>383</v>
      </c>
      <c r="B63" s="6" t="s">
        <v>193</v>
      </c>
    </row>
    <row r="64" spans="1:2">
      <c r="A64" s="5" t="s">
        <v>383</v>
      </c>
      <c r="B64" s="6" t="s">
        <v>190</v>
      </c>
    </row>
    <row r="65" spans="1:2" ht="30">
      <c r="A65" s="5" t="s">
        <v>383</v>
      </c>
      <c r="B65" s="6" t="s">
        <v>192</v>
      </c>
    </row>
    <row r="66" spans="1:2">
      <c r="A66" s="5" t="s">
        <v>383</v>
      </c>
      <c r="B66" s="6" t="s">
        <v>188</v>
      </c>
    </row>
    <row r="67" spans="1:2" ht="45">
      <c r="A67" s="5" t="s">
        <v>383</v>
      </c>
      <c r="B67" s="6" t="s">
        <v>184</v>
      </c>
    </row>
    <row r="68" spans="1:2">
      <c r="A68" s="5" t="s">
        <v>382</v>
      </c>
      <c r="B68" s="6" t="s">
        <v>196</v>
      </c>
    </row>
    <row r="69" spans="1:2">
      <c r="A69" s="5" t="s">
        <v>382</v>
      </c>
      <c r="B69" s="6" t="s">
        <v>195</v>
      </c>
    </row>
    <row r="70" spans="1:2" ht="30">
      <c r="A70" s="5" t="s">
        <v>382</v>
      </c>
      <c r="B70" s="6" t="s">
        <v>189</v>
      </c>
    </row>
    <row r="71" spans="1:2">
      <c r="A71" s="5" t="s">
        <v>382</v>
      </c>
      <c r="B71" s="6" t="s">
        <v>187</v>
      </c>
    </row>
    <row r="72" spans="1:2">
      <c r="A72" s="5" t="s">
        <v>382</v>
      </c>
      <c r="B72" s="6" t="s">
        <v>193</v>
      </c>
    </row>
    <row r="73" spans="1:2">
      <c r="A73" s="5" t="s">
        <v>382</v>
      </c>
      <c r="B73" s="6" t="s">
        <v>190</v>
      </c>
    </row>
    <row r="74" spans="1:2" ht="45">
      <c r="A74" s="5" t="s">
        <v>382</v>
      </c>
      <c r="B74" s="6" t="s">
        <v>184</v>
      </c>
    </row>
    <row r="75" spans="1:2">
      <c r="A75" s="5" t="s">
        <v>381</v>
      </c>
      <c r="B75" s="6" t="s">
        <v>196</v>
      </c>
    </row>
    <row r="76" spans="1:2">
      <c r="A76" s="5" t="s">
        <v>381</v>
      </c>
      <c r="B76" s="6" t="s">
        <v>195</v>
      </c>
    </row>
    <row r="77" spans="1:2" ht="30">
      <c r="A77" s="5" t="s">
        <v>381</v>
      </c>
      <c r="B77" s="6" t="s">
        <v>189</v>
      </c>
    </row>
    <row r="78" spans="1:2">
      <c r="A78" s="5" t="s">
        <v>381</v>
      </c>
      <c r="B78" s="6" t="s">
        <v>187</v>
      </c>
    </row>
    <row r="79" spans="1:2">
      <c r="A79" s="5" t="s">
        <v>381</v>
      </c>
      <c r="B79" s="6" t="s">
        <v>193</v>
      </c>
    </row>
    <row r="80" spans="1:2">
      <c r="A80" s="5" t="s">
        <v>381</v>
      </c>
      <c r="B80" s="6" t="s">
        <v>190</v>
      </c>
    </row>
    <row r="81" spans="1:2">
      <c r="A81" s="5" t="s">
        <v>381</v>
      </c>
      <c r="B81" s="6" t="s">
        <v>185</v>
      </c>
    </row>
    <row r="82" spans="1:2">
      <c r="A82" s="5" t="s">
        <v>381</v>
      </c>
      <c r="B82" s="6" t="s">
        <v>197</v>
      </c>
    </row>
    <row r="83" spans="1:2">
      <c r="A83" s="5" t="s">
        <v>381</v>
      </c>
      <c r="B83" s="6" t="s">
        <v>186</v>
      </c>
    </row>
    <row r="84" spans="1:2">
      <c r="A84" s="5" t="s">
        <v>381</v>
      </c>
      <c r="B84" s="6" t="s">
        <v>191</v>
      </c>
    </row>
    <row r="85" spans="1:2" ht="30">
      <c r="A85" s="5" t="s">
        <v>381</v>
      </c>
      <c r="B85" s="6" t="s">
        <v>192</v>
      </c>
    </row>
    <row r="86" spans="1:2" ht="30">
      <c r="A86" s="5" t="s">
        <v>381</v>
      </c>
      <c r="B86" s="6" t="s">
        <v>194</v>
      </c>
    </row>
    <row r="87" spans="1:2">
      <c r="A87" s="5" t="s">
        <v>381</v>
      </c>
      <c r="B87" s="6" t="s">
        <v>188</v>
      </c>
    </row>
    <row r="88" spans="1:2" ht="45">
      <c r="A88" s="5" t="s">
        <v>381</v>
      </c>
      <c r="B88" s="6" t="s">
        <v>184</v>
      </c>
    </row>
    <row r="89" spans="1:2" ht="30">
      <c r="A89" s="5" t="s">
        <v>381</v>
      </c>
      <c r="B89" s="6" t="s">
        <v>207</v>
      </c>
    </row>
    <row r="90" spans="1:2">
      <c r="A90" s="5" t="s">
        <v>380</v>
      </c>
      <c r="B90" s="6" t="s">
        <v>188</v>
      </c>
    </row>
    <row r="91" spans="1:2" ht="45">
      <c r="A91" s="5" t="s">
        <v>380</v>
      </c>
      <c r="B91" s="6" t="s">
        <v>184</v>
      </c>
    </row>
    <row r="92" spans="1:2" ht="30">
      <c r="A92" s="5" t="s">
        <v>379</v>
      </c>
      <c r="B92" s="6" t="s">
        <v>192</v>
      </c>
    </row>
    <row r="93" spans="1:2">
      <c r="A93" s="5" t="s">
        <v>379</v>
      </c>
      <c r="B93" s="6" t="s">
        <v>188</v>
      </c>
    </row>
    <row r="94" spans="1:2" ht="30">
      <c r="A94" s="5" t="s">
        <v>378</v>
      </c>
      <c r="B94" s="6" t="s">
        <v>189</v>
      </c>
    </row>
    <row r="95" spans="1:2">
      <c r="A95" s="5" t="s">
        <v>378</v>
      </c>
      <c r="B95" s="6" t="s">
        <v>188</v>
      </c>
    </row>
    <row r="96" spans="1:2" ht="30">
      <c r="A96" s="5" t="s">
        <v>377</v>
      </c>
      <c r="B96" s="6" t="s">
        <v>192</v>
      </c>
    </row>
    <row r="97" spans="1:2">
      <c r="A97" s="5" t="s">
        <v>377</v>
      </c>
      <c r="B97" s="6" t="s">
        <v>188</v>
      </c>
    </row>
    <row r="98" spans="1:2">
      <c r="A98" s="5" t="s">
        <v>376</v>
      </c>
      <c r="B98" s="6" t="s">
        <v>188</v>
      </c>
    </row>
    <row r="99" spans="1:2" ht="45">
      <c r="A99" s="5" t="s">
        <v>376</v>
      </c>
      <c r="B99" s="6" t="s">
        <v>184</v>
      </c>
    </row>
    <row r="100" spans="1:2" ht="30">
      <c r="A100" s="5" t="s">
        <v>375</v>
      </c>
      <c r="B100" s="6" t="s">
        <v>194</v>
      </c>
    </row>
    <row r="101" spans="1:2">
      <c r="A101" s="5" t="s">
        <v>374</v>
      </c>
      <c r="B101" s="6" t="s">
        <v>196</v>
      </c>
    </row>
    <row r="102" spans="1:2">
      <c r="A102" s="5" t="s">
        <v>374</v>
      </c>
      <c r="B102" s="6" t="s">
        <v>195</v>
      </c>
    </row>
    <row r="103" spans="1:2" ht="30">
      <c r="A103" s="5" t="s">
        <v>374</v>
      </c>
      <c r="B103" s="6" t="s">
        <v>189</v>
      </c>
    </row>
    <row r="104" spans="1:2">
      <c r="A104" s="5" t="s">
        <v>374</v>
      </c>
      <c r="B104" s="6" t="s">
        <v>187</v>
      </c>
    </row>
    <row r="105" spans="1:2">
      <c r="A105" s="5" t="s">
        <v>374</v>
      </c>
      <c r="B105" s="6" t="s">
        <v>193</v>
      </c>
    </row>
    <row r="106" spans="1:2">
      <c r="A106" s="5" t="s">
        <v>374</v>
      </c>
      <c r="B106" s="6" t="s">
        <v>190</v>
      </c>
    </row>
    <row r="107" spans="1:2">
      <c r="A107" s="5" t="s">
        <v>374</v>
      </c>
      <c r="B107" s="6" t="s">
        <v>185</v>
      </c>
    </row>
    <row r="108" spans="1:2">
      <c r="A108" s="5" t="s">
        <v>374</v>
      </c>
      <c r="B108" s="6" t="s">
        <v>197</v>
      </c>
    </row>
    <row r="109" spans="1:2">
      <c r="A109" s="5" t="s">
        <v>374</v>
      </c>
      <c r="B109" s="6" t="s">
        <v>186</v>
      </c>
    </row>
    <row r="110" spans="1:2">
      <c r="A110" s="5" t="s">
        <v>374</v>
      </c>
      <c r="B110" s="6" t="s">
        <v>191</v>
      </c>
    </row>
    <row r="111" spans="1:2" ht="30">
      <c r="A111" s="5" t="s">
        <v>374</v>
      </c>
      <c r="B111" s="6" t="s">
        <v>192</v>
      </c>
    </row>
    <row r="112" spans="1:2" ht="30">
      <c r="A112" s="5" t="s">
        <v>374</v>
      </c>
      <c r="B112" s="6" t="s">
        <v>194</v>
      </c>
    </row>
    <row r="113" spans="1:2">
      <c r="A113" s="5" t="s">
        <v>374</v>
      </c>
      <c r="B113" s="6" t="s">
        <v>188</v>
      </c>
    </row>
    <row r="114" spans="1:2" ht="45">
      <c r="A114" s="5" t="s">
        <v>374</v>
      </c>
      <c r="B114" s="6" t="s">
        <v>184</v>
      </c>
    </row>
    <row r="115" spans="1:2" ht="30">
      <c r="A115" s="5" t="s">
        <v>374</v>
      </c>
      <c r="B115" s="6" t="s">
        <v>207</v>
      </c>
    </row>
    <row r="116" spans="1:2" ht="45">
      <c r="A116" s="5" t="s">
        <v>373</v>
      </c>
      <c r="B116" s="6" t="s">
        <v>184</v>
      </c>
    </row>
    <row r="117" spans="1:2" ht="45">
      <c r="A117" s="5" t="s">
        <v>372</v>
      </c>
      <c r="B117" s="6" t="s">
        <v>184</v>
      </c>
    </row>
    <row r="118" spans="1:2" ht="30">
      <c r="A118" s="5" t="s">
        <v>371</v>
      </c>
      <c r="B118" s="6" t="s">
        <v>197</v>
      </c>
    </row>
    <row r="119" spans="1:2" ht="30">
      <c r="A119" s="5" t="s">
        <v>370</v>
      </c>
      <c r="B119" s="6" t="s">
        <v>197</v>
      </c>
    </row>
    <row r="120" spans="1:2" ht="30">
      <c r="A120" s="5" t="s">
        <v>369</v>
      </c>
      <c r="B120" s="6" t="s">
        <v>189</v>
      </c>
    </row>
    <row r="121" spans="1:2">
      <c r="A121" s="5" t="s">
        <v>369</v>
      </c>
      <c r="B121" s="6" t="s">
        <v>190</v>
      </c>
    </row>
    <row r="122" spans="1:2">
      <c r="A122" s="5" t="s">
        <v>369</v>
      </c>
      <c r="B122" s="6" t="s">
        <v>185</v>
      </c>
    </row>
    <row r="123" spans="1:2">
      <c r="A123" s="5" t="s">
        <v>369</v>
      </c>
      <c r="B123" s="6" t="s">
        <v>197</v>
      </c>
    </row>
    <row r="124" spans="1:2">
      <c r="A124" s="5" t="s">
        <v>369</v>
      </c>
      <c r="B124" s="6" t="s">
        <v>186</v>
      </c>
    </row>
    <row r="125" spans="1:2">
      <c r="A125" s="5" t="s">
        <v>369</v>
      </c>
      <c r="B125" s="6" t="s">
        <v>191</v>
      </c>
    </row>
    <row r="126" spans="1:2" ht="30">
      <c r="A126" s="5" t="s">
        <v>369</v>
      </c>
      <c r="B126" s="6" t="s">
        <v>192</v>
      </c>
    </row>
    <row r="127" spans="1:2" ht="30">
      <c r="A127" s="5" t="s">
        <v>369</v>
      </c>
      <c r="B127" s="6" t="s">
        <v>194</v>
      </c>
    </row>
    <row r="128" spans="1:2">
      <c r="A128" s="5" t="s">
        <v>369</v>
      </c>
      <c r="B128" s="6" t="s">
        <v>188</v>
      </c>
    </row>
    <row r="129" spans="1:2" ht="45">
      <c r="A129" s="5" t="s">
        <v>369</v>
      </c>
      <c r="B129" s="6" t="s">
        <v>184</v>
      </c>
    </row>
    <row r="130" spans="1:2" ht="45">
      <c r="A130" s="5" t="s">
        <v>368</v>
      </c>
      <c r="B130" s="6" t="s">
        <v>184</v>
      </c>
    </row>
    <row r="131" spans="1:2">
      <c r="A131" s="5" t="s">
        <v>367</v>
      </c>
      <c r="B131" s="6" t="s">
        <v>190</v>
      </c>
    </row>
    <row r="132" spans="1:2">
      <c r="A132" s="5" t="s">
        <v>367</v>
      </c>
      <c r="B132" s="6" t="s">
        <v>185</v>
      </c>
    </row>
    <row r="133" spans="1:2">
      <c r="A133" s="5" t="s">
        <v>367</v>
      </c>
      <c r="B133" s="6" t="s">
        <v>197</v>
      </c>
    </row>
    <row r="134" spans="1:2" ht="30">
      <c r="A134" s="5" t="s">
        <v>367</v>
      </c>
      <c r="B134" s="6" t="s">
        <v>192</v>
      </c>
    </row>
    <row r="135" spans="1:2" ht="30">
      <c r="A135" s="5" t="s">
        <v>367</v>
      </c>
      <c r="B135" s="6" t="s">
        <v>194</v>
      </c>
    </row>
    <row r="136" spans="1:2" ht="45">
      <c r="A136" s="5" t="s">
        <v>367</v>
      </c>
      <c r="B136" s="6" t="s">
        <v>184</v>
      </c>
    </row>
    <row r="137" spans="1:2" ht="45">
      <c r="A137" s="5" t="s">
        <v>366</v>
      </c>
      <c r="B137" s="6" t="s">
        <v>184</v>
      </c>
    </row>
    <row r="138" spans="1:2" ht="30">
      <c r="A138" s="5" t="s">
        <v>365</v>
      </c>
      <c r="B138" s="6" t="s">
        <v>189</v>
      </c>
    </row>
    <row r="139" spans="1:2">
      <c r="A139" s="5" t="s">
        <v>365</v>
      </c>
      <c r="B139" s="6" t="s">
        <v>187</v>
      </c>
    </row>
    <row r="140" spans="1:2">
      <c r="A140" s="5" t="s">
        <v>365</v>
      </c>
      <c r="B140" s="6" t="s">
        <v>190</v>
      </c>
    </row>
    <row r="141" spans="1:2">
      <c r="A141" s="5" t="s">
        <v>365</v>
      </c>
      <c r="B141" s="6" t="s">
        <v>185</v>
      </c>
    </row>
    <row r="142" spans="1:2">
      <c r="A142" s="5" t="s">
        <v>365</v>
      </c>
      <c r="B142" s="6" t="s">
        <v>197</v>
      </c>
    </row>
    <row r="143" spans="1:2">
      <c r="A143" s="5" t="s">
        <v>365</v>
      </c>
      <c r="B143" s="6" t="s">
        <v>186</v>
      </c>
    </row>
    <row r="144" spans="1:2">
      <c r="A144" s="5" t="s">
        <v>365</v>
      </c>
      <c r="B144" s="6" t="s">
        <v>188</v>
      </c>
    </row>
    <row r="145" spans="1:2" ht="45">
      <c r="A145" s="5" t="s">
        <v>365</v>
      </c>
      <c r="B145" s="6" t="s">
        <v>184</v>
      </c>
    </row>
    <row r="146" spans="1:2" ht="45">
      <c r="A146" s="5" t="s">
        <v>364</v>
      </c>
      <c r="B146" s="6" t="s">
        <v>184</v>
      </c>
    </row>
    <row r="147" spans="1:2">
      <c r="A147" s="5" t="s">
        <v>363</v>
      </c>
      <c r="B147" s="6" t="s">
        <v>185</v>
      </c>
    </row>
    <row r="148" spans="1:2" ht="45">
      <c r="A148" s="5" t="s">
        <v>363</v>
      </c>
      <c r="B148" s="6" t="s">
        <v>184</v>
      </c>
    </row>
    <row r="149" spans="1:2" ht="45">
      <c r="A149" s="5" t="s">
        <v>362</v>
      </c>
      <c r="B149" s="6" t="s">
        <v>184</v>
      </c>
    </row>
    <row r="150" spans="1:2">
      <c r="A150" s="5" t="s">
        <v>361</v>
      </c>
      <c r="B150" s="6" t="s">
        <v>185</v>
      </c>
    </row>
    <row r="151" spans="1:2">
      <c r="A151" s="5" t="s">
        <v>361</v>
      </c>
      <c r="B151" s="6" t="s">
        <v>197</v>
      </c>
    </row>
    <row r="152" spans="1:2">
      <c r="A152" s="5" t="s">
        <v>361</v>
      </c>
      <c r="B152" s="6" t="s">
        <v>191</v>
      </c>
    </row>
    <row r="153" spans="1:2">
      <c r="A153" s="5" t="s">
        <v>360</v>
      </c>
      <c r="B153" s="6" t="s">
        <v>193</v>
      </c>
    </row>
    <row r="154" spans="1:2" ht="30">
      <c r="A154" s="5" t="s">
        <v>360</v>
      </c>
      <c r="B154" s="6" t="s">
        <v>192</v>
      </c>
    </row>
    <row r="155" spans="1:2" ht="45">
      <c r="A155" s="5" t="s">
        <v>360</v>
      </c>
      <c r="B155" s="6" t="s">
        <v>184</v>
      </c>
    </row>
    <row r="156" spans="1:2" ht="30">
      <c r="A156" s="5" t="s">
        <v>359</v>
      </c>
      <c r="B156" s="6" t="s">
        <v>189</v>
      </c>
    </row>
    <row r="157" spans="1:2">
      <c r="A157" s="5" t="s">
        <v>359</v>
      </c>
      <c r="B157" s="6" t="s">
        <v>193</v>
      </c>
    </row>
    <row r="158" spans="1:2" ht="30">
      <c r="A158" s="5" t="s">
        <v>359</v>
      </c>
      <c r="B158" s="6" t="s">
        <v>192</v>
      </c>
    </row>
    <row r="159" spans="1:2">
      <c r="A159" s="5" t="s">
        <v>359</v>
      </c>
      <c r="B159" s="6" t="s">
        <v>188</v>
      </c>
    </row>
    <row r="160" spans="1:2" ht="45">
      <c r="A160" s="5" t="s">
        <v>359</v>
      </c>
      <c r="B160" s="6" t="s">
        <v>184</v>
      </c>
    </row>
    <row r="161" spans="1:2">
      <c r="A161" s="5" t="s">
        <v>358</v>
      </c>
      <c r="B161" s="6" t="s">
        <v>195</v>
      </c>
    </row>
    <row r="162" spans="1:2">
      <c r="A162" s="5" t="s">
        <v>357</v>
      </c>
      <c r="B162" s="6" t="s">
        <v>193</v>
      </c>
    </row>
    <row r="163" spans="1:2" ht="30">
      <c r="A163" s="5" t="s">
        <v>357</v>
      </c>
      <c r="B163" s="6" t="s">
        <v>192</v>
      </c>
    </row>
    <row r="164" spans="1:2" ht="30">
      <c r="A164" s="5" t="s">
        <v>356</v>
      </c>
      <c r="B164" s="6" t="s">
        <v>192</v>
      </c>
    </row>
    <row r="165" spans="1:2">
      <c r="A165" s="5" t="s">
        <v>355</v>
      </c>
      <c r="B165" s="6" t="s">
        <v>193</v>
      </c>
    </row>
    <row r="166" spans="1:2">
      <c r="A166" s="5" t="s">
        <v>355</v>
      </c>
      <c r="B166" s="6" t="s">
        <v>190</v>
      </c>
    </row>
    <row r="167" spans="1:2" ht="45">
      <c r="A167" s="5" t="s">
        <v>355</v>
      </c>
      <c r="B167" s="6" t="s">
        <v>184</v>
      </c>
    </row>
    <row r="168" spans="1:2" ht="30">
      <c r="A168" s="5" t="s">
        <v>354</v>
      </c>
      <c r="B168" s="6" t="s">
        <v>189</v>
      </c>
    </row>
    <row r="169" spans="1:2">
      <c r="A169" s="5" t="s">
        <v>354</v>
      </c>
      <c r="B169" s="6" t="s">
        <v>187</v>
      </c>
    </row>
    <row r="170" spans="1:2">
      <c r="A170" s="5" t="s">
        <v>354</v>
      </c>
      <c r="B170" s="6" t="s">
        <v>190</v>
      </c>
    </row>
    <row r="171" spans="1:2">
      <c r="A171" s="5" t="s">
        <v>354</v>
      </c>
      <c r="B171" s="6" t="s">
        <v>185</v>
      </c>
    </row>
    <row r="172" spans="1:2">
      <c r="A172" s="5" t="s">
        <v>354</v>
      </c>
      <c r="B172" s="6" t="s">
        <v>197</v>
      </c>
    </row>
    <row r="173" spans="1:2">
      <c r="A173" s="5" t="s">
        <v>354</v>
      </c>
      <c r="B173" s="6" t="s">
        <v>191</v>
      </c>
    </row>
    <row r="174" spans="1:2" ht="30">
      <c r="A174" s="5" t="s">
        <v>354</v>
      </c>
      <c r="B174" s="6" t="s">
        <v>192</v>
      </c>
    </row>
    <row r="175" spans="1:2">
      <c r="A175" s="5" t="s">
        <v>354</v>
      </c>
      <c r="B175" s="6" t="s">
        <v>188</v>
      </c>
    </row>
    <row r="176" spans="1:2" ht="45">
      <c r="A176" s="5" t="s">
        <v>354</v>
      </c>
      <c r="B176" s="6" t="s">
        <v>184</v>
      </c>
    </row>
    <row r="177" spans="1:2">
      <c r="A177" s="5" t="s">
        <v>353</v>
      </c>
      <c r="B177" s="6" t="s">
        <v>195</v>
      </c>
    </row>
    <row r="178" spans="1:2">
      <c r="A178" s="5" t="s">
        <v>353</v>
      </c>
      <c r="B178" s="6" t="s">
        <v>188</v>
      </c>
    </row>
    <row r="179" spans="1:2" ht="30">
      <c r="A179" s="5" t="s">
        <v>352</v>
      </c>
      <c r="B179" s="6" t="s">
        <v>189</v>
      </c>
    </row>
    <row r="180" spans="1:2">
      <c r="A180" s="5" t="s">
        <v>352</v>
      </c>
      <c r="B180" s="6" t="s">
        <v>190</v>
      </c>
    </row>
    <row r="181" spans="1:2">
      <c r="A181" s="5" t="s">
        <v>352</v>
      </c>
      <c r="B181" s="6" t="s">
        <v>188</v>
      </c>
    </row>
    <row r="182" spans="1:2" ht="45">
      <c r="A182" s="5" t="s">
        <v>351</v>
      </c>
      <c r="B182" s="6" t="s">
        <v>184</v>
      </c>
    </row>
    <row r="183" spans="1:2" ht="45">
      <c r="A183" s="5" t="s">
        <v>350</v>
      </c>
      <c r="B183" s="6" t="s">
        <v>184</v>
      </c>
    </row>
    <row r="184" spans="1:2" ht="45">
      <c r="A184" s="5" t="s">
        <v>349</v>
      </c>
      <c r="B184" s="6" t="s">
        <v>184</v>
      </c>
    </row>
    <row r="185" spans="1:2" ht="45">
      <c r="A185" s="5" t="s">
        <v>348</v>
      </c>
      <c r="B185" s="6" t="s">
        <v>184</v>
      </c>
    </row>
    <row r="186" spans="1:2" ht="45">
      <c r="A186" s="5" t="s">
        <v>347</v>
      </c>
      <c r="B186" s="6" t="s">
        <v>184</v>
      </c>
    </row>
    <row r="187" spans="1:2" ht="45">
      <c r="A187" s="5" t="s">
        <v>346</v>
      </c>
      <c r="B187" s="6" t="s">
        <v>184</v>
      </c>
    </row>
    <row r="188" spans="1:2" ht="45">
      <c r="A188" s="5" t="s">
        <v>345</v>
      </c>
      <c r="B188" s="6" t="s">
        <v>184</v>
      </c>
    </row>
    <row r="189" spans="1:2">
      <c r="A189" s="5" t="s">
        <v>344</v>
      </c>
      <c r="B189" s="6" t="s">
        <v>196</v>
      </c>
    </row>
    <row r="190" spans="1:2">
      <c r="A190" s="5" t="s">
        <v>344</v>
      </c>
      <c r="B190" s="6" t="s">
        <v>195</v>
      </c>
    </row>
    <row r="191" spans="1:2" ht="30">
      <c r="A191" s="5" t="s">
        <v>344</v>
      </c>
      <c r="B191" s="6" t="s">
        <v>189</v>
      </c>
    </row>
    <row r="192" spans="1:2">
      <c r="A192" s="5" t="s">
        <v>344</v>
      </c>
      <c r="B192" s="6" t="s">
        <v>185</v>
      </c>
    </row>
    <row r="193" spans="1:2">
      <c r="A193" s="5" t="s">
        <v>344</v>
      </c>
      <c r="B193" s="6" t="s">
        <v>197</v>
      </c>
    </row>
    <row r="194" spans="1:2">
      <c r="A194" s="5" t="s">
        <v>344</v>
      </c>
      <c r="B194" s="6" t="s">
        <v>188</v>
      </c>
    </row>
    <row r="195" spans="1:2">
      <c r="A195" s="5" t="s">
        <v>343</v>
      </c>
      <c r="B195" s="6" t="s">
        <v>195</v>
      </c>
    </row>
    <row r="196" spans="1:2" ht="30">
      <c r="A196" s="5" t="s">
        <v>343</v>
      </c>
      <c r="B196" s="6" t="s">
        <v>189</v>
      </c>
    </row>
    <row r="197" spans="1:2">
      <c r="A197" s="5" t="s">
        <v>343</v>
      </c>
      <c r="B197" s="6" t="s">
        <v>185</v>
      </c>
    </row>
    <row r="198" spans="1:2">
      <c r="A198" s="5" t="s">
        <v>343</v>
      </c>
      <c r="B198" s="6" t="s">
        <v>197</v>
      </c>
    </row>
    <row r="199" spans="1:2">
      <c r="A199" s="5" t="s">
        <v>343</v>
      </c>
      <c r="B199" s="6" t="s">
        <v>191</v>
      </c>
    </row>
    <row r="200" spans="1:2">
      <c r="A200" s="5" t="s">
        <v>343</v>
      </c>
      <c r="B200" s="6" t="s">
        <v>188</v>
      </c>
    </row>
    <row r="201" spans="1:2">
      <c r="A201" s="5" t="s">
        <v>342</v>
      </c>
      <c r="B201" s="6" t="s">
        <v>195</v>
      </c>
    </row>
    <row r="202" spans="1:2">
      <c r="A202" s="5" t="s">
        <v>342</v>
      </c>
      <c r="B202" s="6" t="s">
        <v>185</v>
      </c>
    </row>
    <row r="203" spans="1:2">
      <c r="A203" s="5" t="s">
        <v>342</v>
      </c>
      <c r="B203" s="6" t="s">
        <v>188</v>
      </c>
    </row>
    <row r="204" spans="1:2" ht="45">
      <c r="A204" s="5" t="s">
        <v>341</v>
      </c>
      <c r="B204" s="6" t="s">
        <v>184</v>
      </c>
    </row>
    <row r="205" spans="1:2">
      <c r="A205" s="5" t="s">
        <v>340</v>
      </c>
      <c r="B205" s="6" t="s">
        <v>195</v>
      </c>
    </row>
    <row r="206" spans="1:2">
      <c r="A206" s="5" t="s">
        <v>340</v>
      </c>
      <c r="B206" s="6" t="s">
        <v>188</v>
      </c>
    </row>
    <row r="207" spans="1:2">
      <c r="A207" s="5" t="s">
        <v>339</v>
      </c>
      <c r="B207" s="6" t="s">
        <v>190</v>
      </c>
    </row>
    <row r="208" spans="1:2">
      <c r="A208" s="5" t="s">
        <v>339</v>
      </c>
      <c r="B208" s="6" t="s">
        <v>185</v>
      </c>
    </row>
    <row r="209" spans="1:2">
      <c r="A209" s="5" t="s">
        <v>339</v>
      </c>
      <c r="B209" s="6" t="s">
        <v>197</v>
      </c>
    </row>
    <row r="210" spans="1:2">
      <c r="A210" s="5" t="s">
        <v>339</v>
      </c>
      <c r="B210" s="6" t="s">
        <v>186</v>
      </c>
    </row>
    <row r="211" spans="1:2">
      <c r="A211" s="5" t="s">
        <v>339</v>
      </c>
      <c r="B211" s="6" t="s">
        <v>191</v>
      </c>
    </row>
    <row r="212" spans="1:2" ht="45">
      <c r="A212" s="5" t="s">
        <v>339</v>
      </c>
      <c r="B212" s="6" t="s">
        <v>184</v>
      </c>
    </row>
    <row r="213" spans="1:2" ht="30">
      <c r="A213" s="5" t="s">
        <v>338</v>
      </c>
      <c r="B213" s="6" t="s">
        <v>189</v>
      </c>
    </row>
    <row r="214" spans="1:2">
      <c r="A214" s="5" t="s">
        <v>338</v>
      </c>
      <c r="B214" s="6" t="s">
        <v>187</v>
      </c>
    </row>
    <row r="215" spans="1:2">
      <c r="A215" s="5" t="s">
        <v>338</v>
      </c>
      <c r="B215" s="6" t="s">
        <v>190</v>
      </c>
    </row>
    <row r="216" spans="1:2">
      <c r="A216" s="5" t="s">
        <v>338</v>
      </c>
      <c r="B216" s="6" t="s">
        <v>185</v>
      </c>
    </row>
    <row r="217" spans="1:2">
      <c r="A217" s="5" t="s">
        <v>338</v>
      </c>
      <c r="B217" s="6" t="s">
        <v>197</v>
      </c>
    </row>
    <row r="218" spans="1:2">
      <c r="A218" s="5" t="s">
        <v>338</v>
      </c>
      <c r="B218" s="6" t="s">
        <v>191</v>
      </c>
    </row>
    <row r="219" spans="1:2" ht="30">
      <c r="A219" s="5" t="s">
        <v>338</v>
      </c>
      <c r="B219" s="6" t="s">
        <v>192</v>
      </c>
    </row>
    <row r="220" spans="1:2" ht="30">
      <c r="A220" s="5" t="s">
        <v>338</v>
      </c>
      <c r="B220" s="6" t="s">
        <v>194</v>
      </c>
    </row>
    <row r="221" spans="1:2">
      <c r="A221" s="5" t="s">
        <v>338</v>
      </c>
      <c r="B221" s="6" t="s">
        <v>188</v>
      </c>
    </row>
    <row r="222" spans="1:2" ht="45">
      <c r="A222" s="5" t="s">
        <v>338</v>
      </c>
      <c r="B222" s="6" t="s">
        <v>184</v>
      </c>
    </row>
    <row r="223" spans="1:2">
      <c r="A223" s="5" t="s">
        <v>337</v>
      </c>
      <c r="B223" s="6" t="s">
        <v>196</v>
      </c>
    </row>
    <row r="224" spans="1:2">
      <c r="A224" s="5" t="s">
        <v>337</v>
      </c>
      <c r="B224" s="6" t="s">
        <v>195</v>
      </c>
    </row>
    <row r="225" spans="1:2" ht="30">
      <c r="A225" s="5" t="s">
        <v>337</v>
      </c>
      <c r="B225" s="6" t="s">
        <v>189</v>
      </c>
    </row>
    <row r="226" spans="1:2">
      <c r="A226" s="5" t="s">
        <v>337</v>
      </c>
      <c r="B226" s="6" t="s">
        <v>185</v>
      </c>
    </row>
    <row r="227" spans="1:2">
      <c r="A227" s="5" t="s">
        <v>337</v>
      </c>
      <c r="B227" s="6" t="s">
        <v>188</v>
      </c>
    </row>
    <row r="228" spans="1:2" ht="45">
      <c r="A228" s="5" t="s">
        <v>337</v>
      </c>
      <c r="B228" s="6" t="s">
        <v>184</v>
      </c>
    </row>
    <row r="229" spans="1:2" ht="30">
      <c r="A229" s="5" t="s">
        <v>336</v>
      </c>
      <c r="B229" s="6" t="s">
        <v>189</v>
      </c>
    </row>
    <row r="230" spans="1:2">
      <c r="A230" s="5" t="s">
        <v>336</v>
      </c>
      <c r="B230" s="6" t="s">
        <v>185</v>
      </c>
    </row>
    <row r="231" spans="1:2">
      <c r="A231" s="5" t="s">
        <v>336</v>
      </c>
      <c r="B231" s="6" t="s">
        <v>188</v>
      </c>
    </row>
    <row r="232" spans="1:2" ht="30">
      <c r="A232" s="5" t="s">
        <v>335</v>
      </c>
      <c r="B232" s="6" t="s">
        <v>189</v>
      </c>
    </row>
    <row r="233" spans="1:2">
      <c r="A233" s="5" t="s">
        <v>335</v>
      </c>
      <c r="B233" s="6" t="s">
        <v>185</v>
      </c>
    </row>
    <row r="234" spans="1:2">
      <c r="A234" s="5" t="s">
        <v>335</v>
      </c>
      <c r="B234" s="6" t="s">
        <v>197</v>
      </c>
    </row>
    <row r="235" spans="1:2">
      <c r="A235" s="5" t="s">
        <v>335</v>
      </c>
      <c r="B235" s="6" t="s">
        <v>186</v>
      </c>
    </row>
    <row r="236" spans="1:2">
      <c r="A236" s="5" t="s">
        <v>335</v>
      </c>
      <c r="B236" s="6" t="s">
        <v>188</v>
      </c>
    </row>
    <row r="237" spans="1:2" ht="45">
      <c r="A237" s="5" t="s">
        <v>335</v>
      </c>
      <c r="B237" s="6" t="s">
        <v>184</v>
      </c>
    </row>
    <row r="238" spans="1:2">
      <c r="A238" s="5" t="s">
        <v>334</v>
      </c>
      <c r="B238" s="6" t="s">
        <v>197</v>
      </c>
    </row>
    <row r="239" spans="1:2">
      <c r="A239" s="5" t="s">
        <v>334</v>
      </c>
      <c r="B239" s="6" t="s">
        <v>191</v>
      </c>
    </row>
    <row r="240" spans="1:2" ht="45">
      <c r="A240" s="5" t="s">
        <v>334</v>
      </c>
      <c r="B240" s="6" t="s">
        <v>184</v>
      </c>
    </row>
    <row r="241" spans="1:2" ht="30">
      <c r="A241" s="5" t="s">
        <v>333</v>
      </c>
      <c r="B241" s="6" t="s">
        <v>189</v>
      </c>
    </row>
    <row r="242" spans="1:2">
      <c r="A242" s="5" t="s">
        <v>333</v>
      </c>
      <c r="B242" s="6" t="s">
        <v>190</v>
      </c>
    </row>
    <row r="243" spans="1:2">
      <c r="A243" s="5" t="s">
        <v>333</v>
      </c>
      <c r="B243" s="6" t="s">
        <v>185</v>
      </c>
    </row>
    <row r="244" spans="1:2">
      <c r="A244" s="5" t="s">
        <v>333</v>
      </c>
      <c r="B244" s="6" t="s">
        <v>197</v>
      </c>
    </row>
    <row r="245" spans="1:2">
      <c r="A245" s="5" t="s">
        <v>333</v>
      </c>
      <c r="B245" s="6" t="s">
        <v>188</v>
      </c>
    </row>
    <row r="246" spans="1:2">
      <c r="A246" s="5" t="s">
        <v>332</v>
      </c>
      <c r="B246" s="6" t="s">
        <v>196</v>
      </c>
    </row>
    <row r="247" spans="1:2">
      <c r="A247" s="5" t="s">
        <v>332</v>
      </c>
      <c r="B247" s="6" t="s">
        <v>195</v>
      </c>
    </row>
    <row r="248" spans="1:2" ht="30">
      <c r="A248" s="5" t="s">
        <v>332</v>
      </c>
      <c r="B248" s="6" t="s">
        <v>189</v>
      </c>
    </row>
    <row r="249" spans="1:2">
      <c r="A249" s="5" t="s">
        <v>332</v>
      </c>
      <c r="B249" s="6" t="s">
        <v>185</v>
      </c>
    </row>
    <row r="250" spans="1:2">
      <c r="A250" s="5" t="s">
        <v>332</v>
      </c>
      <c r="B250" s="6" t="s">
        <v>186</v>
      </c>
    </row>
    <row r="251" spans="1:2">
      <c r="A251" s="5" t="s">
        <v>332</v>
      </c>
      <c r="B251" s="6" t="s">
        <v>188</v>
      </c>
    </row>
    <row r="252" spans="1:2">
      <c r="A252" s="5" t="s">
        <v>331</v>
      </c>
      <c r="B252" s="6" t="s">
        <v>190</v>
      </c>
    </row>
    <row r="253" spans="1:2">
      <c r="A253" s="5" t="s">
        <v>331</v>
      </c>
      <c r="B253" s="6" t="s">
        <v>197</v>
      </c>
    </row>
    <row r="254" spans="1:2">
      <c r="A254" s="5" t="s">
        <v>330</v>
      </c>
      <c r="B254" s="6" t="s">
        <v>190</v>
      </c>
    </row>
    <row r="255" spans="1:2">
      <c r="A255" s="5" t="s">
        <v>330</v>
      </c>
      <c r="B255" s="6" t="s">
        <v>197</v>
      </c>
    </row>
    <row r="256" spans="1:2">
      <c r="A256" s="5" t="s">
        <v>330</v>
      </c>
      <c r="B256" s="6" t="s">
        <v>186</v>
      </c>
    </row>
    <row r="257" spans="1:2">
      <c r="A257" s="5" t="s">
        <v>330</v>
      </c>
      <c r="B257" s="6" t="s">
        <v>191</v>
      </c>
    </row>
    <row r="258" spans="1:2">
      <c r="A258" s="5" t="s">
        <v>329</v>
      </c>
      <c r="B258" s="6" t="s">
        <v>195</v>
      </c>
    </row>
    <row r="259" spans="1:2" ht="30">
      <c r="A259" s="5" t="s">
        <v>329</v>
      </c>
      <c r="B259" s="6" t="s">
        <v>189</v>
      </c>
    </row>
    <row r="260" spans="1:2">
      <c r="A260" s="5" t="s">
        <v>329</v>
      </c>
      <c r="B260" s="6" t="s">
        <v>187</v>
      </c>
    </row>
    <row r="261" spans="1:2">
      <c r="A261" s="5" t="s">
        <v>329</v>
      </c>
      <c r="B261" s="6" t="s">
        <v>190</v>
      </c>
    </row>
    <row r="262" spans="1:2">
      <c r="A262" s="5" t="s">
        <v>329</v>
      </c>
      <c r="B262" s="6" t="s">
        <v>185</v>
      </c>
    </row>
    <row r="263" spans="1:2">
      <c r="A263" s="5" t="s">
        <v>329</v>
      </c>
      <c r="B263" s="6" t="s">
        <v>197</v>
      </c>
    </row>
    <row r="264" spans="1:2">
      <c r="A264" s="5" t="s">
        <v>329</v>
      </c>
      <c r="B264" s="6" t="s">
        <v>191</v>
      </c>
    </row>
    <row r="265" spans="1:2" ht="45">
      <c r="A265" s="5" t="s">
        <v>329</v>
      </c>
      <c r="B265" s="6" t="s">
        <v>184</v>
      </c>
    </row>
    <row r="266" spans="1:2">
      <c r="A266" s="5" t="s">
        <v>328</v>
      </c>
      <c r="B266" s="6" t="s">
        <v>190</v>
      </c>
    </row>
    <row r="267" spans="1:2" ht="45">
      <c r="A267" s="5" t="s">
        <v>328</v>
      </c>
      <c r="B267" s="6" t="s">
        <v>184</v>
      </c>
    </row>
    <row r="268" spans="1:2">
      <c r="A268" s="5" t="s">
        <v>327</v>
      </c>
      <c r="B268" s="6" t="s">
        <v>195</v>
      </c>
    </row>
    <row r="269" spans="1:2" ht="30">
      <c r="A269" s="5" t="s">
        <v>327</v>
      </c>
      <c r="B269" s="6" t="s">
        <v>189</v>
      </c>
    </row>
    <row r="270" spans="1:2">
      <c r="A270" s="5" t="s">
        <v>327</v>
      </c>
      <c r="B270" s="6" t="s">
        <v>190</v>
      </c>
    </row>
    <row r="271" spans="1:2">
      <c r="A271" s="5" t="s">
        <v>327</v>
      </c>
      <c r="B271" s="6" t="s">
        <v>185</v>
      </c>
    </row>
    <row r="272" spans="1:2">
      <c r="A272" s="5" t="s">
        <v>327</v>
      </c>
      <c r="B272" s="6" t="s">
        <v>197</v>
      </c>
    </row>
    <row r="273" spans="1:2">
      <c r="A273" s="5" t="s">
        <v>327</v>
      </c>
      <c r="B273" s="6" t="s">
        <v>191</v>
      </c>
    </row>
    <row r="274" spans="1:2">
      <c r="A274" s="5" t="s">
        <v>327</v>
      </c>
      <c r="B274" s="6" t="s">
        <v>188</v>
      </c>
    </row>
    <row r="275" spans="1:2" ht="45">
      <c r="A275" s="5" t="s">
        <v>327</v>
      </c>
      <c r="B275" s="6" t="s">
        <v>184</v>
      </c>
    </row>
    <row r="276" spans="1:2" ht="45">
      <c r="A276" s="5" t="s">
        <v>326</v>
      </c>
      <c r="B276" s="6" t="s">
        <v>184</v>
      </c>
    </row>
    <row r="277" spans="1:2" ht="45">
      <c r="A277" s="5" t="s">
        <v>325</v>
      </c>
      <c r="B277" s="6" t="s">
        <v>184</v>
      </c>
    </row>
    <row r="278" spans="1:2" ht="45">
      <c r="A278" s="5" t="s">
        <v>324</v>
      </c>
      <c r="B278" s="6" t="s">
        <v>184</v>
      </c>
    </row>
    <row r="279" spans="1:2">
      <c r="A279" s="5" t="s">
        <v>323</v>
      </c>
      <c r="B279" s="6" t="s">
        <v>185</v>
      </c>
    </row>
    <row r="280" spans="1:2">
      <c r="A280" s="5" t="s">
        <v>323</v>
      </c>
      <c r="B280" s="6" t="s">
        <v>186</v>
      </c>
    </row>
    <row r="281" spans="1:2" ht="45">
      <c r="A281" s="5" t="s">
        <v>323</v>
      </c>
      <c r="B281" s="6" t="s">
        <v>184</v>
      </c>
    </row>
    <row r="282" spans="1:2">
      <c r="A282" s="5" t="s">
        <v>322</v>
      </c>
      <c r="B282" s="6" t="s">
        <v>185</v>
      </c>
    </row>
    <row r="283" spans="1:2" ht="30">
      <c r="A283" s="5" t="s">
        <v>321</v>
      </c>
      <c r="B283" s="6" t="s">
        <v>189</v>
      </c>
    </row>
    <row r="284" spans="1:2">
      <c r="A284" s="5" t="s">
        <v>321</v>
      </c>
      <c r="B284" s="6" t="s">
        <v>190</v>
      </c>
    </row>
    <row r="285" spans="1:2">
      <c r="A285" s="5" t="s">
        <v>321</v>
      </c>
      <c r="B285" s="6" t="s">
        <v>197</v>
      </c>
    </row>
    <row r="286" spans="1:2">
      <c r="A286" s="5" t="s">
        <v>321</v>
      </c>
      <c r="B286" s="6" t="s">
        <v>186</v>
      </c>
    </row>
    <row r="287" spans="1:2">
      <c r="A287" s="5" t="s">
        <v>321</v>
      </c>
      <c r="B287" s="6" t="s">
        <v>188</v>
      </c>
    </row>
    <row r="288" spans="1:2" ht="45">
      <c r="A288" s="5" t="s">
        <v>321</v>
      </c>
      <c r="B288" s="6" t="s">
        <v>184</v>
      </c>
    </row>
    <row r="289" spans="1:2">
      <c r="A289" s="5" t="s">
        <v>320</v>
      </c>
      <c r="B289" s="6" t="s">
        <v>195</v>
      </c>
    </row>
    <row r="290" spans="1:2">
      <c r="A290" s="5" t="s">
        <v>320</v>
      </c>
      <c r="B290" s="6" t="s">
        <v>185</v>
      </c>
    </row>
    <row r="291" spans="1:2">
      <c r="A291" s="5" t="s">
        <v>320</v>
      </c>
      <c r="B291" s="6" t="s">
        <v>191</v>
      </c>
    </row>
    <row r="292" spans="1:2">
      <c r="A292" s="5" t="s">
        <v>320</v>
      </c>
      <c r="B292" s="6" t="s">
        <v>188</v>
      </c>
    </row>
    <row r="293" spans="1:2">
      <c r="A293" s="5" t="s">
        <v>319</v>
      </c>
      <c r="B293" s="6" t="s">
        <v>195</v>
      </c>
    </row>
    <row r="294" spans="1:2" ht="30">
      <c r="A294" s="5" t="s">
        <v>319</v>
      </c>
      <c r="B294" s="6" t="s">
        <v>189</v>
      </c>
    </row>
    <row r="295" spans="1:2">
      <c r="A295" s="5" t="s">
        <v>319</v>
      </c>
      <c r="B295" s="6" t="s">
        <v>197</v>
      </c>
    </row>
    <row r="296" spans="1:2">
      <c r="A296" s="5" t="s">
        <v>319</v>
      </c>
      <c r="B296" s="6" t="s">
        <v>186</v>
      </c>
    </row>
    <row r="297" spans="1:2">
      <c r="A297" s="5" t="s">
        <v>319</v>
      </c>
      <c r="B297" s="6" t="s">
        <v>191</v>
      </c>
    </row>
    <row r="298" spans="1:2">
      <c r="A298" s="5" t="s">
        <v>318</v>
      </c>
      <c r="B298" s="6" t="s">
        <v>196</v>
      </c>
    </row>
    <row r="299" spans="1:2" ht="30">
      <c r="A299" s="5" t="s">
        <v>318</v>
      </c>
      <c r="B299" s="6" t="s">
        <v>189</v>
      </c>
    </row>
    <row r="300" spans="1:2">
      <c r="A300" s="5" t="s">
        <v>318</v>
      </c>
      <c r="B300" s="6" t="s">
        <v>197</v>
      </c>
    </row>
    <row r="301" spans="1:2">
      <c r="A301" s="5" t="s">
        <v>318</v>
      </c>
      <c r="B301" s="6" t="s">
        <v>188</v>
      </c>
    </row>
    <row r="302" spans="1:2">
      <c r="A302" s="5" t="s">
        <v>317</v>
      </c>
      <c r="B302" s="6" t="s">
        <v>195</v>
      </c>
    </row>
    <row r="303" spans="1:2">
      <c r="A303" s="5" t="s">
        <v>317</v>
      </c>
      <c r="B303" s="6" t="s">
        <v>188</v>
      </c>
    </row>
    <row r="304" spans="1:2" ht="30">
      <c r="A304" s="5" t="s">
        <v>316</v>
      </c>
      <c r="B304" s="6" t="s">
        <v>189</v>
      </c>
    </row>
    <row r="305" spans="1:2" ht="30">
      <c r="A305" s="5" t="s">
        <v>316</v>
      </c>
      <c r="B305" s="6" t="s">
        <v>192</v>
      </c>
    </row>
    <row r="306" spans="1:2">
      <c r="A306" s="5" t="s">
        <v>316</v>
      </c>
      <c r="B306" s="6" t="s">
        <v>188</v>
      </c>
    </row>
    <row r="307" spans="1:2" ht="45">
      <c r="A307" s="5" t="s">
        <v>316</v>
      </c>
      <c r="B307" s="6" t="s">
        <v>184</v>
      </c>
    </row>
    <row r="308" spans="1:2" ht="45">
      <c r="A308" s="5" t="s">
        <v>315</v>
      </c>
      <c r="B308" s="6" t="s">
        <v>184</v>
      </c>
    </row>
    <row r="309" spans="1:2">
      <c r="A309" s="5" t="s">
        <v>314</v>
      </c>
      <c r="B309" s="6" t="s">
        <v>195</v>
      </c>
    </row>
    <row r="310" spans="1:2">
      <c r="A310" s="5" t="s">
        <v>314</v>
      </c>
      <c r="B310" s="6" t="s">
        <v>185</v>
      </c>
    </row>
    <row r="311" spans="1:2">
      <c r="A311" s="5" t="s">
        <v>314</v>
      </c>
      <c r="B311" s="6" t="s">
        <v>188</v>
      </c>
    </row>
    <row r="312" spans="1:2" ht="45">
      <c r="A312" s="5" t="s">
        <v>313</v>
      </c>
      <c r="B312" s="6" t="s">
        <v>184</v>
      </c>
    </row>
    <row r="313" spans="1:2" ht="45">
      <c r="A313" s="5" t="s">
        <v>312</v>
      </c>
      <c r="B313" s="6" t="s">
        <v>184</v>
      </c>
    </row>
    <row r="314" spans="1:2">
      <c r="A314" s="5" t="s">
        <v>311</v>
      </c>
      <c r="B314" s="6" t="s">
        <v>195</v>
      </c>
    </row>
    <row r="315" spans="1:2">
      <c r="A315" s="5" t="s">
        <v>311</v>
      </c>
      <c r="B315" s="6" t="s">
        <v>190</v>
      </c>
    </row>
    <row r="316" spans="1:2">
      <c r="A316" s="5" t="s">
        <v>311</v>
      </c>
      <c r="B316" s="6" t="s">
        <v>188</v>
      </c>
    </row>
    <row r="317" spans="1:2">
      <c r="A317" s="5" t="s">
        <v>310</v>
      </c>
      <c r="B317" s="6" t="s">
        <v>195</v>
      </c>
    </row>
    <row r="318" spans="1:2" ht="30">
      <c r="A318" s="5" t="s">
        <v>310</v>
      </c>
      <c r="B318" s="6" t="s">
        <v>189</v>
      </c>
    </row>
    <row r="319" spans="1:2">
      <c r="A319" s="5" t="s">
        <v>310</v>
      </c>
      <c r="B319" s="6" t="s">
        <v>185</v>
      </c>
    </row>
    <row r="320" spans="1:2">
      <c r="A320" s="5" t="s">
        <v>310</v>
      </c>
      <c r="B320" s="6" t="s">
        <v>191</v>
      </c>
    </row>
    <row r="321" spans="1:2">
      <c r="A321" s="5" t="s">
        <v>310</v>
      </c>
      <c r="B321" s="6" t="s">
        <v>188</v>
      </c>
    </row>
    <row r="322" spans="1:2">
      <c r="A322" s="5" t="s">
        <v>309</v>
      </c>
      <c r="B322" s="6" t="s">
        <v>195</v>
      </c>
    </row>
    <row r="323" spans="1:2">
      <c r="A323" s="5" t="s">
        <v>309</v>
      </c>
      <c r="B323" s="6" t="s">
        <v>188</v>
      </c>
    </row>
    <row r="324" spans="1:2">
      <c r="A324" s="5" t="s">
        <v>308</v>
      </c>
      <c r="B324" s="6" t="s">
        <v>188</v>
      </c>
    </row>
    <row r="325" spans="1:2" ht="45">
      <c r="A325" s="5" t="s">
        <v>307</v>
      </c>
      <c r="B325" s="6" t="s">
        <v>184</v>
      </c>
    </row>
    <row r="326" spans="1:2">
      <c r="A326" s="5" t="s">
        <v>306</v>
      </c>
      <c r="B326" s="6" t="s">
        <v>193</v>
      </c>
    </row>
    <row r="327" spans="1:2">
      <c r="A327" s="5" t="s">
        <v>305</v>
      </c>
      <c r="B327" s="6" t="s">
        <v>195</v>
      </c>
    </row>
    <row r="328" spans="1:2" ht="30">
      <c r="A328" s="5" t="s">
        <v>305</v>
      </c>
      <c r="B328" s="6" t="s">
        <v>189</v>
      </c>
    </row>
    <row r="329" spans="1:2">
      <c r="A329" s="5" t="s">
        <v>305</v>
      </c>
      <c r="B329" s="6" t="s">
        <v>188</v>
      </c>
    </row>
    <row r="330" spans="1:2">
      <c r="A330" s="5" t="s">
        <v>304</v>
      </c>
      <c r="B330" s="6" t="s">
        <v>193</v>
      </c>
    </row>
    <row r="331" spans="1:2">
      <c r="A331" s="5" t="s">
        <v>303</v>
      </c>
      <c r="B331" s="6" t="s">
        <v>193</v>
      </c>
    </row>
    <row r="332" spans="1:2" ht="45">
      <c r="A332" s="5" t="s">
        <v>303</v>
      </c>
      <c r="B332" s="6" t="s">
        <v>184</v>
      </c>
    </row>
    <row r="333" spans="1:2" ht="30">
      <c r="A333" s="5" t="s">
        <v>302</v>
      </c>
      <c r="B333" s="6" t="s">
        <v>189</v>
      </c>
    </row>
    <row r="334" spans="1:2">
      <c r="A334" s="5" t="s">
        <v>302</v>
      </c>
      <c r="B334" s="6" t="s">
        <v>188</v>
      </c>
    </row>
    <row r="335" spans="1:2">
      <c r="A335" s="5" t="s">
        <v>301</v>
      </c>
      <c r="B335" s="6" t="s">
        <v>195</v>
      </c>
    </row>
    <row r="336" spans="1:2" ht="30">
      <c r="A336" s="5" t="s">
        <v>301</v>
      </c>
      <c r="B336" s="6" t="s">
        <v>189</v>
      </c>
    </row>
    <row r="337" spans="1:2">
      <c r="A337" s="5" t="s">
        <v>301</v>
      </c>
      <c r="B337" s="6" t="s">
        <v>188</v>
      </c>
    </row>
    <row r="338" spans="1:2">
      <c r="A338" s="5" t="s">
        <v>300</v>
      </c>
      <c r="B338" s="6" t="s">
        <v>195</v>
      </c>
    </row>
    <row r="339" spans="1:2">
      <c r="A339" s="5" t="s">
        <v>299</v>
      </c>
      <c r="B339" s="6" t="s">
        <v>195</v>
      </c>
    </row>
    <row r="340" spans="1:2" ht="45">
      <c r="A340" s="5" t="s">
        <v>298</v>
      </c>
      <c r="B340" s="6" t="s">
        <v>184</v>
      </c>
    </row>
    <row r="341" spans="1:2">
      <c r="A341" s="5" t="s">
        <v>297</v>
      </c>
      <c r="B341" s="6" t="s">
        <v>185</v>
      </c>
    </row>
    <row r="342" spans="1:2" ht="45">
      <c r="A342" s="5" t="s">
        <v>296</v>
      </c>
      <c r="B342" s="6" t="s">
        <v>184</v>
      </c>
    </row>
    <row r="343" spans="1:2" ht="45">
      <c r="A343" s="5" t="s">
        <v>295</v>
      </c>
      <c r="B343" s="6" t="s">
        <v>184</v>
      </c>
    </row>
    <row r="344" spans="1:2">
      <c r="A344" s="5" t="s">
        <v>294</v>
      </c>
      <c r="B344" s="6" t="s">
        <v>191</v>
      </c>
    </row>
    <row r="345" spans="1:2" ht="45">
      <c r="A345" s="5" t="s">
        <v>293</v>
      </c>
      <c r="B345" s="6" t="s">
        <v>184</v>
      </c>
    </row>
    <row r="346" spans="1:2" ht="45">
      <c r="A346" s="5" t="s">
        <v>292</v>
      </c>
      <c r="B346" s="6" t="s">
        <v>184</v>
      </c>
    </row>
    <row r="347" spans="1:2" ht="30">
      <c r="A347" s="5" t="s">
        <v>291</v>
      </c>
      <c r="B347" s="6" t="s">
        <v>189</v>
      </c>
    </row>
    <row r="348" spans="1:2">
      <c r="A348" s="5" t="s">
        <v>291</v>
      </c>
      <c r="B348" s="6" t="s">
        <v>197</v>
      </c>
    </row>
    <row r="349" spans="1:2">
      <c r="A349" s="5" t="s">
        <v>291</v>
      </c>
      <c r="B349" s="6" t="s">
        <v>188</v>
      </c>
    </row>
    <row r="350" spans="1:2" ht="45">
      <c r="A350" s="5" t="s">
        <v>290</v>
      </c>
      <c r="B350" s="6" t="s">
        <v>184</v>
      </c>
    </row>
    <row r="351" spans="1:2" ht="45">
      <c r="A351" s="5" t="s">
        <v>289</v>
      </c>
      <c r="B351" s="6" t="s">
        <v>184</v>
      </c>
    </row>
    <row r="352" spans="1:2">
      <c r="A352" s="5" t="s">
        <v>288</v>
      </c>
      <c r="B352" s="6" t="s">
        <v>185</v>
      </c>
    </row>
    <row r="353" spans="1:2">
      <c r="A353" s="5" t="s">
        <v>288</v>
      </c>
      <c r="B353" s="6" t="s">
        <v>188</v>
      </c>
    </row>
    <row r="354" spans="1:2">
      <c r="A354" s="5" t="s">
        <v>287</v>
      </c>
      <c r="B354" s="6" t="s">
        <v>186</v>
      </c>
    </row>
    <row r="355" spans="1:2" ht="45">
      <c r="A355" s="5" t="s">
        <v>286</v>
      </c>
      <c r="B355" s="6" t="s">
        <v>184</v>
      </c>
    </row>
    <row r="356" spans="1:2">
      <c r="A356" s="5" t="s">
        <v>285</v>
      </c>
      <c r="B356" s="6" t="s">
        <v>196</v>
      </c>
    </row>
    <row r="357" spans="1:2" ht="30">
      <c r="A357" s="5" t="s">
        <v>285</v>
      </c>
      <c r="B357" s="6" t="s">
        <v>189</v>
      </c>
    </row>
    <row r="358" spans="1:2" ht="45">
      <c r="A358" s="5" t="s">
        <v>285</v>
      </c>
      <c r="B358" s="6" t="s">
        <v>184</v>
      </c>
    </row>
    <row r="359" spans="1:2" ht="30">
      <c r="A359" s="5" t="s">
        <v>284</v>
      </c>
      <c r="B359" s="6" t="s">
        <v>189</v>
      </c>
    </row>
    <row r="360" spans="1:2">
      <c r="A360" s="5" t="s">
        <v>284</v>
      </c>
      <c r="B360" s="6" t="s">
        <v>197</v>
      </c>
    </row>
    <row r="361" spans="1:2">
      <c r="A361" s="5" t="s">
        <v>284</v>
      </c>
      <c r="B361" s="6" t="s">
        <v>188</v>
      </c>
    </row>
    <row r="362" spans="1:2">
      <c r="A362" s="5" t="s">
        <v>283</v>
      </c>
      <c r="B362" s="6" t="s">
        <v>195</v>
      </c>
    </row>
    <row r="363" spans="1:2">
      <c r="A363" s="5" t="s">
        <v>283</v>
      </c>
      <c r="B363" s="6" t="s">
        <v>188</v>
      </c>
    </row>
    <row r="364" spans="1:2">
      <c r="A364" s="5" t="s">
        <v>282</v>
      </c>
      <c r="B364" s="6" t="s">
        <v>190</v>
      </c>
    </row>
    <row r="365" spans="1:2" ht="30">
      <c r="A365" s="5" t="s">
        <v>281</v>
      </c>
      <c r="B365" s="6" t="s">
        <v>194</v>
      </c>
    </row>
    <row r="366" spans="1:2" ht="45">
      <c r="A366" s="5" t="s">
        <v>280</v>
      </c>
      <c r="B366" s="6" t="s">
        <v>184</v>
      </c>
    </row>
    <row r="367" spans="1:2" ht="45">
      <c r="A367" s="5" t="s">
        <v>279</v>
      </c>
      <c r="B367" s="6" t="s">
        <v>184</v>
      </c>
    </row>
    <row r="368" spans="1:2" ht="45">
      <c r="A368" s="5" t="s">
        <v>278</v>
      </c>
      <c r="B368" s="6" t="s">
        <v>184</v>
      </c>
    </row>
    <row r="369" spans="1:2" ht="45">
      <c r="A369" s="5" t="s">
        <v>277</v>
      </c>
      <c r="B369" s="6" t="s">
        <v>184</v>
      </c>
    </row>
    <row r="370" spans="1:2" ht="45">
      <c r="A370" s="5" t="s">
        <v>276</v>
      </c>
      <c r="B370" s="6" t="s">
        <v>184</v>
      </c>
    </row>
    <row r="371" spans="1:2" ht="45">
      <c r="A371" s="5" t="s">
        <v>275</v>
      </c>
      <c r="B371" s="6" t="s">
        <v>184</v>
      </c>
    </row>
    <row r="372" spans="1:2">
      <c r="A372" s="5" t="s">
        <v>274</v>
      </c>
      <c r="B372" s="6" t="s">
        <v>185</v>
      </c>
    </row>
    <row r="373" spans="1:2">
      <c r="A373" s="5" t="s">
        <v>273</v>
      </c>
      <c r="B373" s="6" t="s">
        <v>186</v>
      </c>
    </row>
    <row r="374" spans="1:2">
      <c r="A374" s="5" t="s">
        <v>272</v>
      </c>
      <c r="B374" s="6" t="s">
        <v>186</v>
      </c>
    </row>
    <row r="375" spans="1:2">
      <c r="A375" s="5" t="s">
        <v>271</v>
      </c>
      <c r="B375" s="6" t="s">
        <v>185</v>
      </c>
    </row>
    <row r="376" spans="1:2">
      <c r="A376" s="5" t="s">
        <v>271</v>
      </c>
      <c r="B376" s="6" t="s">
        <v>197</v>
      </c>
    </row>
    <row r="377" spans="1:2">
      <c r="A377" s="5" t="s">
        <v>270</v>
      </c>
      <c r="B377" s="6" t="s">
        <v>197</v>
      </c>
    </row>
    <row r="378" spans="1:2">
      <c r="A378" s="5" t="s">
        <v>269</v>
      </c>
      <c r="B378" s="6" t="s">
        <v>186</v>
      </c>
    </row>
    <row r="379" spans="1:2">
      <c r="A379" s="5" t="s">
        <v>268</v>
      </c>
      <c r="B379" s="6" t="s">
        <v>185</v>
      </c>
    </row>
    <row r="380" spans="1:2">
      <c r="A380" s="5" t="s">
        <v>268</v>
      </c>
      <c r="B380" s="6" t="s">
        <v>186</v>
      </c>
    </row>
    <row r="381" spans="1:2">
      <c r="A381" s="5" t="s">
        <v>267</v>
      </c>
      <c r="B381" s="6" t="s">
        <v>185</v>
      </c>
    </row>
    <row r="382" spans="1:2">
      <c r="A382" s="5" t="s">
        <v>267</v>
      </c>
      <c r="B382" s="6" t="s">
        <v>186</v>
      </c>
    </row>
    <row r="383" spans="1:2">
      <c r="A383" s="5" t="s">
        <v>266</v>
      </c>
      <c r="B383" s="6" t="s">
        <v>186</v>
      </c>
    </row>
    <row r="384" spans="1:2">
      <c r="A384" s="5" t="s">
        <v>265</v>
      </c>
      <c r="B384" s="6" t="s">
        <v>185</v>
      </c>
    </row>
    <row r="385" spans="1:2">
      <c r="A385" s="5" t="s">
        <v>264</v>
      </c>
      <c r="B385" s="6" t="s">
        <v>185</v>
      </c>
    </row>
    <row r="386" spans="1:2">
      <c r="A386" s="5" t="s">
        <v>263</v>
      </c>
      <c r="B386" s="6" t="s">
        <v>186</v>
      </c>
    </row>
    <row r="387" spans="1:2">
      <c r="A387" s="5" t="s">
        <v>262</v>
      </c>
      <c r="B387" s="6" t="s">
        <v>186</v>
      </c>
    </row>
    <row r="388" spans="1:2">
      <c r="A388" s="5" t="s">
        <v>261</v>
      </c>
      <c r="B388" s="6" t="s">
        <v>186</v>
      </c>
    </row>
    <row r="389" spans="1:2" ht="30">
      <c r="A389" s="5" t="s">
        <v>260</v>
      </c>
      <c r="B389" s="6" t="s">
        <v>194</v>
      </c>
    </row>
    <row r="390" spans="1:2">
      <c r="A390" s="5" t="s">
        <v>259</v>
      </c>
      <c r="B390" s="6" t="s">
        <v>185</v>
      </c>
    </row>
    <row r="391" spans="1:2">
      <c r="A391" s="5" t="s">
        <v>258</v>
      </c>
      <c r="B391" s="6" t="s">
        <v>185</v>
      </c>
    </row>
    <row r="392" spans="1:2">
      <c r="A392" s="5" t="s">
        <v>257</v>
      </c>
      <c r="B392" s="6" t="s">
        <v>185</v>
      </c>
    </row>
    <row r="393" spans="1:2">
      <c r="A393" s="5" t="s">
        <v>256</v>
      </c>
      <c r="B393" s="6" t="s">
        <v>185</v>
      </c>
    </row>
    <row r="394" spans="1:2">
      <c r="A394" s="5" t="s">
        <v>255</v>
      </c>
      <c r="B394" s="6" t="s">
        <v>186</v>
      </c>
    </row>
    <row r="395" spans="1:2">
      <c r="A395" s="5" t="s">
        <v>254</v>
      </c>
      <c r="B395" s="6" t="s">
        <v>186</v>
      </c>
    </row>
    <row r="396" spans="1:2">
      <c r="A396" s="5" t="s">
        <v>253</v>
      </c>
      <c r="B396" s="6" t="s">
        <v>193</v>
      </c>
    </row>
    <row r="397" spans="1:2">
      <c r="A397" s="5" t="s">
        <v>253</v>
      </c>
      <c r="B397" s="6" t="s">
        <v>190</v>
      </c>
    </row>
    <row r="398" spans="1:2">
      <c r="A398" s="5" t="s">
        <v>253</v>
      </c>
      <c r="B398" s="6" t="s">
        <v>191</v>
      </c>
    </row>
    <row r="399" spans="1:2" ht="45">
      <c r="A399" s="5" t="s">
        <v>253</v>
      </c>
      <c r="B399" s="6" t="s">
        <v>184</v>
      </c>
    </row>
    <row r="400" spans="1:2">
      <c r="A400" s="5" t="s">
        <v>252</v>
      </c>
      <c r="B400" s="6" t="s">
        <v>193</v>
      </c>
    </row>
    <row r="401" spans="1:2" ht="45">
      <c r="A401" s="5" t="s">
        <v>252</v>
      </c>
      <c r="B401" s="6" t="s">
        <v>184</v>
      </c>
    </row>
    <row r="402" spans="1:2">
      <c r="A402" s="5" t="s">
        <v>251</v>
      </c>
      <c r="B402" s="6" t="s">
        <v>191</v>
      </c>
    </row>
    <row r="403" spans="1:2">
      <c r="A403" s="5" t="s">
        <v>250</v>
      </c>
      <c r="B403" s="6" t="s">
        <v>190</v>
      </c>
    </row>
    <row r="404" spans="1:2" ht="45">
      <c r="A404" s="5" t="s">
        <v>249</v>
      </c>
      <c r="B404" s="6" t="s">
        <v>184</v>
      </c>
    </row>
    <row r="405" spans="1:2" ht="45">
      <c r="A405" s="5" t="s">
        <v>248</v>
      </c>
      <c r="B405" s="6" t="s">
        <v>184</v>
      </c>
    </row>
    <row r="406" spans="1:2" ht="45">
      <c r="A406" s="5" t="s">
        <v>247</v>
      </c>
      <c r="B406" s="6" t="s">
        <v>184</v>
      </c>
    </row>
    <row r="407" spans="1:2" ht="45">
      <c r="A407" s="5" t="s">
        <v>246</v>
      </c>
      <c r="B407" s="6" t="s">
        <v>184</v>
      </c>
    </row>
    <row r="408" spans="1:2" ht="45">
      <c r="A408" s="5" t="s">
        <v>245</v>
      </c>
      <c r="B408" s="6" t="s">
        <v>184</v>
      </c>
    </row>
    <row r="409" spans="1:2">
      <c r="A409" s="5" t="s">
        <v>244</v>
      </c>
      <c r="B409" s="6" t="s">
        <v>185</v>
      </c>
    </row>
    <row r="410" spans="1:2">
      <c r="A410" s="5" t="s">
        <v>244</v>
      </c>
      <c r="B410" s="6" t="s">
        <v>188</v>
      </c>
    </row>
    <row r="411" spans="1:2" ht="45">
      <c r="A411" s="5" t="s">
        <v>244</v>
      </c>
      <c r="B411" s="6" t="s">
        <v>184</v>
      </c>
    </row>
    <row r="412" spans="1:2">
      <c r="A412" s="5" t="s">
        <v>243</v>
      </c>
      <c r="B412" s="6" t="s">
        <v>185</v>
      </c>
    </row>
    <row r="413" spans="1:2">
      <c r="A413" s="5" t="s">
        <v>243</v>
      </c>
      <c r="B413" s="6" t="s">
        <v>188</v>
      </c>
    </row>
    <row r="414" spans="1:2">
      <c r="A414" s="5" t="s">
        <v>242</v>
      </c>
      <c r="B414" s="6" t="s">
        <v>196</v>
      </c>
    </row>
    <row r="415" spans="1:2">
      <c r="A415" s="5" t="s">
        <v>242</v>
      </c>
      <c r="B415" s="6" t="s">
        <v>195</v>
      </c>
    </row>
    <row r="416" spans="1:2" ht="30">
      <c r="A416" s="5" t="s">
        <v>242</v>
      </c>
      <c r="B416" s="6" t="s">
        <v>189</v>
      </c>
    </row>
    <row r="417" spans="1:2">
      <c r="A417" s="5" t="s">
        <v>242</v>
      </c>
      <c r="B417" s="6" t="s">
        <v>187</v>
      </c>
    </row>
    <row r="418" spans="1:2">
      <c r="A418" s="5" t="s">
        <v>242</v>
      </c>
      <c r="B418" s="6" t="s">
        <v>193</v>
      </c>
    </row>
    <row r="419" spans="1:2">
      <c r="A419" s="5" t="s">
        <v>242</v>
      </c>
      <c r="B419" s="6" t="s">
        <v>190</v>
      </c>
    </row>
    <row r="420" spans="1:2">
      <c r="A420" s="5" t="s">
        <v>242</v>
      </c>
      <c r="B420" s="6" t="s">
        <v>185</v>
      </c>
    </row>
    <row r="421" spans="1:2">
      <c r="A421" s="5" t="s">
        <v>242</v>
      </c>
      <c r="B421" s="6" t="s">
        <v>197</v>
      </c>
    </row>
    <row r="422" spans="1:2">
      <c r="A422" s="5" t="s">
        <v>242</v>
      </c>
      <c r="B422" s="6" t="s">
        <v>186</v>
      </c>
    </row>
    <row r="423" spans="1:2">
      <c r="A423" s="5" t="s">
        <v>242</v>
      </c>
      <c r="B423" s="6" t="s">
        <v>191</v>
      </c>
    </row>
    <row r="424" spans="1:2" ht="30">
      <c r="A424" s="5" t="s">
        <v>242</v>
      </c>
      <c r="B424" s="6" t="s">
        <v>192</v>
      </c>
    </row>
    <row r="425" spans="1:2" ht="30">
      <c r="A425" s="5" t="s">
        <v>242</v>
      </c>
      <c r="B425" s="6" t="s">
        <v>194</v>
      </c>
    </row>
    <row r="426" spans="1:2">
      <c r="A426" s="5" t="s">
        <v>242</v>
      </c>
      <c r="B426" s="6" t="s">
        <v>188</v>
      </c>
    </row>
    <row r="427" spans="1:2" ht="45">
      <c r="A427" s="5" t="s">
        <v>242</v>
      </c>
      <c r="B427" s="6" t="s">
        <v>184</v>
      </c>
    </row>
    <row r="428" spans="1:2" ht="30">
      <c r="A428" s="5" t="s">
        <v>242</v>
      </c>
      <c r="B428" s="6" t="s">
        <v>207</v>
      </c>
    </row>
    <row r="429" spans="1:2">
      <c r="A429" s="5" t="s">
        <v>241</v>
      </c>
      <c r="B429" s="6" t="s">
        <v>185</v>
      </c>
    </row>
    <row r="430" spans="1:2">
      <c r="A430" s="5" t="s">
        <v>240</v>
      </c>
      <c r="B430" s="6" t="s">
        <v>196</v>
      </c>
    </row>
    <row r="431" spans="1:2">
      <c r="A431" s="5" t="s">
        <v>240</v>
      </c>
      <c r="B431" s="6" t="s">
        <v>195</v>
      </c>
    </row>
    <row r="432" spans="1:2" ht="30">
      <c r="A432" s="5" t="s">
        <v>240</v>
      </c>
      <c r="B432" s="6" t="s">
        <v>189</v>
      </c>
    </row>
    <row r="433" spans="1:2">
      <c r="A433" s="5" t="s">
        <v>240</v>
      </c>
      <c r="B433" s="6" t="s">
        <v>187</v>
      </c>
    </row>
    <row r="434" spans="1:2">
      <c r="A434" s="5" t="s">
        <v>240</v>
      </c>
      <c r="B434" s="6" t="s">
        <v>193</v>
      </c>
    </row>
    <row r="435" spans="1:2">
      <c r="A435" s="5" t="s">
        <v>240</v>
      </c>
      <c r="B435" s="6" t="s">
        <v>190</v>
      </c>
    </row>
    <row r="436" spans="1:2">
      <c r="A436" s="5" t="s">
        <v>240</v>
      </c>
      <c r="B436" s="6" t="s">
        <v>185</v>
      </c>
    </row>
    <row r="437" spans="1:2">
      <c r="A437" s="5" t="s">
        <v>240</v>
      </c>
      <c r="B437" s="6" t="s">
        <v>197</v>
      </c>
    </row>
    <row r="438" spans="1:2">
      <c r="A438" s="5" t="s">
        <v>240</v>
      </c>
      <c r="B438" s="6" t="s">
        <v>186</v>
      </c>
    </row>
    <row r="439" spans="1:2">
      <c r="A439" s="5" t="s">
        <v>240</v>
      </c>
      <c r="B439" s="6" t="s">
        <v>191</v>
      </c>
    </row>
    <row r="440" spans="1:2" ht="30">
      <c r="A440" s="5" t="s">
        <v>240</v>
      </c>
      <c r="B440" s="6" t="s">
        <v>192</v>
      </c>
    </row>
    <row r="441" spans="1:2" ht="30">
      <c r="A441" s="5" t="s">
        <v>240</v>
      </c>
      <c r="B441" s="6" t="s">
        <v>194</v>
      </c>
    </row>
    <row r="442" spans="1:2">
      <c r="A442" s="5" t="s">
        <v>240</v>
      </c>
      <c r="B442" s="6" t="s">
        <v>188</v>
      </c>
    </row>
    <row r="443" spans="1:2" ht="45">
      <c r="A443" s="5" t="s">
        <v>240</v>
      </c>
      <c r="B443" s="6" t="s">
        <v>184</v>
      </c>
    </row>
    <row r="444" spans="1:2" ht="30">
      <c r="A444" s="5" t="s">
        <v>240</v>
      </c>
      <c r="B444" s="6" t="s">
        <v>207</v>
      </c>
    </row>
    <row r="445" spans="1:2">
      <c r="A445" s="5" t="s">
        <v>239</v>
      </c>
      <c r="B445" s="6" t="s">
        <v>196</v>
      </c>
    </row>
    <row r="446" spans="1:2">
      <c r="A446" s="5" t="s">
        <v>239</v>
      </c>
      <c r="B446" s="6" t="s">
        <v>195</v>
      </c>
    </row>
    <row r="447" spans="1:2" ht="30">
      <c r="A447" s="5" t="s">
        <v>239</v>
      </c>
      <c r="B447" s="6" t="s">
        <v>189</v>
      </c>
    </row>
    <row r="448" spans="1:2">
      <c r="A448" s="5" t="s">
        <v>239</v>
      </c>
      <c r="B448" s="6" t="s">
        <v>187</v>
      </c>
    </row>
    <row r="449" spans="1:2">
      <c r="A449" s="5" t="s">
        <v>239</v>
      </c>
      <c r="B449" s="6" t="s">
        <v>193</v>
      </c>
    </row>
    <row r="450" spans="1:2">
      <c r="A450" s="5" t="s">
        <v>239</v>
      </c>
      <c r="B450" s="6" t="s">
        <v>190</v>
      </c>
    </row>
    <row r="451" spans="1:2">
      <c r="A451" s="5" t="s">
        <v>239</v>
      </c>
      <c r="B451" s="6" t="s">
        <v>185</v>
      </c>
    </row>
    <row r="452" spans="1:2">
      <c r="A452" s="5" t="s">
        <v>239</v>
      </c>
      <c r="B452" s="6" t="s">
        <v>197</v>
      </c>
    </row>
    <row r="453" spans="1:2">
      <c r="A453" s="5" t="s">
        <v>239</v>
      </c>
      <c r="B453" s="6" t="s">
        <v>186</v>
      </c>
    </row>
    <row r="454" spans="1:2">
      <c r="A454" s="5" t="s">
        <v>239</v>
      </c>
      <c r="B454" s="6" t="s">
        <v>191</v>
      </c>
    </row>
    <row r="455" spans="1:2" ht="30">
      <c r="A455" s="5" t="s">
        <v>239</v>
      </c>
      <c r="B455" s="6" t="s">
        <v>192</v>
      </c>
    </row>
    <row r="456" spans="1:2" ht="30">
      <c r="A456" s="5" t="s">
        <v>239</v>
      </c>
      <c r="B456" s="6" t="s">
        <v>194</v>
      </c>
    </row>
    <row r="457" spans="1:2">
      <c r="A457" s="5" t="s">
        <v>239</v>
      </c>
      <c r="B457" s="6" t="s">
        <v>188</v>
      </c>
    </row>
    <row r="458" spans="1:2" ht="45">
      <c r="A458" s="5" t="s">
        <v>239</v>
      </c>
      <c r="B458" s="6" t="s">
        <v>184</v>
      </c>
    </row>
    <row r="459" spans="1:2" ht="30">
      <c r="A459" s="5" t="s">
        <v>239</v>
      </c>
      <c r="B459" s="6" t="s">
        <v>207</v>
      </c>
    </row>
    <row r="460" spans="1:2">
      <c r="A460" s="5" t="s">
        <v>238</v>
      </c>
      <c r="B460" s="6" t="s">
        <v>197</v>
      </c>
    </row>
    <row r="461" spans="1:2">
      <c r="A461" s="5" t="s">
        <v>237</v>
      </c>
      <c r="B461" s="6" t="s">
        <v>195</v>
      </c>
    </row>
    <row r="462" spans="1:2">
      <c r="A462" s="5" t="s">
        <v>237</v>
      </c>
      <c r="B462" s="6" t="s">
        <v>188</v>
      </c>
    </row>
    <row r="463" spans="1:2" ht="30">
      <c r="A463" s="5" t="s">
        <v>236</v>
      </c>
      <c r="B463" s="6" t="s">
        <v>193</v>
      </c>
    </row>
    <row r="464" spans="1:2" ht="30">
      <c r="A464" s="5" t="s">
        <v>236</v>
      </c>
      <c r="B464" s="6" t="s">
        <v>185</v>
      </c>
    </row>
    <row r="465" spans="1:2" ht="30">
      <c r="A465" s="5" t="s">
        <v>236</v>
      </c>
      <c r="B465" s="6" t="s">
        <v>197</v>
      </c>
    </row>
    <row r="466" spans="1:2" ht="30">
      <c r="A466" s="5" t="s">
        <v>236</v>
      </c>
      <c r="B466" s="6" t="s">
        <v>186</v>
      </c>
    </row>
    <row r="467" spans="1:2" ht="30">
      <c r="A467" s="5" t="s">
        <v>236</v>
      </c>
      <c r="B467" s="6" t="s">
        <v>188</v>
      </c>
    </row>
    <row r="468" spans="1:2" ht="30">
      <c r="A468" s="5" t="s">
        <v>235</v>
      </c>
      <c r="B468" s="6" t="s">
        <v>185</v>
      </c>
    </row>
    <row r="469" spans="1:2" ht="30">
      <c r="A469" s="5" t="s">
        <v>234</v>
      </c>
      <c r="B469" s="6" t="s">
        <v>195</v>
      </c>
    </row>
    <row r="470" spans="1:2" ht="30">
      <c r="A470" s="5" t="s">
        <v>233</v>
      </c>
      <c r="B470" s="6" t="s">
        <v>195</v>
      </c>
    </row>
    <row r="471" spans="1:2" ht="30">
      <c r="A471" s="5" t="s">
        <v>233</v>
      </c>
      <c r="B471" s="6" t="s">
        <v>197</v>
      </c>
    </row>
    <row r="472" spans="1:2" ht="30">
      <c r="A472" s="5" t="s">
        <v>232</v>
      </c>
      <c r="B472" s="6" t="s">
        <v>189</v>
      </c>
    </row>
    <row r="473" spans="1:2">
      <c r="A473" s="5" t="s">
        <v>232</v>
      </c>
      <c r="B473" s="6" t="s">
        <v>185</v>
      </c>
    </row>
    <row r="474" spans="1:2">
      <c r="A474" s="5" t="s">
        <v>232</v>
      </c>
      <c r="B474" s="6" t="s">
        <v>186</v>
      </c>
    </row>
    <row r="475" spans="1:2">
      <c r="A475" s="5" t="s">
        <v>232</v>
      </c>
      <c r="B475" s="6" t="s">
        <v>188</v>
      </c>
    </row>
    <row r="476" spans="1:2" ht="30">
      <c r="A476" s="5" t="s">
        <v>231</v>
      </c>
      <c r="B476" s="6" t="s">
        <v>195</v>
      </c>
    </row>
    <row r="477" spans="1:2" ht="30">
      <c r="A477" s="5" t="s">
        <v>231</v>
      </c>
      <c r="B477" s="6" t="s">
        <v>186</v>
      </c>
    </row>
    <row r="478" spans="1:2" ht="30">
      <c r="A478" s="5" t="s">
        <v>230</v>
      </c>
      <c r="B478" s="6" t="s">
        <v>194</v>
      </c>
    </row>
    <row r="479" spans="1:2">
      <c r="A479" s="5" t="s">
        <v>229</v>
      </c>
      <c r="B479" s="6" t="s">
        <v>190</v>
      </c>
    </row>
    <row r="480" spans="1:2" ht="30">
      <c r="A480" s="5" t="s">
        <v>229</v>
      </c>
      <c r="B480" s="6" t="s">
        <v>192</v>
      </c>
    </row>
    <row r="481" spans="1:2" ht="30">
      <c r="A481" s="5" t="s">
        <v>229</v>
      </c>
      <c r="B481" s="6" t="s">
        <v>194</v>
      </c>
    </row>
    <row r="482" spans="1:2" ht="45.75" thickBot="1">
      <c r="A482" s="7" t="s">
        <v>228</v>
      </c>
      <c r="B482" s="9" t="s">
        <v>184</v>
      </c>
    </row>
  </sheetData>
  <pageMargins left="0.75" right="0.75" top="1" bottom="1" header="0.5" footer="0.5"/>
  <legacyDrawing r:id="rId1"/>
</worksheet>
</file>

<file path=xl/worksheets/sheet16.xml><?xml version="1.0" encoding="utf-8"?>
<worksheet xmlns="http://schemas.openxmlformats.org/spreadsheetml/2006/main" xmlns:r="http://schemas.openxmlformats.org/officeDocument/2006/relationships">
  <dimension ref="A1:H5"/>
  <sheetViews>
    <sheetView showGridLines="0" workbookViewId="0">
      <selection activeCell="E26" sqref="E26"/>
    </sheetView>
  </sheetViews>
  <sheetFormatPr defaultRowHeight="15"/>
  <cols>
    <col min="1" max="1" width="15" bestFit="1" customWidth="1"/>
    <col min="2" max="2" width="6.7109375" customWidth="1"/>
    <col min="3" max="3" width="8.7109375" customWidth="1"/>
    <col min="4" max="4" width="17.7109375" bestFit="1" customWidth="1"/>
    <col min="5" max="5" width="21.42578125" bestFit="1" customWidth="1"/>
    <col min="6" max="6" width="21.5703125" bestFit="1" customWidth="1"/>
    <col min="7" max="7" width="5.7109375" customWidth="1"/>
    <col min="8" max="8" width="7.7109375" customWidth="1"/>
  </cols>
  <sheetData>
    <row r="1" spans="1:8">
      <c r="A1" s="37" t="s">
        <v>399</v>
      </c>
    </row>
    <row r="2" spans="1:8" ht="15.75" thickBot="1">
      <c r="A2" s="36"/>
    </row>
    <row r="3" spans="1:8">
      <c r="A3" s="62" t="s">
        <v>0</v>
      </c>
      <c r="B3" s="64" t="s">
        <v>1</v>
      </c>
      <c r="C3" s="64" t="s">
        <v>2</v>
      </c>
      <c r="D3" s="15" t="s">
        <v>3</v>
      </c>
      <c r="E3" s="15" t="s">
        <v>5</v>
      </c>
      <c r="F3" s="15" t="s">
        <v>7</v>
      </c>
      <c r="G3" s="64" t="s">
        <v>8</v>
      </c>
      <c r="H3" s="66" t="s">
        <v>9</v>
      </c>
    </row>
    <row r="4" spans="1:8">
      <c r="A4" s="63"/>
      <c r="B4" s="65"/>
      <c r="C4" s="65"/>
      <c r="D4" s="16" t="s">
        <v>4</v>
      </c>
      <c r="E4" s="16" t="s">
        <v>6</v>
      </c>
      <c r="F4" s="16" t="s">
        <v>6</v>
      </c>
      <c r="G4" s="65"/>
      <c r="H4" s="67"/>
    </row>
    <row r="5" spans="1:8" ht="15.75" thickBot="1">
      <c r="A5" s="7" t="s">
        <v>211</v>
      </c>
      <c r="B5" s="8"/>
      <c r="C5" s="31">
        <v>-2.1100000000000001E-2</v>
      </c>
      <c r="D5" s="8">
        <v>2.3999999999999998E-3</v>
      </c>
      <c r="E5" s="31">
        <v>-2.5700000000000001E-2</v>
      </c>
      <c r="F5" s="31">
        <v>-1.6500000000000001E-2</v>
      </c>
      <c r="G5" s="31">
        <v>-8.9600000000000009</v>
      </c>
      <c r="H5" s="9" t="s">
        <v>11</v>
      </c>
    </row>
  </sheetData>
  <mergeCells count="5">
    <mergeCell ref="A3:A4"/>
    <mergeCell ref="B3:B4"/>
    <mergeCell ref="C3:C4"/>
    <mergeCell ref="G3:G4"/>
    <mergeCell ref="H3:H4"/>
  </mergeCells>
  <pageMargins left="0.75" right="0.75" top="1" bottom="1" header="0.5" footer="0.5"/>
  <legacyDrawing r:id="rId1"/>
</worksheet>
</file>

<file path=xl/worksheets/sheet17.xml><?xml version="1.0" encoding="utf-8"?>
<worksheet xmlns="http://schemas.openxmlformats.org/spreadsheetml/2006/main" xmlns:r="http://schemas.openxmlformats.org/officeDocument/2006/relationships">
  <dimension ref="A1:H5"/>
  <sheetViews>
    <sheetView showGridLines="0" workbookViewId="0">
      <selection activeCell="A5" sqref="A5:XFD5"/>
    </sheetView>
  </sheetViews>
  <sheetFormatPr defaultRowHeight="15"/>
  <cols>
    <col min="1" max="1" width="15" bestFit="1" customWidth="1"/>
    <col min="2" max="2" width="6.7109375" customWidth="1"/>
    <col min="3" max="3" width="8.7109375" customWidth="1"/>
    <col min="4" max="4" width="17.7109375" bestFit="1" customWidth="1"/>
    <col min="5" max="5" width="21.42578125" bestFit="1" customWidth="1"/>
    <col min="6" max="6" width="21.5703125" bestFit="1" customWidth="1"/>
    <col min="7" max="7" width="5.7109375" customWidth="1"/>
    <col min="8" max="8" width="7.7109375" customWidth="1"/>
  </cols>
  <sheetData>
    <row r="1" spans="1:8">
      <c r="A1" s="37" t="s">
        <v>399</v>
      </c>
    </row>
    <row r="2" spans="1:8" ht="15.75" thickBot="1">
      <c r="A2" s="36"/>
    </row>
    <row r="3" spans="1:8">
      <c r="A3" s="62" t="s">
        <v>0</v>
      </c>
      <c r="B3" s="64" t="s">
        <v>1</v>
      </c>
      <c r="C3" s="64" t="s">
        <v>2</v>
      </c>
      <c r="D3" s="15" t="s">
        <v>3</v>
      </c>
      <c r="E3" s="15" t="s">
        <v>5</v>
      </c>
      <c r="F3" s="15" t="s">
        <v>7</v>
      </c>
      <c r="G3" s="64" t="s">
        <v>8</v>
      </c>
      <c r="H3" s="66" t="s">
        <v>9</v>
      </c>
    </row>
    <row r="4" spans="1:8">
      <c r="A4" s="63"/>
      <c r="B4" s="65"/>
      <c r="C4" s="65"/>
      <c r="D4" s="16" t="s">
        <v>4</v>
      </c>
      <c r="E4" s="16" t="s">
        <v>6</v>
      </c>
      <c r="F4" s="16" t="s">
        <v>6</v>
      </c>
      <c r="G4" s="65"/>
      <c r="H4" s="67"/>
    </row>
    <row r="5" spans="1:8" ht="15.75" thickBot="1">
      <c r="A5" s="7" t="s">
        <v>420</v>
      </c>
      <c r="B5" s="8"/>
      <c r="C5" s="31">
        <v>-2.3099999999999999E-2</v>
      </c>
      <c r="D5" s="8">
        <v>8.9999999999999993E-3</v>
      </c>
      <c r="E5" s="31">
        <v>-4.0800000000000003E-2</v>
      </c>
      <c r="F5" s="31">
        <v>-5.3E-3</v>
      </c>
      <c r="G5" s="31">
        <v>-2.5499999999999998</v>
      </c>
      <c r="H5" s="9">
        <v>1.0699999999999999E-2</v>
      </c>
    </row>
  </sheetData>
  <mergeCells count="5">
    <mergeCell ref="A3:A4"/>
    <mergeCell ref="B3:B4"/>
    <mergeCell ref="C3:C4"/>
    <mergeCell ref="G3:G4"/>
    <mergeCell ref="H3:H4"/>
  </mergeCells>
  <pageMargins left="0.75" right="0.75" top="1" bottom="1" header="0.5" footer="0.5"/>
  <legacyDrawing r:id="rId1"/>
</worksheet>
</file>

<file path=xl/worksheets/sheet18.xml><?xml version="1.0" encoding="utf-8"?>
<worksheet xmlns="http://schemas.openxmlformats.org/spreadsheetml/2006/main" xmlns:r="http://schemas.openxmlformats.org/officeDocument/2006/relationships">
  <dimension ref="A1:H6"/>
  <sheetViews>
    <sheetView showGridLines="0" workbookViewId="0">
      <selection activeCell="A5" sqref="A5:XFD6"/>
    </sheetView>
  </sheetViews>
  <sheetFormatPr defaultRowHeight="15"/>
  <cols>
    <col min="1" max="1" width="15" bestFit="1" customWidth="1"/>
    <col min="2" max="2" width="6.7109375" customWidth="1"/>
    <col min="3" max="3" width="8.7109375" customWidth="1"/>
    <col min="4" max="4" width="17.7109375" bestFit="1" customWidth="1"/>
    <col min="5" max="5" width="21.42578125" bestFit="1" customWidth="1"/>
    <col min="6" max="6" width="21.5703125" bestFit="1" customWidth="1"/>
    <col min="7" max="7" width="5.7109375" customWidth="1"/>
    <col min="8" max="8" width="7.7109375" customWidth="1"/>
  </cols>
  <sheetData>
    <row r="1" spans="1:8">
      <c r="A1" s="37" t="s">
        <v>399</v>
      </c>
    </row>
    <row r="2" spans="1:8" ht="15.75" thickBot="1">
      <c r="A2" s="36"/>
    </row>
    <row r="3" spans="1:8">
      <c r="A3" s="62" t="s">
        <v>0</v>
      </c>
      <c r="B3" s="64" t="s">
        <v>1</v>
      </c>
      <c r="C3" s="64" t="s">
        <v>2</v>
      </c>
      <c r="D3" s="15" t="s">
        <v>3</v>
      </c>
      <c r="E3" s="15" t="s">
        <v>5</v>
      </c>
      <c r="F3" s="15" t="s">
        <v>7</v>
      </c>
      <c r="G3" s="64" t="s">
        <v>8</v>
      </c>
      <c r="H3" s="66" t="s">
        <v>9</v>
      </c>
    </row>
    <row r="4" spans="1:8">
      <c r="A4" s="63"/>
      <c r="B4" s="65"/>
      <c r="C4" s="65"/>
      <c r="D4" s="16" t="s">
        <v>4</v>
      </c>
      <c r="E4" s="16" t="s">
        <v>6</v>
      </c>
      <c r="F4" s="16" t="s">
        <v>6</v>
      </c>
      <c r="G4" s="65"/>
      <c r="H4" s="67"/>
    </row>
    <row r="5" spans="1:8">
      <c r="A5" s="5" t="s">
        <v>211</v>
      </c>
      <c r="B5" s="1"/>
      <c r="C5" s="2">
        <v>-2.35E-2</v>
      </c>
      <c r="D5" s="1">
        <v>3.5000000000000001E-3</v>
      </c>
      <c r="E5" s="2">
        <v>-3.0300000000000001E-2</v>
      </c>
      <c r="F5" s="2">
        <v>-1.67E-2</v>
      </c>
      <c r="G5" s="2">
        <v>-6.78</v>
      </c>
      <c r="H5" s="6" t="s">
        <v>11</v>
      </c>
    </row>
    <row r="6" spans="1:8" ht="15.75" thickBot="1">
      <c r="A6" s="7" t="s">
        <v>420</v>
      </c>
      <c r="B6" s="8"/>
      <c r="C6" s="8">
        <v>0.01</v>
      </c>
      <c r="D6" s="8">
        <v>1.2E-2</v>
      </c>
      <c r="E6" s="31">
        <v>-1.35E-2</v>
      </c>
      <c r="F6" s="8">
        <v>3.3599999999999998E-2</v>
      </c>
      <c r="G6" s="8">
        <v>0.83</v>
      </c>
      <c r="H6" s="9">
        <v>0.4042</v>
      </c>
    </row>
  </sheetData>
  <mergeCells count="5">
    <mergeCell ref="A3:A4"/>
    <mergeCell ref="B3:B4"/>
    <mergeCell ref="C3:C4"/>
    <mergeCell ref="G3:G4"/>
    <mergeCell ref="H3:H4"/>
  </mergeCells>
  <pageMargins left="0.75" right="0.75" top="1" bottom="1" header="0.5" footer="0.5"/>
  <legacyDrawing r:id="rId1"/>
</worksheet>
</file>

<file path=xl/worksheets/sheet19.xml><?xml version="1.0" encoding="utf-8"?>
<worksheet xmlns="http://schemas.openxmlformats.org/spreadsheetml/2006/main" xmlns:r="http://schemas.openxmlformats.org/officeDocument/2006/relationships">
  <dimension ref="A1:H31"/>
  <sheetViews>
    <sheetView showGridLines="0" workbookViewId="0">
      <selection activeCell="C6" sqref="C6"/>
    </sheetView>
  </sheetViews>
  <sheetFormatPr defaultRowHeight="15"/>
  <cols>
    <col min="1" max="1" width="15" bestFit="1" customWidth="1"/>
    <col min="2" max="2" width="36.5703125" bestFit="1" customWidth="1"/>
    <col min="3" max="3" width="8.7109375" customWidth="1"/>
    <col min="4" max="4" width="17.7109375" bestFit="1" customWidth="1"/>
    <col min="5" max="5" width="21.42578125" bestFit="1" customWidth="1"/>
    <col min="6" max="6" width="21.5703125" bestFit="1" customWidth="1"/>
    <col min="7" max="7" width="6.7109375" customWidth="1"/>
    <col min="8" max="8" width="7.7109375" customWidth="1"/>
  </cols>
  <sheetData>
    <row r="1" spans="1:8">
      <c r="A1" s="62" t="s">
        <v>0</v>
      </c>
      <c r="B1" s="64" t="s">
        <v>1</v>
      </c>
      <c r="C1" s="64" t="s">
        <v>2</v>
      </c>
      <c r="D1" s="15" t="s">
        <v>3</v>
      </c>
      <c r="E1" s="15" t="s">
        <v>5</v>
      </c>
      <c r="F1" s="15" t="s">
        <v>7</v>
      </c>
      <c r="G1" s="64" t="s">
        <v>8</v>
      </c>
      <c r="H1" s="66" t="s">
        <v>9</v>
      </c>
    </row>
    <row r="2" spans="1:8">
      <c r="A2" s="63"/>
      <c r="B2" s="65"/>
      <c r="C2" s="65"/>
      <c r="D2" s="16" t="s">
        <v>4</v>
      </c>
      <c r="E2" s="16" t="s">
        <v>6</v>
      </c>
      <c r="F2" s="16" t="s">
        <v>6</v>
      </c>
      <c r="G2" s="65"/>
      <c r="H2" s="67"/>
    </row>
    <row r="3" spans="1:8">
      <c r="A3" s="5" t="s">
        <v>10</v>
      </c>
      <c r="B3" s="1"/>
      <c r="C3" s="1">
        <v>5.7304000000000004</v>
      </c>
      <c r="D3" s="1">
        <v>0.3967</v>
      </c>
      <c r="E3" s="1">
        <v>4.9528999999999996</v>
      </c>
      <c r="F3" s="1">
        <v>6.508</v>
      </c>
      <c r="G3" s="1">
        <v>14.44</v>
      </c>
      <c r="H3" s="6" t="s">
        <v>11</v>
      </c>
    </row>
    <row r="4" spans="1:8">
      <c r="A4" s="5" t="s">
        <v>211</v>
      </c>
      <c r="B4" s="1"/>
      <c r="C4" s="2">
        <v>-2.1100000000000001E-2</v>
      </c>
      <c r="D4" s="1">
        <v>2.3999999999999998E-3</v>
      </c>
      <c r="E4" s="2">
        <v>-2.5700000000000001E-2</v>
      </c>
      <c r="F4" s="2">
        <v>-1.6500000000000001E-2</v>
      </c>
      <c r="G4" s="2">
        <v>-8.9600000000000009</v>
      </c>
      <c r="H4" s="6" t="s">
        <v>11</v>
      </c>
    </row>
    <row r="5" spans="1:8">
      <c r="A5" s="5" t="s">
        <v>411</v>
      </c>
      <c r="B5" s="1"/>
      <c r="C5" s="1">
        <v>6.3799999999999996E-2</v>
      </c>
      <c r="D5" s="1">
        <v>0.11609999999999999</v>
      </c>
      <c r="E5" s="2">
        <v>-0.16389999999999999</v>
      </c>
      <c r="F5" s="1">
        <v>0.29139999999999999</v>
      </c>
      <c r="G5" s="1">
        <v>0.55000000000000004</v>
      </c>
      <c r="H5" s="6">
        <v>0.58309999999999995</v>
      </c>
    </row>
    <row r="6" spans="1:8">
      <c r="A6" s="5" t="s">
        <v>12</v>
      </c>
      <c r="B6" s="1">
        <v>2000</v>
      </c>
      <c r="C6" s="2">
        <v>-0.1157</v>
      </c>
      <c r="D6" s="1">
        <v>3.2000000000000001E-2</v>
      </c>
      <c r="E6" s="2">
        <v>-0.17849999999999999</v>
      </c>
      <c r="F6" s="2">
        <v>-5.2999999999999999E-2</v>
      </c>
      <c r="G6" s="2">
        <v>-3.61</v>
      </c>
      <c r="H6" s="6">
        <v>2.9999999999999997E-4</v>
      </c>
    </row>
    <row r="7" spans="1:8">
      <c r="A7" s="5" t="s">
        <v>12</v>
      </c>
      <c r="B7" s="1">
        <v>2001</v>
      </c>
      <c r="C7" s="2">
        <v>-0.1129</v>
      </c>
      <c r="D7" s="1">
        <v>3.5799999999999998E-2</v>
      </c>
      <c r="E7" s="2">
        <v>-0.183</v>
      </c>
      <c r="F7" s="2">
        <v>-4.2799999999999998E-2</v>
      </c>
      <c r="G7" s="2">
        <v>-3.16</v>
      </c>
      <c r="H7" s="6">
        <v>1.6000000000000001E-3</v>
      </c>
    </row>
    <row r="8" spans="1:8">
      <c r="A8" s="5" t="s">
        <v>12</v>
      </c>
      <c r="B8" s="1">
        <v>2002</v>
      </c>
      <c r="C8" s="2">
        <v>-0.1182</v>
      </c>
      <c r="D8" s="1">
        <v>3.5000000000000003E-2</v>
      </c>
      <c r="E8" s="2">
        <v>-0.1867</v>
      </c>
      <c r="F8" s="2">
        <v>-4.9599999999999998E-2</v>
      </c>
      <c r="G8" s="2">
        <v>-3.38</v>
      </c>
      <c r="H8" s="6">
        <v>6.9999999999999999E-4</v>
      </c>
    </row>
    <row r="9" spans="1:8">
      <c r="A9" s="5" t="s">
        <v>12</v>
      </c>
      <c r="B9" s="1">
        <v>2003</v>
      </c>
      <c r="C9" s="2">
        <v>-0.12130000000000001</v>
      </c>
      <c r="D9" s="1">
        <v>2.8500000000000001E-2</v>
      </c>
      <c r="E9" s="2">
        <v>-0.17730000000000001</v>
      </c>
      <c r="F9" s="2">
        <v>-6.54E-2</v>
      </c>
      <c r="G9" s="2">
        <v>-4.25</v>
      </c>
      <c r="H9" s="6" t="s">
        <v>11</v>
      </c>
    </row>
    <row r="10" spans="1:8">
      <c r="A10" s="5" t="s">
        <v>12</v>
      </c>
      <c r="B10" s="1">
        <v>2004</v>
      </c>
      <c r="C10" s="2">
        <v>-9.5100000000000004E-2</v>
      </c>
      <c r="D10" s="1">
        <v>2.5899999999999999E-2</v>
      </c>
      <c r="E10" s="2">
        <v>-0.1459</v>
      </c>
      <c r="F10" s="2">
        <v>-4.4400000000000002E-2</v>
      </c>
      <c r="G10" s="2">
        <v>-3.68</v>
      </c>
      <c r="H10" s="6">
        <v>2.0000000000000001E-4</v>
      </c>
    </row>
    <row r="11" spans="1:8">
      <c r="A11" s="5" t="s">
        <v>12</v>
      </c>
      <c r="B11" s="1">
        <v>2005</v>
      </c>
      <c r="C11" s="2">
        <v>-7.1900000000000006E-2</v>
      </c>
      <c r="D11" s="1">
        <v>2.1499999999999998E-2</v>
      </c>
      <c r="E11" s="2">
        <v>-0.1139</v>
      </c>
      <c r="F11" s="2">
        <v>-2.98E-2</v>
      </c>
      <c r="G11" s="2">
        <v>-3.35</v>
      </c>
      <c r="H11" s="6">
        <v>8.0000000000000004E-4</v>
      </c>
    </row>
    <row r="12" spans="1:8">
      <c r="A12" s="5" t="s">
        <v>12</v>
      </c>
      <c r="B12" s="1">
        <v>2006</v>
      </c>
      <c r="C12" s="2">
        <v>-7.9100000000000004E-2</v>
      </c>
      <c r="D12" s="1">
        <v>1.9199999999999998E-2</v>
      </c>
      <c r="E12" s="2">
        <v>-0.1167</v>
      </c>
      <c r="F12" s="2">
        <v>-4.1399999999999999E-2</v>
      </c>
      <c r="G12" s="2">
        <v>-4.12</v>
      </c>
      <c r="H12" s="6" t="s">
        <v>11</v>
      </c>
    </row>
    <row r="13" spans="1:8">
      <c r="A13" s="5" t="s">
        <v>12</v>
      </c>
      <c r="B13" s="1">
        <v>2007</v>
      </c>
      <c r="C13" s="2">
        <v>-4.2299999999999997E-2</v>
      </c>
      <c r="D13" s="1">
        <v>1.6299999999999999E-2</v>
      </c>
      <c r="E13" s="2">
        <v>-7.4200000000000002E-2</v>
      </c>
      <c r="F13" s="2">
        <v>-1.04E-2</v>
      </c>
      <c r="G13" s="2">
        <v>-2.6</v>
      </c>
      <c r="H13" s="6">
        <v>9.1999999999999998E-3</v>
      </c>
    </row>
    <row r="14" spans="1:8">
      <c r="A14" s="5" t="s">
        <v>12</v>
      </c>
      <c r="B14" s="1">
        <v>2008</v>
      </c>
      <c r="C14" s="2">
        <v>-4.3799999999999999E-2</v>
      </c>
      <c r="D14" s="1">
        <v>2.0899999999999998E-2</v>
      </c>
      <c r="E14" s="2">
        <v>-8.4699999999999998E-2</v>
      </c>
      <c r="F14" s="2">
        <v>-2.8999999999999998E-3</v>
      </c>
      <c r="G14" s="2">
        <v>-2.1</v>
      </c>
      <c r="H14" s="6">
        <v>3.5900000000000001E-2</v>
      </c>
    </row>
    <row r="15" spans="1:8">
      <c r="A15" s="5" t="s">
        <v>12</v>
      </c>
      <c r="B15" s="1">
        <v>2009</v>
      </c>
      <c r="C15" s="2">
        <v>-4.9000000000000002E-2</v>
      </c>
      <c r="D15" s="1">
        <v>2.24E-2</v>
      </c>
      <c r="E15" s="2">
        <v>-9.2899999999999996E-2</v>
      </c>
      <c r="F15" s="2">
        <v>-5.0000000000000001E-3</v>
      </c>
      <c r="G15" s="2">
        <v>-2.1800000000000002</v>
      </c>
      <c r="H15" s="6">
        <v>2.9000000000000001E-2</v>
      </c>
    </row>
    <row r="16" spans="1:8">
      <c r="A16" s="5" t="s">
        <v>12</v>
      </c>
      <c r="B16" s="1">
        <v>2010</v>
      </c>
      <c r="C16" s="2">
        <v>-1.61E-2</v>
      </c>
      <c r="D16" s="1">
        <v>1.4999999999999999E-2</v>
      </c>
      <c r="E16" s="2">
        <v>-4.5400000000000003E-2</v>
      </c>
      <c r="F16" s="1">
        <v>1.32E-2</v>
      </c>
      <c r="G16" s="2">
        <v>-1.08</v>
      </c>
      <c r="H16" s="6">
        <v>0.28210000000000002</v>
      </c>
    </row>
    <row r="17" spans="1:8">
      <c r="A17" s="5" t="s">
        <v>12</v>
      </c>
      <c r="B17" s="1">
        <v>2011</v>
      </c>
      <c r="C17" s="1">
        <v>0</v>
      </c>
      <c r="D17" s="1">
        <v>0</v>
      </c>
      <c r="E17" s="1">
        <v>0</v>
      </c>
      <c r="F17" s="1">
        <v>0</v>
      </c>
      <c r="G17" s="1" t="s">
        <v>13</v>
      </c>
      <c r="H17" s="6" t="s">
        <v>13</v>
      </c>
    </row>
    <row r="18" spans="1:8">
      <c r="A18" s="5" t="s">
        <v>14</v>
      </c>
      <c r="B18" s="1" t="s">
        <v>196</v>
      </c>
      <c r="C18" s="2">
        <v>-2.1537999999999999</v>
      </c>
      <c r="D18" s="1">
        <v>0.15590000000000001</v>
      </c>
      <c r="E18" s="2">
        <v>-2.4592999999999998</v>
      </c>
      <c r="F18" s="2">
        <v>-1.8482000000000001</v>
      </c>
      <c r="G18" s="2">
        <v>-13.81</v>
      </c>
      <c r="H18" s="6" t="s">
        <v>11</v>
      </c>
    </row>
    <row r="19" spans="1:8">
      <c r="A19" s="5" t="s">
        <v>14</v>
      </c>
      <c r="B19" s="1" t="s">
        <v>195</v>
      </c>
      <c r="C19" s="1">
        <v>0.28449999999999998</v>
      </c>
      <c r="D19" s="1">
        <v>0.1159</v>
      </c>
      <c r="E19" s="1">
        <v>5.7200000000000001E-2</v>
      </c>
      <c r="F19" s="1">
        <v>0.51170000000000004</v>
      </c>
      <c r="G19" s="1">
        <v>2.4500000000000002</v>
      </c>
      <c r="H19" s="6">
        <v>1.41E-2</v>
      </c>
    </row>
    <row r="20" spans="1:8" ht="30">
      <c r="A20" s="5" t="s">
        <v>14</v>
      </c>
      <c r="B20" s="1" t="s">
        <v>189</v>
      </c>
      <c r="C20" s="1">
        <v>0.56659999999999999</v>
      </c>
      <c r="D20" s="1">
        <v>8.4500000000000006E-2</v>
      </c>
      <c r="E20" s="1">
        <v>0.40089999999999998</v>
      </c>
      <c r="F20" s="1">
        <v>0.73229999999999995</v>
      </c>
      <c r="G20" s="1">
        <v>6.7</v>
      </c>
      <c r="H20" s="6" t="s">
        <v>11</v>
      </c>
    </row>
    <row r="21" spans="1:8">
      <c r="A21" s="5" t="s">
        <v>14</v>
      </c>
      <c r="B21" s="1" t="s">
        <v>187</v>
      </c>
      <c r="C21" s="2">
        <v>-3.0283000000000002</v>
      </c>
      <c r="D21" s="1">
        <v>0.40279999999999999</v>
      </c>
      <c r="E21" s="2">
        <v>-3.8178000000000001</v>
      </c>
      <c r="F21" s="2">
        <v>-2.2389000000000001</v>
      </c>
      <c r="G21" s="2">
        <v>-7.52</v>
      </c>
      <c r="H21" s="6" t="s">
        <v>11</v>
      </c>
    </row>
    <row r="22" spans="1:8">
      <c r="A22" s="5" t="s">
        <v>14</v>
      </c>
      <c r="B22" s="1" t="s">
        <v>193</v>
      </c>
      <c r="C22" s="2">
        <v>-2.0482</v>
      </c>
      <c r="D22" s="1">
        <v>0.12429999999999999</v>
      </c>
      <c r="E22" s="2">
        <v>-2.2919</v>
      </c>
      <c r="F22" s="2">
        <v>-1.8045</v>
      </c>
      <c r="G22" s="2">
        <v>-16.47</v>
      </c>
      <c r="H22" s="6" t="s">
        <v>11</v>
      </c>
    </row>
    <row r="23" spans="1:8">
      <c r="A23" s="5" t="s">
        <v>14</v>
      </c>
      <c r="B23" s="1" t="s">
        <v>190</v>
      </c>
      <c r="C23" s="2">
        <v>-1.9787999999999999</v>
      </c>
      <c r="D23" s="1">
        <v>0.248</v>
      </c>
      <c r="E23" s="2">
        <v>-2.4649000000000001</v>
      </c>
      <c r="F23" s="2">
        <v>-1.4926999999999999</v>
      </c>
      <c r="G23" s="2">
        <v>-7.98</v>
      </c>
      <c r="H23" s="6" t="s">
        <v>11</v>
      </c>
    </row>
    <row r="24" spans="1:8">
      <c r="A24" s="5" t="s">
        <v>14</v>
      </c>
      <c r="B24" s="1" t="s">
        <v>185</v>
      </c>
      <c r="C24" s="2">
        <v>-0.43380000000000002</v>
      </c>
      <c r="D24" s="1">
        <v>8.8599999999999998E-2</v>
      </c>
      <c r="E24" s="2">
        <v>-0.60729999999999995</v>
      </c>
      <c r="F24" s="2">
        <v>-0.26019999999999999</v>
      </c>
      <c r="G24" s="2">
        <v>-4.9000000000000004</v>
      </c>
      <c r="H24" s="6" t="s">
        <v>11</v>
      </c>
    </row>
    <row r="25" spans="1:8">
      <c r="A25" s="5" t="s">
        <v>14</v>
      </c>
      <c r="B25" s="1" t="s">
        <v>197</v>
      </c>
      <c r="C25" s="2">
        <v>-1.0113000000000001</v>
      </c>
      <c r="D25" s="1">
        <v>5.9900000000000002E-2</v>
      </c>
      <c r="E25" s="2">
        <v>-1.1288</v>
      </c>
      <c r="F25" s="2">
        <v>-0.89390000000000003</v>
      </c>
      <c r="G25" s="2">
        <v>-16.87</v>
      </c>
      <c r="H25" s="6" t="s">
        <v>11</v>
      </c>
    </row>
    <row r="26" spans="1:8">
      <c r="A26" s="5" t="s">
        <v>14</v>
      </c>
      <c r="B26" s="1" t="s">
        <v>186</v>
      </c>
      <c r="C26" s="2">
        <v>-2.1320999999999999</v>
      </c>
      <c r="D26" s="1">
        <v>8.9099999999999999E-2</v>
      </c>
      <c r="E26" s="2">
        <v>-2.3067000000000002</v>
      </c>
      <c r="F26" s="2">
        <v>-1.9575</v>
      </c>
      <c r="G26" s="2">
        <v>-23.94</v>
      </c>
      <c r="H26" s="6" t="s">
        <v>11</v>
      </c>
    </row>
    <row r="27" spans="1:8">
      <c r="A27" s="5" t="s">
        <v>14</v>
      </c>
      <c r="B27" s="1" t="s">
        <v>191</v>
      </c>
      <c r="C27" s="2">
        <v>-1.4811000000000001</v>
      </c>
      <c r="D27" s="1">
        <v>6.5100000000000005E-2</v>
      </c>
      <c r="E27" s="2">
        <v>-1.6087</v>
      </c>
      <c r="F27" s="2">
        <v>-1.3534999999999999</v>
      </c>
      <c r="G27" s="2">
        <v>-22.75</v>
      </c>
      <c r="H27" s="6" t="s">
        <v>11</v>
      </c>
    </row>
    <row r="28" spans="1:8" ht="30">
      <c r="A28" s="5" t="s">
        <v>14</v>
      </c>
      <c r="B28" s="1" t="s">
        <v>192</v>
      </c>
      <c r="C28" s="2">
        <v>-1.0690999999999999</v>
      </c>
      <c r="D28" s="1">
        <v>0.16930000000000001</v>
      </c>
      <c r="E28" s="2">
        <v>-1.401</v>
      </c>
      <c r="F28" s="2">
        <v>-0.73729999999999996</v>
      </c>
      <c r="G28" s="2">
        <v>-6.31</v>
      </c>
      <c r="H28" s="6" t="s">
        <v>11</v>
      </c>
    </row>
    <row r="29" spans="1:8" ht="30">
      <c r="A29" s="5" t="s">
        <v>14</v>
      </c>
      <c r="B29" s="1" t="s">
        <v>194</v>
      </c>
      <c r="C29" s="2">
        <v>-3.2772999999999999</v>
      </c>
      <c r="D29" s="1">
        <v>0.1429</v>
      </c>
      <c r="E29" s="2">
        <v>-3.5573000000000001</v>
      </c>
      <c r="F29" s="2">
        <v>-2.9971999999999999</v>
      </c>
      <c r="G29" s="2">
        <v>-22.93</v>
      </c>
      <c r="H29" s="6" t="s">
        <v>11</v>
      </c>
    </row>
    <row r="30" spans="1:8">
      <c r="A30" s="5" t="s">
        <v>14</v>
      </c>
      <c r="B30" s="1" t="s">
        <v>188</v>
      </c>
      <c r="C30" s="2">
        <v>-0.96489999999999998</v>
      </c>
      <c r="D30" s="1">
        <v>0.1234</v>
      </c>
      <c r="E30" s="2">
        <v>-1.2067000000000001</v>
      </c>
      <c r="F30" s="2">
        <v>-0.72309999999999997</v>
      </c>
      <c r="G30" s="2">
        <v>-7.82</v>
      </c>
      <c r="H30" s="6" t="s">
        <v>11</v>
      </c>
    </row>
    <row r="31" spans="1:8" ht="45.75" thickBot="1">
      <c r="A31" s="7" t="s">
        <v>14</v>
      </c>
      <c r="B31" s="8" t="s">
        <v>184</v>
      </c>
      <c r="C31" s="8">
        <v>0</v>
      </c>
      <c r="D31" s="8">
        <v>0</v>
      </c>
      <c r="E31" s="8">
        <v>0</v>
      </c>
      <c r="F31" s="8">
        <v>0</v>
      </c>
      <c r="G31" s="8" t="s">
        <v>13</v>
      </c>
      <c r="H31" s="9" t="s">
        <v>13</v>
      </c>
    </row>
  </sheetData>
  <mergeCells count="5">
    <mergeCell ref="A1:A2"/>
    <mergeCell ref="B1:B2"/>
    <mergeCell ref="C1:C2"/>
    <mergeCell ref="G1:G2"/>
    <mergeCell ref="H1:H2"/>
  </mergeCells>
  <pageMargins left="0.75" right="0.75" top="1" bottom="1" header="0.5" footer="0.5"/>
  <legacyDrawing r:id="rId1"/>
</worksheet>
</file>

<file path=xl/worksheets/sheet20.xml><?xml version="1.0" encoding="utf-8"?>
<worksheet xmlns="http://schemas.openxmlformats.org/spreadsheetml/2006/main" xmlns:r="http://schemas.openxmlformats.org/officeDocument/2006/relationships">
  <dimension ref="A1:T32"/>
  <sheetViews>
    <sheetView showGridLines="0" topLeftCell="A2" workbookViewId="0">
      <selection activeCell="M29" sqref="M29"/>
    </sheetView>
  </sheetViews>
  <sheetFormatPr defaultRowHeight="15"/>
  <cols>
    <col min="1" max="1" width="15" bestFit="1" customWidth="1"/>
    <col min="2" max="2" width="36.5703125" bestFit="1" customWidth="1"/>
    <col min="3" max="3" width="8.7109375" customWidth="1"/>
    <col min="4" max="4" width="17.7109375" bestFit="1" customWidth="1"/>
    <col min="5" max="5" width="21.42578125" bestFit="1" customWidth="1"/>
    <col min="6" max="6" width="21.5703125" bestFit="1" customWidth="1"/>
    <col min="7" max="7" width="6.7109375" customWidth="1"/>
    <col min="8" max="8" width="7.7109375" customWidth="1"/>
    <col min="11" max="11" width="20.85546875" customWidth="1"/>
    <col min="13" max="13" width="10.140625" bestFit="1" customWidth="1"/>
    <col min="17" max="18" width="9.140625" style="44"/>
  </cols>
  <sheetData>
    <row r="1" spans="1:18">
      <c r="A1" s="37" t="s">
        <v>399</v>
      </c>
    </row>
    <row r="2" spans="1:18" ht="15.75" thickBot="1">
      <c r="A2" s="36"/>
    </row>
    <row r="3" spans="1:18">
      <c r="A3" s="62" t="s">
        <v>0</v>
      </c>
      <c r="B3" s="64" t="s">
        <v>1</v>
      </c>
      <c r="C3" s="64" t="s">
        <v>2</v>
      </c>
      <c r="D3" s="15" t="s">
        <v>3</v>
      </c>
      <c r="E3" s="15" t="s">
        <v>5</v>
      </c>
      <c r="F3" s="15" t="s">
        <v>7</v>
      </c>
      <c r="G3" s="64" t="s">
        <v>8</v>
      </c>
      <c r="H3" s="66" t="s">
        <v>9</v>
      </c>
    </row>
    <row r="4" spans="1:18">
      <c r="A4" s="63"/>
      <c r="B4" s="65"/>
      <c r="C4" s="65"/>
      <c r="D4" s="16" t="s">
        <v>4</v>
      </c>
      <c r="E4" s="16" t="s">
        <v>6</v>
      </c>
      <c r="F4" s="16" t="s">
        <v>6</v>
      </c>
      <c r="G4" s="65"/>
      <c r="H4" s="67"/>
    </row>
    <row r="5" spans="1:18">
      <c r="A5" s="5" t="s">
        <v>10</v>
      </c>
      <c r="B5" s="1"/>
      <c r="C5" s="1">
        <v>4.3692000000000002</v>
      </c>
      <c r="D5" s="1">
        <v>0.62319999999999998</v>
      </c>
      <c r="E5" s="1">
        <v>3.1478000000000002</v>
      </c>
      <c r="F5" s="1">
        <v>5.5907</v>
      </c>
      <c r="G5" s="1">
        <v>7.01</v>
      </c>
      <c r="H5" s="6" t="s">
        <v>11</v>
      </c>
    </row>
    <row r="6" spans="1:18">
      <c r="A6" s="5" t="s">
        <v>411</v>
      </c>
      <c r="B6" s="1"/>
      <c r="C6" s="1">
        <v>0.1696</v>
      </c>
      <c r="D6" s="1">
        <v>0.18509999999999999</v>
      </c>
      <c r="E6" s="2">
        <v>-0.19320000000000001</v>
      </c>
      <c r="F6" s="1">
        <v>0.53239999999999998</v>
      </c>
      <c r="G6" s="1">
        <v>0.92</v>
      </c>
      <c r="H6" s="6">
        <v>0.35959999999999998</v>
      </c>
      <c r="J6" t="s">
        <v>12</v>
      </c>
      <c r="K6" t="s">
        <v>443</v>
      </c>
      <c r="L6" t="s">
        <v>400</v>
      </c>
      <c r="M6" t="s">
        <v>443</v>
      </c>
      <c r="N6" t="s">
        <v>400</v>
      </c>
      <c r="P6" t="s">
        <v>12</v>
      </c>
      <c r="Q6" s="44" t="s">
        <v>444</v>
      </c>
      <c r="R6" s="44" t="s">
        <v>445</v>
      </c>
    </row>
    <row r="7" spans="1:18">
      <c r="A7" s="5" t="s">
        <v>12</v>
      </c>
      <c r="B7" s="1">
        <v>2000</v>
      </c>
      <c r="C7" s="1">
        <v>8.7300000000000003E-2</v>
      </c>
      <c r="D7" s="1">
        <v>2.6200000000000001E-2</v>
      </c>
      <c r="E7" s="1">
        <v>3.5999999999999997E-2</v>
      </c>
      <c r="F7" s="1">
        <v>0.1386</v>
      </c>
      <c r="G7" s="1">
        <v>3.34</v>
      </c>
      <c r="H7" s="6">
        <v>8.0000000000000004E-4</v>
      </c>
      <c r="J7" s="1">
        <v>2000</v>
      </c>
      <c r="K7" s="1">
        <v>8.7300000000000003E-2</v>
      </c>
      <c r="L7" s="2">
        <v>-0.1157</v>
      </c>
      <c r="M7">
        <f t="array" ref="M7:N18">K7:L18-K7:L7</f>
        <v>0</v>
      </c>
      <c r="N7">
        <v>0</v>
      </c>
      <c r="P7" s="1">
        <v>2000</v>
      </c>
      <c r="Q7" s="44">
        <f t="array" ref="Q7:R18">M20*EXP(M7:N18)</f>
        <v>1592.45</v>
      </c>
      <c r="R7" s="44">
        <v>1592.45</v>
      </c>
    </row>
    <row r="8" spans="1:18">
      <c r="A8" s="5" t="s">
        <v>12</v>
      </c>
      <c r="B8" s="1">
        <v>2001</v>
      </c>
      <c r="C8" s="1">
        <v>7.46E-2</v>
      </c>
      <c r="D8" s="1">
        <v>2.69E-2</v>
      </c>
      <c r="E8" s="1">
        <v>2.1899999999999999E-2</v>
      </c>
      <c r="F8" s="1">
        <v>0.12740000000000001</v>
      </c>
      <c r="G8" s="1">
        <v>2.77</v>
      </c>
      <c r="H8" s="6">
        <v>5.5999999999999999E-3</v>
      </c>
      <c r="J8" s="1">
        <v>2001</v>
      </c>
      <c r="K8" s="1">
        <v>7.46E-2</v>
      </c>
      <c r="L8" s="2">
        <v>-0.1129</v>
      </c>
      <c r="M8">
        <v>-1.2700000000000003E-2</v>
      </c>
      <c r="N8">
        <v>2.7999999999999969E-3</v>
      </c>
      <c r="P8" s="1">
        <v>2001</v>
      </c>
      <c r="Q8" s="44">
        <v>1572.3537661940709</v>
      </c>
      <c r="R8" s="44">
        <v>1596.9151082343244</v>
      </c>
    </row>
    <row r="9" spans="1:18">
      <c r="A9" s="5" t="s">
        <v>12</v>
      </c>
      <c r="B9" s="1">
        <v>2002</v>
      </c>
      <c r="C9" s="1">
        <v>6.8099999999999994E-2</v>
      </c>
      <c r="D9" s="1">
        <v>2.7300000000000001E-2</v>
      </c>
      <c r="E9" s="1">
        <v>1.46E-2</v>
      </c>
      <c r="F9" s="1">
        <v>0.1216</v>
      </c>
      <c r="G9" s="1">
        <v>2.4900000000000002</v>
      </c>
      <c r="H9" s="6">
        <v>1.2699999999999999E-2</v>
      </c>
      <c r="J9" s="1">
        <v>2002</v>
      </c>
      <c r="K9" s="1">
        <v>6.8099999999999994E-2</v>
      </c>
      <c r="L9" s="2">
        <v>-0.1182</v>
      </c>
      <c r="M9">
        <v>-1.9200000000000009E-2</v>
      </c>
      <c r="N9">
        <v>-2.5000000000000022E-3</v>
      </c>
      <c r="P9" s="1">
        <v>2002</v>
      </c>
      <c r="Q9" s="44">
        <v>1562.1666108359741</v>
      </c>
      <c r="R9" s="44">
        <v>1588.4738472618353</v>
      </c>
    </row>
    <row r="10" spans="1:18">
      <c r="A10" s="5" t="s">
        <v>12</v>
      </c>
      <c r="B10" s="1">
        <v>2003</v>
      </c>
      <c r="C10" s="1">
        <v>6.3600000000000004E-2</v>
      </c>
      <c r="D10" s="1">
        <v>2.1600000000000001E-2</v>
      </c>
      <c r="E10" s="1">
        <v>2.1399999999999999E-2</v>
      </c>
      <c r="F10" s="1">
        <v>0.10589999999999999</v>
      </c>
      <c r="G10" s="1">
        <v>2.95</v>
      </c>
      <c r="H10" s="6">
        <v>3.2000000000000002E-3</v>
      </c>
      <c r="J10" s="1">
        <v>2003</v>
      </c>
      <c r="K10" s="1">
        <v>6.3600000000000004E-2</v>
      </c>
      <c r="L10" s="2">
        <v>-0.12130000000000001</v>
      </c>
      <c r="M10">
        <v>-2.3699999999999999E-2</v>
      </c>
      <c r="N10">
        <v>-5.6000000000000077E-3</v>
      </c>
      <c r="P10" s="1">
        <v>2003</v>
      </c>
      <c r="Q10" s="44">
        <v>1555.1526543254085</v>
      </c>
      <c r="R10" s="44">
        <v>1583.557203071231</v>
      </c>
    </row>
    <row r="11" spans="1:18">
      <c r="A11" s="5" t="s">
        <v>12</v>
      </c>
      <c r="B11" s="1">
        <v>2004</v>
      </c>
      <c r="C11" s="1">
        <v>6.6500000000000004E-2</v>
      </c>
      <c r="D11" s="1">
        <v>2.1100000000000001E-2</v>
      </c>
      <c r="E11" s="1">
        <v>2.52E-2</v>
      </c>
      <c r="F11" s="1">
        <v>0.10780000000000001</v>
      </c>
      <c r="G11" s="1">
        <v>3.15</v>
      </c>
      <c r="H11" s="6">
        <v>1.6000000000000001E-3</v>
      </c>
      <c r="J11" s="1">
        <v>2004</v>
      </c>
      <c r="K11" s="1">
        <v>6.6500000000000004E-2</v>
      </c>
      <c r="L11" s="2">
        <v>-9.5100000000000004E-2</v>
      </c>
      <c r="M11">
        <v>-2.0799999999999999E-2</v>
      </c>
      <c r="N11">
        <v>2.0599999999999993E-2</v>
      </c>
      <c r="P11" s="1">
        <v>2004</v>
      </c>
      <c r="Q11" s="44">
        <v>1559.6691427658857</v>
      </c>
      <c r="R11" s="44">
        <v>1625.5946881899902</v>
      </c>
    </row>
    <row r="12" spans="1:18">
      <c r="A12" s="5" t="s">
        <v>12</v>
      </c>
      <c r="B12" s="1">
        <v>2005</v>
      </c>
      <c r="C12" s="1">
        <v>4.6300000000000001E-2</v>
      </c>
      <c r="D12" s="1">
        <v>1.7399999999999999E-2</v>
      </c>
      <c r="E12" s="1">
        <v>1.21E-2</v>
      </c>
      <c r="F12" s="1">
        <v>8.0399999999999999E-2</v>
      </c>
      <c r="G12" s="1">
        <v>2.66</v>
      </c>
      <c r="H12" s="6">
        <v>7.9000000000000008E-3</v>
      </c>
      <c r="J12" s="1">
        <v>2005</v>
      </c>
      <c r="K12" s="1">
        <v>4.6300000000000001E-2</v>
      </c>
      <c r="L12" s="2">
        <v>-7.1900000000000006E-2</v>
      </c>
      <c r="M12">
        <v>-4.1000000000000002E-2</v>
      </c>
      <c r="N12">
        <v>4.3799999999999992E-2</v>
      </c>
      <c r="P12" s="1">
        <v>2005</v>
      </c>
      <c r="Q12" s="44">
        <v>1528.4798979853724</v>
      </c>
      <c r="R12" s="44">
        <v>1663.7493678913181</v>
      </c>
    </row>
    <row r="13" spans="1:18">
      <c r="A13" s="5" t="s">
        <v>12</v>
      </c>
      <c r="B13" s="1">
        <v>2006</v>
      </c>
      <c r="C13" s="1">
        <v>3.61E-2</v>
      </c>
      <c r="D13" s="1">
        <v>1.2800000000000001E-2</v>
      </c>
      <c r="E13" s="1">
        <v>1.0999999999999999E-2</v>
      </c>
      <c r="F13" s="1">
        <v>6.13E-2</v>
      </c>
      <c r="G13" s="1">
        <v>2.81</v>
      </c>
      <c r="H13" s="6">
        <v>4.8999999999999998E-3</v>
      </c>
      <c r="J13" s="1">
        <v>2006</v>
      </c>
      <c r="K13" s="1">
        <v>3.61E-2</v>
      </c>
      <c r="L13" s="2">
        <v>-7.9100000000000004E-2</v>
      </c>
      <c r="M13">
        <v>-5.1200000000000002E-2</v>
      </c>
      <c r="N13">
        <v>3.6599999999999994E-2</v>
      </c>
      <c r="P13" s="1">
        <v>2006</v>
      </c>
      <c r="Q13" s="44">
        <v>1512.9686448989933</v>
      </c>
      <c r="R13" s="44">
        <v>1651.8133935136252</v>
      </c>
    </row>
    <row r="14" spans="1:18">
      <c r="A14" s="5" t="s">
        <v>12</v>
      </c>
      <c r="B14" s="1">
        <v>2007</v>
      </c>
      <c r="C14" s="1">
        <v>4.6699999999999998E-2</v>
      </c>
      <c r="D14" s="1">
        <v>1.34E-2</v>
      </c>
      <c r="E14" s="1">
        <v>2.0500000000000001E-2</v>
      </c>
      <c r="F14" s="1">
        <v>7.2900000000000006E-2</v>
      </c>
      <c r="G14" s="1">
        <v>3.49</v>
      </c>
      <c r="H14" s="6">
        <v>5.0000000000000001E-4</v>
      </c>
      <c r="J14" s="1">
        <v>2007</v>
      </c>
      <c r="K14" s="1">
        <v>4.6699999999999998E-2</v>
      </c>
      <c r="L14" s="2">
        <v>-4.2299999999999997E-2</v>
      </c>
      <c r="M14">
        <v>-4.0600000000000004E-2</v>
      </c>
      <c r="N14">
        <v>7.3399999999999993E-2</v>
      </c>
      <c r="P14" s="1">
        <v>2007</v>
      </c>
      <c r="Q14" s="44">
        <v>1529.0914122392637</v>
      </c>
      <c r="R14" s="44">
        <v>1713.7324494092652</v>
      </c>
    </row>
    <row r="15" spans="1:18">
      <c r="A15" s="5" t="s">
        <v>12</v>
      </c>
      <c r="B15" s="1">
        <v>2008</v>
      </c>
      <c r="C15" s="1">
        <v>3.9399999999999998E-2</v>
      </c>
      <c r="D15" s="1">
        <v>1.41E-2</v>
      </c>
      <c r="E15" s="1">
        <v>1.18E-2</v>
      </c>
      <c r="F15" s="1">
        <v>6.7000000000000004E-2</v>
      </c>
      <c r="G15" s="1">
        <v>2.8</v>
      </c>
      <c r="H15" s="6">
        <v>5.1000000000000004E-3</v>
      </c>
      <c r="J15" s="1">
        <v>2008</v>
      </c>
      <c r="K15" s="1">
        <v>3.9399999999999998E-2</v>
      </c>
      <c r="L15" s="2">
        <v>-4.3799999999999999E-2</v>
      </c>
      <c r="M15">
        <v>-4.7900000000000005E-2</v>
      </c>
      <c r="N15">
        <v>7.1899999999999992E-2</v>
      </c>
      <c r="P15" s="1">
        <v>2008</v>
      </c>
      <c r="Q15" s="44">
        <v>1517.9696886108381</v>
      </c>
      <c r="R15" s="44">
        <v>1711.163777720544</v>
      </c>
    </row>
    <row r="16" spans="1:18">
      <c r="A16" s="5" t="s">
        <v>12</v>
      </c>
      <c r="B16" s="1">
        <v>2009</v>
      </c>
      <c r="C16" s="1">
        <v>1.9300000000000001E-2</v>
      </c>
      <c r="D16" s="1">
        <v>1.41E-2</v>
      </c>
      <c r="E16" s="2">
        <v>-8.3000000000000001E-3</v>
      </c>
      <c r="F16" s="1">
        <v>4.7E-2</v>
      </c>
      <c r="G16" s="1">
        <v>1.37</v>
      </c>
      <c r="H16" s="6">
        <v>0.1699</v>
      </c>
      <c r="J16" s="1">
        <v>2009</v>
      </c>
      <c r="K16" s="1">
        <v>1.9300000000000001E-2</v>
      </c>
      <c r="L16" s="2">
        <v>-4.9000000000000002E-2</v>
      </c>
      <c r="M16">
        <v>-6.8000000000000005E-2</v>
      </c>
      <c r="N16">
        <v>6.6699999999999995E-2</v>
      </c>
      <c r="P16" s="1">
        <v>2009</v>
      </c>
      <c r="Q16" s="44">
        <v>1487.7630911480337</v>
      </c>
      <c r="R16" s="44">
        <v>1702.2888209621956</v>
      </c>
    </row>
    <row r="17" spans="1:20">
      <c r="A17" s="5" t="s">
        <v>12</v>
      </c>
      <c r="B17" s="1">
        <v>2010</v>
      </c>
      <c r="C17" s="1">
        <v>1.03E-2</v>
      </c>
      <c r="D17" s="1">
        <v>9.5999999999999992E-3</v>
      </c>
      <c r="E17" s="2">
        <v>-8.6E-3</v>
      </c>
      <c r="F17" s="1">
        <v>2.92E-2</v>
      </c>
      <c r="G17" s="1">
        <v>1.07</v>
      </c>
      <c r="H17" s="6">
        <v>0.28470000000000001</v>
      </c>
      <c r="J17" s="1">
        <v>2010</v>
      </c>
      <c r="K17" s="1">
        <v>1.03E-2</v>
      </c>
      <c r="L17" s="2">
        <v>-1.61E-2</v>
      </c>
      <c r="M17">
        <v>-7.6999999999999999E-2</v>
      </c>
      <c r="N17">
        <v>9.9599999999999994E-2</v>
      </c>
      <c r="P17" s="1">
        <v>2010</v>
      </c>
      <c r="Q17" s="44">
        <v>1474.4332973756636</v>
      </c>
      <c r="R17" s="44">
        <v>1759.225597493753</v>
      </c>
    </row>
    <row r="18" spans="1:20">
      <c r="A18" s="5" t="s">
        <v>12</v>
      </c>
      <c r="B18" s="1">
        <v>2011</v>
      </c>
      <c r="C18" s="1">
        <v>0</v>
      </c>
      <c r="D18" s="1">
        <v>0</v>
      </c>
      <c r="E18" s="1">
        <v>0</v>
      </c>
      <c r="F18" s="1">
        <v>0</v>
      </c>
      <c r="G18" s="1" t="s">
        <v>13</v>
      </c>
      <c r="H18" s="6" t="s">
        <v>13</v>
      </c>
      <c r="J18" s="1">
        <v>2011</v>
      </c>
      <c r="K18" s="1">
        <v>0</v>
      </c>
      <c r="L18" s="1">
        <v>0</v>
      </c>
      <c r="M18">
        <v>-8.7300000000000003E-2</v>
      </c>
      <c r="N18">
        <v>0.1157</v>
      </c>
      <c r="P18" s="1">
        <v>2011</v>
      </c>
      <c r="Q18" s="44">
        <v>1459.3245778914725</v>
      </c>
      <c r="R18" s="44">
        <v>1787.7783626117459</v>
      </c>
      <c r="S18">
        <f>R18-Q18</f>
        <v>328.45378472027346</v>
      </c>
      <c r="T18">
        <f>S18*(M21/100000)</f>
        <v>105365.45161319707</v>
      </c>
    </row>
    <row r="19" spans="1:20">
      <c r="A19" s="5" t="s">
        <v>14</v>
      </c>
      <c r="B19" s="1" t="s">
        <v>196</v>
      </c>
      <c r="C19" s="2">
        <v>-1.3319000000000001</v>
      </c>
      <c r="D19" s="1">
        <v>0.23069999999999999</v>
      </c>
      <c r="E19" s="2">
        <v>-1.7841</v>
      </c>
      <c r="F19" s="2">
        <v>-0.87970000000000004</v>
      </c>
      <c r="G19" s="2">
        <v>-5.77</v>
      </c>
      <c r="H19" s="6" t="s">
        <v>11</v>
      </c>
    </row>
    <row r="20" spans="1:20">
      <c r="A20" s="5" t="s">
        <v>14</v>
      </c>
      <c r="B20" s="1" t="s">
        <v>195</v>
      </c>
      <c r="C20" s="1">
        <v>0.78649999999999998</v>
      </c>
      <c r="D20" s="1">
        <v>0.14149999999999999</v>
      </c>
      <c r="E20" s="1">
        <v>0.50919999999999999</v>
      </c>
      <c r="F20" s="1">
        <v>1.0637000000000001</v>
      </c>
      <c r="G20" s="1">
        <v>5.56</v>
      </c>
      <c r="H20" s="6" t="s">
        <v>11</v>
      </c>
      <c r="M20">
        <v>1592.45</v>
      </c>
    </row>
    <row r="21" spans="1:20" ht="30">
      <c r="A21" s="5" t="s">
        <v>14</v>
      </c>
      <c r="B21" s="1" t="s">
        <v>189</v>
      </c>
      <c r="C21" s="1">
        <v>0.92869999999999997</v>
      </c>
      <c r="D21" s="1">
        <v>0.1036</v>
      </c>
      <c r="E21" s="1">
        <v>0.72560000000000002</v>
      </c>
      <c r="F21" s="1">
        <v>1.1317999999999999</v>
      </c>
      <c r="G21" s="1">
        <v>8.9600000000000009</v>
      </c>
      <c r="H21" s="6" t="s">
        <v>11</v>
      </c>
      <c r="M21">
        <v>32079232</v>
      </c>
    </row>
    <row r="22" spans="1:20">
      <c r="A22" s="5" t="s">
        <v>14</v>
      </c>
      <c r="B22" s="1" t="s">
        <v>187</v>
      </c>
      <c r="C22" s="2">
        <v>-1.9821</v>
      </c>
      <c r="D22" s="1">
        <v>0.64459999999999995</v>
      </c>
      <c r="E22" s="2">
        <v>-3.2456</v>
      </c>
      <c r="F22" s="2">
        <v>-0.71860000000000002</v>
      </c>
      <c r="G22" s="2">
        <v>-3.07</v>
      </c>
      <c r="H22" s="6">
        <v>2.0999999999999999E-3</v>
      </c>
    </row>
    <row r="23" spans="1:20">
      <c r="A23" s="5" t="s">
        <v>14</v>
      </c>
      <c r="B23" s="1" t="s">
        <v>193</v>
      </c>
      <c r="C23" s="2">
        <v>-1.2903</v>
      </c>
      <c r="D23" s="1">
        <v>0.17399999999999999</v>
      </c>
      <c r="E23" s="2">
        <v>-1.6314</v>
      </c>
      <c r="F23" s="2">
        <v>-0.94930000000000003</v>
      </c>
      <c r="G23" s="2">
        <v>-7.41</v>
      </c>
      <c r="H23" s="6" t="s">
        <v>11</v>
      </c>
    </row>
    <row r="24" spans="1:20">
      <c r="A24" s="5" t="s">
        <v>14</v>
      </c>
      <c r="B24" s="1" t="s">
        <v>190</v>
      </c>
      <c r="C24" s="2">
        <v>-1.254</v>
      </c>
      <c r="D24" s="1">
        <v>0.39560000000000001</v>
      </c>
      <c r="E24" s="2">
        <v>-2.0293999999999999</v>
      </c>
      <c r="F24" s="2">
        <v>-0.47860000000000003</v>
      </c>
      <c r="G24" s="2">
        <v>-3.17</v>
      </c>
      <c r="H24" s="6">
        <v>1.5E-3</v>
      </c>
    </row>
    <row r="25" spans="1:20">
      <c r="A25" s="5" t="s">
        <v>14</v>
      </c>
      <c r="B25" s="1" t="s">
        <v>185</v>
      </c>
      <c r="C25" s="2">
        <v>-3.8199999999999998E-2</v>
      </c>
      <c r="D25" s="1">
        <v>0.1065</v>
      </c>
      <c r="E25" s="2">
        <v>-0.24679999999999999</v>
      </c>
      <c r="F25" s="1">
        <v>0.17050000000000001</v>
      </c>
      <c r="G25" s="2">
        <v>-0.36</v>
      </c>
      <c r="H25" s="6">
        <v>0.72</v>
      </c>
      <c r="J25" s="11" t="s">
        <v>82</v>
      </c>
      <c r="K25" s="12">
        <v>409258000</v>
      </c>
    </row>
    <row r="26" spans="1:20">
      <c r="A26" s="5" t="s">
        <v>14</v>
      </c>
      <c r="B26" s="1" t="s">
        <v>197</v>
      </c>
      <c r="C26" s="2">
        <v>-0.51280000000000003</v>
      </c>
      <c r="D26" s="1">
        <v>5.8299999999999998E-2</v>
      </c>
      <c r="E26" s="2">
        <v>-0.627</v>
      </c>
      <c r="F26" s="2">
        <v>-0.39860000000000001</v>
      </c>
      <c r="G26" s="2">
        <v>-8.8000000000000007</v>
      </c>
      <c r="H26" s="6" t="s">
        <v>11</v>
      </c>
      <c r="J26" s="11" t="s">
        <v>77</v>
      </c>
      <c r="K26">
        <v>0.70291307937256753</v>
      </c>
    </row>
    <row r="27" spans="1:20">
      <c r="A27" s="5" t="s">
        <v>14</v>
      </c>
      <c r="B27" s="1" t="s">
        <v>186</v>
      </c>
      <c r="C27" s="2">
        <v>-1.6856</v>
      </c>
      <c r="D27" s="1">
        <v>0.1003</v>
      </c>
      <c r="E27" s="2">
        <v>-1.8821000000000001</v>
      </c>
      <c r="F27" s="2">
        <v>-1.4891000000000001</v>
      </c>
      <c r="G27" s="2">
        <v>-16.809999999999999</v>
      </c>
      <c r="H27" s="6" t="s">
        <v>11</v>
      </c>
      <c r="J27" s="11" t="s">
        <v>83</v>
      </c>
      <c r="K27" s="13">
        <f>K26*K25</f>
        <v>287672801.03785825</v>
      </c>
    </row>
    <row r="28" spans="1:20">
      <c r="A28" s="5" t="s">
        <v>14</v>
      </c>
      <c r="B28" s="1" t="s">
        <v>191</v>
      </c>
      <c r="C28" s="2">
        <v>-0.90410000000000001</v>
      </c>
      <c r="D28" s="1">
        <v>4.8000000000000001E-2</v>
      </c>
      <c r="E28" s="2">
        <v>-0.99809999999999999</v>
      </c>
      <c r="F28" s="2">
        <v>-0.81020000000000003</v>
      </c>
      <c r="G28" s="2">
        <v>-18.850000000000001</v>
      </c>
      <c r="H28" s="6" t="s">
        <v>11</v>
      </c>
      <c r="J28" s="11"/>
      <c r="K28" s="13">
        <f>K27/T18</f>
        <v>2730.238390605703</v>
      </c>
    </row>
    <row r="29" spans="1:20" ht="30">
      <c r="A29" s="5" t="s">
        <v>14</v>
      </c>
      <c r="B29" s="1" t="s">
        <v>192</v>
      </c>
      <c r="C29" s="2">
        <v>-0.33339999999999997</v>
      </c>
      <c r="D29" s="1">
        <v>0.26119999999999999</v>
      </c>
      <c r="E29" s="2">
        <v>-0.84540000000000004</v>
      </c>
      <c r="F29" s="1">
        <v>0.17860000000000001</v>
      </c>
      <c r="G29" s="2">
        <v>-1.28</v>
      </c>
      <c r="H29" s="6">
        <v>0.20180000000000001</v>
      </c>
      <c r="K29" s="13">
        <f>K28/0.6</f>
        <v>4550.397317676172</v>
      </c>
      <c r="L29" s="13">
        <f>K28/0.7</f>
        <v>3900.3405580081476</v>
      </c>
      <c r="M29" s="13">
        <f>K28/0.25</f>
        <v>10920.953562422812</v>
      </c>
    </row>
    <row r="30" spans="1:20" ht="30">
      <c r="A30" s="5" t="s">
        <v>14</v>
      </c>
      <c r="B30" s="1" t="s">
        <v>194</v>
      </c>
      <c r="C30" s="2">
        <v>-2.4674999999999998</v>
      </c>
      <c r="D30" s="1">
        <v>0.2064</v>
      </c>
      <c r="E30" s="2">
        <v>-2.8721000000000001</v>
      </c>
      <c r="F30" s="2">
        <v>-2.0629</v>
      </c>
      <c r="G30" s="2">
        <v>-11.95</v>
      </c>
      <c r="H30" s="6" t="s">
        <v>11</v>
      </c>
      <c r="K30" s="12">
        <v>21630860000</v>
      </c>
    </row>
    <row r="31" spans="1:20">
      <c r="A31" s="5" t="s">
        <v>14</v>
      </c>
      <c r="B31" s="1" t="s">
        <v>188</v>
      </c>
      <c r="C31" s="2">
        <v>-0.4995</v>
      </c>
      <c r="D31" s="1">
        <v>0.19370000000000001</v>
      </c>
      <c r="E31" s="2">
        <v>-0.87909999999999999</v>
      </c>
      <c r="F31" s="2">
        <v>-0.12</v>
      </c>
      <c r="G31" s="2">
        <v>-2.58</v>
      </c>
      <c r="H31" s="6">
        <v>9.9000000000000008E-3</v>
      </c>
      <c r="K31">
        <f>K25/K30</f>
        <v>1.8920098414949751E-2</v>
      </c>
    </row>
    <row r="32" spans="1:20" ht="45.75" thickBot="1">
      <c r="A32" s="7" t="s">
        <v>14</v>
      </c>
      <c r="B32" s="8" t="s">
        <v>184</v>
      </c>
      <c r="C32" s="8">
        <v>0</v>
      </c>
      <c r="D32" s="8">
        <v>0</v>
      </c>
      <c r="E32" s="8">
        <v>0</v>
      </c>
      <c r="F32" s="8">
        <v>0</v>
      </c>
      <c r="G32" s="8" t="s">
        <v>13</v>
      </c>
      <c r="H32" s="9" t="s">
        <v>13</v>
      </c>
    </row>
  </sheetData>
  <mergeCells count="5">
    <mergeCell ref="A3:A4"/>
    <mergeCell ref="B3:B4"/>
    <mergeCell ref="C3:C4"/>
    <mergeCell ref="G3:G4"/>
    <mergeCell ref="H3:H4"/>
  </mergeCells>
  <pageMargins left="0.75" right="0.75" top="1" bottom="1" header="0.5" footer="0.5"/>
  <legacyDrawing r:id="rId1"/>
</worksheet>
</file>

<file path=xl/worksheets/sheet21.xml><?xml version="1.0" encoding="utf-8"?>
<worksheet xmlns="http://schemas.openxmlformats.org/spreadsheetml/2006/main" xmlns:r="http://schemas.openxmlformats.org/officeDocument/2006/relationships">
  <dimension ref="A1:G23"/>
  <sheetViews>
    <sheetView workbookViewId="0">
      <selection activeCell="C8" sqref="C8"/>
    </sheetView>
  </sheetViews>
  <sheetFormatPr defaultRowHeight="15"/>
  <cols>
    <col min="1" max="1" width="29.28515625" customWidth="1"/>
  </cols>
  <sheetData>
    <row r="1" spans="1:7">
      <c r="A1" t="s">
        <v>110</v>
      </c>
    </row>
    <row r="2" spans="1:7">
      <c r="A2" t="s">
        <v>35</v>
      </c>
    </row>
    <row r="3" spans="1:7">
      <c r="A3" t="s">
        <v>109</v>
      </c>
    </row>
    <row r="4" spans="1:7">
      <c r="A4" t="s">
        <v>108</v>
      </c>
    </row>
    <row r="5" spans="1:7">
      <c r="A5" t="s">
        <v>107</v>
      </c>
      <c r="B5" t="s">
        <v>39</v>
      </c>
      <c r="C5" t="s">
        <v>106</v>
      </c>
      <c r="D5" t="s">
        <v>105</v>
      </c>
      <c r="E5" t="s">
        <v>104</v>
      </c>
      <c r="F5" t="s">
        <v>103</v>
      </c>
      <c r="G5" t="s">
        <v>102</v>
      </c>
    </row>
    <row r="6" spans="1:7">
      <c r="A6" t="s">
        <v>98</v>
      </c>
      <c r="B6" t="s">
        <v>44</v>
      </c>
      <c r="C6" t="s">
        <v>101</v>
      </c>
      <c r="D6" t="s">
        <v>100</v>
      </c>
      <c r="E6">
        <v>8066640</v>
      </c>
      <c r="F6">
        <v>7528750</v>
      </c>
      <c r="G6">
        <v>7596535</v>
      </c>
    </row>
    <row r="7" spans="1:7">
      <c r="A7" t="s">
        <v>98</v>
      </c>
      <c r="B7" t="s">
        <v>44</v>
      </c>
      <c r="C7" t="s">
        <v>97</v>
      </c>
      <c r="D7" t="s">
        <v>100</v>
      </c>
      <c r="E7">
        <v>2314238</v>
      </c>
      <c r="F7">
        <v>2351452</v>
      </c>
      <c r="G7">
        <v>2350118</v>
      </c>
    </row>
    <row r="8" spans="1:7">
      <c r="A8" t="s">
        <v>98</v>
      </c>
      <c r="B8" t="s">
        <v>44</v>
      </c>
      <c r="C8" t="s">
        <v>450</v>
      </c>
      <c r="D8" t="s">
        <v>100</v>
      </c>
      <c r="E8">
        <v>1445766</v>
      </c>
      <c r="F8">
        <v>1280915</v>
      </c>
      <c r="G8">
        <v>1210214</v>
      </c>
    </row>
    <row r="9" spans="1:7">
      <c r="A9" t="s">
        <v>98</v>
      </c>
      <c r="B9" t="s">
        <v>44</v>
      </c>
      <c r="C9" t="s">
        <v>449</v>
      </c>
      <c r="D9" t="s">
        <v>100</v>
      </c>
      <c r="E9">
        <v>279797</v>
      </c>
      <c r="F9">
        <v>250459</v>
      </c>
      <c r="G9">
        <v>267919</v>
      </c>
    </row>
    <row r="10" spans="1:7">
      <c r="A10" t="s">
        <v>98</v>
      </c>
      <c r="B10" t="s">
        <v>44</v>
      </c>
      <c r="C10" t="s">
        <v>448</v>
      </c>
      <c r="D10" t="s">
        <v>100</v>
      </c>
      <c r="E10">
        <v>1203051</v>
      </c>
      <c r="F10">
        <v>1120590</v>
      </c>
      <c r="G10">
        <v>924146</v>
      </c>
    </row>
    <row r="11" spans="1:7">
      <c r="A11" t="s">
        <v>98</v>
      </c>
      <c r="B11" t="s">
        <v>44</v>
      </c>
      <c r="C11" t="s">
        <v>447</v>
      </c>
      <c r="D11" t="s">
        <v>100</v>
      </c>
      <c r="E11">
        <v>638308</v>
      </c>
      <c r="F11">
        <v>593765</v>
      </c>
      <c r="G11">
        <v>545462</v>
      </c>
    </row>
    <row r="12" spans="1:7">
      <c r="A12" t="s">
        <v>65</v>
      </c>
    </row>
    <row r="13" spans="1:7">
      <c r="A13">
        <v>1</v>
      </c>
      <c r="B13" t="s">
        <v>95</v>
      </c>
    </row>
    <row r="14" spans="1:7">
      <c r="A14">
        <v>2</v>
      </c>
      <c r="B14" t="s">
        <v>94</v>
      </c>
    </row>
    <row r="15" spans="1:7">
      <c r="A15">
        <v>3</v>
      </c>
      <c r="B15" t="s">
        <v>93</v>
      </c>
    </row>
    <row r="16" spans="1:7">
      <c r="A16">
        <v>4</v>
      </c>
      <c r="B16" t="s">
        <v>92</v>
      </c>
    </row>
    <row r="17" spans="1:2">
      <c r="A17">
        <v>5</v>
      </c>
      <c r="B17" t="s">
        <v>91</v>
      </c>
    </row>
    <row r="18" spans="1:2">
      <c r="A18">
        <v>6</v>
      </c>
      <c r="B18" t="s">
        <v>90</v>
      </c>
    </row>
    <row r="19" spans="1:2">
      <c r="A19">
        <v>8</v>
      </c>
      <c r="B19" t="s">
        <v>89</v>
      </c>
    </row>
    <row r="20" spans="1:2">
      <c r="A20">
        <v>13</v>
      </c>
      <c r="B20" t="s">
        <v>86</v>
      </c>
    </row>
    <row r="21" spans="1:2">
      <c r="A21" t="s">
        <v>74</v>
      </c>
    </row>
    <row r="22" spans="1:2">
      <c r="A22" t="s">
        <v>85</v>
      </c>
    </row>
    <row r="23" spans="1:2">
      <c r="A23" t="s">
        <v>446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D7"/>
  <sheetViews>
    <sheetView workbookViewId="0">
      <selection sqref="A1:D6"/>
    </sheetView>
  </sheetViews>
  <sheetFormatPr defaultRowHeight="15"/>
  <cols>
    <col min="3" max="3" width="17.5703125" customWidth="1"/>
    <col min="4" max="4" width="21.42578125" customWidth="1"/>
  </cols>
  <sheetData>
    <row r="1" spans="1:4" ht="16.5" thickBot="1">
      <c r="C1" s="68" t="s">
        <v>481</v>
      </c>
      <c r="D1" s="69"/>
    </row>
    <row r="2" spans="1:4" ht="16.5" thickBot="1">
      <c r="A2" s="55" t="s">
        <v>482</v>
      </c>
      <c r="B2" s="56" t="s">
        <v>483</v>
      </c>
      <c r="C2" s="57" t="s">
        <v>484</v>
      </c>
      <c r="D2" s="57" t="s">
        <v>489</v>
      </c>
    </row>
    <row r="3" spans="1:4" ht="16.5" thickBot="1">
      <c r="A3" s="58" t="s">
        <v>485</v>
      </c>
      <c r="B3" s="57">
        <v>19</v>
      </c>
      <c r="C3" s="59">
        <v>428286</v>
      </c>
      <c r="D3" s="59">
        <f>1.4015*C3</f>
        <v>600242.82900000003</v>
      </c>
    </row>
    <row r="4" spans="1:4" ht="16.5" thickBot="1">
      <c r="A4" s="58" t="s">
        <v>486</v>
      </c>
      <c r="B4" s="57">
        <v>8</v>
      </c>
      <c r="C4" s="59">
        <v>161305</v>
      </c>
      <c r="D4" s="59">
        <f t="shared" ref="D4:D6" si="0">1.4015*C4</f>
        <v>226068.95749999999</v>
      </c>
    </row>
    <row r="5" spans="1:4" ht="16.5" thickBot="1">
      <c r="A5" s="58" t="s">
        <v>487</v>
      </c>
      <c r="B5" s="57">
        <v>8</v>
      </c>
      <c r="C5" s="59">
        <v>93402</v>
      </c>
      <c r="D5" s="59">
        <f t="shared" si="0"/>
        <v>130902.90299999999</v>
      </c>
    </row>
    <row r="6" spans="1:4" ht="16.5" thickBot="1">
      <c r="A6" s="58" t="s">
        <v>488</v>
      </c>
      <c r="B6" s="57">
        <v>6</v>
      </c>
      <c r="C6" s="59">
        <v>24777</v>
      </c>
      <c r="D6" s="59">
        <f t="shared" si="0"/>
        <v>34724.965499999998</v>
      </c>
    </row>
    <row r="7" spans="1:4" ht="15.75">
      <c r="A7" s="60"/>
    </row>
  </sheetData>
  <mergeCells count="1">
    <mergeCell ref="C1:D1"/>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K42"/>
  <sheetViews>
    <sheetView showGridLines="0" topLeftCell="A6" workbookViewId="0">
      <selection activeCell="J5" sqref="J5"/>
    </sheetView>
  </sheetViews>
  <sheetFormatPr defaultRowHeight="15"/>
  <cols>
    <col min="1" max="1" width="15" bestFit="1" customWidth="1"/>
    <col min="2" max="2" width="18.5703125" bestFit="1" customWidth="1"/>
    <col min="3" max="3" width="8.7109375" customWidth="1"/>
    <col min="4" max="4" width="17.7109375" bestFit="1" customWidth="1"/>
    <col min="5" max="5" width="21.42578125" bestFit="1" customWidth="1"/>
    <col min="6" max="6" width="21.5703125" bestFit="1" customWidth="1"/>
    <col min="7" max="7" width="7" customWidth="1"/>
    <col min="8" max="8" width="7.7109375" customWidth="1"/>
    <col min="11" max="11" width="9.140625" style="26"/>
  </cols>
  <sheetData>
    <row r="1" spans="1:11">
      <c r="A1" s="37" t="s">
        <v>399</v>
      </c>
    </row>
    <row r="2" spans="1:11" ht="15.75" thickBot="1">
      <c r="A2" s="45"/>
    </row>
    <row r="3" spans="1:11">
      <c r="A3" s="70" t="s">
        <v>0</v>
      </c>
      <c r="B3" s="72" t="s">
        <v>1</v>
      </c>
      <c r="C3" s="72" t="s">
        <v>2</v>
      </c>
      <c r="D3" s="54" t="s">
        <v>3</v>
      </c>
      <c r="E3" s="54" t="s">
        <v>5</v>
      </c>
      <c r="F3" s="54" t="s">
        <v>7</v>
      </c>
      <c r="G3" s="72" t="s">
        <v>8</v>
      </c>
      <c r="H3" s="74" t="s">
        <v>9</v>
      </c>
    </row>
    <row r="4" spans="1:11">
      <c r="A4" s="71"/>
      <c r="B4" s="73"/>
      <c r="C4" s="73"/>
      <c r="D4" s="53" t="s">
        <v>4</v>
      </c>
      <c r="E4" s="53" t="s">
        <v>6</v>
      </c>
      <c r="F4" s="53" t="s">
        <v>6</v>
      </c>
      <c r="G4" s="73"/>
      <c r="H4" s="75"/>
    </row>
    <row r="5" spans="1:11">
      <c r="A5" s="52" t="s">
        <v>10</v>
      </c>
      <c r="B5" s="51"/>
      <c r="C5" s="51">
        <v>4.1894</v>
      </c>
      <c r="D5" s="51">
        <v>0.16650000000000001</v>
      </c>
      <c r="E5" s="51">
        <v>3.8631000000000002</v>
      </c>
      <c r="F5" s="51">
        <v>4.5156000000000001</v>
      </c>
      <c r="G5" s="51">
        <v>25.17</v>
      </c>
      <c r="H5" s="49" t="s">
        <v>11</v>
      </c>
      <c r="J5" t="s">
        <v>479</v>
      </c>
      <c r="K5" s="26" t="s">
        <v>480</v>
      </c>
    </row>
    <row r="6" spans="1:11">
      <c r="A6" s="52" t="s">
        <v>432</v>
      </c>
      <c r="B6" s="51">
        <v>0</v>
      </c>
      <c r="C6" s="50">
        <v>-4.6637000000000004</v>
      </c>
      <c r="D6" s="51">
        <v>0.3075</v>
      </c>
      <c r="E6" s="50">
        <v>-5.2663000000000002</v>
      </c>
      <c r="F6" s="50">
        <v>-4.0609999999999999</v>
      </c>
      <c r="G6" s="50">
        <v>-15.17</v>
      </c>
      <c r="H6" s="49" t="s">
        <v>11</v>
      </c>
      <c r="I6">
        <f t="array" ref="I6:I17">C6:C17-C6</f>
        <v>0</v>
      </c>
      <c r="J6" s="51">
        <v>0</v>
      </c>
      <c r="K6" s="26">
        <f t="shared" ref="K6:K17" si="0">EXP(I6)</f>
        <v>1</v>
      </c>
    </row>
    <row r="7" spans="1:11">
      <c r="A7" s="52" t="s">
        <v>432</v>
      </c>
      <c r="B7" s="51">
        <v>1</v>
      </c>
      <c r="C7" s="50">
        <v>-2.6395</v>
      </c>
      <c r="D7" s="51">
        <v>0.23860000000000001</v>
      </c>
      <c r="E7" s="50">
        <v>-3.1071</v>
      </c>
      <c r="F7" s="50">
        <v>-2.1718000000000002</v>
      </c>
      <c r="G7" s="50">
        <v>-11.06</v>
      </c>
      <c r="H7" s="49" t="s">
        <v>11</v>
      </c>
      <c r="I7">
        <v>2.0242000000000004</v>
      </c>
      <c r="J7" s="51">
        <v>1</v>
      </c>
      <c r="K7" s="26">
        <f t="shared" si="0"/>
        <v>7.5700524795902764</v>
      </c>
    </row>
    <row r="8" spans="1:11">
      <c r="A8" s="52" t="s">
        <v>432</v>
      </c>
      <c r="B8" s="51">
        <v>2</v>
      </c>
      <c r="C8" s="50">
        <v>-2.0682999999999998</v>
      </c>
      <c r="D8" s="51">
        <v>0.2263</v>
      </c>
      <c r="E8" s="50">
        <v>-2.5118999999999998</v>
      </c>
      <c r="F8" s="50">
        <v>-1.6248</v>
      </c>
      <c r="G8" s="50">
        <v>-9.14</v>
      </c>
      <c r="H8" s="49" t="s">
        <v>11</v>
      </c>
      <c r="I8">
        <v>2.5954000000000006</v>
      </c>
      <c r="J8" s="51">
        <v>2</v>
      </c>
      <c r="K8" s="26">
        <f t="shared" si="0"/>
        <v>13.401947068222317</v>
      </c>
    </row>
    <row r="9" spans="1:11">
      <c r="A9" s="52" t="s">
        <v>432</v>
      </c>
      <c r="B9" s="51">
        <v>3</v>
      </c>
      <c r="C9" s="50">
        <v>-1.9321999999999999</v>
      </c>
      <c r="D9" s="51">
        <v>0.2162</v>
      </c>
      <c r="E9" s="50">
        <v>-2.3559000000000001</v>
      </c>
      <c r="F9" s="50">
        <v>-1.5085</v>
      </c>
      <c r="G9" s="50">
        <v>-8.94</v>
      </c>
      <c r="H9" s="49" t="s">
        <v>11</v>
      </c>
      <c r="I9">
        <v>2.7315000000000005</v>
      </c>
      <c r="J9" s="51">
        <v>3</v>
      </c>
      <c r="K9" s="26">
        <f t="shared" si="0"/>
        <v>15.355903608562945</v>
      </c>
    </row>
    <row r="10" spans="1:11">
      <c r="A10" s="52" t="s">
        <v>432</v>
      </c>
      <c r="B10" s="51">
        <v>4</v>
      </c>
      <c r="C10" s="50">
        <v>-1.4192</v>
      </c>
      <c r="D10" s="51">
        <v>0.18390000000000001</v>
      </c>
      <c r="E10" s="50">
        <v>-1.7795000000000001</v>
      </c>
      <c r="F10" s="50">
        <v>-1.0588</v>
      </c>
      <c r="G10" s="50">
        <v>-7.72</v>
      </c>
      <c r="H10" s="49" t="s">
        <v>11</v>
      </c>
      <c r="I10">
        <v>3.2445000000000004</v>
      </c>
      <c r="J10" s="51">
        <v>4</v>
      </c>
      <c r="K10" s="26">
        <f t="shared" si="0"/>
        <v>25.648882412377368</v>
      </c>
    </row>
    <row r="11" spans="1:11">
      <c r="A11" s="52" t="s">
        <v>432</v>
      </c>
      <c r="B11" s="51">
        <v>5</v>
      </c>
      <c r="C11" s="50">
        <v>-1.1700999999999999</v>
      </c>
      <c r="D11" s="51">
        <v>0.2389</v>
      </c>
      <c r="E11" s="50">
        <v>-1.6383000000000001</v>
      </c>
      <c r="F11" s="50">
        <v>-0.70179999999999998</v>
      </c>
      <c r="G11" s="50">
        <v>-4.9000000000000004</v>
      </c>
      <c r="H11" s="49" t="s">
        <v>11</v>
      </c>
      <c r="I11">
        <v>3.4936000000000007</v>
      </c>
      <c r="J11" s="51">
        <v>5</v>
      </c>
      <c r="K11" s="26">
        <f t="shared" si="0"/>
        <v>32.904189826088626</v>
      </c>
    </row>
    <row r="12" spans="1:11">
      <c r="A12" s="52" t="s">
        <v>432</v>
      </c>
      <c r="B12" s="51">
        <v>6</v>
      </c>
      <c r="C12" s="50">
        <v>-1.0016</v>
      </c>
      <c r="D12" s="51">
        <v>0.24429999999999999</v>
      </c>
      <c r="E12" s="50">
        <v>-1.4804999999999999</v>
      </c>
      <c r="F12" s="50">
        <v>-0.52280000000000004</v>
      </c>
      <c r="G12" s="50">
        <v>-4.0999999999999996</v>
      </c>
      <c r="H12" s="49" t="s">
        <v>11</v>
      </c>
      <c r="I12">
        <v>3.6621000000000006</v>
      </c>
      <c r="J12" s="51">
        <v>6</v>
      </c>
      <c r="K12" s="26">
        <f t="shared" si="0"/>
        <v>38.943037440637305</v>
      </c>
    </row>
    <row r="13" spans="1:11">
      <c r="A13" s="52" t="s">
        <v>432</v>
      </c>
      <c r="B13" s="51">
        <v>7</v>
      </c>
      <c r="C13" s="50">
        <v>-0.84279999999999999</v>
      </c>
      <c r="D13" s="51">
        <v>0.24529999999999999</v>
      </c>
      <c r="E13" s="50">
        <v>-1.3234999999999999</v>
      </c>
      <c r="F13" s="50">
        <v>-0.36209999999999998</v>
      </c>
      <c r="G13" s="50">
        <v>-3.44</v>
      </c>
      <c r="H13" s="49">
        <v>5.9999999999999995E-4</v>
      </c>
      <c r="I13">
        <v>3.8209000000000004</v>
      </c>
      <c r="J13" s="51">
        <v>7</v>
      </c>
      <c r="K13" s="26">
        <f t="shared" si="0"/>
        <v>45.64527058358405</v>
      </c>
    </row>
    <row r="14" spans="1:11">
      <c r="A14" s="52" t="s">
        <v>432</v>
      </c>
      <c r="B14" s="51">
        <v>8</v>
      </c>
      <c r="C14" s="50">
        <v>-0.68279999999999996</v>
      </c>
      <c r="D14" s="51">
        <v>0.24859999999999999</v>
      </c>
      <c r="E14" s="50">
        <v>-1.1700999999999999</v>
      </c>
      <c r="F14" s="50">
        <v>-0.19550000000000001</v>
      </c>
      <c r="G14" s="50">
        <v>-2.75</v>
      </c>
      <c r="H14" s="49">
        <v>6.0000000000000001E-3</v>
      </c>
      <c r="I14">
        <v>3.9809000000000005</v>
      </c>
      <c r="J14" s="51">
        <v>8</v>
      </c>
      <c r="K14" s="26">
        <f t="shared" si="0"/>
        <v>53.565221239198578</v>
      </c>
    </row>
    <row r="15" spans="1:11">
      <c r="A15" s="52" t="s">
        <v>432</v>
      </c>
      <c r="B15" s="51">
        <v>9</v>
      </c>
      <c r="C15" s="50">
        <v>-0.42849999999999999</v>
      </c>
      <c r="D15" s="51">
        <v>0.182</v>
      </c>
      <c r="E15" s="50">
        <v>-0.78520000000000001</v>
      </c>
      <c r="F15" s="50">
        <v>-7.1800000000000003E-2</v>
      </c>
      <c r="G15" s="50">
        <v>-2.35</v>
      </c>
      <c r="H15" s="49">
        <v>1.8499999999999999E-2</v>
      </c>
      <c r="I15">
        <v>4.2352000000000007</v>
      </c>
      <c r="J15" s="51">
        <v>9</v>
      </c>
      <c r="K15" s="26">
        <f t="shared" si="0"/>
        <v>69.075492450590588</v>
      </c>
    </row>
    <row r="16" spans="1:11">
      <c r="A16" s="52" t="s">
        <v>432</v>
      </c>
      <c r="B16" s="51">
        <v>10</v>
      </c>
      <c r="C16" s="50">
        <v>-0.2949</v>
      </c>
      <c r="D16" s="51">
        <v>0.12570000000000001</v>
      </c>
      <c r="E16" s="50">
        <v>-0.5413</v>
      </c>
      <c r="F16" s="50">
        <v>-4.8599999999999997E-2</v>
      </c>
      <c r="G16" s="50">
        <v>-2.35</v>
      </c>
      <c r="H16" s="49">
        <v>1.89E-2</v>
      </c>
      <c r="I16">
        <v>4.3688000000000002</v>
      </c>
      <c r="J16" s="51">
        <v>10</v>
      </c>
      <c r="K16" s="26">
        <f t="shared" si="0"/>
        <v>78.948836230182081</v>
      </c>
    </row>
    <row r="17" spans="1:11">
      <c r="A17" s="52" t="s">
        <v>432</v>
      </c>
      <c r="B17" s="51">
        <v>11</v>
      </c>
      <c r="C17" s="51">
        <v>0</v>
      </c>
      <c r="D17" s="51">
        <v>0</v>
      </c>
      <c r="E17" s="51">
        <v>0</v>
      </c>
      <c r="F17" s="51">
        <v>0</v>
      </c>
      <c r="G17" s="51" t="s">
        <v>13</v>
      </c>
      <c r="H17" s="49" t="s">
        <v>13</v>
      </c>
      <c r="I17">
        <v>4.6637000000000004</v>
      </c>
      <c r="J17" s="51">
        <v>11</v>
      </c>
      <c r="K17" s="26">
        <f t="shared" si="0"/>
        <v>106.02765963224448</v>
      </c>
    </row>
    <row r="18" spans="1:11">
      <c r="A18" s="52" t="s">
        <v>454</v>
      </c>
      <c r="B18" s="51" t="s">
        <v>478</v>
      </c>
      <c r="C18" s="51">
        <v>1.2157</v>
      </c>
      <c r="D18" s="51">
        <v>7.6300000000000007E-2</v>
      </c>
      <c r="E18" s="51">
        <v>1.0662</v>
      </c>
      <c r="F18" s="51">
        <v>1.3653</v>
      </c>
      <c r="G18" s="51">
        <v>15.93</v>
      </c>
      <c r="H18" s="49" t="s">
        <v>11</v>
      </c>
    </row>
    <row r="19" spans="1:11">
      <c r="A19" s="52" t="s">
        <v>454</v>
      </c>
      <c r="B19" s="51" t="s">
        <v>477</v>
      </c>
      <c r="C19" s="50">
        <v>-0.16880000000000001</v>
      </c>
      <c r="D19" s="51">
        <v>4.8599999999999997E-2</v>
      </c>
      <c r="E19" s="50">
        <v>-0.2641</v>
      </c>
      <c r="F19" s="50">
        <v>-7.3499999999999996E-2</v>
      </c>
      <c r="G19" s="50">
        <v>-3.47</v>
      </c>
      <c r="H19" s="49">
        <v>5.0000000000000001E-4</v>
      </c>
    </row>
    <row r="20" spans="1:11">
      <c r="A20" s="52" t="s">
        <v>454</v>
      </c>
      <c r="B20" s="51" t="s">
        <v>476</v>
      </c>
      <c r="C20" s="50">
        <v>-0.74319999999999997</v>
      </c>
      <c r="D20" s="51">
        <v>6.4000000000000001E-2</v>
      </c>
      <c r="E20" s="50">
        <v>-0.86870000000000003</v>
      </c>
      <c r="F20" s="50">
        <v>-0.61770000000000003</v>
      </c>
      <c r="G20" s="50">
        <v>-11.61</v>
      </c>
      <c r="H20" s="49" t="s">
        <v>11</v>
      </c>
    </row>
    <row r="21" spans="1:11">
      <c r="A21" s="52" t="s">
        <v>454</v>
      </c>
      <c r="B21" s="51" t="s">
        <v>475</v>
      </c>
      <c r="C21" s="51">
        <v>2.9369999999999998</v>
      </c>
      <c r="D21" s="51">
        <v>6.6500000000000004E-2</v>
      </c>
      <c r="E21" s="51">
        <v>2.8066</v>
      </c>
      <c r="F21" s="51">
        <v>3.0674000000000001</v>
      </c>
      <c r="G21" s="51">
        <v>44.14</v>
      </c>
      <c r="H21" s="49" t="s">
        <v>11</v>
      </c>
    </row>
    <row r="22" spans="1:11">
      <c r="A22" s="52" t="s">
        <v>454</v>
      </c>
      <c r="B22" s="51" t="s">
        <v>474</v>
      </c>
      <c r="C22" s="51">
        <v>3.7568000000000001</v>
      </c>
      <c r="D22" s="51">
        <v>3.61E-2</v>
      </c>
      <c r="E22" s="51">
        <v>3.6859999999999999</v>
      </c>
      <c r="F22" s="51">
        <v>3.8275999999999999</v>
      </c>
      <c r="G22" s="51">
        <v>104.04</v>
      </c>
      <c r="H22" s="49" t="s">
        <v>11</v>
      </c>
    </row>
    <row r="23" spans="1:11">
      <c r="A23" s="52" t="s">
        <v>454</v>
      </c>
      <c r="B23" s="51" t="s">
        <v>473</v>
      </c>
      <c r="C23" s="51">
        <v>3.1381000000000001</v>
      </c>
      <c r="D23" s="51">
        <v>0.1593</v>
      </c>
      <c r="E23" s="51">
        <v>2.8260000000000001</v>
      </c>
      <c r="F23" s="51">
        <v>3.4502999999999999</v>
      </c>
      <c r="G23" s="51">
        <v>19.7</v>
      </c>
      <c r="H23" s="49" t="s">
        <v>11</v>
      </c>
    </row>
    <row r="24" spans="1:11">
      <c r="A24" s="52" t="s">
        <v>454</v>
      </c>
      <c r="B24" s="51" t="s">
        <v>472</v>
      </c>
      <c r="C24" s="51">
        <v>3.0819000000000001</v>
      </c>
      <c r="D24" s="51">
        <v>9.3100000000000002E-2</v>
      </c>
      <c r="E24" s="51">
        <v>2.8994</v>
      </c>
      <c r="F24" s="51">
        <v>3.2644000000000002</v>
      </c>
      <c r="G24" s="51">
        <v>33.1</v>
      </c>
      <c r="H24" s="49" t="s">
        <v>11</v>
      </c>
    </row>
    <row r="25" spans="1:11">
      <c r="A25" s="52" t="s">
        <v>454</v>
      </c>
      <c r="B25" s="51" t="s">
        <v>471</v>
      </c>
      <c r="C25" s="51">
        <v>3.8237999999999999</v>
      </c>
      <c r="D25" s="51">
        <v>2.9100000000000001E-2</v>
      </c>
      <c r="E25" s="51">
        <v>3.7667999999999999</v>
      </c>
      <c r="F25" s="51">
        <v>3.8807</v>
      </c>
      <c r="G25" s="51">
        <v>131.54</v>
      </c>
      <c r="H25" s="49" t="s">
        <v>11</v>
      </c>
    </row>
    <row r="26" spans="1:11">
      <c r="A26" s="52" t="s">
        <v>454</v>
      </c>
      <c r="B26" s="51" t="s">
        <v>470</v>
      </c>
      <c r="C26" s="50">
        <v>-2.3616999999999999</v>
      </c>
      <c r="D26" s="51">
        <v>7.4999999999999997E-2</v>
      </c>
      <c r="E26" s="50">
        <v>-2.5085999999999999</v>
      </c>
      <c r="F26" s="50">
        <v>-2.2147999999999999</v>
      </c>
      <c r="G26" s="50">
        <v>-31.51</v>
      </c>
      <c r="H26" s="49" t="s">
        <v>11</v>
      </c>
    </row>
    <row r="27" spans="1:11">
      <c r="A27" s="52" t="s">
        <v>454</v>
      </c>
      <c r="B27" s="51" t="s">
        <v>469</v>
      </c>
      <c r="C27" s="50">
        <v>-0.25580000000000003</v>
      </c>
      <c r="D27" s="51">
        <v>2.7099999999999999E-2</v>
      </c>
      <c r="E27" s="50">
        <v>-0.30890000000000001</v>
      </c>
      <c r="F27" s="50">
        <v>-0.20269999999999999</v>
      </c>
      <c r="G27" s="50">
        <v>-9.44</v>
      </c>
      <c r="H27" s="49" t="s">
        <v>11</v>
      </c>
    </row>
    <row r="28" spans="1:11">
      <c r="A28" s="52" t="s">
        <v>454</v>
      </c>
      <c r="B28" s="51" t="s">
        <v>468</v>
      </c>
      <c r="C28" s="51">
        <v>3.4485000000000001</v>
      </c>
      <c r="D28" s="51">
        <v>3.1699999999999999E-2</v>
      </c>
      <c r="E28" s="51">
        <v>3.3864000000000001</v>
      </c>
      <c r="F28" s="51">
        <v>3.5106000000000002</v>
      </c>
      <c r="G28" s="51">
        <v>108.81</v>
      </c>
      <c r="H28" s="49" t="s">
        <v>11</v>
      </c>
    </row>
    <row r="29" spans="1:11">
      <c r="A29" s="52" t="s">
        <v>454</v>
      </c>
      <c r="B29" s="51" t="s">
        <v>467</v>
      </c>
      <c r="C29" s="51">
        <v>3.3075000000000001</v>
      </c>
      <c r="D29" s="51">
        <v>3.39E-2</v>
      </c>
      <c r="E29" s="51">
        <v>3.2410999999999999</v>
      </c>
      <c r="F29" s="51">
        <v>3.3740000000000001</v>
      </c>
      <c r="G29" s="51">
        <v>97.6</v>
      </c>
      <c r="H29" s="49" t="s">
        <v>11</v>
      </c>
    </row>
    <row r="30" spans="1:11">
      <c r="A30" s="52" t="s">
        <v>454</v>
      </c>
      <c r="B30" s="51" t="s">
        <v>466</v>
      </c>
      <c r="C30" s="51">
        <v>4.4269999999999996</v>
      </c>
      <c r="D30" s="51">
        <v>0.22189999999999999</v>
      </c>
      <c r="E30" s="51">
        <v>3.9922</v>
      </c>
      <c r="F30" s="51">
        <v>4.8619000000000003</v>
      </c>
      <c r="G30" s="51">
        <v>19.95</v>
      </c>
      <c r="H30" s="49" t="s">
        <v>11</v>
      </c>
    </row>
    <row r="31" spans="1:11">
      <c r="A31" s="52" t="s">
        <v>454</v>
      </c>
      <c r="B31" s="51" t="s">
        <v>465</v>
      </c>
      <c r="C31" s="51">
        <v>1.4922</v>
      </c>
      <c r="D31" s="51">
        <v>0.18770000000000001</v>
      </c>
      <c r="E31" s="51">
        <v>1.1244000000000001</v>
      </c>
      <c r="F31" s="51">
        <v>1.8599000000000001</v>
      </c>
      <c r="G31" s="51">
        <v>7.95</v>
      </c>
      <c r="H31" s="49" t="s">
        <v>11</v>
      </c>
    </row>
    <row r="32" spans="1:11">
      <c r="A32" s="52" t="s">
        <v>454</v>
      </c>
      <c r="B32" s="51" t="s">
        <v>464</v>
      </c>
      <c r="C32" s="51">
        <v>3.3170999999999999</v>
      </c>
      <c r="D32" s="51">
        <v>0.1593</v>
      </c>
      <c r="E32" s="51">
        <v>3.0049000000000001</v>
      </c>
      <c r="F32" s="51">
        <v>3.6293000000000002</v>
      </c>
      <c r="G32" s="51">
        <v>20.83</v>
      </c>
      <c r="H32" s="49" t="s">
        <v>11</v>
      </c>
    </row>
    <row r="33" spans="1:8">
      <c r="A33" s="52" t="s">
        <v>454</v>
      </c>
      <c r="B33" s="51" t="s">
        <v>463</v>
      </c>
      <c r="C33" s="51">
        <v>0.66539999999999999</v>
      </c>
      <c r="D33" s="51">
        <v>0.18770000000000001</v>
      </c>
      <c r="E33" s="51">
        <v>0.29759999999999998</v>
      </c>
      <c r="F33" s="51">
        <v>1.0331999999999999</v>
      </c>
      <c r="G33" s="51">
        <v>3.55</v>
      </c>
      <c r="H33" s="49">
        <v>4.0000000000000002E-4</v>
      </c>
    </row>
    <row r="34" spans="1:8">
      <c r="A34" s="52" t="s">
        <v>454</v>
      </c>
      <c r="B34" s="51" t="s">
        <v>462</v>
      </c>
      <c r="C34" s="50">
        <v>-1.036</v>
      </c>
      <c r="D34" s="51">
        <v>4.8599999999999997E-2</v>
      </c>
      <c r="E34" s="50">
        <v>-1.1313</v>
      </c>
      <c r="F34" s="50">
        <v>-0.94069999999999998</v>
      </c>
      <c r="G34" s="50">
        <v>-21.3</v>
      </c>
      <c r="H34" s="49" t="s">
        <v>11</v>
      </c>
    </row>
    <row r="35" spans="1:8">
      <c r="A35" s="52" t="s">
        <v>454</v>
      </c>
      <c r="B35" s="51" t="s">
        <v>461</v>
      </c>
      <c r="C35" s="51">
        <v>1.0465</v>
      </c>
      <c r="D35" s="51">
        <v>2.9100000000000001E-2</v>
      </c>
      <c r="E35" s="51">
        <v>0.98950000000000005</v>
      </c>
      <c r="F35" s="51">
        <v>1.1034999999999999</v>
      </c>
      <c r="G35" s="51">
        <v>36</v>
      </c>
      <c r="H35" s="49" t="s">
        <v>11</v>
      </c>
    </row>
    <row r="36" spans="1:8">
      <c r="A36" s="52" t="s">
        <v>454</v>
      </c>
      <c r="B36" s="51" t="s">
        <v>460</v>
      </c>
      <c r="C36" s="51">
        <v>3.1263000000000001</v>
      </c>
      <c r="D36" s="51">
        <v>0.12959999999999999</v>
      </c>
      <c r="E36" s="51">
        <v>2.8723000000000001</v>
      </c>
      <c r="F36" s="51">
        <v>3.3803000000000001</v>
      </c>
      <c r="G36" s="51">
        <v>24.12</v>
      </c>
      <c r="H36" s="49" t="s">
        <v>11</v>
      </c>
    </row>
    <row r="37" spans="1:8">
      <c r="A37" s="52" t="s">
        <v>454</v>
      </c>
      <c r="B37" s="51" t="s">
        <v>459</v>
      </c>
      <c r="C37" s="51">
        <v>3.0503999999999998</v>
      </c>
      <c r="D37" s="51">
        <v>0.12959999999999999</v>
      </c>
      <c r="E37" s="51">
        <v>2.7964000000000002</v>
      </c>
      <c r="F37" s="51">
        <v>3.3043999999999998</v>
      </c>
      <c r="G37" s="51">
        <v>23.54</v>
      </c>
      <c r="H37" s="49" t="s">
        <v>11</v>
      </c>
    </row>
    <row r="38" spans="1:8">
      <c r="A38" s="52" t="s">
        <v>454</v>
      </c>
      <c r="B38" s="51" t="s">
        <v>458</v>
      </c>
      <c r="C38" s="51">
        <v>2.1059999999999999</v>
      </c>
      <c r="D38" s="51">
        <v>3.39E-2</v>
      </c>
      <c r="E38" s="51">
        <v>2.0396000000000001</v>
      </c>
      <c r="F38" s="51">
        <v>2.1724000000000001</v>
      </c>
      <c r="G38" s="51">
        <v>62.15</v>
      </c>
      <c r="H38" s="49" t="s">
        <v>11</v>
      </c>
    </row>
    <row r="39" spans="1:8">
      <c r="A39" s="52" t="s">
        <v>454</v>
      </c>
      <c r="B39" s="51" t="s">
        <v>457</v>
      </c>
      <c r="C39" s="50">
        <v>-2.1890999999999998</v>
      </c>
      <c r="D39" s="51">
        <v>0.1404</v>
      </c>
      <c r="E39" s="50">
        <v>-2.4643000000000002</v>
      </c>
      <c r="F39" s="50">
        <v>-1.9138999999999999</v>
      </c>
      <c r="G39" s="50">
        <v>-15.59</v>
      </c>
      <c r="H39" s="49" t="s">
        <v>11</v>
      </c>
    </row>
    <row r="40" spans="1:8">
      <c r="A40" s="52" t="s">
        <v>454</v>
      </c>
      <c r="B40" s="51" t="s">
        <v>456</v>
      </c>
      <c r="C40" s="50">
        <v>-0.115</v>
      </c>
      <c r="D40" s="51">
        <v>1.5100000000000001E-2</v>
      </c>
      <c r="E40" s="50">
        <v>-0.1447</v>
      </c>
      <c r="F40" s="50">
        <v>-8.5400000000000004E-2</v>
      </c>
      <c r="G40" s="50">
        <v>-7.6</v>
      </c>
      <c r="H40" s="49" t="s">
        <v>11</v>
      </c>
    </row>
    <row r="41" spans="1:8">
      <c r="A41" s="52" t="s">
        <v>454</v>
      </c>
      <c r="B41" s="51" t="s">
        <v>455</v>
      </c>
      <c r="C41" s="50">
        <v>-2.87</v>
      </c>
      <c r="D41" s="51">
        <v>6.3299999999999995E-2</v>
      </c>
      <c r="E41" s="50">
        <v>-2.9940000000000002</v>
      </c>
      <c r="F41" s="50">
        <v>-2.746</v>
      </c>
      <c r="G41" s="50">
        <v>-45.36</v>
      </c>
      <c r="H41" s="49" t="s">
        <v>11</v>
      </c>
    </row>
    <row r="42" spans="1:8" ht="15.75" thickBot="1">
      <c r="A42" s="48" t="s">
        <v>454</v>
      </c>
      <c r="B42" s="47" t="s">
        <v>453</v>
      </c>
      <c r="C42" s="47">
        <v>0</v>
      </c>
      <c r="D42" s="47">
        <v>0</v>
      </c>
      <c r="E42" s="47">
        <v>0</v>
      </c>
      <c r="F42" s="47">
        <v>0</v>
      </c>
      <c r="G42" s="47" t="s">
        <v>13</v>
      </c>
      <c r="H42" s="46" t="s">
        <v>13</v>
      </c>
    </row>
  </sheetData>
  <mergeCells count="5">
    <mergeCell ref="A3:A4"/>
    <mergeCell ref="B3:B4"/>
    <mergeCell ref="C3:C4"/>
    <mergeCell ref="G3:G4"/>
    <mergeCell ref="H3:H4"/>
  </mergeCells>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5</vt:i4>
      </vt:variant>
    </vt:vector>
  </HeadingPairs>
  <TitlesOfParts>
    <vt:vector size="28" baseType="lpstr">
      <vt:lpstr>Appendix Table 1</vt:lpstr>
      <vt:lpstr>est1</vt:lpstr>
      <vt:lpstr>resid1</vt:lpstr>
      <vt:lpstr>q8</vt:lpstr>
      <vt:lpstr>who10 (2)</vt:lpstr>
      <vt:lpstr>who10</vt:lpstr>
      <vt:lpstr>who9</vt:lpstr>
      <vt:lpstr>population by age</vt:lpstr>
      <vt:lpstr>cansim-1030404-eng-690657533011</vt:lpstr>
      <vt:lpstr>cansim-1020705-eng-236781069230</vt:lpstr>
      <vt:lpstr>trend0 (2)</vt:lpstr>
      <vt:lpstr>cansim-1030550-eng-343858122186</vt:lpstr>
      <vt:lpstr>mean 2010 su by post1999</vt:lpstr>
      <vt:lpstr>who10 (3)</vt:lpstr>
      <vt:lpstr>Q2</vt:lpstr>
      <vt:lpstr>class1</vt:lpstr>
      <vt:lpstr>class2</vt:lpstr>
      <vt:lpstr>class3</vt:lpstr>
      <vt:lpstr>complete</vt:lpstr>
      <vt:lpstr>complete0</vt:lpstr>
      <vt:lpstr>cansim-1020705-eng-455510142641</vt:lpstr>
      <vt:lpstr>Sheet4</vt:lpstr>
      <vt:lpstr>age-utilization profile</vt:lpstr>
      <vt:lpstr>class1!IDX</vt:lpstr>
      <vt:lpstr>class2!IDX</vt:lpstr>
      <vt:lpstr>class3!IDX</vt:lpstr>
      <vt:lpstr>complete0!IDX</vt:lpstr>
      <vt:lpstr>'Appendix Table 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Frank</dc:creator>
  <cp:lastModifiedBy>0007892</cp:lastModifiedBy>
  <cp:lastPrinted>2015-05-25T19:41:50Z</cp:lastPrinted>
  <dcterms:created xsi:type="dcterms:W3CDTF">2015-01-07T20:49:16Z</dcterms:created>
  <dcterms:modified xsi:type="dcterms:W3CDTF">2015-06-06T09:45:04Z</dcterms:modified>
</cp:coreProperties>
</file>