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i3807ba\Box Sync\Energy, Innovation and Sustainability\Nielsen Folder\Submission IntAgreements\Resubmission\"/>
    </mc:Choice>
  </mc:AlternateContent>
  <bookViews>
    <workbookView xWindow="0" yWindow="456" windowWidth="33600" windowHeight="20436"/>
  </bookViews>
  <sheets>
    <sheet name="Info" sheetId="3" r:id="rId1"/>
    <sheet name="SI_3 PBA Results" sheetId="1" r:id="rId2"/>
    <sheet name="SI_4 BEET Results" sheetId="4" r:id="rId3"/>
    <sheet name="SI_5 TBEET Results" sheetId="5" r:id="rId4"/>
    <sheet name="SI_6 Country Codes WIOD" sheetId="2" r:id="rId5"/>
    <sheet name="SI_7 Figure2_extra_details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7" i="6" l="1"/>
  <c r="G47" i="6"/>
  <c r="F47" i="6"/>
  <c r="E47" i="6"/>
  <c r="H46" i="6"/>
  <c r="G46" i="6"/>
  <c r="F46" i="6"/>
  <c r="E46" i="6"/>
  <c r="H45" i="6"/>
  <c r="G45" i="6"/>
  <c r="F45" i="6"/>
  <c r="E45" i="6"/>
  <c r="H44" i="6"/>
  <c r="G44" i="6"/>
  <c r="F44" i="6"/>
  <c r="E44" i="6"/>
  <c r="H43" i="6"/>
  <c r="G43" i="6"/>
  <c r="F43" i="6"/>
  <c r="E43" i="6"/>
  <c r="H42" i="6"/>
  <c r="G42" i="6"/>
  <c r="F42" i="6"/>
  <c r="E42" i="6"/>
  <c r="H41" i="6"/>
  <c r="G41" i="6"/>
  <c r="F41" i="6"/>
  <c r="E41" i="6"/>
  <c r="H40" i="6"/>
  <c r="G40" i="6"/>
  <c r="F40" i="6"/>
  <c r="E40" i="6"/>
  <c r="H39" i="6"/>
  <c r="G39" i="6"/>
  <c r="F39" i="6"/>
  <c r="E39" i="6"/>
  <c r="H38" i="6"/>
  <c r="G38" i="6"/>
  <c r="F38" i="6"/>
  <c r="E38" i="6"/>
  <c r="H37" i="6"/>
  <c r="G37" i="6"/>
  <c r="F37" i="6"/>
  <c r="E37" i="6"/>
  <c r="H36" i="6"/>
  <c r="G36" i="6"/>
  <c r="F36" i="6"/>
  <c r="E36" i="6"/>
  <c r="H35" i="6"/>
  <c r="G35" i="6"/>
  <c r="F35" i="6"/>
  <c r="E35" i="6"/>
  <c r="H34" i="6"/>
  <c r="G34" i="6"/>
  <c r="F34" i="6"/>
  <c r="E34" i="6"/>
  <c r="H33" i="6"/>
  <c r="G33" i="6"/>
  <c r="F33" i="6"/>
  <c r="E33" i="6"/>
  <c r="H32" i="6"/>
  <c r="G32" i="6"/>
  <c r="F32" i="6"/>
  <c r="E32" i="6"/>
  <c r="H31" i="6"/>
  <c r="G31" i="6"/>
  <c r="F31" i="6"/>
  <c r="E31" i="6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H25" i="6"/>
  <c r="G25" i="6"/>
  <c r="F25" i="6"/>
  <c r="E25" i="6"/>
  <c r="H24" i="6"/>
  <c r="G24" i="6"/>
  <c r="F24" i="6"/>
  <c r="E24" i="6"/>
  <c r="H23" i="6"/>
  <c r="G23" i="6"/>
  <c r="F23" i="6"/>
  <c r="E23" i="6"/>
  <c r="H22" i="6"/>
  <c r="G22" i="6"/>
  <c r="F22" i="6"/>
  <c r="E22" i="6"/>
  <c r="H21" i="6"/>
  <c r="G21" i="6"/>
  <c r="F21" i="6"/>
  <c r="E21" i="6"/>
  <c r="H20" i="6"/>
  <c r="G20" i="6"/>
  <c r="F20" i="6"/>
  <c r="E20" i="6"/>
  <c r="H19" i="6"/>
  <c r="G19" i="6"/>
  <c r="F19" i="6"/>
  <c r="E19" i="6"/>
  <c r="H18" i="6"/>
  <c r="G18" i="6"/>
  <c r="F18" i="6"/>
  <c r="E18" i="6"/>
  <c r="H17" i="6"/>
  <c r="G17" i="6"/>
  <c r="F17" i="6"/>
  <c r="E17" i="6"/>
  <c r="H16" i="6"/>
  <c r="G16" i="6"/>
  <c r="F16" i="6"/>
  <c r="E16" i="6"/>
  <c r="H15" i="6"/>
  <c r="G15" i="6"/>
  <c r="F15" i="6"/>
  <c r="E15" i="6"/>
  <c r="H14" i="6"/>
  <c r="G14" i="6"/>
  <c r="F14" i="6"/>
  <c r="E14" i="6"/>
  <c r="H13" i="6"/>
  <c r="G13" i="6"/>
  <c r="F13" i="6"/>
  <c r="E13" i="6"/>
  <c r="H12" i="6"/>
  <c r="G12" i="6"/>
  <c r="F12" i="6"/>
  <c r="E12" i="6"/>
  <c r="H11" i="6"/>
  <c r="G11" i="6"/>
  <c r="F11" i="6"/>
  <c r="E11" i="6"/>
  <c r="H10" i="6"/>
  <c r="G10" i="6"/>
  <c r="F10" i="6"/>
  <c r="E10" i="6"/>
  <c r="H9" i="6"/>
  <c r="G9" i="6"/>
  <c r="F9" i="6"/>
  <c r="E9" i="6"/>
  <c r="H8" i="6"/>
  <c r="G8" i="6"/>
  <c r="F8" i="6"/>
  <c r="E8" i="6"/>
  <c r="H7" i="6"/>
  <c r="G7" i="6"/>
  <c r="F7" i="6"/>
  <c r="E7" i="6"/>
  <c r="H6" i="6"/>
  <c r="G6" i="6"/>
  <c r="F6" i="6"/>
  <c r="E6" i="6"/>
  <c r="H5" i="6"/>
  <c r="G5" i="6"/>
  <c r="F5" i="6"/>
  <c r="E5" i="6"/>
  <c r="H4" i="6"/>
  <c r="H49" i="6" s="1"/>
  <c r="G4" i="6"/>
  <c r="G49" i="6" s="1"/>
  <c r="F4" i="6"/>
  <c r="F49" i="6" s="1"/>
  <c r="E4" i="6"/>
  <c r="E49" i="6" s="1"/>
  <c r="AT3" i="1" l="1"/>
  <c r="AT17" i="5"/>
  <c r="AU17" i="5" s="1"/>
  <c r="AT16" i="5"/>
  <c r="AU16" i="5" s="1"/>
  <c r="AT15" i="5"/>
  <c r="AU15" i="5" s="1"/>
  <c r="AT14" i="5"/>
  <c r="AU14" i="5" s="1"/>
  <c r="AT13" i="5"/>
  <c r="AU13" i="5" s="1"/>
  <c r="AT12" i="5"/>
  <c r="AU12" i="5" s="1"/>
  <c r="AT11" i="5"/>
  <c r="AU11" i="5" s="1"/>
  <c r="AT10" i="5"/>
  <c r="AU10" i="5" s="1"/>
  <c r="AT9" i="5"/>
  <c r="AU9" i="5" s="1"/>
  <c r="AT8" i="5"/>
  <c r="AU8" i="5" s="1"/>
  <c r="AT7" i="5"/>
  <c r="AU7" i="5" s="1"/>
  <c r="AT6" i="5"/>
  <c r="AU6" i="5" s="1"/>
  <c r="AT5" i="5"/>
  <c r="AU5" i="5" s="1"/>
  <c r="AT4" i="5"/>
  <c r="AU4" i="5" s="1"/>
  <c r="AT3" i="5"/>
  <c r="AU3" i="5" s="1"/>
  <c r="AT3" i="4"/>
  <c r="AT17" i="4"/>
  <c r="AU17" i="4" s="1"/>
  <c r="AT16" i="4"/>
  <c r="AU16" i="4" s="1"/>
  <c r="AU15" i="4"/>
  <c r="AT15" i="4"/>
  <c r="AT14" i="4"/>
  <c r="AU14" i="4" s="1"/>
  <c r="AU13" i="4"/>
  <c r="AT13" i="4"/>
  <c r="AT12" i="4"/>
  <c r="AU12" i="4" s="1"/>
  <c r="AU11" i="4"/>
  <c r="AT11" i="4"/>
  <c r="AT10" i="4"/>
  <c r="AU10" i="4" s="1"/>
  <c r="AU9" i="4"/>
  <c r="AT9" i="4"/>
  <c r="AT8" i="4"/>
  <c r="AU8" i="4" s="1"/>
  <c r="AU7" i="4"/>
  <c r="AT7" i="4"/>
  <c r="AT6" i="4"/>
  <c r="AU6" i="4" s="1"/>
  <c r="AU5" i="4"/>
  <c r="AT5" i="4"/>
  <c r="AT4" i="4"/>
  <c r="AU4" i="4" s="1"/>
  <c r="AU3" i="4"/>
  <c r="AT4" i="1"/>
  <c r="AU4" i="1" s="1"/>
  <c r="AT5" i="1"/>
  <c r="AU5" i="1"/>
  <c r="AT6" i="1"/>
  <c r="AU6" i="1"/>
  <c r="AT7" i="1"/>
  <c r="AU7" i="1"/>
  <c r="AT8" i="1"/>
  <c r="AU8" i="1"/>
  <c r="AT9" i="1"/>
  <c r="AU9" i="1"/>
  <c r="AT10" i="1"/>
  <c r="AU10" i="1"/>
  <c r="AT11" i="1"/>
  <c r="AU11" i="1"/>
  <c r="AT12" i="1"/>
  <c r="AU12" i="1"/>
  <c r="AT13" i="1"/>
  <c r="AU13" i="1"/>
  <c r="AT14" i="1"/>
  <c r="AU14" i="1"/>
  <c r="AT15" i="1"/>
  <c r="AU15" i="1"/>
  <c r="AT16" i="1"/>
  <c r="AU16" i="1"/>
  <c r="AT17" i="1"/>
  <c r="AU17" i="1"/>
  <c r="AU3" i="1"/>
</calcChain>
</file>

<file path=xl/sharedStrings.xml><?xml version="1.0" encoding="utf-8"?>
<sst xmlns="http://schemas.openxmlformats.org/spreadsheetml/2006/main" count="353" uniqueCount="122">
  <si>
    <t>Year</t>
  </si>
  <si>
    <t>AUS</t>
  </si>
  <si>
    <t>AUT</t>
  </si>
  <si>
    <t>BEL</t>
  </si>
  <si>
    <t>BGR</t>
  </si>
  <si>
    <t>BRA</t>
  </si>
  <si>
    <t>CAN</t>
  </si>
  <si>
    <t>CHE</t>
  </si>
  <si>
    <t>CHN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</si>
  <si>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</si>
  <si>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</si>
  <si>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</si>
  <si>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</si>
  <si>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</si>
  <si>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</si>
  <si>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</si>
  <si>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</si>
  <si>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</si>
  <si>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</si>
  <si>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</si>
  <si>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</si>
  <si>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IDN</t>
  </si>
  <si>
    <t>IND</t>
  </si>
  <si>
    <t>IRL</t>
  </si>
  <si>
    <t>ITA</t>
  </si>
  <si>
    <t>JPN</t>
  </si>
  <si>
    <t>KOR</t>
  </si>
  <si>
    <t>LTU</t>
  </si>
  <si>
    <t>LUX</t>
  </si>
  <si>
    <t>LVA</t>
  </si>
  <si>
    <t>MEX</t>
  </si>
  <si>
    <t>MLT</t>
  </si>
  <si>
    <t>NLD</t>
  </si>
  <si>
    <t>NOR</t>
  </si>
  <si>
    <t>POL</t>
  </si>
  <si>
    <t>PRT</t>
  </si>
  <si>
    <t>ROU</t>
  </si>
  <si>
    <t>RUS</t>
  </si>
  <si>
    <t>SVK</t>
  </si>
  <si>
    <t>SVN</t>
  </si>
  <si>
    <t>SWE</t>
  </si>
  <si>
    <t>TUR</t>
  </si>
  <si>
    <t>TWN</t>
  </si>
  <si>
    <t>USA</t>
  </si>
  <si>
    <t>ROW</t>
  </si>
  <si>
    <t>Country</t>
  </si>
  <si>
    <t>WIOD 2016 release: Country Codes</t>
  </si>
  <si>
    <t>Code</t>
  </si>
  <si>
    <t>Australia</t>
  </si>
  <si>
    <t>Austria</t>
  </si>
  <si>
    <t>Belgium</t>
  </si>
  <si>
    <t>Bulgaria</t>
  </si>
  <si>
    <t>Brazil</t>
  </si>
  <si>
    <t>Canada</t>
  </si>
  <si>
    <t xml:space="preserve">China </t>
  </si>
  <si>
    <t>Cyprus</t>
  </si>
  <si>
    <t>Germany</t>
  </si>
  <si>
    <t>Denmark</t>
  </si>
  <si>
    <t>Spain</t>
  </si>
  <si>
    <t>Estonia</t>
  </si>
  <si>
    <t>Finland</t>
  </si>
  <si>
    <t>France</t>
  </si>
  <si>
    <t>UK</t>
  </si>
  <si>
    <t>Greece</t>
  </si>
  <si>
    <t>Hungary</t>
  </si>
  <si>
    <t>Indonesia</t>
  </si>
  <si>
    <t>India</t>
  </si>
  <si>
    <t>Ireland</t>
  </si>
  <si>
    <t>Italy</t>
  </si>
  <si>
    <t>Japan</t>
  </si>
  <si>
    <t>Luxemburg</t>
  </si>
  <si>
    <t>Latvia</t>
  </si>
  <si>
    <t>Mexico</t>
  </si>
  <si>
    <t>Malta</t>
  </si>
  <si>
    <t>Netherlands</t>
  </si>
  <si>
    <t>Poland</t>
  </si>
  <si>
    <t>Portugal</t>
  </si>
  <si>
    <t>Romania</t>
  </si>
  <si>
    <t>Russia</t>
  </si>
  <si>
    <t>Slovakia</t>
  </si>
  <si>
    <t>Slovenia</t>
  </si>
  <si>
    <t>Sweden</t>
  </si>
  <si>
    <t>Turkey</t>
  </si>
  <si>
    <t>Taiwan</t>
  </si>
  <si>
    <t>Rest of World</t>
  </si>
  <si>
    <t>Switzerland</t>
  </si>
  <si>
    <t>Croatia</t>
  </si>
  <si>
    <t>Norway</t>
  </si>
  <si>
    <t>Supplementary Information</t>
  </si>
  <si>
    <t>Definitions</t>
  </si>
  <si>
    <t>PBA - Production-Based Accounting (domestic/territorial emissions)</t>
  </si>
  <si>
    <t>BEET - Balance of Emissions Embodied in Trade</t>
  </si>
  <si>
    <t>TBEET - Technology-Adjusted Balance of Emissions Embodied in Trade</t>
  </si>
  <si>
    <t>Unit</t>
  </si>
  <si>
    <t xml:space="preserve"> (kt CO2)</t>
  </si>
  <si>
    <t>Countries that only signed KP</t>
  </si>
  <si>
    <t>Countries that ratified KP and remained</t>
  </si>
  <si>
    <t>Czech Republic</t>
  </si>
  <si>
    <t>South Korea</t>
  </si>
  <si>
    <t>Lithuania</t>
  </si>
  <si>
    <t>NA</t>
  </si>
  <si>
    <t>Countries that ratified KP and remained (Yes=1, No=0)</t>
  </si>
  <si>
    <t>Countries that only signed KP (Yes=1, No=0)</t>
  </si>
  <si>
    <t>Aggregations</t>
  </si>
  <si>
    <t>Average yearly  % change</t>
  </si>
  <si>
    <t>PBA</t>
  </si>
  <si>
    <t>Delta_TBEET/PBA</t>
  </si>
  <si>
    <t>Quadrant 1</t>
  </si>
  <si>
    <t>Quadrant 2</t>
  </si>
  <si>
    <t>Quadrant 3</t>
  </si>
  <si>
    <t>Quadrant 4</t>
  </si>
  <si>
    <t>Structure of Figure 2</t>
  </si>
  <si>
    <t>X</t>
  </si>
  <si>
    <t>Y</t>
  </si>
  <si>
    <t>X and Y increased</t>
  </si>
  <si>
    <t>X increased and Y decresed</t>
  </si>
  <si>
    <t>X and Y decresed</t>
  </si>
  <si>
    <t>X  decreased and Y increased</t>
  </si>
  <si>
    <t xml:space="preserve">Quadrant 1 </t>
  </si>
  <si>
    <t>Total</t>
  </si>
  <si>
    <t xml:space="preserve">The risk of carbon leakage in global climate agreements </t>
  </si>
  <si>
    <t>Last updated: June 6,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</si>
</sst>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" fontId="0" fillId="0" borderId="0" xfId="0" applyNumberFormat="1"/>
    <xf numFmtId="0" fontId="0" fillId="0" borderId="0" xfId="0" applyFont="1"/>
    <xf numFmtId="0" fontId="2" fillId="0" borderId="0" xfId="0" applyFont="1"/>
    <xf numFmtId="0" fontId="1" fillId="0" borderId="0" xfId="1" applyFont="1"/>
    <xf numFmtId="0" fontId="3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2" fillId="0" borderId="0" xfId="1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2" fontId="0" fillId="0" borderId="0" xfId="0" applyNumberFormat="1"/>
    <xf numFmtId="0" fontId="0" fillId="0" borderId="0" xfId="0" applyFont="1" applyAlignme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5"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8"/>
  <sheetViews>
    <sheetView tabSelected="1" workbookViewId="0">
      <selection activeCell="A3" sqref="A3:J3"/>
    </sheetView>
  </sheetViews>
  <sheetFormatPr defaultColWidth="9.796875" defaultRowHeight="15.6" x14ac:dyDescent="0.3"/>
  <cols>
    <col min="1" max="16384" width="9.796875" style="4"/>
  </cols>
  <sheetData>
    <row r="3" spans="1:10" ht="19.8" x14ac:dyDescent="0.3">
      <c r="A3" s="21" t="s">
        <v>120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9.8" x14ac:dyDescent="0.3">
      <c r="A4" s="5"/>
    </row>
    <row r="5" spans="1:10" x14ac:dyDescent="0.3">
      <c r="A5" s="6" t="s">
        <v>88</v>
      </c>
    </row>
    <row r="6" spans="1:10" x14ac:dyDescent="0.3">
      <c r="A6" s="7"/>
    </row>
    <row r="7" spans="1:10" x14ac:dyDescent="0.3">
      <c r="A7" s="7"/>
    </row>
    <row r="8" spans="1:10" x14ac:dyDescent="0.3">
      <c r="A8" s="7"/>
    </row>
    <row r="9" spans="1:10" x14ac:dyDescent="0.3">
      <c r="A9" s="6" t="s">
        <v>121</v>
      </c>
    </row>
    <row r="11" spans="1:10" x14ac:dyDescent="0.3">
      <c r="A11" s="8"/>
    </row>
    <row r="13" spans="1:10" x14ac:dyDescent="0.3">
      <c r="A13" s="8" t="s">
        <v>89</v>
      </c>
    </row>
    <row r="14" spans="1:10" x14ac:dyDescent="0.3">
      <c r="A14" s="4" t="s">
        <v>90</v>
      </c>
    </row>
    <row r="15" spans="1:10" x14ac:dyDescent="0.3">
      <c r="A15" s="4" t="s">
        <v>91</v>
      </c>
    </row>
    <row r="16" spans="1:10" x14ac:dyDescent="0.3">
      <c r="A16" s="4" t="s">
        <v>92</v>
      </c>
    </row>
    <row r="18" spans="1:2" x14ac:dyDescent="0.3">
      <c r="A18" s="4" t="s">
        <v>93</v>
      </c>
      <c r="B18" s="4" t="s">
        <v>94</v>
      </c>
    </row>
  </sheetData>
  <mergeCells count="1"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7"/>
  <sheetViews>
    <sheetView workbookViewId="0">
      <selection activeCell="B2" sqref="B2:AU2"/>
    </sheetView>
  </sheetViews>
  <sheetFormatPr defaultColWidth="11.19921875" defaultRowHeight="15.6" x14ac:dyDescent="0.3"/>
  <sheetData>
    <row r="2" spans="1:4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95</v>
      </c>
      <c r="AU2" t="s">
        <v>96</v>
      </c>
    </row>
    <row r="3" spans="1:47" x14ac:dyDescent="0.3">
      <c r="A3">
        <v>2000</v>
      </c>
      <c r="B3" s="1">
        <v>345316.08053217002</v>
      </c>
      <c r="C3" s="1">
        <v>58441.6791242525</v>
      </c>
      <c r="D3" s="1">
        <v>101779.061</v>
      </c>
      <c r="E3" s="1">
        <v>46368.446678956097</v>
      </c>
      <c r="F3" s="1">
        <v>317840.130217581</v>
      </c>
      <c r="G3" s="1">
        <v>436228.386344684</v>
      </c>
      <c r="H3" s="1">
        <v>26267.786951334001</v>
      </c>
      <c r="I3" s="1">
        <v>3376267.00998988</v>
      </c>
      <c r="J3" s="1">
        <v>6778.0938012299102</v>
      </c>
      <c r="K3" s="1">
        <v>120631.883087565</v>
      </c>
      <c r="L3" s="1">
        <v>819016.25804767897</v>
      </c>
      <c r="M3" s="1">
        <v>66281.486000000004</v>
      </c>
      <c r="N3" s="1">
        <v>263735.41386369901</v>
      </c>
      <c r="O3" s="1">
        <v>14473.1293959713</v>
      </c>
      <c r="P3" s="1">
        <v>60793.343866279298</v>
      </c>
      <c r="Q3" s="1">
        <v>321790.24202782399</v>
      </c>
      <c r="R3" s="1">
        <v>466821.27799999999</v>
      </c>
      <c r="S3" s="1">
        <v>117350.305099939</v>
      </c>
      <c r="T3" s="1">
        <v>17684.406010743001</v>
      </c>
      <c r="U3" s="1">
        <v>45856.618999999999</v>
      </c>
      <c r="V3" s="1">
        <v>285688.550990491</v>
      </c>
      <c r="W3" s="1">
        <v>910246.27314297506</v>
      </c>
      <c r="X3" s="1">
        <v>32873.851000000002</v>
      </c>
      <c r="Y3" s="1">
        <v>356536.49</v>
      </c>
      <c r="Z3" s="1">
        <v>1136096.8874118</v>
      </c>
      <c r="AA3" s="1">
        <v>498819.25848922803</v>
      </c>
      <c r="AB3" s="1">
        <v>10854.127779034099</v>
      </c>
      <c r="AC3" s="1">
        <v>7838.0124710343398</v>
      </c>
      <c r="AD3" s="1">
        <v>7205.576</v>
      </c>
      <c r="AE3" s="1">
        <v>343768.19224087702</v>
      </c>
      <c r="AF3" s="1">
        <v>2983.48</v>
      </c>
      <c r="AG3" s="1">
        <v>152213.45000000001</v>
      </c>
      <c r="AH3" s="1">
        <v>57035.819926162803</v>
      </c>
      <c r="AI3" s="1">
        <v>289021.43974974903</v>
      </c>
      <c r="AJ3" s="1">
        <v>57356.6</v>
      </c>
      <c r="AK3" s="1">
        <v>86677.732904977194</v>
      </c>
      <c r="AL3" s="1">
        <v>1394466.14205528</v>
      </c>
      <c r="AM3" s="1">
        <v>35970.137000000002</v>
      </c>
      <c r="AN3" s="1">
        <v>11975.605258685</v>
      </c>
      <c r="AO3" s="1">
        <v>60149.542485585996</v>
      </c>
      <c r="AP3" s="1">
        <v>181088.1</v>
      </c>
      <c r="AQ3" s="1">
        <v>258235.50013577801</v>
      </c>
      <c r="AR3" s="1">
        <v>5049730.6464461498</v>
      </c>
      <c r="AS3" s="1">
        <v>3973931.8196176202</v>
      </c>
      <c r="AT3" s="1">
        <f>B3+C3+D3+E3+G3+H3+J3+K3+L3+M3+N3+O3+P3+Q3+R3+S3+T3+U3+X3+Y3+Z3+AB3+AC3+AD3+AF3+AG3+AH3+AI3+AJ3+AK3+AL3+AM3+AN3+AO3+AR3</f>
        <v>12084599.439320784</v>
      </c>
      <c r="AU3" s="1">
        <f>AT3-(AR3+G3)</f>
        <v>6598640.40652995</v>
      </c>
    </row>
    <row r="4" spans="1:47" x14ac:dyDescent="0.3">
      <c r="A4">
        <v>2001</v>
      </c>
      <c r="B4" s="1">
        <v>356601.58669998799</v>
      </c>
      <c r="C4" s="1">
        <v>62619.222709964102</v>
      </c>
      <c r="D4" s="1">
        <v>99438.240999999995</v>
      </c>
      <c r="E4" s="1">
        <v>50538.337215847998</v>
      </c>
      <c r="F4" s="1">
        <v>324014.15152075002</v>
      </c>
      <c r="G4" s="1">
        <v>431892.89359999698</v>
      </c>
      <c r="H4" s="1">
        <v>27094.743677954099</v>
      </c>
      <c r="I4" s="1">
        <v>3581295.6823813999</v>
      </c>
      <c r="J4" s="1">
        <v>6616.6083529534899</v>
      </c>
      <c r="K4" s="1">
        <v>119561.338251337</v>
      </c>
      <c r="L4" s="1">
        <v>831616.55056193599</v>
      </c>
      <c r="M4" s="1">
        <v>66762.660999999993</v>
      </c>
      <c r="N4" s="1">
        <v>266563.58276540501</v>
      </c>
      <c r="O4" s="1">
        <v>14819.035584434499</v>
      </c>
      <c r="P4" s="1">
        <v>68201.355593614004</v>
      </c>
      <c r="Q4" s="1">
        <v>320207.25909130002</v>
      </c>
      <c r="R4" s="1">
        <v>476008.01199999999</v>
      </c>
      <c r="S4" s="1">
        <v>118757.126138087</v>
      </c>
      <c r="T4" s="1">
        <v>18539.351534826601</v>
      </c>
      <c r="U4" s="1">
        <v>46547.686000000002</v>
      </c>
      <c r="V4" s="1">
        <v>301752.66211001901</v>
      </c>
      <c r="W4" s="1">
        <v>931226.72683488205</v>
      </c>
      <c r="X4" s="1">
        <v>34726.357000000004</v>
      </c>
      <c r="Y4" s="1">
        <v>360435.35200000001</v>
      </c>
      <c r="Z4" s="1">
        <v>1126005.05400636</v>
      </c>
      <c r="AA4" s="1">
        <v>512130.657734562</v>
      </c>
      <c r="AB4" s="1">
        <v>12495.5310368926</v>
      </c>
      <c r="AC4" s="1">
        <v>8740.0158130009404</v>
      </c>
      <c r="AD4" s="1">
        <v>7512.4189999999999</v>
      </c>
      <c r="AE4" s="1">
        <v>343358.76169790199</v>
      </c>
      <c r="AF4" s="1">
        <v>2957.7539999999999</v>
      </c>
      <c r="AG4" s="1">
        <v>156193.57999999999</v>
      </c>
      <c r="AH4" s="1">
        <v>56716.394320432999</v>
      </c>
      <c r="AI4" s="1">
        <v>285817.698852167</v>
      </c>
      <c r="AJ4" s="1">
        <v>57062.9</v>
      </c>
      <c r="AK4" s="1">
        <v>91634.019484242293</v>
      </c>
      <c r="AL4" s="1">
        <v>1388210.6091616901</v>
      </c>
      <c r="AM4" s="1">
        <v>37651.212</v>
      </c>
      <c r="AN4" s="1">
        <v>12655.4338177192</v>
      </c>
      <c r="AO4" s="1">
        <v>60781.700050015199</v>
      </c>
      <c r="AP4" s="1">
        <v>170658.538</v>
      </c>
      <c r="AQ4" s="1">
        <v>267050.996031505</v>
      </c>
      <c r="AR4" s="1">
        <v>5029255.6758120703</v>
      </c>
      <c r="AS4" s="1">
        <v>3948226.87312746</v>
      </c>
      <c r="AT4" s="1">
        <f t="shared" ref="AT4:AT17" si="0">B4+C4+D4+E4+G4+H4+J4+K4+L4+M4+N4+O4+P4+Q4+R4+S4+T4+U4+X4+Y4+Z4+AB4+AC4+AD4+AF4+AG4+AH4+AI4+AJ4+AK4+AL4+AM4+AN4+AO4+AR4</f>
        <v>12111237.298132233</v>
      </c>
      <c r="AU4" s="1">
        <f t="shared" ref="AU4:AU17" si="1">AT4-(AR4+G4)</f>
        <v>6650088.7287201658</v>
      </c>
    </row>
    <row r="5" spans="1:47" x14ac:dyDescent="0.3">
      <c r="A5">
        <v>2002</v>
      </c>
      <c r="B5" s="1">
        <v>365440.96231376001</v>
      </c>
      <c r="C5" s="1">
        <v>64201.738364453602</v>
      </c>
      <c r="D5" s="1">
        <v>97001.590000000098</v>
      </c>
      <c r="E5" s="1">
        <v>46126.732997216699</v>
      </c>
      <c r="F5" s="1">
        <v>323378.368758214</v>
      </c>
      <c r="G5" s="1">
        <v>427942.51112884202</v>
      </c>
      <c r="H5" s="1">
        <v>25693.392733645302</v>
      </c>
      <c r="I5" s="1">
        <v>3878076.4864274501</v>
      </c>
      <c r="J5" s="1">
        <v>6710.30778868574</v>
      </c>
      <c r="K5" s="1">
        <v>115188.88186516</v>
      </c>
      <c r="L5" s="1">
        <v>837326.63080640405</v>
      </c>
      <c r="M5" s="1">
        <v>68010.898000000001</v>
      </c>
      <c r="N5" s="1">
        <v>283431.24973328901</v>
      </c>
      <c r="O5" s="1">
        <v>14266.492285566599</v>
      </c>
      <c r="P5" s="1">
        <v>72974.640497395405</v>
      </c>
      <c r="Q5" s="1">
        <v>313081.20985736302</v>
      </c>
      <c r="R5" s="1">
        <v>461870.43099999899</v>
      </c>
      <c r="S5" s="1">
        <v>117499.296186773</v>
      </c>
      <c r="T5" s="1">
        <v>19201.830346443501</v>
      </c>
      <c r="U5" s="1">
        <v>44991.979000000101</v>
      </c>
      <c r="V5" s="1">
        <v>303864.81861392403</v>
      </c>
      <c r="W5" s="1">
        <v>956244.05376850697</v>
      </c>
      <c r="X5" s="1">
        <v>33061.313999999998</v>
      </c>
      <c r="Y5" s="1">
        <v>365138.40399999998</v>
      </c>
      <c r="Z5" s="1">
        <v>1153017.4303810501</v>
      </c>
      <c r="AA5" s="1">
        <v>499909.45530387497</v>
      </c>
      <c r="AB5" s="1">
        <v>12161.606882853301</v>
      </c>
      <c r="AC5" s="1">
        <v>9793.3214701602901</v>
      </c>
      <c r="AD5" s="1">
        <v>7489.8890000000001</v>
      </c>
      <c r="AE5" s="1">
        <v>343160.85467380303</v>
      </c>
      <c r="AF5" s="1">
        <v>3037.8820000000001</v>
      </c>
      <c r="AG5" s="1">
        <v>155303.29699999999</v>
      </c>
      <c r="AH5" s="1">
        <v>55159.351880414302</v>
      </c>
      <c r="AI5" s="1">
        <v>276819.89620058902</v>
      </c>
      <c r="AJ5" s="1">
        <v>60347.4</v>
      </c>
      <c r="AK5" s="1">
        <v>90930.5020421847</v>
      </c>
      <c r="AL5" s="1">
        <v>1389855.20208918</v>
      </c>
      <c r="AM5" s="1">
        <v>36443.440999999999</v>
      </c>
      <c r="AN5" s="1">
        <v>12842.2832413162</v>
      </c>
      <c r="AO5" s="1">
        <v>60970.784712824803</v>
      </c>
      <c r="AP5" s="1">
        <v>176877.639</v>
      </c>
      <c r="AQ5" s="1">
        <v>273219.35731675301</v>
      </c>
      <c r="AR5" s="1">
        <v>4837999.61091932</v>
      </c>
      <c r="AS5" s="1">
        <v>4126637.4785795799</v>
      </c>
      <c r="AT5" s="1">
        <f t="shared" si="0"/>
        <v>11941332.39172489</v>
      </c>
      <c r="AU5" s="1">
        <f t="shared" si="1"/>
        <v>6675390.2696767282</v>
      </c>
    </row>
    <row r="6" spans="1:47" x14ac:dyDescent="0.3">
      <c r="A6">
        <v>2003</v>
      </c>
      <c r="B6" s="1">
        <v>372304.83487945999</v>
      </c>
      <c r="C6" s="1">
        <v>67768.430289996904</v>
      </c>
      <c r="D6" s="1">
        <v>97281.698999999993</v>
      </c>
      <c r="E6" s="1">
        <v>50595.747194185198</v>
      </c>
      <c r="F6" s="1">
        <v>320530.26401368098</v>
      </c>
      <c r="G6" s="1">
        <v>442758.02757912403</v>
      </c>
      <c r="H6" s="1">
        <v>25533.207435845601</v>
      </c>
      <c r="I6" s="1">
        <v>4502876.4027077099</v>
      </c>
      <c r="J6" s="1">
        <v>7311.7891891707804</v>
      </c>
      <c r="K6" s="1">
        <v>117590.823576403</v>
      </c>
      <c r="L6" s="1">
        <v>846245.09862072696</v>
      </c>
      <c r="M6" s="1">
        <v>76901.767999999895</v>
      </c>
      <c r="N6" s="1">
        <v>285574.20172642899</v>
      </c>
      <c r="O6" s="1">
        <v>16315.825581392801</v>
      </c>
      <c r="P6" s="1">
        <v>78932.405996180707</v>
      </c>
      <c r="Q6" s="1">
        <v>313408.566204854</v>
      </c>
      <c r="R6" s="1">
        <v>475494.82199999999</v>
      </c>
      <c r="S6" s="1">
        <v>119004.484870092</v>
      </c>
      <c r="T6" s="1">
        <v>20273.5604273469</v>
      </c>
      <c r="U6" s="1">
        <v>46194.807999999997</v>
      </c>
      <c r="V6" s="1">
        <v>327763.21327183198</v>
      </c>
      <c r="W6" s="1">
        <v>978213.35866356897</v>
      </c>
      <c r="X6" s="1">
        <v>32523.602999999999</v>
      </c>
      <c r="Y6" s="1">
        <v>378572.64199999999</v>
      </c>
      <c r="Z6" s="1">
        <v>1160186.0363640201</v>
      </c>
      <c r="AA6" s="1">
        <v>500868.58126114297</v>
      </c>
      <c r="AB6" s="1">
        <v>11792.8077401632</v>
      </c>
      <c r="AC6" s="1">
        <v>10443.2779882698</v>
      </c>
      <c r="AD6" s="1">
        <v>7416.5730000000003</v>
      </c>
      <c r="AE6" s="1">
        <v>351195.14936659997</v>
      </c>
      <c r="AF6" s="1">
        <v>3269.6</v>
      </c>
      <c r="AG6" s="1">
        <v>158058.16099999999</v>
      </c>
      <c r="AH6" s="1">
        <v>57164.571558461401</v>
      </c>
      <c r="AI6" s="1">
        <v>288770.824765731</v>
      </c>
      <c r="AJ6" s="1">
        <v>55375.1</v>
      </c>
      <c r="AK6" s="1">
        <v>95624.575515329401</v>
      </c>
      <c r="AL6" s="1">
        <v>1446312.5994529</v>
      </c>
      <c r="AM6" s="1">
        <v>37070.345999999998</v>
      </c>
      <c r="AN6" s="1">
        <v>12797.185960183</v>
      </c>
      <c r="AO6" s="1">
        <v>59557.587872797798</v>
      </c>
      <c r="AP6" s="1">
        <v>188343.02900000001</v>
      </c>
      <c r="AQ6" s="1">
        <v>281312.18670212402</v>
      </c>
      <c r="AR6" s="1">
        <v>4847259.0632370301</v>
      </c>
      <c r="AS6" s="1">
        <v>4367246.3492713701</v>
      </c>
      <c r="AT6" s="1">
        <f t="shared" si="0"/>
        <v>12121684.656026091</v>
      </c>
      <c r="AU6" s="1">
        <f t="shared" si="1"/>
        <v>6831667.5652099373</v>
      </c>
    </row>
    <row r="7" spans="1:47" x14ac:dyDescent="0.3">
      <c r="A7">
        <v>2004</v>
      </c>
      <c r="B7" s="1">
        <v>373545.881287125</v>
      </c>
      <c r="C7" s="1">
        <v>65453.440752177499</v>
      </c>
      <c r="D7" s="1">
        <v>98043.385000000097</v>
      </c>
      <c r="E7" s="1">
        <v>50274.877183752098</v>
      </c>
      <c r="F7" s="1">
        <v>332869.67629052303</v>
      </c>
      <c r="G7" s="1">
        <v>430915.64378965501</v>
      </c>
      <c r="H7" s="1">
        <v>25512.361174739799</v>
      </c>
      <c r="I7" s="1">
        <v>5194125.9694071598</v>
      </c>
      <c r="J7" s="1">
        <v>7266.3015085753595</v>
      </c>
      <c r="K7" s="1">
        <v>119878.780846209</v>
      </c>
      <c r="L7" s="1">
        <v>828826.22186318901</v>
      </c>
      <c r="M7" s="1">
        <v>72736.285000000003</v>
      </c>
      <c r="N7" s="1">
        <v>295664.41359796398</v>
      </c>
      <c r="O7" s="1">
        <v>16612.2214903024</v>
      </c>
      <c r="P7" s="1">
        <v>73955.375646957007</v>
      </c>
      <c r="Q7" s="1">
        <v>305305.470707962</v>
      </c>
      <c r="R7" s="1">
        <v>478763.109</v>
      </c>
      <c r="S7" s="1">
        <v>118566.161145231</v>
      </c>
      <c r="T7" s="1">
        <v>19778.057528970901</v>
      </c>
      <c r="U7" s="1">
        <v>45631.817000000003</v>
      </c>
      <c r="V7" s="1">
        <v>330069.05057884898</v>
      </c>
      <c r="W7" s="1">
        <v>1050198.4834285199</v>
      </c>
      <c r="X7" s="1">
        <v>32648.811000000002</v>
      </c>
      <c r="Y7" s="1">
        <v>382280.109</v>
      </c>
      <c r="Z7" s="1">
        <v>1147239.33125908</v>
      </c>
      <c r="AA7" s="1">
        <v>518285.59067465301</v>
      </c>
      <c r="AB7" s="1">
        <v>12579.110308850901</v>
      </c>
      <c r="AC7" s="1">
        <v>11704.540102380501</v>
      </c>
      <c r="AD7" s="1">
        <v>7394.6090000000004</v>
      </c>
      <c r="AE7" s="1">
        <v>356760.63216220698</v>
      </c>
      <c r="AF7" s="1">
        <v>3257.1370000000002</v>
      </c>
      <c r="AG7" s="1">
        <v>160405.01699999999</v>
      </c>
      <c r="AH7" s="1">
        <v>58199.724758732104</v>
      </c>
      <c r="AI7" s="1">
        <v>290204.33974823297</v>
      </c>
      <c r="AJ7" s="1">
        <v>58463.6</v>
      </c>
      <c r="AK7" s="1">
        <v>93374.383023457995</v>
      </c>
      <c r="AL7" s="1">
        <v>1444931.57028906</v>
      </c>
      <c r="AM7" s="1">
        <v>37807.347000000002</v>
      </c>
      <c r="AN7" s="1">
        <v>12904.123888058601</v>
      </c>
      <c r="AO7" s="1">
        <v>57270.8457612973</v>
      </c>
      <c r="AP7" s="1">
        <v>193480.253</v>
      </c>
      <c r="AQ7" s="1">
        <v>288054.49813906901</v>
      </c>
      <c r="AR7" s="1">
        <v>4876385.5469672401</v>
      </c>
      <c r="AS7" s="1">
        <v>4703168.4884919096</v>
      </c>
      <c r="AT7" s="1">
        <f t="shared" si="0"/>
        <v>12113779.950629201</v>
      </c>
      <c r="AU7" s="1">
        <f t="shared" si="1"/>
        <v>6806478.7598723061</v>
      </c>
    </row>
    <row r="8" spans="1:47" x14ac:dyDescent="0.3">
      <c r="A8">
        <v>2005</v>
      </c>
      <c r="B8" s="1">
        <v>372035.41190306301</v>
      </c>
      <c r="C8" s="1">
        <v>68297.457981376007</v>
      </c>
      <c r="D8" s="1">
        <v>94905.188000000097</v>
      </c>
      <c r="E8" s="1">
        <v>51152.378266141997</v>
      </c>
      <c r="F8" s="1">
        <v>328195.86961094098</v>
      </c>
      <c r="G8" s="1">
        <v>456242.893186695</v>
      </c>
      <c r="H8" s="1">
        <v>25702.163367772599</v>
      </c>
      <c r="I8" s="1">
        <v>5882176.6711401297</v>
      </c>
      <c r="J8" s="1">
        <v>7094.8800922577002</v>
      </c>
      <c r="K8" s="1">
        <v>116917.66988235099</v>
      </c>
      <c r="L8" s="1">
        <v>798933.55044979695</v>
      </c>
      <c r="M8" s="1">
        <v>77340.668999999994</v>
      </c>
      <c r="N8" s="1">
        <v>307048.98772745603</v>
      </c>
      <c r="O8" s="1">
        <v>16805.6800100785</v>
      </c>
      <c r="P8" s="1">
        <v>61112.991332529004</v>
      </c>
      <c r="Q8" s="1">
        <v>304610.75601743697</v>
      </c>
      <c r="R8" s="1">
        <v>478763.109</v>
      </c>
      <c r="S8" s="1">
        <v>120136.056939667</v>
      </c>
      <c r="T8" s="1">
        <v>20054.519829162498</v>
      </c>
      <c r="U8" s="1">
        <v>44893.186000000002</v>
      </c>
      <c r="V8" s="1">
        <v>332036.07628148102</v>
      </c>
      <c r="W8" s="1">
        <v>1111334.6451316499</v>
      </c>
      <c r="X8" s="1">
        <v>34152.703000000001</v>
      </c>
      <c r="Y8" s="1">
        <v>382614.723</v>
      </c>
      <c r="Z8" s="1">
        <v>1146801.5024353201</v>
      </c>
      <c r="AA8" s="1">
        <v>517187.09234703402</v>
      </c>
      <c r="AB8" s="1">
        <v>12934.2138059063</v>
      </c>
      <c r="AC8" s="1">
        <v>8616.9359264018603</v>
      </c>
      <c r="AD8" s="1">
        <v>7338.00900000001</v>
      </c>
      <c r="AE8" s="1">
        <v>372529.22396778897</v>
      </c>
      <c r="AF8" s="1">
        <v>3048.6610000000001</v>
      </c>
      <c r="AG8" s="1">
        <v>158770.38399999999</v>
      </c>
      <c r="AH8" s="1">
        <v>60441.205563492098</v>
      </c>
      <c r="AI8" s="1">
        <v>283354.30103247002</v>
      </c>
      <c r="AJ8" s="1">
        <v>61225.599999999999</v>
      </c>
      <c r="AK8" s="1">
        <v>93420.747498530807</v>
      </c>
      <c r="AL8" s="1">
        <v>1462765.4107173299</v>
      </c>
      <c r="AM8" s="1">
        <v>37244.635000000002</v>
      </c>
      <c r="AN8" s="1">
        <v>13115.614076887099</v>
      </c>
      <c r="AO8" s="1">
        <v>54605.923600833703</v>
      </c>
      <c r="AP8" s="1">
        <v>209185.253</v>
      </c>
      <c r="AQ8" s="1">
        <v>293503.09406061401</v>
      </c>
      <c r="AR8" s="1">
        <v>4859210.41884821</v>
      </c>
      <c r="AS8" s="1">
        <v>5084944.5790050197</v>
      </c>
      <c r="AT8" s="1">
        <f t="shared" si="0"/>
        <v>12101708.537491167</v>
      </c>
      <c r="AU8" s="1">
        <f t="shared" si="1"/>
        <v>6786255.225456262</v>
      </c>
    </row>
    <row r="9" spans="1:47" x14ac:dyDescent="0.3">
      <c r="A9">
        <v>2006</v>
      </c>
      <c r="B9" s="1">
        <v>374571.9846124</v>
      </c>
      <c r="C9" s="1">
        <v>64237.827706096701</v>
      </c>
      <c r="D9" s="1">
        <v>93574.197</v>
      </c>
      <c r="E9" s="1">
        <v>51714.050110000499</v>
      </c>
      <c r="F9" s="1">
        <v>331528.60828572401</v>
      </c>
      <c r="G9" s="1">
        <v>450889.62135921099</v>
      </c>
      <c r="H9" s="1">
        <v>25563.778697587601</v>
      </c>
      <c r="I9" s="1">
        <v>6513085.5806137798</v>
      </c>
      <c r="J9" s="1">
        <v>7103.3390130468497</v>
      </c>
      <c r="K9" s="1">
        <v>116419.161470156</v>
      </c>
      <c r="L9" s="1">
        <v>806342.57333868695</v>
      </c>
      <c r="M9" s="1">
        <v>95160.207999999999</v>
      </c>
      <c r="N9" s="1">
        <v>295630.98904772598</v>
      </c>
      <c r="O9" s="1">
        <v>15429.978386863901</v>
      </c>
      <c r="P9" s="1">
        <v>73138.459896486296</v>
      </c>
      <c r="Q9" s="1">
        <v>294469.53467903199</v>
      </c>
      <c r="R9" s="1">
        <v>474841.39</v>
      </c>
      <c r="S9" s="1">
        <v>118329.437505747</v>
      </c>
      <c r="T9" s="1">
        <v>20271.1897936112</v>
      </c>
      <c r="U9" s="1">
        <v>45201.133000000002</v>
      </c>
      <c r="V9" s="1">
        <v>357697.11074067198</v>
      </c>
      <c r="W9" s="1">
        <v>1178844.71532882</v>
      </c>
      <c r="X9" s="1">
        <v>33412.859999999899</v>
      </c>
      <c r="Y9" s="1">
        <v>385596.304</v>
      </c>
      <c r="Z9" s="1">
        <v>1121786.7039536</v>
      </c>
      <c r="AA9" s="1">
        <v>526383.59605156898</v>
      </c>
      <c r="AB9" s="1">
        <v>13013.207251923701</v>
      </c>
      <c r="AC9" s="1">
        <v>8222.0390532816109</v>
      </c>
      <c r="AD9" s="1">
        <v>8010.9409999999898</v>
      </c>
      <c r="AE9" s="1">
        <v>381524.02977704402</v>
      </c>
      <c r="AF9" s="1">
        <v>3140.4789999999998</v>
      </c>
      <c r="AG9" s="1">
        <v>151280.49</v>
      </c>
      <c r="AH9" s="1">
        <v>60949.978595713401</v>
      </c>
      <c r="AI9" s="1">
        <v>294543.53930957202</v>
      </c>
      <c r="AJ9" s="1">
        <v>56775.7</v>
      </c>
      <c r="AK9" s="1">
        <v>95145.830503290796</v>
      </c>
      <c r="AL9" s="1">
        <v>1533885.4208905101</v>
      </c>
      <c r="AM9" s="1">
        <v>37234.042000000001</v>
      </c>
      <c r="AN9" s="1">
        <v>13698.520132543499</v>
      </c>
      <c r="AO9" s="1">
        <v>53151.7938193398</v>
      </c>
      <c r="AP9" s="1">
        <v>227178.47099999999</v>
      </c>
      <c r="AQ9" s="1">
        <v>302555.24889363098</v>
      </c>
      <c r="AR9" s="1">
        <v>4775742.6505881697</v>
      </c>
      <c r="AS9" s="1">
        <v>5307507.3444586499</v>
      </c>
      <c r="AT9" s="1">
        <f t="shared" si="0"/>
        <v>12068479.353714598</v>
      </c>
      <c r="AU9" s="1">
        <f t="shared" si="1"/>
        <v>6841847.0817672173</v>
      </c>
    </row>
    <row r="10" spans="1:47" x14ac:dyDescent="0.3">
      <c r="A10">
        <v>2007</v>
      </c>
      <c r="B10" s="1">
        <v>387390.17091556202</v>
      </c>
      <c r="C10" s="1">
        <v>63646.300927511998</v>
      </c>
      <c r="D10" s="1">
        <v>92223.077999999994</v>
      </c>
      <c r="E10" s="1">
        <v>55417.314523684501</v>
      </c>
      <c r="F10" s="1">
        <v>351240.01158260502</v>
      </c>
      <c r="G10" s="1">
        <v>471198.47971573297</v>
      </c>
      <c r="H10" s="1">
        <v>24975.542643005199</v>
      </c>
      <c r="I10" s="1">
        <v>7099829.7264876803</v>
      </c>
      <c r="J10" s="1">
        <v>7389.5501154359899</v>
      </c>
      <c r="K10" s="1">
        <v>120664.94071184</v>
      </c>
      <c r="L10" s="1">
        <v>807655.20647013595</v>
      </c>
      <c r="M10" s="1">
        <v>91846.388999999894</v>
      </c>
      <c r="N10" s="1">
        <v>309768.52090192202</v>
      </c>
      <c r="O10" s="1">
        <v>19143.284919164798</v>
      </c>
      <c r="P10" s="1">
        <v>71901.623379323893</v>
      </c>
      <c r="Q10" s="1">
        <v>296006.34431323601</v>
      </c>
      <c r="R10" s="1">
        <v>470260.72500000102</v>
      </c>
      <c r="S10" s="1">
        <v>123005.410363695</v>
      </c>
      <c r="T10" s="1">
        <v>21795.128143379799</v>
      </c>
      <c r="U10" s="1">
        <v>45654.673999999999</v>
      </c>
      <c r="V10" s="1">
        <v>374030.09401313501</v>
      </c>
      <c r="W10" s="1">
        <v>1280517.0514366601</v>
      </c>
      <c r="X10" s="1">
        <v>33362.095000000001</v>
      </c>
      <c r="Y10" s="1">
        <v>380604.10499999998</v>
      </c>
      <c r="Z10" s="1">
        <v>1170468.4447688099</v>
      </c>
      <c r="AA10" s="1">
        <v>535077.835609067</v>
      </c>
      <c r="AB10" s="1">
        <v>13960.3195328038</v>
      </c>
      <c r="AC10" s="1">
        <v>8420.3133431129609</v>
      </c>
      <c r="AD10" s="1">
        <v>8748.0969999999998</v>
      </c>
      <c r="AE10" s="1">
        <v>389421.29259531398</v>
      </c>
      <c r="AF10" s="1">
        <v>3296.8229999999999</v>
      </c>
      <c r="AG10" s="1">
        <v>154942.45800000001</v>
      </c>
      <c r="AH10" s="1">
        <v>61670.956194775899</v>
      </c>
      <c r="AI10" s="1">
        <v>296189.14282076497</v>
      </c>
      <c r="AJ10" s="1">
        <v>54245.4</v>
      </c>
      <c r="AK10" s="1">
        <v>93400.039310161694</v>
      </c>
      <c r="AL10" s="1">
        <v>1523283.6268652901</v>
      </c>
      <c r="AM10" s="1">
        <v>35770.531000000003</v>
      </c>
      <c r="AN10" s="1">
        <v>13760.691757704401</v>
      </c>
      <c r="AO10" s="1">
        <v>52423.475240204702</v>
      </c>
      <c r="AP10" s="1">
        <v>253386.33300000001</v>
      </c>
      <c r="AQ10" s="1">
        <v>304964.314664634</v>
      </c>
      <c r="AR10" s="1">
        <v>4852479.5815721899</v>
      </c>
      <c r="AS10" s="1">
        <v>5600826.9801037302</v>
      </c>
      <c r="AT10" s="1">
        <f t="shared" si="0"/>
        <v>12236968.784449451</v>
      </c>
      <c r="AU10" s="1">
        <f t="shared" si="1"/>
        <v>6913290.7231615279</v>
      </c>
    </row>
    <row r="11" spans="1:47" x14ac:dyDescent="0.3">
      <c r="A11">
        <v>2008</v>
      </c>
      <c r="B11" s="1">
        <v>380721.88969784998</v>
      </c>
      <c r="C11" s="1">
        <v>56657.851999999897</v>
      </c>
      <c r="D11" s="1">
        <v>88785.963000000003</v>
      </c>
      <c r="E11" s="1">
        <v>51813.165000000001</v>
      </c>
      <c r="F11" s="1">
        <v>366713.90607448498</v>
      </c>
      <c r="G11" s="1">
        <v>449387.36500732403</v>
      </c>
      <c r="H11" s="1">
        <v>25718.587232611899</v>
      </c>
      <c r="I11" s="1">
        <v>7250476.1455979301</v>
      </c>
      <c r="J11" s="1">
        <v>7555.482</v>
      </c>
      <c r="K11" s="1">
        <v>99572.162000000098</v>
      </c>
      <c r="L11" s="1">
        <v>725369.50100000005</v>
      </c>
      <c r="M11" s="1">
        <v>86029.759999999995</v>
      </c>
      <c r="N11" s="1">
        <v>276979.36099999998</v>
      </c>
      <c r="O11" s="1">
        <v>17698.815999999999</v>
      </c>
      <c r="P11" s="1">
        <v>54611.464999999997</v>
      </c>
      <c r="Q11" s="1">
        <v>282832.36499999999</v>
      </c>
      <c r="R11" s="1">
        <v>455540.58199999999</v>
      </c>
      <c r="S11" s="1">
        <v>89200.862000000096</v>
      </c>
      <c r="T11" s="1">
        <v>18164.982</v>
      </c>
      <c r="U11" s="1">
        <v>44223.978999999999</v>
      </c>
      <c r="V11" s="1">
        <v>367131.69745439303</v>
      </c>
      <c r="W11" s="1">
        <v>1363156.9902657501</v>
      </c>
      <c r="X11" s="1">
        <v>32621.985000000001</v>
      </c>
      <c r="Y11" s="1">
        <v>372256.11200000002</v>
      </c>
      <c r="Z11" s="1">
        <v>1086621.99147891</v>
      </c>
      <c r="AA11" s="1">
        <v>546206.49149692</v>
      </c>
      <c r="AB11" s="1">
        <v>15080.833000000001</v>
      </c>
      <c r="AC11" s="1">
        <v>7396.3789999999899</v>
      </c>
      <c r="AD11" s="1">
        <v>8474.2340000000004</v>
      </c>
      <c r="AE11" s="1">
        <v>383832.32378817</v>
      </c>
      <c r="AF11" s="1">
        <v>3402.5909999999999</v>
      </c>
      <c r="AG11" s="1">
        <v>155370.43400000001</v>
      </c>
      <c r="AH11" s="1">
        <v>53930.130925769998</v>
      </c>
      <c r="AI11" s="1">
        <v>289278.00599999999</v>
      </c>
      <c r="AJ11" s="1">
        <v>52714.5</v>
      </c>
      <c r="AK11" s="1">
        <v>93021.112999999998</v>
      </c>
      <c r="AL11" s="1">
        <v>1529261.5123332799</v>
      </c>
      <c r="AM11" s="1">
        <v>36086.93</v>
      </c>
      <c r="AN11" s="1">
        <v>15371.89</v>
      </c>
      <c r="AO11" s="1">
        <v>49816.805999999997</v>
      </c>
      <c r="AP11" s="1">
        <v>238444.62400000001</v>
      </c>
      <c r="AQ11" s="1">
        <v>289803.94352468202</v>
      </c>
      <c r="AR11" s="1">
        <v>4656765.45680835</v>
      </c>
      <c r="AS11" s="1">
        <v>5927943.2123883497</v>
      </c>
      <c r="AT11" s="1">
        <f t="shared" si="0"/>
        <v>11668335.043484095</v>
      </c>
      <c r="AU11" s="1">
        <f t="shared" si="1"/>
        <v>6562182.2216684213</v>
      </c>
    </row>
    <row r="12" spans="1:47" x14ac:dyDescent="0.3">
      <c r="A12">
        <v>2009</v>
      </c>
      <c r="B12" s="1">
        <v>397379.58810731297</v>
      </c>
      <c r="C12" s="1">
        <v>50859.563999999897</v>
      </c>
      <c r="D12" s="1">
        <v>77222.307000000103</v>
      </c>
      <c r="E12" s="1">
        <v>43730.703999999998</v>
      </c>
      <c r="F12" s="1">
        <v>347398.52265707299</v>
      </c>
      <c r="G12" s="1">
        <v>428381.610447274</v>
      </c>
      <c r="H12" s="1">
        <v>24608.756091519899</v>
      </c>
      <c r="I12" s="1">
        <v>7802220.7529033804</v>
      </c>
      <c r="J12" s="1">
        <v>7267.0550000000003</v>
      </c>
      <c r="K12" s="1">
        <v>91406.652000000104</v>
      </c>
      <c r="L12" s="1">
        <v>658761.09400000004</v>
      </c>
      <c r="M12" s="1">
        <v>79711.709000000104</v>
      </c>
      <c r="N12" s="1">
        <v>238896.481</v>
      </c>
      <c r="O12" s="1">
        <v>14273.971</v>
      </c>
      <c r="P12" s="1">
        <v>52367.446000000004</v>
      </c>
      <c r="Q12" s="1">
        <v>260044.277</v>
      </c>
      <c r="R12" s="1">
        <v>405130.47999999899</v>
      </c>
      <c r="S12" s="1">
        <v>82101.956999999893</v>
      </c>
      <c r="T12" s="1">
        <v>16326.880999999999</v>
      </c>
      <c r="U12" s="1">
        <v>38851.762000000002</v>
      </c>
      <c r="V12" s="1">
        <v>382534.82420768403</v>
      </c>
      <c r="W12" s="1">
        <v>1537744.17713579</v>
      </c>
      <c r="X12" s="1">
        <v>27834.010999999999</v>
      </c>
      <c r="Y12" s="1">
        <v>315253.685</v>
      </c>
      <c r="Z12" s="1">
        <v>1026510.95900222</v>
      </c>
      <c r="AA12" s="1">
        <v>559367.92392619594</v>
      </c>
      <c r="AB12" s="1">
        <v>12395.842000000001</v>
      </c>
      <c r="AC12" s="1">
        <v>7413.5640000000003</v>
      </c>
      <c r="AD12" s="1">
        <v>7129.6289999999999</v>
      </c>
      <c r="AE12" s="1">
        <v>381195.69599050202</v>
      </c>
      <c r="AF12" s="1">
        <v>3376.527</v>
      </c>
      <c r="AG12" s="1">
        <v>149666.32</v>
      </c>
      <c r="AH12" s="1">
        <v>51043.667032500001</v>
      </c>
      <c r="AI12" s="1">
        <v>274349.87900000002</v>
      </c>
      <c r="AJ12" s="1">
        <v>48773.9</v>
      </c>
      <c r="AK12" s="1">
        <v>73527.184999999998</v>
      </c>
      <c r="AL12" s="1">
        <v>1415491.30933885</v>
      </c>
      <c r="AM12" s="1">
        <v>32261.108</v>
      </c>
      <c r="AN12" s="1">
        <v>13815.993</v>
      </c>
      <c r="AO12" s="1">
        <v>45343.856</v>
      </c>
      <c r="AP12" s="1">
        <v>239062.98499999999</v>
      </c>
      <c r="AQ12" s="1">
        <v>278468.69046020199</v>
      </c>
      <c r="AR12" s="1">
        <v>4277934.53109504</v>
      </c>
      <c r="AS12" s="1">
        <v>5807155.1591388602</v>
      </c>
      <c r="AT12" s="1">
        <f t="shared" si="0"/>
        <v>10749444.260114715</v>
      </c>
      <c r="AU12" s="1">
        <f t="shared" si="1"/>
        <v>6043128.1185724009</v>
      </c>
    </row>
    <row r="13" spans="1:47" x14ac:dyDescent="0.3">
      <c r="A13">
        <v>2010</v>
      </c>
      <c r="B13" s="1">
        <v>391910.21892519499</v>
      </c>
      <c r="C13" s="1">
        <v>54738.46</v>
      </c>
      <c r="D13" s="1">
        <v>82672.542000000103</v>
      </c>
      <c r="E13" s="1">
        <v>45687.245000000003</v>
      </c>
      <c r="F13" s="1">
        <v>398977.41141013399</v>
      </c>
      <c r="G13" s="1">
        <v>450269.02388160798</v>
      </c>
      <c r="H13" s="1">
        <v>25337.605221033202</v>
      </c>
      <c r="I13" s="1">
        <v>8499984.6386443097</v>
      </c>
      <c r="J13" s="1">
        <v>6868.8700000000099</v>
      </c>
      <c r="K13" s="1">
        <v>93577.573000000106</v>
      </c>
      <c r="L13" s="1">
        <v>696776.76399999997</v>
      </c>
      <c r="M13" s="1">
        <v>78061.259999999995</v>
      </c>
      <c r="N13" s="1">
        <v>225758.924</v>
      </c>
      <c r="O13" s="1">
        <v>18800.916000000001</v>
      </c>
      <c r="P13" s="1">
        <v>60790.841999999997</v>
      </c>
      <c r="Q13" s="1">
        <v>268037.04800000001</v>
      </c>
      <c r="R13" s="1">
        <v>415500.51</v>
      </c>
      <c r="S13" s="1">
        <v>77284.846000000005</v>
      </c>
      <c r="T13" s="1">
        <v>15773.972</v>
      </c>
      <c r="U13" s="1">
        <v>39462.164000000099</v>
      </c>
      <c r="V13" s="1">
        <v>401041.47390742402</v>
      </c>
      <c r="W13" s="1">
        <v>1627895.7648299299</v>
      </c>
      <c r="X13" s="1">
        <v>35032.904999999999</v>
      </c>
      <c r="Y13" s="1">
        <v>322746.57199999999</v>
      </c>
      <c r="Z13" s="1">
        <v>1073667.4013618701</v>
      </c>
      <c r="AA13" s="1">
        <v>611018.47807731398</v>
      </c>
      <c r="AB13" s="1">
        <v>13437.682000000001</v>
      </c>
      <c r="AC13" s="1">
        <v>7509.76</v>
      </c>
      <c r="AD13" s="1">
        <v>8520.2440000000206</v>
      </c>
      <c r="AE13" s="1">
        <v>393019.23276886501</v>
      </c>
      <c r="AF13" s="1">
        <v>3671.0729999999999</v>
      </c>
      <c r="AG13" s="1">
        <v>157626.41699999999</v>
      </c>
      <c r="AH13" s="1">
        <v>54943.239474180002</v>
      </c>
      <c r="AI13" s="1">
        <v>287940.33899999998</v>
      </c>
      <c r="AJ13" s="1">
        <v>43812.9</v>
      </c>
      <c r="AK13" s="1">
        <v>72457.989000000001</v>
      </c>
      <c r="AL13" s="1">
        <v>1512603.3962777101</v>
      </c>
      <c r="AM13" s="1">
        <v>32500.475999999999</v>
      </c>
      <c r="AN13" s="1">
        <v>13747.498</v>
      </c>
      <c r="AO13" s="1">
        <v>51000.847000000002</v>
      </c>
      <c r="AP13" s="1">
        <v>243837.64499999999</v>
      </c>
      <c r="AQ13" s="1">
        <v>299730.54048434098</v>
      </c>
      <c r="AR13" s="1">
        <v>4492126.5412009601</v>
      </c>
      <c r="AS13" s="1">
        <v>6174308.7527117403</v>
      </c>
      <c r="AT13" s="1">
        <f t="shared" si="0"/>
        <v>11230654.064342557</v>
      </c>
      <c r="AU13" s="1">
        <f t="shared" si="1"/>
        <v>6288258.4992599888</v>
      </c>
    </row>
    <row r="14" spans="1:47" x14ac:dyDescent="0.3">
      <c r="A14">
        <v>2011</v>
      </c>
      <c r="B14" s="1">
        <v>382678.25471275701</v>
      </c>
      <c r="C14" s="1">
        <v>54034.275000000001</v>
      </c>
      <c r="D14" s="1">
        <v>76909.726999999999</v>
      </c>
      <c r="E14" s="1">
        <v>50841.763000000101</v>
      </c>
      <c r="F14" s="1">
        <v>415977.27831899701</v>
      </c>
      <c r="G14" s="1">
        <v>455831.84823051502</v>
      </c>
      <c r="H14" s="1">
        <v>24404.472957409998</v>
      </c>
      <c r="I14" s="1">
        <v>9297218.2316042501</v>
      </c>
      <c r="J14" s="1">
        <v>6301.4309999999996</v>
      </c>
      <c r="K14" s="1">
        <v>90720.826000000001</v>
      </c>
      <c r="L14" s="1">
        <v>683724.84</v>
      </c>
      <c r="M14" s="1">
        <v>76453.846999999994</v>
      </c>
      <c r="N14" s="1">
        <v>232377.4</v>
      </c>
      <c r="O14" s="1">
        <v>18332.186000000002</v>
      </c>
      <c r="P14" s="1">
        <v>54094.423999999897</v>
      </c>
      <c r="Q14" s="1">
        <v>255057.71900000001</v>
      </c>
      <c r="R14" s="1">
        <v>394452.24799999897</v>
      </c>
      <c r="S14" s="1">
        <v>74408.1850000001</v>
      </c>
      <c r="T14" s="1">
        <v>15554.54</v>
      </c>
      <c r="U14" s="1">
        <v>39076.078000000001</v>
      </c>
      <c r="V14" s="1">
        <v>403582.96343757899</v>
      </c>
      <c r="W14" s="1">
        <v>1708384.4803132899</v>
      </c>
      <c r="X14" s="1">
        <v>32792.76</v>
      </c>
      <c r="Y14" s="1">
        <v>315647.21899999998</v>
      </c>
      <c r="Z14" s="1">
        <v>1115880.5484891201</v>
      </c>
      <c r="AA14" s="1">
        <v>629133.35927393194</v>
      </c>
      <c r="AB14" s="1">
        <v>14468.206</v>
      </c>
      <c r="AC14" s="1">
        <v>6700.2340000000004</v>
      </c>
      <c r="AD14" s="1">
        <v>7574.7520000000004</v>
      </c>
      <c r="AE14" s="1">
        <v>402321.49520310701</v>
      </c>
      <c r="AF14" s="1">
        <v>3625.4009999999998</v>
      </c>
      <c r="AG14" s="1">
        <v>150139.91500000001</v>
      </c>
      <c r="AH14" s="1">
        <v>50859.802410349999</v>
      </c>
      <c r="AI14" s="1">
        <v>291898.70700000098</v>
      </c>
      <c r="AJ14" s="1">
        <v>43483.199999999997</v>
      </c>
      <c r="AK14" s="1">
        <v>77886.043999999994</v>
      </c>
      <c r="AL14" s="1">
        <v>1583262.07305997</v>
      </c>
      <c r="AM14" s="1">
        <v>32776.951000000001</v>
      </c>
      <c r="AN14" s="1">
        <v>13933.386</v>
      </c>
      <c r="AO14" s="1">
        <v>47238.021000000001</v>
      </c>
      <c r="AP14" s="1">
        <v>265504.902</v>
      </c>
      <c r="AQ14" s="1">
        <v>295685.128958477</v>
      </c>
      <c r="AR14" s="1">
        <v>4336327.0529813198</v>
      </c>
      <c r="AS14" s="1">
        <v>6383183.4041734897</v>
      </c>
      <c r="AT14" s="1">
        <f t="shared" si="0"/>
        <v>11109748.337841444</v>
      </c>
      <c r="AU14" s="1">
        <f t="shared" si="1"/>
        <v>6317589.4366296092</v>
      </c>
    </row>
    <row r="15" spans="1:47" x14ac:dyDescent="0.3">
      <c r="A15">
        <v>2012</v>
      </c>
      <c r="B15" s="1">
        <v>379674.069060245</v>
      </c>
      <c r="C15" s="1">
        <v>47286.186999999998</v>
      </c>
      <c r="D15" s="1">
        <v>74870.320999999996</v>
      </c>
      <c r="E15" s="1">
        <v>46045.13</v>
      </c>
      <c r="F15" s="1">
        <v>437550.11398226698</v>
      </c>
      <c r="G15" s="1">
        <v>456566.80494524701</v>
      </c>
      <c r="H15" s="1">
        <v>24745.770690669</v>
      </c>
      <c r="I15" s="1">
        <v>9511118.91299388</v>
      </c>
      <c r="J15" s="1">
        <v>5693.0930000000099</v>
      </c>
      <c r="K15" s="1">
        <v>86619.905999999901</v>
      </c>
      <c r="L15" s="1">
        <v>690589.46200000006</v>
      </c>
      <c r="M15" s="1">
        <v>70136.413</v>
      </c>
      <c r="N15" s="1">
        <v>230872.177</v>
      </c>
      <c r="O15" s="1">
        <v>17639.689999999999</v>
      </c>
      <c r="P15" s="1">
        <v>48412.124000000098</v>
      </c>
      <c r="Q15" s="1">
        <v>250138.93799999999</v>
      </c>
      <c r="R15" s="1">
        <v>401158.54499999998</v>
      </c>
      <c r="S15" s="1">
        <v>74804.09</v>
      </c>
      <c r="T15" s="1">
        <v>14215.64</v>
      </c>
      <c r="U15" s="1">
        <v>36104.981</v>
      </c>
      <c r="V15" s="1">
        <v>412055.69203714601</v>
      </c>
      <c r="W15" s="1">
        <v>1814911.5234319</v>
      </c>
      <c r="X15" s="1">
        <v>34023.936000000002</v>
      </c>
      <c r="Y15" s="1">
        <v>296642.74699999997</v>
      </c>
      <c r="Z15" s="1">
        <v>1146024.6675778299</v>
      </c>
      <c r="AA15" s="1">
        <v>630086.64331574796</v>
      </c>
      <c r="AB15" s="1">
        <v>14661.522999999999</v>
      </c>
      <c r="AC15" s="1">
        <v>6716.36600000001</v>
      </c>
      <c r="AD15" s="1">
        <v>7212.6789999999901</v>
      </c>
      <c r="AE15" s="1">
        <v>411699.840677728</v>
      </c>
      <c r="AF15" s="1">
        <v>3664.4589999999998</v>
      </c>
      <c r="AG15" s="1">
        <v>146107.476</v>
      </c>
      <c r="AH15" s="1">
        <v>50161.967521879997</v>
      </c>
      <c r="AI15" s="1">
        <v>283347.26699999999</v>
      </c>
      <c r="AJ15" s="1">
        <v>42640.6</v>
      </c>
      <c r="AK15" s="1">
        <v>73796.873999999996</v>
      </c>
      <c r="AL15" s="1">
        <v>1578932.8285723401</v>
      </c>
      <c r="AM15" s="1">
        <v>30426.096000000001</v>
      </c>
      <c r="AN15" s="1">
        <v>13349.64</v>
      </c>
      <c r="AO15" s="1">
        <v>44852.292999999998</v>
      </c>
      <c r="AP15" s="1">
        <v>263454.32799999998</v>
      </c>
      <c r="AQ15" s="1">
        <v>285171.731784667</v>
      </c>
      <c r="AR15" s="1">
        <v>4215407.15621744</v>
      </c>
      <c r="AS15" s="1">
        <v>6591936.4547765702</v>
      </c>
      <c r="AT15" s="1">
        <f t="shared" si="0"/>
        <v>10943541.917585649</v>
      </c>
      <c r="AU15" s="1">
        <f t="shared" si="1"/>
        <v>6271567.9564229613</v>
      </c>
    </row>
    <row r="16" spans="1:47" x14ac:dyDescent="0.3">
      <c r="A16">
        <v>2013</v>
      </c>
      <c r="B16" s="1">
        <v>373573.623007129</v>
      </c>
      <c r="C16" s="1">
        <v>46713.821000000004</v>
      </c>
      <c r="D16" s="1">
        <v>74347.354000000094</v>
      </c>
      <c r="E16" s="1">
        <v>40567.792999999903</v>
      </c>
      <c r="F16" s="1">
        <v>470022.69274702901</v>
      </c>
      <c r="G16" s="1">
        <v>463917.55577564199</v>
      </c>
      <c r="H16" s="1">
        <v>25263.8013694295</v>
      </c>
      <c r="I16" s="1">
        <v>9985504.1608754992</v>
      </c>
      <c r="J16" s="1">
        <v>5091.0930000000099</v>
      </c>
      <c r="K16" s="1">
        <v>82597.056999999899</v>
      </c>
      <c r="L16" s="1">
        <v>699356.71200000099</v>
      </c>
      <c r="M16" s="1">
        <v>68290.118000000002</v>
      </c>
      <c r="N16" s="1">
        <v>203999.63099999999</v>
      </c>
      <c r="O16" s="1">
        <v>19426.076000000001</v>
      </c>
      <c r="P16" s="1">
        <v>49430.493000000002</v>
      </c>
      <c r="Q16" s="1">
        <v>250356.79699999999</v>
      </c>
      <c r="R16" s="1">
        <v>387589.13600000099</v>
      </c>
      <c r="S16" s="1">
        <v>67104.383000000002</v>
      </c>
      <c r="T16" s="1">
        <v>13890.120999999999</v>
      </c>
      <c r="U16" s="1">
        <v>34229.883999999998</v>
      </c>
      <c r="V16" s="1">
        <v>419038.755067955</v>
      </c>
      <c r="W16" s="1">
        <v>1869753.0980102499</v>
      </c>
      <c r="X16" s="1">
        <v>31511.416000000001</v>
      </c>
      <c r="Y16" s="1">
        <v>269178.47200000001</v>
      </c>
      <c r="Z16" s="1">
        <v>1174218.43146289</v>
      </c>
      <c r="AA16" s="1">
        <v>624605.24396613496</v>
      </c>
      <c r="AB16" s="1">
        <v>14239.396000000001</v>
      </c>
      <c r="AC16" s="1">
        <v>6712.0609999999997</v>
      </c>
      <c r="AD16" s="1">
        <v>6976.24100000001</v>
      </c>
      <c r="AE16" s="1">
        <v>404229.94909493899</v>
      </c>
      <c r="AF16" s="1">
        <v>3338.51</v>
      </c>
      <c r="AG16" s="1">
        <v>145025.17000000001</v>
      </c>
      <c r="AH16" s="1">
        <v>47754.154767159998</v>
      </c>
      <c r="AI16" s="1">
        <v>278969.45500000002</v>
      </c>
      <c r="AJ16" s="1">
        <v>40977.1</v>
      </c>
      <c r="AK16" s="1">
        <v>65314.498</v>
      </c>
      <c r="AL16" s="1">
        <v>1541656.7670480199</v>
      </c>
      <c r="AM16" s="1">
        <v>29886.643</v>
      </c>
      <c r="AN16" s="1">
        <v>12869.495000000001</v>
      </c>
      <c r="AO16" s="1">
        <v>42872.557999999997</v>
      </c>
      <c r="AP16" s="1">
        <v>256753.285</v>
      </c>
      <c r="AQ16" s="1">
        <v>288769.15974939702</v>
      </c>
      <c r="AR16" s="1">
        <v>4274554.4477249896</v>
      </c>
      <c r="AS16" s="1">
        <v>6618615.2278561797</v>
      </c>
      <c r="AT16" s="1">
        <f t="shared" si="0"/>
        <v>10891800.26515526</v>
      </c>
      <c r="AU16" s="1">
        <f t="shared" si="1"/>
        <v>6153328.2616546275</v>
      </c>
    </row>
    <row r="17" spans="1:47" x14ac:dyDescent="0.3">
      <c r="A17">
        <v>2014</v>
      </c>
      <c r="B17" s="1">
        <v>365240.60249078902</v>
      </c>
      <c r="C17" s="1">
        <v>43508.71</v>
      </c>
      <c r="D17" s="1">
        <v>71884.233999999997</v>
      </c>
      <c r="E17" s="1">
        <v>43129.553</v>
      </c>
      <c r="F17" s="1">
        <v>494476.95294058498</v>
      </c>
      <c r="G17" s="1">
        <v>466506.36572216201</v>
      </c>
      <c r="H17" s="1">
        <v>23633.138178666799</v>
      </c>
      <c r="I17" s="1">
        <v>9946168.0674319994</v>
      </c>
      <c r="J17" s="1">
        <v>5433.1319999999996</v>
      </c>
      <c r="K17" s="1">
        <v>81923.241999999998</v>
      </c>
      <c r="L17" s="1">
        <v>676142.72100000002</v>
      </c>
      <c r="M17" s="1">
        <v>63441.2</v>
      </c>
      <c r="N17" s="1">
        <v>207497.19899999999</v>
      </c>
      <c r="O17" s="1">
        <v>18608.819</v>
      </c>
      <c r="P17" s="1">
        <v>44976.357000000004</v>
      </c>
      <c r="Q17" s="1">
        <v>230475.28</v>
      </c>
      <c r="R17" s="1">
        <v>363757.77799999999</v>
      </c>
      <c r="S17" s="1">
        <v>64270.517</v>
      </c>
      <c r="T17" s="1">
        <v>13170.53</v>
      </c>
      <c r="U17" s="1">
        <v>34674.186000000002</v>
      </c>
      <c r="V17" s="1">
        <v>469941.77706318599</v>
      </c>
      <c r="W17" s="1">
        <v>2038962.72998035</v>
      </c>
      <c r="X17" s="1">
        <v>32408.370999999999</v>
      </c>
      <c r="Y17" s="1">
        <v>259346.41500000001</v>
      </c>
      <c r="Z17" s="1">
        <v>1122363.88092322</v>
      </c>
      <c r="AA17" s="1">
        <v>617962.86593622004</v>
      </c>
      <c r="AB17" s="1">
        <v>15177.562</v>
      </c>
      <c r="AC17" s="1">
        <v>6762.31</v>
      </c>
      <c r="AD17" s="1">
        <v>6766.7259999999997</v>
      </c>
      <c r="AE17" s="1">
        <v>399017.95325386402</v>
      </c>
      <c r="AF17" s="1">
        <v>3400.6970000000001</v>
      </c>
      <c r="AG17" s="1">
        <v>145678.622</v>
      </c>
      <c r="AH17" s="1">
        <v>46238.036077609999</v>
      </c>
      <c r="AI17" s="1">
        <v>270070.02600000001</v>
      </c>
      <c r="AJ17" s="1">
        <v>41201.4</v>
      </c>
      <c r="AK17" s="1">
        <v>65799.573999999993</v>
      </c>
      <c r="AL17" s="1">
        <v>1501572.88048233</v>
      </c>
      <c r="AM17" s="1">
        <v>28380.066999999999</v>
      </c>
      <c r="AN17" s="1">
        <v>11490.612999999999</v>
      </c>
      <c r="AO17" s="1">
        <v>41934.222000000002</v>
      </c>
      <c r="AP17" s="1">
        <v>270313.59399999998</v>
      </c>
      <c r="AQ17" s="1">
        <v>294203.20322553598</v>
      </c>
      <c r="AR17" s="1">
        <v>4343472.5478599202</v>
      </c>
      <c r="AS17" s="1">
        <v>6977050.3221458504</v>
      </c>
      <c r="AT17" s="1">
        <f t="shared" si="0"/>
        <v>10760337.514734697</v>
      </c>
      <c r="AU17" s="1">
        <f t="shared" si="1"/>
        <v>5950358.6011526147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7"/>
  <sheetViews>
    <sheetView workbookViewId="0">
      <selection activeCell="AT3" sqref="AT3:AU17"/>
    </sheetView>
  </sheetViews>
  <sheetFormatPr defaultColWidth="11.19921875" defaultRowHeight="15.6" x14ac:dyDescent="0.3"/>
  <cols>
    <col min="46" max="46" width="11.19921875" customWidth="1"/>
    <col min="47" max="47" width="12.19921875" customWidth="1"/>
  </cols>
  <sheetData>
    <row r="2" spans="1:4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95</v>
      </c>
      <c r="AU2" t="s">
        <v>96</v>
      </c>
    </row>
    <row r="3" spans="1:47" x14ac:dyDescent="0.3">
      <c r="A3">
        <v>2000</v>
      </c>
      <c r="B3" s="1">
        <v>19807.755774310899</v>
      </c>
      <c r="C3" s="1">
        <v>-15400.9697781947</v>
      </c>
      <c r="D3" s="1">
        <v>-12779.089312304801</v>
      </c>
      <c r="E3" s="1">
        <v>-2049.5672506095698</v>
      </c>
      <c r="F3" s="1">
        <v>-9053.8979859067495</v>
      </c>
      <c r="G3" s="1">
        <v>65085.3388109058</v>
      </c>
      <c r="H3" s="1">
        <v>-51294.942158181999</v>
      </c>
      <c r="I3" s="1">
        <v>446676.73859252699</v>
      </c>
      <c r="J3" s="1">
        <v>-3186.9585053323599</v>
      </c>
      <c r="K3" s="1">
        <v>26079.944485972799</v>
      </c>
      <c r="L3" s="1">
        <v>-62068.651706347897</v>
      </c>
      <c r="M3" s="1">
        <v>11706.4364355121</v>
      </c>
      <c r="N3" s="1">
        <v>-27446.2880079729</v>
      </c>
      <c r="O3" s="1">
        <v>-888.23863057331801</v>
      </c>
      <c r="P3" s="1">
        <v>2027.33635489739</v>
      </c>
      <c r="Q3" s="1">
        <v>-90660.299733110907</v>
      </c>
      <c r="R3" s="1">
        <v>-126625.408046478</v>
      </c>
      <c r="S3" s="1">
        <v>-10320.584986414</v>
      </c>
      <c r="T3" s="1">
        <v>-908.82620439137497</v>
      </c>
      <c r="U3" s="1">
        <v>-4239.3614047610699</v>
      </c>
      <c r="V3" s="1">
        <v>48104.431014121503</v>
      </c>
      <c r="W3" s="1">
        <v>54417.443393449401</v>
      </c>
      <c r="X3" s="1">
        <v>-5853.6227470853401</v>
      </c>
      <c r="Y3" s="1">
        <v>-113763.466461262</v>
      </c>
      <c r="Z3" s="1">
        <v>-262937.12821730098</v>
      </c>
      <c r="AA3" s="1">
        <v>50699.983675477401</v>
      </c>
      <c r="AB3" s="1">
        <v>-11897.298131331299</v>
      </c>
      <c r="AC3" s="1">
        <v>270.50163393138399</v>
      </c>
      <c r="AD3" s="1">
        <v>-3510.7254933525301</v>
      </c>
      <c r="AE3" s="1">
        <v>-31503.0624104294</v>
      </c>
      <c r="AF3" s="1">
        <v>-1195.3935967796101</v>
      </c>
      <c r="AG3" s="1">
        <v>-42.996072000125402</v>
      </c>
      <c r="AH3" s="1">
        <v>15790.963810109701</v>
      </c>
      <c r="AI3" s="1">
        <v>11261.573200963699</v>
      </c>
      <c r="AJ3" s="1">
        <v>-16938.7572798607</v>
      </c>
      <c r="AK3" s="1">
        <v>15827.423471058</v>
      </c>
      <c r="AL3" s="1">
        <v>683723.40106178704</v>
      </c>
      <c r="AM3" s="1">
        <v>1331.9561889080001</v>
      </c>
      <c r="AN3" s="1">
        <v>-5373.8134912292899</v>
      </c>
      <c r="AO3" s="1">
        <v>-16279.540363407399</v>
      </c>
      <c r="AP3" s="1">
        <v>-35581.518381849499</v>
      </c>
      <c r="AQ3" s="1">
        <v>24093.154450013699</v>
      </c>
      <c r="AR3" s="1">
        <v>-778450.65741436696</v>
      </c>
      <c r="AS3" s="1">
        <v>223346.68141688599</v>
      </c>
      <c r="AT3" s="1">
        <f>B3+C3+D3+E3+G3+H3+J3+K3+L3+M3+N3+O3+P3+Q3+R3+S3+T3+U3+X3+Y3+Z3+AB3+AC3+AD3+AF3+AG3+AH3+AI3+AJ3+AK3+AL3+AM3+AN3+AO3+AR3</f>
        <v>-771199.9537642923</v>
      </c>
      <c r="AU3" s="1">
        <f>AT3-(AR3+G3)</f>
        <v>-57834.635160831152</v>
      </c>
    </row>
    <row r="4" spans="1:47" x14ac:dyDescent="0.3">
      <c r="A4">
        <v>2001</v>
      </c>
      <c r="B4" s="1">
        <v>18683.686457656298</v>
      </c>
      <c r="C4" s="1">
        <v>-15433.672104604901</v>
      </c>
      <c r="D4" s="1">
        <v>-12660.2530424703</v>
      </c>
      <c r="E4" s="1">
        <v>-2919.3825017571999</v>
      </c>
      <c r="F4" s="1">
        <v>1597.56211684196</v>
      </c>
      <c r="G4" s="1">
        <v>66745.432556537606</v>
      </c>
      <c r="H4" s="1">
        <v>-55323.713278098403</v>
      </c>
      <c r="I4" s="1">
        <v>443586.65281809698</v>
      </c>
      <c r="J4" s="1">
        <v>-3325.7889806326698</v>
      </c>
      <c r="K4" s="1">
        <v>24993.069704216501</v>
      </c>
      <c r="L4" s="1">
        <v>-44804.819719804502</v>
      </c>
      <c r="M4" s="1">
        <v>11790.5918581688</v>
      </c>
      <c r="N4" s="1">
        <v>-28282.353885074401</v>
      </c>
      <c r="O4" s="1">
        <v>-688.90708466724004</v>
      </c>
      <c r="P4" s="1">
        <v>4016.03252289887</v>
      </c>
      <c r="Q4" s="1">
        <v>-91382.538247422301</v>
      </c>
      <c r="R4" s="1">
        <v>-127803.49274273599</v>
      </c>
      <c r="S4" s="1">
        <v>-19563.3915227701</v>
      </c>
      <c r="T4" s="1">
        <v>-675.20079638020604</v>
      </c>
      <c r="U4" s="1">
        <v>-5319.4687340626797</v>
      </c>
      <c r="V4" s="1">
        <v>50195.172170701699</v>
      </c>
      <c r="W4" s="1">
        <v>44211.720880779103</v>
      </c>
      <c r="X4" s="1">
        <v>-6516.2610430695904</v>
      </c>
      <c r="Y4" s="1">
        <v>-115529.90499511101</v>
      </c>
      <c r="Z4" s="1">
        <v>-222438.47418553499</v>
      </c>
      <c r="AA4" s="1">
        <v>52878.629493691798</v>
      </c>
      <c r="AB4" s="1">
        <v>-11567.446795928399</v>
      </c>
      <c r="AC4" s="1">
        <v>1311.6305972786099</v>
      </c>
      <c r="AD4" s="1">
        <v>-3234.2788941961198</v>
      </c>
      <c r="AE4" s="1">
        <v>-38075.857670479498</v>
      </c>
      <c r="AF4" s="1">
        <v>-1143.1297789826899</v>
      </c>
      <c r="AG4" s="1">
        <v>-7264.0099839279401</v>
      </c>
      <c r="AH4" s="1">
        <v>14443.1649750283</v>
      </c>
      <c r="AI4" s="1">
        <v>14885.3886865322</v>
      </c>
      <c r="AJ4" s="1">
        <v>-19168.0775923894</v>
      </c>
      <c r="AK4" s="1">
        <v>14124.331000688</v>
      </c>
      <c r="AL4" s="1">
        <v>581273.32540094003</v>
      </c>
      <c r="AM4" s="1">
        <v>430.97563846359799</v>
      </c>
      <c r="AN4" s="1">
        <v>-4961.8805812948804</v>
      </c>
      <c r="AO4" s="1">
        <v>-11765.480187408</v>
      </c>
      <c r="AP4" s="1">
        <v>5131.2474833305196</v>
      </c>
      <c r="AQ4" s="1">
        <v>47736.133250741303</v>
      </c>
      <c r="AR4" s="1">
        <v>-775551.26277617598</v>
      </c>
      <c r="AS4" s="1">
        <v>227364.299512386</v>
      </c>
      <c r="AT4" s="1">
        <f t="shared" ref="AT4:AT17" si="0">B4+C4+D4+E4+G4+H4+J4+K4+L4+M4+N4+O4+P4+Q4+R4+S4+T4+U4+X4+Y4+Z4+AB4+AC4+AD4+AF4+AG4+AH4+AI4+AJ4+AK4+AL4+AM4+AN4+AO4+AR4</f>
        <v>-834625.56005609129</v>
      </c>
      <c r="AU4" s="1">
        <f t="shared" ref="AU4:AU17" si="1">AT4-(AR4+G4)</f>
        <v>-125819.72983645287</v>
      </c>
    </row>
    <row r="5" spans="1:47" x14ac:dyDescent="0.3">
      <c r="A5">
        <v>2002</v>
      </c>
      <c r="B5" s="1">
        <v>-1022.84981172311</v>
      </c>
      <c r="C5" s="1">
        <v>-11121.0170755564</v>
      </c>
      <c r="D5" s="1">
        <v>-13663.495297886901</v>
      </c>
      <c r="E5" s="1">
        <v>-2643.9712572956601</v>
      </c>
      <c r="F5" s="1">
        <v>25558.2085220265</v>
      </c>
      <c r="G5" s="1">
        <v>64176.915440178498</v>
      </c>
      <c r="H5" s="1">
        <v>-51280.9449615423</v>
      </c>
      <c r="I5" s="1">
        <v>532179.54168419004</v>
      </c>
      <c r="J5" s="1">
        <v>-3730.1313227587002</v>
      </c>
      <c r="K5" s="1">
        <v>16510.990605064399</v>
      </c>
      <c r="L5" s="1">
        <v>9431.3174383008209</v>
      </c>
      <c r="M5" s="1">
        <v>12890.4474336733</v>
      </c>
      <c r="N5" s="1">
        <v>-27558.012157934401</v>
      </c>
      <c r="O5" s="1">
        <v>-1313.2807344350899</v>
      </c>
      <c r="P5" s="1">
        <v>7739.8701874429098</v>
      </c>
      <c r="Q5" s="1">
        <v>-96007.531594138098</v>
      </c>
      <c r="R5" s="1">
        <v>-150742.120768856</v>
      </c>
      <c r="S5" s="1">
        <v>-16299.518369897</v>
      </c>
      <c r="T5" s="1">
        <v>-2582.3789080118599</v>
      </c>
      <c r="U5" s="1">
        <v>-11913.629824469301</v>
      </c>
      <c r="V5" s="1">
        <v>30323.573117086002</v>
      </c>
      <c r="W5" s="1">
        <v>58487.289505130597</v>
      </c>
      <c r="X5" s="1">
        <v>-8987.76856852743</v>
      </c>
      <c r="Y5" s="1">
        <v>-119748.961269712</v>
      </c>
      <c r="Z5" s="1">
        <v>-182883.449113287</v>
      </c>
      <c r="AA5" s="1">
        <v>22741.4788355286</v>
      </c>
      <c r="AB5" s="1">
        <v>-12427.249070543799</v>
      </c>
      <c r="AC5" s="1">
        <v>2283.5634387360401</v>
      </c>
      <c r="AD5" s="1">
        <v>-3035.1521794768601</v>
      </c>
      <c r="AE5" s="1">
        <v>-35120.131604844602</v>
      </c>
      <c r="AF5" s="1">
        <v>-841.80949607264495</v>
      </c>
      <c r="AG5" s="1">
        <v>-12000.879660336301</v>
      </c>
      <c r="AH5" s="1">
        <v>13487.6090902053</v>
      </c>
      <c r="AI5" s="1">
        <v>16096.016056668001</v>
      </c>
      <c r="AJ5" s="1">
        <v>-17461.3484425397</v>
      </c>
      <c r="AK5" s="1">
        <v>17582.719285802301</v>
      </c>
      <c r="AL5" s="1">
        <v>566010.01969136996</v>
      </c>
      <c r="AM5" s="1">
        <v>703.15813057497905</v>
      </c>
      <c r="AN5" s="1">
        <v>-4644.8909983646799</v>
      </c>
      <c r="AO5" s="1">
        <v>-13413.838407752901</v>
      </c>
      <c r="AP5" s="1">
        <v>4528.7667442004304</v>
      </c>
      <c r="AQ5" s="1">
        <v>48922.204211969598</v>
      </c>
      <c r="AR5" s="1">
        <v>-876811.66032411298</v>
      </c>
      <c r="AS5" s="1">
        <v>227602.33180192701</v>
      </c>
      <c r="AT5" s="1">
        <f t="shared" si="0"/>
        <v>-915223.26281721459</v>
      </c>
      <c r="AU5" s="1">
        <f t="shared" si="1"/>
        <v>-102588.51793328009</v>
      </c>
    </row>
    <row r="6" spans="1:47" x14ac:dyDescent="0.3">
      <c r="A6">
        <v>2003</v>
      </c>
      <c r="B6" s="1">
        <v>-17227.186592201899</v>
      </c>
      <c r="C6" s="1">
        <v>-15831.411089161</v>
      </c>
      <c r="D6" s="1">
        <v>-20541.2698818483</v>
      </c>
      <c r="E6" s="1">
        <v>-513.52719410724205</v>
      </c>
      <c r="F6" s="1">
        <v>27283.811660824598</v>
      </c>
      <c r="G6" s="1">
        <v>49349.265656195603</v>
      </c>
      <c r="H6" s="1">
        <v>-49798.864109055503</v>
      </c>
      <c r="I6" s="1">
        <v>727377.48681711697</v>
      </c>
      <c r="J6" s="1">
        <v>-4475.1589483442103</v>
      </c>
      <c r="K6" s="1">
        <v>20041.0301792215</v>
      </c>
      <c r="L6" s="1">
        <v>-51094.120492984002</v>
      </c>
      <c r="M6" s="1">
        <v>16044.7222144075</v>
      </c>
      <c r="N6" s="1">
        <v>-46063.222253585103</v>
      </c>
      <c r="O6" s="1">
        <v>-538.54436096037205</v>
      </c>
      <c r="P6" s="1">
        <v>2176.60376707964</v>
      </c>
      <c r="Q6" s="1">
        <v>-125820.57361781099</v>
      </c>
      <c r="R6" s="1">
        <v>-154856.87080568899</v>
      </c>
      <c r="S6" s="1">
        <v>-15426.2903782106</v>
      </c>
      <c r="T6" s="1">
        <v>-3741.3303795919301</v>
      </c>
      <c r="U6" s="1">
        <v>-12860.3069961235</v>
      </c>
      <c r="V6" s="1">
        <v>35156.654929499302</v>
      </c>
      <c r="W6" s="1">
        <v>48035.640311448602</v>
      </c>
      <c r="X6" s="1">
        <v>-12641.720003606901</v>
      </c>
      <c r="Y6" s="1">
        <v>-139354.26934318</v>
      </c>
      <c r="Z6" s="1">
        <v>-216659.09575357701</v>
      </c>
      <c r="AA6" s="1">
        <v>11963.0467591831</v>
      </c>
      <c r="AB6" s="1">
        <v>-12562.130064180101</v>
      </c>
      <c r="AC6" s="1">
        <v>1961.7835371911499</v>
      </c>
      <c r="AD6" s="1">
        <v>-3568.9908346592701</v>
      </c>
      <c r="AE6" s="1">
        <v>-19984.641528661199</v>
      </c>
      <c r="AF6" s="1">
        <v>-865.81652392557396</v>
      </c>
      <c r="AG6" s="1">
        <v>-18302.302259746401</v>
      </c>
      <c r="AH6" s="1">
        <v>13510.9663864144</v>
      </c>
      <c r="AI6" s="1">
        <v>24326.966496525401</v>
      </c>
      <c r="AJ6" s="1">
        <v>-17317.852707634702</v>
      </c>
      <c r="AK6" s="1">
        <v>14754.7926762064</v>
      </c>
      <c r="AL6" s="1">
        <v>578989.77701618196</v>
      </c>
      <c r="AM6" s="1">
        <v>2940.1364362321001</v>
      </c>
      <c r="AN6" s="1">
        <v>-5144.6187863123096</v>
      </c>
      <c r="AO6" s="1">
        <v>-20145.450793267701</v>
      </c>
      <c r="AP6" s="1">
        <v>-12320.8473916722</v>
      </c>
      <c r="AQ6" s="1">
        <v>49563.471174596998</v>
      </c>
      <c r="AR6" s="1">
        <v>-935730.66588612006</v>
      </c>
      <c r="AS6" s="1">
        <v>309910.92295789003</v>
      </c>
      <c r="AT6" s="1">
        <f t="shared" si="0"/>
        <v>-1176985.545690228</v>
      </c>
      <c r="AU6" s="1">
        <f t="shared" si="1"/>
        <v>-290604.14546030352</v>
      </c>
    </row>
    <row r="7" spans="1:47" x14ac:dyDescent="0.3">
      <c r="A7">
        <v>2004</v>
      </c>
      <c r="B7" s="1">
        <v>-38137.6785260221</v>
      </c>
      <c r="C7" s="1">
        <v>-17128.843511757699</v>
      </c>
      <c r="D7" s="1">
        <v>-24704.3407774263</v>
      </c>
      <c r="E7" s="1">
        <v>2294.05637612387</v>
      </c>
      <c r="F7" s="1">
        <v>27824.583350892801</v>
      </c>
      <c r="G7" s="1">
        <v>34008.228028680103</v>
      </c>
      <c r="H7" s="1">
        <v>-50798.379823208401</v>
      </c>
      <c r="I7" s="1">
        <v>1026407.34900798</v>
      </c>
      <c r="J7" s="1">
        <v>-4893.4339396989699</v>
      </c>
      <c r="K7" s="1">
        <v>24570.791533021002</v>
      </c>
      <c r="L7" s="1">
        <v>-57960.021950254202</v>
      </c>
      <c r="M7" s="1">
        <v>11355.797188942601</v>
      </c>
      <c r="N7" s="1">
        <v>-61642.5921683052</v>
      </c>
      <c r="O7" s="1">
        <v>713.33162024072601</v>
      </c>
      <c r="P7" s="1">
        <v>522.14743272503301</v>
      </c>
      <c r="Q7" s="1">
        <v>-146259.30683153099</v>
      </c>
      <c r="R7" s="1">
        <v>-180168.348351427</v>
      </c>
      <c r="S7" s="1">
        <v>-14475.152549923499</v>
      </c>
      <c r="T7" s="1">
        <v>-3328.1337402170898</v>
      </c>
      <c r="U7" s="1">
        <v>-15014.1922450528</v>
      </c>
      <c r="V7" s="1">
        <v>20417.266932898499</v>
      </c>
      <c r="W7" s="1">
        <v>45639.818795776002</v>
      </c>
      <c r="X7" s="1">
        <v>-13989.364878958901</v>
      </c>
      <c r="Y7" s="1">
        <v>-144361.98170031499</v>
      </c>
      <c r="Z7" s="1">
        <v>-251102.25109239499</v>
      </c>
      <c r="AA7" s="1">
        <v>12581.8072096941</v>
      </c>
      <c r="AB7" s="1">
        <v>-9963.0132245825298</v>
      </c>
      <c r="AC7" s="1">
        <v>2399.6611655840102</v>
      </c>
      <c r="AD7" s="1">
        <v>-4123.8012087132602</v>
      </c>
      <c r="AE7" s="1">
        <v>-28691.322028977</v>
      </c>
      <c r="AF7" s="1">
        <v>-551.69621386821802</v>
      </c>
      <c r="AG7" s="1">
        <v>-21749.637441239502</v>
      </c>
      <c r="AH7" s="1">
        <v>12311.0897456739</v>
      </c>
      <c r="AI7" s="1">
        <v>29191.573126834799</v>
      </c>
      <c r="AJ7" s="1">
        <v>-17621.334818664302</v>
      </c>
      <c r="AK7" s="1">
        <v>14067.6311982267</v>
      </c>
      <c r="AL7" s="1">
        <v>524776.48597582197</v>
      </c>
      <c r="AM7" s="1">
        <v>3114.9854613520702</v>
      </c>
      <c r="AN7" s="1">
        <v>-5114.1727569402301</v>
      </c>
      <c r="AO7" s="1">
        <v>-21653.4705537548</v>
      </c>
      <c r="AP7" s="1">
        <v>-24484.567010590999</v>
      </c>
      <c r="AQ7" s="1">
        <v>39519.971457688902</v>
      </c>
      <c r="AR7" s="1">
        <v>-1040693.13427799</v>
      </c>
      <c r="AS7" s="1">
        <v>366893.59601365699</v>
      </c>
      <c r="AT7" s="1">
        <f t="shared" si="0"/>
        <v>-1486108.5037290193</v>
      </c>
      <c r="AU7" s="1">
        <f t="shared" si="1"/>
        <v>-479423.59747970942</v>
      </c>
    </row>
    <row r="8" spans="1:47" x14ac:dyDescent="0.3">
      <c r="A8">
        <v>2005</v>
      </c>
      <c r="B8" s="1">
        <v>-49657.1471057987</v>
      </c>
      <c r="C8" s="1">
        <v>-15753.3100403633</v>
      </c>
      <c r="D8" s="1">
        <v>-28608.870386210299</v>
      </c>
      <c r="E8" s="1">
        <v>3364.2060733284402</v>
      </c>
      <c r="F8" s="1">
        <v>13348.392154156199</v>
      </c>
      <c r="G8" s="1">
        <v>25316.232430436499</v>
      </c>
      <c r="H8" s="1">
        <v>-52618.3187254718</v>
      </c>
      <c r="I8" s="1">
        <v>1360427.1581799199</v>
      </c>
      <c r="J8" s="1">
        <v>-4348.5787767188503</v>
      </c>
      <c r="K8" s="1">
        <v>23563.423232040699</v>
      </c>
      <c r="L8" s="1">
        <v>-73676.318058094694</v>
      </c>
      <c r="M8" s="1">
        <v>17160.907119723201</v>
      </c>
      <c r="N8" s="1">
        <v>-73065.978590120794</v>
      </c>
      <c r="O8" s="1">
        <v>1551.7926296559301</v>
      </c>
      <c r="P8" s="1">
        <v>-6264.1086292201398</v>
      </c>
      <c r="Q8" s="1">
        <v>-161965.93827043701</v>
      </c>
      <c r="R8" s="1">
        <v>-181620.80128197899</v>
      </c>
      <c r="S8" s="1">
        <v>-7479.6566478120803</v>
      </c>
      <c r="T8" s="1">
        <v>-3449.4948530844999</v>
      </c>
      <c r="U8" s="1">
        <v>-12720.442305728</v>
      </c>
      <c r="V8" s="1">
        <v>19627.333397320501</v>
      </c>
      <c r="W8" s="1">
        <v>38585.051238878397</v>
      </c>
      <c r="X8" s="1">
        <v>-15913.441433667</v>
      </c>
      <c r="Y8" s="1">
        <v>-144502.05088494299</v>
      </c>
      <c r="Z8" s="1">
        <v>-288668.01459901198</v>
      </c>
      <c r="AA8" s="1">
        <v>-18330.091708403699</v>
      </c>
      <c r="AB8" s="1">
        <v>-8775.9743921142708</v>
      </c>
      <c r="AC8" s="1">
        <v>-980.11810320948803</v>
      </c>
      <c r="AD8" s="1">
        <v>-3985.3696457496399</v>
      </c>
      <c r="AE8" s="1">
        <v>-33533.760536874797</v>
      </c>
      <c r="AF8" s="1">
        <v>-800.54210230616604</v>
      </c>
      <c r="AG8" s="1">
        <v>-23426.031955514201</v>
      </c>
      <c r="AH8" s="1">
        <v>9619.8162459139603</v>
      </c>
      <c r="AI8" s="1">
        <v>22950.040696609201</v>
      </c>
      <c r="AJ8" s="1">
        <v>-18197.4852419247</v>
      </c>
      <c r="AK8" s="1">
        <v>9225.0307877273408</v>
      </c>
      <c r="AL8" s="1">
        <v>497286.50791408302</v>
      </c>
      <c r="AM8" s="1">
        <v>1919.62224078541</v>
      </c>
      <c r="AN8" s="1">
        <v>-4415.4419301895095</v>
      </c>
      <c r="AO8" s="1">
        <v>-24193.5253677281</v>
      </c>
      <c r="AP8" s="1">
        <v>-38197.229581105203</v>
      </c>
      <c r="AQ8" s="1">
        <v>45150.073337810798</v>
      </c>
      <c r="AR8" s="1">
        <v>-1167034.8672301699</v>
      </c>
      <c r="AS8" s="1">
        <v>373087.32070556498</v>
      </c>
      <c r="AT8" s="1">
        <f t="shared" si="0"/>
        <v>-1760164.2471872631</v>
      </c>
      <c r="AU8" s="1">
        <f t="shared" si="1"/>
        <v>-618445.61238752957</v>
      </c>
    </row>
    <row r="9" spans="1:47" x14ac:dyDescent="0.3">
      <c r="A9">
        <v>2006</v>
      </c>
      <c r="B9" s="1">
        <v>-49727.829410434497</v>
      </c>
      <c r="C9" s="1">
        <v>-18349.7117028715</v>
      </c>
      <c r="D9" s="1">
        <v>-29929.958171822102</v>
      </c>
      <c r="E9" s="1">
        <v>3524.3272628948598</v>
      </c>
      <c r="F9" s="1">
        <v>-2627.78715807246</v>
      </c>
      <c r="G9" s="1">
        <v>7614.0393303373103</v>
      </c>
      <c r="H9" s="1">
        <v>-53009.926055706499</v>
      </c>
      <c r="I9" s="1">
        <v>1629289.9271960999</v>
      </c>
      <c r="J9" s="1">
        <v>-4270.1353503036198</v>
      </c>
      <c r="K9" s="1">
        <v>19501.768283732799</v>
      </c>
      <c r="L9" s="1">
        <v>-83447.783534878399</v>
      </c>
      <c r="M9" s="1">
        <v>28742.096489965399</v>
      </c>
      <c r="N9" s="1">
        <v>-94336.706451185702</v>
      </c>
      <c r="O9" s="1">
        <v>269.42415886996599</v>
      </c>
      <c r="P9" s="1">
        <v>-2515.23506413522</v>
      </c>
      <c r="Q9" s="1">
        <v>-170806.041071605</v>
      </c>
      <c r="R9" s="1">
        <v>-200135.706558242</v>
      </c>
      <c r="S9" s="1">
        <v>-11062.654455764699</v>
      </c>
      <c r="T9" s="1">
        <v>-4256.3782891951796</v>
      </c>
      <c r="U9" s="1">
        <v>-11109.943158947501</v>
      </c>
      <c r="V9" s="1">
        <v>23563.997335211301</v>
      </c>
      <c r="W9" s="1">
        <v>57790.840653969703</v>
      </c>
      <c r="X9" s="1">
        <v>-20343.908443964701</v>
      </c>
      <c r="Y9" s="1">
        <v>-154966.27653291399</v>
      </c>
      <c r="Z9" s="1">
        <v>-258614.12976904301</v>
      </c>
      <c r="AA9" s="1">
        <v>-36026.939171896804</v>
      </c>
      <c r="AB9" s="1">
        <v>-8863.5789220113693</v>
      </c>
      <c r="AC9" s="1">
        <v>-319.67614454384199</v>
      </c>
      <c r="AD9" s="1">
        <v>-5148.5548969628198</v>
      </c>
      <c r="AE9" s="1">
        <v>-41160.018424195201</v>
      </c>
      <c r="AF9" s="1">
        <v>-743.91437100093503</v>
      </c>
      <c r="AG9" s="1">
        <v>-29621.244599740701</v>
      </c>
      <c r="AH9" s="1">
        <v>7809.6203882194995</v>
      </c>
      <c r="AI9" s="1">
        <v>25031.5678168671</v>
      </c>
      <c r="AJ9" s="1">
        <v>-17051.0603957329</v>
      </c>
      <c r="AK9" s="1">
        <v>2017.66486925409</v>
      </c>
      <c r="AL9" s="1">
        <v>477748.52378483699</v>
      </c>
      <c r="AM9" s="1">
        <v>1753.62486904763</v>
      </c>
      <c r="AN9" s="1">
        <v>-4142.00645487356</v>
      </c>
      <c r="AO9" s="1">
        <v>-27807.955772683199</v>
      </c>
      <c r="AP9" s="1">
        <v>-41915.4322706401</v>
      </c>
      <c r="AQ9" s="1">
        <v>55159.320789874902</v>
      </c>
      <c r="AR9" s="1">
        <v>-1213146.5311712299</v>
      </c>
      <c r="AS9" s="1">
        <v>255640.28054541399</v>
      </c>
      <c r="AT9" s="1">
        <f t="shared" si="0"/>
        <v>-1899714.1894957672</v>
      </c>
      <c r="AU9" s="1">
        <f t="shared" si="1"/>
        <v>-694181.69765487453</v>
      </c>
    </row>
    <row r="10" spans="1:47" x14ac:dyDescent="0.3">
      <c r="A10">
        <v>2007</v>
      </c>
      <c r="B10" s="1">
        <v>-64262.134666761798</v>
      </c>
      <c r="C10" s="1">
        <v>-16663.4738584365</v>
      </c>
      <c r="D10" s="1">
        <v>-33830.674076930802</v>
      </c>
      <c r="E10" s="1">
        <v>5830.13761292036</v>
      </c>
      <c r="F10" s="1">
        <v>-23115.3987204693</v>
      </c>
      <c r="G10" s="1">
        <v>8630.4941555820405</v>
      </c>
      <c r="H10" s="1">
        <v>-52367.115758146101</v>
      </c>
      <c r="I10" s="1">
        <v>1745320.5643073299</v>
      </c>
      <c r="J10" s="1">
        <v>-4575.1849355352497</v>
      </c>
      <c r="K10" s="1">
        <v>20730.817676897401</v>
      </c>
      <c r="L10" s="1">
        <v>-73094.114674575394</v>
      </c>
      <c r="M10" s="1">
        <v>26282.879053557299</v>
      </c>
      <c r="N10" s="1">
        <v>-96254.003550698399</v>
      </c>
      <c r="O10" s="1">
        <v>1894.8780067108601</v>
      </c>
      <c r="P10" s="1">
        <v>-4161.9522348112696</v>
      </c>
      <c r="Q10" s="1">
        <v>-182523.93830994499</v>
      </c>
      <c r="R10" s="1">
        <v>-200563.056677243</v>
      </c>
      <c r="S10" s="1">
        <v>-14281.956055778899</v>
      </c>
      <c r="T10" s="1">
        <v>-4251.9700301954699</v>
      </c>
      <c r="U10" s="1">
        <v>-10602.227209213799</v>
      </c>
      <c r="V10" s="1">
        <v>21058.349410368799</v>
      </c>
      <c r="W10" s="1">
        <v>18029.4814869484</v>
      </c>
      <c r="X10" s="1">
        <v>-21013.227126797101</v>
      </c>
      <c r="Y10" s="1">
        <v>-152846.28400114601</v>
      </c>
      <c r="Z10" s="1">
        <v>-197893.120713779</v>
      </c>
      <c r="AA10" s="1">
        <v>-34794.779803301899</v>
      </c>
      <c r="AB10" s="1">
        <v>-9148.2922810846703</v>
      </c>
      <c r="AC10" s="1">
        <v>-260.44578840112302</v>
      </c>
      <c r="AD10" s="1">
        <v>-6185.6721403334404</v>
      </c>
      <c r="AE10" s="1">
        <v>-40778.0458789892</v>
      </c>
      <c r="AF10" s="1">
        <v>-590.37144838137306</v>
      </c>
      <c r="AG10" s="1">
        <v>-36206.041692069099</v>
      </c>
      <c r="AH10" s="1">
        <v>5056.8070888027996</v>
      </c>
      <c r="AI10" s="1">
        <v>16090.0793940722</v>
      </c>
      <c r="AJ10" s="1">
        <v>-16507.042197393501</v>
      </c>
      <c r="AK10" s="1">
        <v>-7596.6706953893299</v>
      </c>
      <c r="AL10" s="1">
        <v>418902.95260695898</v>
      </c>
      <c r="AM10" s="1">
        <v>-740.72010175259504</v>
      </c>
      <c r="AN10" s="1">
        <v>-4704.6525642670604</v>
      </c>
      <c r="AO10" s="1">
        <v>-31174.489147889701</v>
      </c>
      <c r="AP10" s="1">
        <v>-43159.082985619003</v>
      </c>
      <c r="AQ10" s="1">
        <v>73653.164056054098</v>
      </c>
      <c r="AR10" s="1">
        <v>-1067078.6171212799</v>
      </c>
      <c r="AS10" s="1">
        <v>89744.151590406895</v>
      </c>
      <c r="AT10" s="1">
        <f t="shared" si="0"/>
        <v>-1805958.4034627331</v>
      </c>
      <c r="AU10" s="1">
        <f t="shared" si="1"/>
        <v>-747510.28049703524</v>
      </c>
    </row>
    <row r="11" spans="1:47" x14ac:dyDescent="0.3">
      <c r="A11">
        <v>2008</v>
      </c>
      <c r="B11" s="1">
        <v>-51398.015678842799</v>
      </c>
      <c r="C11" s="1">
        <v>-22534.064638953401</v>
      </c>
      <c r="D11" s="1">
        <v>-39495.204665862097</v>
      </c>
      <c r="E11" s="1">
        <v>2955.9965817755901</v>
      </c>
      <c r="F11" s="1">
        <v>-49764.501549197499</v>
      </c>
      <c r="G11" s="1">
        <v>11474.818097691001</v>
      </c>
      <c r="H11" s="1">
        <v>-50307.945476977402</v>
      </c>
      <c r="I11" s="1">
        <v>1604567.97417038</v>
      </c>
      <c r="J11" s="1">
        <v>-5739.52695668455</v>
      </c>
      <c r="K11" s="1">
        <v>6504.5344727132497</v>
      </c>
      <c r="L11" s="1">
        <v>-125020.77213271899</v>
      </c>
      <c r="M11" s="1">
        <v>23592.174931841</v>
      </c>
      <c r="N11" s="1">
        <v>-90762.487594144593</v>
      </c>
      <c r="O11" s="1">
        <v>2857.7230219065</v>
      </c>
      <c r="P11" s="1">
        <v>-10841.899452580999</v>
      </c>
      <c r="Q11" s="1">
        <v>-175958.63932687501</v>
      </c>
      <c r="R11" s="1">
        <v>-156892.52516705901</v>
      </c>
      <c r="S11" s="1">
        <v>-42854.555080048704</v>
      </c>
      <c r="T11" s="1">
        <v>-7288.0356402348798</v>
      </c>
      <c r="U11" s="1">
        <v>-10120.3116107973</v>
      </c>
      <c r="V11" s="1">
        <v>-5764.0677172936903</v>
      </c>
      <c r="W11" s="1">
        <v>48073.125527274598</v>
      </c>
      <c r="X11" s="1">
        <v>-17535.082983560598</v>
      </c>
      <c r="Y11" s="1">
        <v>-148381.28656570401</v>
      </c>
      <c r="Z11" s="1">
        <v>-215495.01805185701</v>
      </c>
      <c r="AA11" s="1">
        <v>9785.5290076720994</v>
      </c>
      <c r="AB11" s="1">
        <v>-6312.8501780378701</v>
      </c>
      <c r="AC11" s="1">
        <v>-1091.63858336607</v>
      </c>
      <c r="AD11" s="1">
        <v>-4928.02660614468</v>
      </c>
      <c r="AE11" s="1">
        <v>-39964.302829564003</v>
      </c>
      <c r="AF11" s="1">
        <v>-449.14092302817198</v>
      </c>
      <c r="AG11" s="1">
        <v>-22525.1525002905</v>
      </c>
      <c r="AH11" s="1">
        <v>-251.491911975769</v>
      </c>
      <c r="AI11" s="1">
        <v>221.94276046758799</v>
      </c>
      <c r="AJ11" s="1">
        <v>-16919.960215150299</v>
      </c>
      <c r="AK11" s="1">
        <v>-12533.372177842801</v>
      </c>
      <c r="AL11" s="1">
        <v>408263.61867228599</v>
      </c>
      <c r="AM11" s="1">
        <v>-1408.5532501331299</v>
      </c>
      <c r="AN11" s="1">
        <v>-3446.0814223398202</v>
      </c>
      <c r="AO11" s="1">
        <v>-28531.371274698198</v>
      </c>
      <c r="AP11" s="1">
        <v>-37176.502865556402</v>
      </c>
      <c r="AQ11" s="1">
        <v>68794.531481899307</v>
      </c>
      <c r="AR11" s="1">
        <v>-940718.33648295596</v>
      </c>
      <c r="AS11" s="1">
        <v>155318.752784571</v>
      </c>
      <c r="AT11" s="1">
        <f t="shared" si="0"/>
        <v>-1753870.5380101835</v>
      </c>
      <c r="AU11" s="1">
        <f t="shared" si="1"/>
        <v>-824627.01962491858</v>
      </c>
    </row>
    <row r="12" spans="1:47" x14ac:dyDescent="0.3">
      <c r="A12">
        <v>2009</v>
      </c>
      <c r="B12" s="1">
        <v>-43499.6039586275</v>
      </c>
      <c r="C12" s="1">
        <v>-21294.640559225201</v>
      </c>
      <c r="D12" s="1">
        <v>-34992.4487060498</v>
      </c>
      <c r="E12" s="1">
        <v>1064.51505794642</v>
      </c>
      <c r="F12" s="1">
        <v>-44982.923728649897</v>
      </c>
      <c r="G12" s="1">
        <v>-1478.2013994213801</v>
      </c>
      <c r="H12" s="1">
        <v>-48841.686531323401</v>
      </c>
      <c r="I12" s="1">
        <v>1227982.38187461</v>
      </c>
      <c r="J12" s="1">
        <v>-4782.2487434765098</v>
      </c>
      <c r="K12" s="1">
        <v>6890.0676626652603</v>
      </c>
      <c r="L12" s="1">
        <v>-118487.03151959799</v>
      </c>
      <c r="M12" s="1">
        <v>23724.437010117501</v>
      </c>
      <c r="N12" s="1">
        <v>-58011.212546523799</v>
      </c>
      <c r="O12" s="1">
        <v>2199.4048405486401</v>
      </c>
      <c r="P12" s="1">
        <v>-7104.5432914458797</v>
      </c>
      <c r="Q12" s="1">
        <v>-153298.50855104599</v>
      </c>
      <c r="R12" s="1">
        <v>-127535.782050928</v>
      </c>
      <c r="S12" s="1">
        <v>-33458.6990375327</v>
      </c>
      <c r="T12" s="1">
        <v>-5301.8560341235097</v>
      </c>
      <c r="U12" s="1">
        <v>-5471.8702323590996</v>
      </c>
      <c r="V12" s="1">
        <v>5353.1080386450603</v>
      </c>
      <c r="W12" s="1">
        <v>43953.437222922701</v>
      </c>
      <c r="X12" s="1">
        <v>-14968.397360622899</v>
      </c>
      <c r="Y12" s="1">
        <v>-125477.127090458</v>
      </c>
      <c r="Z12" s="1">
        <v>-178120.158142751</v>
      </c>
      <c r="AA12" s="1">
        <v>60079.235901291402</v>
      </c>
      <c r="AB12" s="1">
        <v>-4527.9335527719304</v>
      </c>
      <c r="AC12" s="1">
        <v>-320.00477113185798</v>
      </c>
      <c r="AD12" s="1">
        <v>-2533.4997182167299</v>
      </c>
      <c r="AE12" s="1">
        <v>-5328.53711156995</v>
      </c>
      <c r="AF12" s="1">
        <v>-609.31119331314403</v>
      </c>
      <c r="AG12" s="1">
        <v>-22307.956635826598</v>
      </c>
      <c r="AH12" s="1">
        <v>560.77390651937503</v>
      </c>
      <c r="AI12" s="1">
        <v>14503.0422495692</v>
      </c>
      <c r="AJ12" s="1">
        <v>-15161.948873294999</v>
      </c>
      <c r="AK12" s="1">
        <v>-8167.3354687722003</v>
      </c>
      <c r="AL12" s="1">
        <v>373646.98443768302</v>
      </c>
      <c r="AM12" s="1">
        <v>-1885.6978480504999</v>
      </c>
      <c r="AN12" s="1">
        <v>-3201.71658706168</v>
      </c>
      <c r="AO12" s="1">
        <v>-22074.044372632099</v>
      </c>
      <c r="AP12" s="1">
        <v>-5876.2434949173503</v>
      </c>
      <c r="AQ12" s="1">
        <v>76747.845073250894</v>
      </c>
      <c r="AR12" s="1">
        <v>-767720.79587496596</v>
      </c>
      <c r="AS12" s="1">
        <v>50116.731710919201</v>
      </c>
      <c r="AT12" s="1">
        <f t="shared" si="0"/>
        <v>-1408045.0354865007</v>
      </c>
      <c r="AU12" s="1">
        <f t="shared" si="1"/>
        <v>-638846.03821211332</v>
      </c>
    </row>
    <row r="13" spans="1:47" x14ac:dyDescent="0.3">
      <c r="A13">
        <v>2010</v>
      </c>
      <c r="B13" s="1">
        <v>-61141.838498760801</v>
      </c>
      <c r="C13" s="1">
        <v>-18828.5022773452</v>
      </c>
      <c r="D13" s="1">
        <v>-28777.613836500801</v>
      </c>
      <c r="E13" s="1">
        <v>6241.0773209014696</v>
      </c>
      <c r="F13" s="1">
        <v>-78911.069209287802</v>
      </c>
      <c r="G13" s="1">
        <v>-27384.2446350965</v>
      </c>
      <c r="H13" s="1">
        <v>-54936.598031523303</v>
      </c>
      <c r="I13" s="1">
        <v>1426123.9162977601</v>
      </c>
      <c r="J13" s="1">
        <v>-4699.2654018896401</v>
      </c>
      <c r="K13" s="1">
        <v>6516.1128574302402</v>
      </c>
      <c r="L13" s="1">
        <v>-122390.43316815</v>
      </c>
      <c r="M13" s="1">
        <v>21663.102136158901</v>
      </c>
      <c r="N13" s="1">
        <v>-55809.408431074298</v>
      </c>
      <c r="O13" s="1">
        <v>4278.3941602245404</v>
      </c>
      <c r="P13" s="1">
        <v>-2583.8337448196298</v>
      </c>
      <c r="Q13" s="1">
        <v>-159499.15709753701</v>
      </c>
      <c r="R13" s="1">
        <v>-137389.09255438001</v>
      </c>
      <c r="S13" s="1">
        <v>-28682.181896167898</v>
      </c>
      <c r="T13" s="1">
        <v>-3709.4987062579098</v>
      </c>
      <c r="U13" s="1">
        <v>-5253.94011670904</v>
      </c>
      <c r="V13" s="1">
        <v>-21180.096921156601</v>
      </c>
      <c r="W13" s="1">
        <v>22799.565416327401</v>
      </c>
      <c r="X13" s="1">
        <v>-8095.6704239428</v>
      </c>
      <c r="Y13" s="1">
        <v>-125306.151951304</v>
      </c>
      <c r="Z13" s="1">
        <v>-177653.726880592</v>
      </c>
      <c r="AA13" s="1">
        <v>56708.087028350601</v>
      </c>
      <c r="AB13" s="1">
        <v>-4392.6059138861201</v>
      </c>
      <c r="AC13" s="1">
        <v>-186.50482740204299</v>
      </c>
      <c r="AD13" s="1">
        <v>-1645.4509838822</v>
      </c>
      <c r="AE13" s="1">
        <v>-19319.266749118498</v>
      </c>
      <c r="AF13" s="1">
        <v>-504.37863568626602</v>
      </c>
      <c r="AG13" s="1">
        <v>-8088.5624776780896</v>
      </c>
      <c r="AH13" s="1">
        <v>-2553.0384454008299</v>
      </c>
      <c r="AI13" s="1">
        <v>15025.6059811983</v>
      </c>
      <c r="AJ13" s="1">
        <v>-16383.6138519377</v>
      </c>
      <c r="AK13" s="1">
        <v>-7445.82710495842</v>
      </c>
      <c r="AL13" s="1">
        <v>399902.960276586</v>
      </c>
      <c r="AM13" s="1">
        <v>-1526.1719776392999</v>
      </c>
      <c r="AN13" s="1">
        <v>-2701.3207999105498</v>
      </c>
      <c r="AO13" s="1">
        <v>-27346.453991406699</v>
      </c>
      <c r="AP13" s="1">
        <v>-34159.527632546597</v>
      </c>
      <c r="AQ13" s="1">
        <v>80079.003901729506</v>
      </c>
      <c r="AR13" s="1">
        <v>-825995.32680653501</v>
      </c>
      <c r="AS13" s="1">
        <v>35142.5486038206</v>
      </c>
      <c r="AT13" s="1">
        <f t="shared" si="0"/>
        <v>-1467283.1607358744</v>
      </c>
      <c r="AU13" s="1">
        <f t="shared" si="1"/>
        <v>-613903.58929424291</v>
      </c>
    </row>
    <row r="14" spans="1:47" x14ac:dyDescent="0.3">
      <c r="A14">
        <v>2011</v>
      </c>
      <c r="B14" s="1">
        <v>-83170.033245817001</v>
      </c>
      <c r="C14" s="1">
        <v>-22888.5538180804</v>
      </c>
      <c r="D14" s="1">
        <v>-38365.172447544202</v>
      </c>
      <c r="E14" s="1">
        <v>10666.737305582301</v>
      </c>
      <c r="F14" s="1">
        <v>-88204.360713965405</v>
      </c>
      <c r="G14" s="1">
        <v>-26435.9497000597</v>
      </c>
      <c r="H14" s="1">
        <v>-61174.446561685698</v>
      </c>
      <c r="I14" s="1">
        <v>1457415.63336246</v>
      </c>
      <c r="J14" s="1">
        <v>-4066.6755777059998</v>
      </c>
      <c r="K14" s="1">
        <v>3786.8297937505699</v>
      </c>
      <c r="L14" s="1">
        <v>-149399.74390124099</v>
      </c>
      <c r="M14" s="1">
        <v>21807.702317925101</v>
      </c>
      <c r="N14" s="1">
        <v>-45531.631332476099</v>
      </c>
      <c r="O14" s="1">
        <v>3579.9305230633399</v>
      </c>
      <c r="P14" s="1">
        <v>-6108.5902323603996</v>
      </c>
      <c r="Q14" s="1">
        <v>-171280.171925879</v>
      </c>
      <c r="R14" s="1">
        <v>-131686.59215228399</v>
      </c>
      <c r="S14" s="1">
        <v>-23508.348804474401</v>
      </c>
      <c r="T14" s="1">
        <v>-3038.8480071234599</v>
      </c>
      <c r="U14" s="1">
        <v>-4300.2044567931898</v>
      </c>
      <c r="V14" s="1">
        <v>-33557.114339149302</v>
      </c>
      <c r="W14" s="1">
        <v>16591.8685989203</v>
      </c>
      <c r="X14" s="1">
        <v>-9187.6167874689709</v>
      </c>
      <c r="Y14" s="1">
        <v>-120763.79067606801</v>
      </c>
      <c r="Z14" s="1">
        <v>-223412.79743557499</v>
      </c>
      <c r="AA14" s="1">
        <v>46829.993783373699</v>
      </c>
      <c r="AB14" s="1">
        <v>-3432.8430643536399</v>
      </c>
      <c r="AC14" s="1">
        <v>-1351.9430682120999</v>
      </c>
      <c r="AD14" s="1">
        <v>-3028.0743580350099</v>
      </c>
      <c r="AE14" s="1">
        <v>-26873.891429701798</v>
      </c>
      <c r="AF14" s="1">
        <v>-176.10546314699999</v>
      </c>
      <c r="AG14" s="1">
        <v>-8784.1869261378906</v>
      </c>
      <c r="AH14" s="1">
        <v>-5138.4598159616198</v>
      </c>
      <c r="AI14" s="1">
        <v>17160.1059810816</v>
      </c>
      <c r="AJ14" s="1">
        <v>-13580.259889077701</v>
      </c>
      <c r="AK14" s="1">
        <v>-3281.96512210112</v>
      </c>
      <c r="AL14" s="1">
        <v>391753.461344729</v>
      </c>
      <c r="AM14" s="1">
        <v>-1187.64192899918</v>
      </c>
      <c r="AN14" s="1">
        <v>-2263.95872983444</v>
      </c>
      <c r="AO14" s="1">
        <v>-32890.874118508298</v>
      </c>
      <c r="AP14" s="1">
        <v>-34598.689655125097</v>
      </c>
      <c r="AQ14" s="1">
        <v>79440.3607782334</v>
      </c>
      <c r="AR14" s="1">
        <v>-814258.52726034797</v>
      </c>
      <c r="AS14" s="1">
        <v>147895.43915617099</v>
      </c>
      <c r="AT14" s="1">
        <f t="shared" si="0"/>
        <v>-1564939.2395412205</v>
      </c>
      <c r="AU14" s="1">
        <f t="shared" si="1"/>
        <v>-724244.76258081279</v>
      </c>
    </row>
    <row r="15" spans="1:47" x14ac:dyDescent="0.3">
      <c r="A15">
        <v>2012</v>
      </c>
      <c r="B15" s="1">
        <v>-85940.366555233093</v>
      </c>
      <c r="C15" s="1">
        <v>-21984.924230206099</v>
      </c>
      <c r="D15" s="1">
        <v>-34360.966516772198</v>
      </c>
      <c r="E15" s="1">
        <v>7940.5865826530598</v>
      </c>
      <c r="F15" s="1">
        <v>-80247.969691638893</v>
      </c>
      <c r="G15" s="1">
        <v>-24148.0374820037</v>
      </c>
      <c r="H15" s="1">
        <v>-57884.399491497003</v>
      </c>
      <c r="I15" s="1">
        <v>1393258.09441091</v>
      </c>
      <c r="J15" s="1">
        <v>-3653.80612740882</v>
      </c>
      <c r="K15" s="1">
        <v>8692.2285090815403</v>
      </c>
      <c r="L15" s="1">
        <v>-99905.074206898003</v>
      </c>
      <c r="M15" s="1">
        <v>19984.396340820302</v>
      </c>
      <c r="N15" s="1">
        <v>-23608.408371428199</v>
      </c>
      <c r="O15" s="1">
        <v>3145.3340083058702</v>
      </c>
      <c r="P15" s="1">
        <v>-7038.37181464687</v>
      </c>
      <c r="Q15" s="1">
        <v>-150323.624377275</v>
      </c>
      <c r="R15" s="1">
        <v>-140441.19521537199</v>
      </c>
      <c r="S15" s="1">
        <v>-16832.220198753399</v>
      </c>
      <c r="T15" s="1">
        <v>-2644.4121522493601</v>
      </c>
      <c r="U15" s="1">
        <v>-2413.7539582967102</v>
      </c>
      <c r="V15" s="1">
        <v>-56490.301019039798</v>
      </c>
      <c r="W15" s="1">
        <v>73943.164015076807</v>
      </c>
      <c r="X15" s="1">
        <v>-8360.5589445360092</v>
      </c>
      <c r="Y15" s="1">
        <v>-86338.543037611904</v>
      </c>
      <c r="Z15" s="1">
        <v>-240231.626122021</v>
      </c>
      <c r="AA15" s="1">
        <v>67129.806713203303</v>
      </c>
      <c r="AB15" s="1">
        <v>-2143.5715740584101</v>
      </c>
      <c r="AC15" s="1">
        <v>-1237.97550935143</v>
      </c>
      <c r="AD15" s="1">
        <v>-3100.2879067244398</v>
      </c>
      <c r="AE15" s="1">
        <v>-25880.0040801902</v>
      </c>
      <c r="AF15" s="1">
        <v>-153.01708057410701</v>
      </c>
      <c r="AG15" s="1">
        <v>833.42704606961297</v>
      </c>
      <c r="AH15" s="1">
        <v>-3234.9086487631898</v>
      </c>
      <c r="AI15" s="1">
        <v>23210.597364482201</v>
      </c>
      <c r="AJ15" s="1">
        <v>-9105.9513396523507</v>
      </c>
      <c r="AK15" s="1">
        <v>-2444.7932363958498</v>
      </c>
      <c r="AL15" s="1">
        <v>371093.84609113698</v>
      </c>
      <c r="AM15" s="1">
        <v>-741.61338035592405</v>
      </c>
      <c r="AN15" s="1">
        <v>-1534.0501457154501</v>
      </c>
      <c r="AO15" s="1">
        <v>-28120.175740160099</v>
      </c>
      <c r="AP15" s="1">
        <v>-13889.4176884443</v>
      </c>
      <c r="AQ15" s="1">
        <v>75601.562326889907</v>
      </c>
      <c r="AR15" s="1">
        <v>-809862.51184930396</v>
      </c>
      <c r="AS15" s="1">
        <v>-536.20571604836698</v>
      </c>
      <c r="AT15" s="1">
        <f t="shared" si="0"/>
        <v>-1432888.7292707148</v>
      </c>
      <c r="AU15" s="1">
        <f t="shared" si="1"/>
        <v>-598878.17993940716</v>
      </c>
    </row>
    <row r="16" spans="1:47" x14ac:dyDescent="0.3">
      <c r="A16">
        <v>2013</v>
      </c>
      <c r="B16" s="1">
        <v>-72158.939891846996</v>
      </c>
      <c r="C16" s="1">
        <v>-21411.4265187571</v>
      </c>
      <c r="D16" s="1">
        <v>-30685.46687565</v>
      </c>
      <c r="E16" s="1">
        <v>7284.3261974213301</v>
      </c>
      <c r="F16" s="1">
        <v>-87658.7527410373</v>
      </c>
      <c r="G16" s="1">
        <v>-17461.9911187016</v>
      </c>
      <c r="H16" s="1">
        <v>-58332.295258613201</v>
      </c>
      <c r="I16" s="1">
        <v>1367424.4468832801</v>
      </c>
      <c r="J16" s="1">
        <v>-3531.2352681409702</v>
      </c>
      <c r="K16" s="1">
        <v>8221.3195572993609</v>
      </c>
      <c r="L16" s="1">
        <v>-99432.948648744496</v>
      </c>
      <c r="M16" s="1">
        <v>17331.822983107599</v>
      </c>
      <c r="N16" s="1">
        <v>-24916.243732826799</v>
      </c>
      <c r="O16" s="1">
        <v>3667.7201994685902</v>
      </c>
      <c r="P16" s="1">
        <v>-5129.0140081221598</v>
      </c>
      <c r="Q16" s="1">
        <v>-143753.111318693</v>
      </c>
      <c r="R16" s="1">
        <v>-154812.78633822699</v>
      </c>
      <c r="S16" s="1">
        <v>-14617.3462739242</v>
      </c>
      <c r="T16" s="1">
        <v>-2668.7884160973499</v>
      </c>
      <c r="U16" s="1">
        <v>-2513.2519801097401</v>
      </c>
      <c r="V16" s="1">
        <v>-56866.913842624497</v>
      </c>
      <c r="W16" s="1">
        <v>138457.31105403701</v>
      </c>
      <c r="X16" s="1">
        <v>-8187.8837754085498</v>
      </c>
      <c r="Y16" s="1">
        <v>-83366.852455423694</v>
      </c>
      <c r="Z16" s="1">
        <v>-166850.0627487</v>
      </c>
      <c r="AA16" s="1">
        <v>64089.428768447397</v>
      </c>
      <c r="AB16" s="1">
        <v>-2435.7870172683301</v>
      </c>
      <c r="AC16" s="1">
        <v>-1448.80806095651</v>
      </c>
      <c r="AD16" s="1">
        <v>-3123.3729674514698</v>
      </c>
      <c r="AE16" s="1">
        <v>-24378.1237552725</v>
      </c>
      <c r="AF16" s="1">
        <v>-164.71191570543201</v>
      </c>
      <c r="AG16" s="1">
        <v>-8122.6372548059398</v>
      </c>
      <c r="AH16" s="1">
        <v>-7960.4875285013904</v>
      </c>
      <c r="AI16" s="1">
        <v>26558.426533267499</v>
      </c>
      <c r="AJ16" s="1">
        <v>-7350.6694384556704</v>
      </c>
      <c r="AK16" s="1">
        <v>-3973.8736007611601</v>
      </c>
      <c r="AL16" s="1">
        <v>342896.70269313199</v>
      </c>
      <c r="AM16" s="1">
        <v>-1349.2872416692901</v>
      </c>
      <c r="AN16" s="1">
        <v>-1522.1102344451499</v>
      </c>
      <c r="AO16" s="1">
        <v>-32165.692171048599</v>
      </c>
      <c r="AP16" s="1">
        <v>-31239.151712028099</v>
      </c>
      <c r="AQ16" s="1">
        <v>73622.008318453401</v>
      </c>
      <c r="AR16" s="1">
        <v>-791818.05286454898</v>
      </c>
      <c r="AS16" s="1">
        <v>-78145.436213350898</v>
      </c>
      <c r="AT16" s="1">
        <f t="shared" si="0"/>
        <v>-1365304.8167599086</v>
      </c>
      <c r="AU16" s="1">
        <f t="shared" si="1"/>
        <v>-556024.77277665795</v>
      </c>
    </row>
    <row r="17" spans="1:47" x14ac:dyDescent="0.3">
      <c r="A17">
        <v>2014</v>
      </c>
      <c r="B17" s="1">
        <v>-66375.579915759998</v>
      </c>
      <c r="C17" s="1">
        <v>-22307.694758062</v>
      </c>
      <c r="D17" s="1">
        <v>-40051.289070484097</v>
      </c>
      <c r="E17" s="1">
        <v>8247.0707567818499</v>
      </c>
      <c r="F17" s="1">
        <v>-81785.992495376995</v>
      </c>
      <c r="G17" s="1">
        <v>3009.1690792885502</v>
      </c>
      <c r="H17" s="1">
        <v>-60637.920175251696</v>
      </c>
      <c r="I17" s="1">
        <v>1323619.15897795</v>
      </c>
      <c r="J17" s="1">
        <v>-3335.4986893641899</v>
      </c>
      <c r="K17" s="1">
        <v>9978.3156405076297</v>
      </c>
      <c r="L17" s="1">
        <v>-104052.25394325401</v>
      </c>
      <c r="M17" s="1">
        <v>13352.0684611548</v>
      </c>
      <c r="N17" s="1">
        <v>-28610.536177310099</v>
      </c>
      <c r="O17" s="1">
        <v>3708.9721996993799</v>
      </c>
      <c r="P17" s="1">
        <v>-5411.30514315038</v>
      </c>
      <c r="Q17" s="1">
        <v>-148698.14705716801</v>
      </c>
      <c r="R17" s="1">
        <v>-157283.60481937401</v>
      </c>
      <c r="S17" s="1">
        <v>-15068.3963968348</v>
      </c>
      <c r="T17" s="1">
        <v>-2214.8315205383201</v>
      </c>
      <c r="U17" s="1">
        <v>-1780.5652458521799</v>
      </c>
      <c r="V17" s="1">
        <v>-38750.742344026898</v>
      </c>
      <c r="W17" s="1">
        <v>155021.94034432201</v>
      </c>
      <c r="X17" s="1">
        <v>-10217.1897047124</v>
      </c>
      <c r="Y17" s="1">
        <v>-81899.053944806699</v>
      </c>
      <c r="Z17" s="1">
        <v>-166345.44031699299</v>
      </c>
      <c r="AA17" s="1">
        <v>56164.084382737601</v>
      </c>
      <c r="AB17" s="1">
        <v>-1047.80383209152</v>
      </c>
      <c r="AC17" s="1">
        <v>-1916.6559469650699</v>
      </c>
      <c r="AD17" s="1">
        <v>-3120.84492316655</v>
      </c>
      <c r="AE17" s="1">
        <v>-30157.744299089401</v>
      </c>
      <c r="AF17" s="1">
        <v>56.878098900559102</v>
      </c>
      <c r="AG17" s="1">
        <v>-2108.3854117298602</v>
      </c>
      <c r="AH17" s="1">
        <v>-7170.0820859883297</v>
      </c>
      <c r="AI17" s="1">
        <v>23012.599399585401</v>
      </c>
      <c r="AJ17" s="1">
        <v>-8659.9364060448206</v>
      </c>
      <c r="AK17" s="1">
        <v>-4939.4938562362104</v>
      </c>
      <c r="AL17" s="1">
        <v>375775.39229939098</v>
      </c>
      <c r="AM17" s="1">
        <v>-1204.05612240611</v>
      </c>
      <c r="AN17" s="1">
        <v>-2105.3791212416099</v>
      </c>
      <c r="AO17" s="1">
        <v>-30577.711818226198</v>
      </c>
      <c r="AP17" s="1">
        <v>-12748.9804741603</v>
      </c>
      <c r="AQ17" s="1">
        <v>75739.943899559905</v>
      </c>
      <c r="AR17" s="1">
        <v>-821473.95646258304</v>
      </c>
      <c r="AS17" s="1">
        <v>-85628.521061638399</v>
      </c>
      <c r="AT17" s="1">
        <f t="shared" si="0"/>
        <v>-1361473.1469302862</v>
      </c>
      <c r="AU17" s="1">
        <f t="shared" si="1"/>
        <v>-543008.35954699176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7"/>
  <sheetViews>
    <sheetView workbookViewId="0">
      <selection activeCell="AU4" sqref="AU4"/>
    </sheetView>
  </sheetViews>
  <sheetFormatPr defaultColWidth="11.19921875" defaultRowHeight="15.6" x14ac:dyDescent="0.3"/>
  <sheetData>
    <row r="2" spans="1:47" x14ac:dyDescent="0.3">
      <c r="A2" s="3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95</v>
      </c>
      <c r="AU2" t="s">
        <v>96</v>
      </c>
    </row>
    <row r="3" spans="1:47" x14ac:dyDescent="0.3">
      <c r="A3">
        <v>2000</v>
      </c>
      <c r="B3" s="1">
        <v>15870.054630173099</v>
      </c>
      <c r="C3" s="1">
        <v>978.34867779123294</v>
      </c>
      <c r="D3" s="1">
        <v>12315.9821964559</v>
      </c>
      <c r="E3" s="1">
        <v>-3501.4044884893901</v>
      </c>
      <c r="F3" s="1">
        <v>-9699.9376846342493</v>
      </c>
      <c r="G3" s="1">
        <v>56029.380583861901</v>
      </c>
      <c r="H3" s="1">
        <v>21881.977539373798</v>
      </c>
      <c r="I3" s="1">
        <v>156855.71220584199</v>
      </c>
      <c r="J3" s="1">
        <v>467.840044315819</v>
      </c>
      <c r="K3" s="1">
        <v>7199.1704308956596</v>
      </c>
      <c r="L3" s="1">
        <v>-43520.198687566</v>
      </c>
      <c r="M3" s="1">
        <v>28875.7155656217</v>
      </c>
      <c r="N3" s="1">
        <v>-13875.715640934901</v>
      </c>
      <c r="O3" s="1">
        <v>-1424.6580167261</v>
      </c>
      <c r="P3" s="1">
        <v>13040.5054784804</v>
      </c>
      <c r="Q3" s="1">
        <v>-11863.456604498901</v>
      </c>
      <c r="R3" s="1">
        <v>-57447.162865275102</v>
      </c>
      <c r="S3" s="1">
        <v>-18320.381260811999</v>
      </c>
      <c r="T3" s="1">
        <v>-1715.42776911291</v>
      </c>
      <c r="U3" s="1">
        <v>-1952.6993595925801</v>
      </c>
      <c r="V3" s="1">
        <v>4242.0841854501796</v>
      </c>
      <c r="W3" s="1">
        <v>-21830.3338759541</v>
      </c>
      <c r="X3" s="1">
        <v>-2155.7610836272002</v>
      </c>
      <c r="Y3" s="1">
        <v>-18541.305626236699</v>
      </c>
      <c r="Z3" s="1">
        <v>26727.1826784884</v>
      </c>
      <c r="AA3" s="1">
        <v>22431.221738582899</v>
      </c>
      <c r="AB3" s="1">
        <v>-3727.7717368011099</v>
      </c>
      <c r="AC3" s="1">
        <v>100.95084252131601</v>
      </c>
      <c r="AD3" s="1">
        <v>-1204.3382229086301</v>
      </c>
      <c r="AE3" s="1">
        <v>-31471.2813298769</v>
      </c>
      <c r="AF3" s="1">
        <v>-1526.01207139646</v>
      </c>
      <c r="AG3" s="1">
        <v>22998.470337192699</v>
      </c>
      <c r="AH3" s="1">
        <v>47628.589913088297</v>
      </c>
      <c r="AI3" s="1">
        <v>-9717.0547045498206</v>
      </c>
      <c r="AJ3" s="1">
        <v>-22158.296848517999</v>
      </c>
      <c r="AK3" s="1">
        <v>1769.3557898024401</v>
      </c>
      <c r="AL3" s="1">
        <v>92673.865430968595</v>
      </c>
      <c r="AM3" s="1">
        <v>561.65123260113899</v>
      </c>
      <c r="AN3" s="1">
        <v>-4674.2794998341296</v>
      </c>
      <c r="AO3" s="1">
        <v>9144.8670051820991</v>
      </c>
      <c r="AP3" s="1">
        <v>1520.1671486217499</v>
      </c>
      <c r="AQ3" s="1">
        <v>7391.4944421999699</v>
      </c>
      <c r="AR3" s="1">
        <v>-724178.75384547596</v>
      </c>
      <c r="AS3" s="1">
        <v>453801.64312531002</v>
      </c>
      <c r="AT3" s="1">
        <f>B3+C3+D3+E3+G3+H3+J3+K3+L3+M3+N3+O3+P3+Q3+R3+S3+T3+U3+X3+Y3+Z3+AB3+AC3+AD3+AF3+AG3+AH3+AI3+AJ3+AK3+AL3+AM3+AN3+AO3+AR3</f>
        <v>-583240.76995554147</v>
      </c>
      <c r="AU3" s="1">
        <f>AT3-(AR3+G3)</f>
        <v>84908.603306072531</v>
      </c>
    </row>
    <row r="4" spans="1:47" x14ac:dyDescent="0.3">
      <c r="A4">
        <v>2001</v>
      </c>
      <c r="B4" s="1">
        <v>10648.7860921498</v>
      </c>
      <c r="C4" s="1">
        <v>3196.3952829107702</v>
      </c>
      <c r="D4" s="1">
        <v>13412.9386605655</v>
      </c>
      <c r="E4" s="1">
        <v>-4574.4912066515199</v>
      </c>
      <c r="F4" s="1">
        <v>-4280.4934750226803</v>
      </c>
      <c r="G4" s="1">
        <v>57415.3228242396</v>
      </c>
      <c r="H4" s="1">
        <v>16877.5658836845</v>
      </c>
      <c r="I4" s="1">
        <v>168002.74373267</v>
      </c>
      <c r="J4" s="1">
        <v>79.201803487055301</v>
      </c>
      <c r="K4" s="1">
        <v>8538.4254592394791</v>
      </c>
      <c r="L4" s="1">
        <v>-19942.921892895702</v>
      </c>
      <c r="M4" s="1">
        <v>29182.393237681899</v>
      </c>
      <c r="N4" s="1">
        <v>-10887.694744943199</v>
      </c>
      <c r="O4" s="1">
        <v>-1666.9063614423301</v>
      </c>
      <c r="P4" s="1">
        <v>10815.8213171394</v>
      </c>
      <c r="Q4" s="1">
        <v>-10927.304773989399</v>
      </c>
      <c r="R4" s="1">
        <v>-72231.373404404207</v>
      </c>
      <c r="S4" s="1">
        <v>-19389.8788654253</v>
      </c>
      <c r="T4" s="1">
        <v>-2405.3314375023201</v>
      </c>
      <c r="U4" s="1">
        <v>-2589.2553075907799</v>
      </c>
      <c r="V4" s="1">
        <v>2134.4497810688599</v>
      </c>
      <c r="W4" s="1">
        <v>-24971.469088006899</v>
      </c>
      <c r="X4" s="1">
        <v>-3170.3977971966301</v>
      </c>
      <c r="Y4" s="1">
        <v>-13782.8473844043</v>
      </c>
      <c r="Z4" s="1">
        <v>5321.1317606172497</v>
      </c>
      <c r="AA4" s="1">
        <v>15287.614624551299</v>
      </c>
      <c r="AB4" s="1">
        <v>-4172.3277189033997</v>
      </c>
      <c r="AC4" s="1">
        <v>609.24215905134895</v>
      </c>
      <c r="AD4" s="1">
        <v>-1650.64595434478</v>
      </c>
      <c r="AE4" s="1">
        <v>-34410.624603882898</v>
      </c>
      <c r="AF4" s="1">
        <v>-1263.6039545006299</v>
      </c>
      <c r="AG4" s="1">
        <v>15287.042404408499</v>
      </c>
      <c r="AH4" s="1">
        <v>49320.068306025198</v>
      </c>
      <c r="AI4" s="1">
        <v>-4632.7841942688301</v>
      </c>
      <c r="AJ4" s="1">
        <v>-22066.067467152901</v>
      </c>
      <c r="AK4" s="1">
        <v>379.15431831107497</v>
      </c>
      <c r="AL4" s="1">
        <v>90148.786141439195</v>
      </c>
      <c r="AM4" s="1">
        <v>-1130.14384392583</v>
      </c>
      <c r="AN4" s="1">
        <v>-4419.8258350984597</v>
      </c>
      <c r="AO4" s="1">
        <v>9779.1552212063307</v>
      </c>
      <c r="AP4" s="1">
        <v>28668.846630205899</v>
      </c>
      <c r="AQ4" s="1">
        <v>16907.995301998999</v>
      </c>
      <c r="AR4" s="1">
        <v>-697249.81635956594</v>
      </c>
      <c r="AS4" s="1">
        <v>409803.12472846598</v>
      </c>
      <c r="AT4" s="1">
        <f t="shared" ref="AT4:AT17" si="0">B4+C4+D4+E4+G4+H4+J4+K4+L4+M4+N4+O4+P4+Q4+R4+S4+T4+U4+X4+Y4+Z4+AB4+AC4+AD4+AF4+AG4+AH4+AI4+AJ4+AK4+AL4+AM4+AN4+AO4+AR4</f>
        <v>-577142.18763204955</v>
      </c>
      <c r="AU4" s="1">
        <f t="shared" ref="AU4:AU17" si="1">AT4-(AR4+G4)</f>
        <v>62692.305903276778</v>
      </c>
    </row>
    <row r="5" spans="1:47" x14ac:dyDescent="0.3">
      <c r="A5">
        <v>2002</v>
      </c>
      <c r="B5" s="1">
        <v>1723.80575046218</v>
      </c>
      <c r="C5" s="1">
        <v>8770.4379210054703</v>
      </c>
      <c r="D5" s="1">
        <v>12772.873825070001</v>
      </c>
      <c r="E5" s="1">
        <v>-4663.4467461387603</v>
      </c>
      <c r="F5" s="1">
        <v>14607.5928899546</v>
      </c>
      <c r="G5" s="1">
        <v>54626.955868748199</v>
      </c>
      <c r="H5" s="1">
        <v>21371.2980652429</v>
      </c>
      <c r="I5" s="1">
        <v>206096.22312491701</v>
      </c>
      <c r="J5" s="1">
        <v>5.9889086279408703</v>
      </c>
      <c r="K5" s="1">
        <v>7544.5899246889603</v>
      </c>
      <c r="L5" s="1">
        <v>41799.630771151998</v>
      </c>
      <c r="M5" s="1">
        <v>28900.813973424101</v>
      </c>
      <c r="N5" s="1">
        <v>-6719.5395443179596</v>
      </c>
      <c r="O5" s="1">
        <v>-1930.4497517961199</v>
      </c>
      <c r="P5" s="1">
        <v>12051.4167877944</v>
      </c>
      <c r="Q5" s="1">
        <v>-9288.3716435460701</v>
      </c>
      <c r="R5" s="1">
        <v>-94177.622772327697</v>
      </c>
      <c r="S5" s="1">
        <v>-19275.237036365001</v>
      </c>
      <c r="T5" s="1">
        <v>-3449.32443344688</v>
      </c>
      <c r="U5" s="1">
        <v>-4600.5015692519801</v>
      </c>
      <c r="V5" s="1">
        <v>-1474.11634396255</v>
      </c>
      <c r="W5" s="1">
        <v>-14618.2725451843</v>
      </c>
      <c r="X5" s="1">
        <v>-2892.2947573292599</v>
      </c>
      <c r="Y5" s="1">
        <v>-17800.2037690574</v>
      </c>
      <c r="Z5" s="1">
        <v>28874.069973958001</v>
      </c>
      <c r="AA5" s="1">
        <v>5909.0498294938898</v>
      </c>
      <c r="AB5" s="1">
        <v>-4897.9966410402203</v>
      </c>
      <c r="AC5" s="1">
        <v>1121.3731542302501</v>
      </c>
      <c r="AD5" s="1">
        <v>-1768.7626775434501</v>
      </c>
      <c r="AE5" s="1">
        <v>-26923.331593542302</v>
      </c>
      <c r="AF5" s="1">
        <v>-1127.5578592018901</v>
      </c>
      <c r="AG5" s="1">
        <v>18509.105211964601</v>
      </c>
      <c r="AH5" s="1">
        <v>49877.824662500898</v>
      </c>
      <c r="AI5" s="1">
        <v>-3375.2475001201501</v>
      </c>
      <c r="AJ5" s="1">
        <v>-20342.1401577957</v>
      </c>
      <c r="AK5" s="1">
        <v>3901.1934930172001</v>
      </c>
      <c r="AL5" s="1">
        <v>97531.400435688003</v>
      </c>
      <c r="AM5" s="1">
        <v>460.98257416140001</v>
      </c>
      <c r="AN5" s="1">
        <v>-3827.8698058054001</v>
      </c>
      <c r="AO5" s="1">
        <v>11112.6416062635</v>
      </c>
      <c r="AP5" s="1">
        <v>26834.168380757601</v>
      </c>
      <c r="AQ5" s="1">
        <v>21938.035449532999</v>
      </c>
      <c r="AR5" s="1">
        <v>-780804.64813823602</v>
      </c>
      <c r="AS5" s="1">
        <v>347615.46270335198</v>
      </c>
      <c r="AT5" s="1">
        <f t="shared" si="0"/>
        <v>-579984.81189531996</v>
      </c>
      <c r="AU5" s="1">
        <f t="shared" si="1"/>
        <v>146192.88037416781</v>
      </c>
    </row>
    <row r="6" spans="1:47" x14ac:dyDescent="0.3">
      <c r="A6">
        <v>2003</v>
      </c>
      <c r="B6" s="1">
        <v>-7393.2291186543398</v>
      </c>
      <c r="C6" s="1">
        <v>8767.7538496378402</v>
      </c>
      <c r="D6" s="1">
        <v>7097.2379230001998</v>
      </c>
      <c r="E6" s="1">
        <v>-4788.3495014354803</v>
      </c>
      <c r="F6" s="1">
        <v>16534.731329480499</v>
      </c>
      <c r="G6" s="1">
        <v>48237.403565086097</v>
      </c>
      <c r="H6" s="1">
        <v>23419.881567632499</v>
      </c>
      <c r="I6" s="1">
        <v>244832.675002562</v>
      </c>
      <c r="J6" s="1">
        <v>344.34347978463597</v>
      </c>
      <c r="K6" s="1">
        <v>10261.257810851001</v>
      </c>
      <c r="L6" s="1">
        <v>8569.0475112944296</v>
      </c>
      <c r="M6" s="1">
        <v>31999.957233754001</v>
      </c>
      <c r="N6" s="1">
        <v>-15829.7462728843</v>
      </c>
      <c r="O6" s="1">
        <v>-2006.81852154587</v>
      </c>
      <c r="P6" s="1">
        <v>10794.8635289496</v>
      </c>
      <c r="Q6" s="1">
        <v>-26446.212124561102</v>
      </c>
      <c r="R6" s="1">
        <v>-103134.719185847</v>
      </c>
      <c r="S6" s="1">
        <v>-21835.140208029101</v>
      </c>
      <c r="T6" s="1">
        <v>-3613.4910913727999</v>
      </c>
      <c r="U6" s="1">
        <v>-6679.2857040464196</v>
      </c>
      <c r="V6" s="1">
        <v>-1829.99985585274</v>
      </c>
      <c r="W6" s="1">
        <v>-19772.403244842</v>
      </c>
      <c r="X6" s="1">
        <v>-1512.0324031702601</v>
      </c>
      <c r="Y6" s="1">
        <v>-26869.387453557902</v>
      </c>
      <c r="Z6" s="1">
        <v>5011.9884559499296</v>
      </c>
      <c r="AA6" s="1">
        <v>-1282.38145302975</v>
      </c>
      <c r="AB6" s="1">
        <v>-4968.9553888158498</v>
      </c>
      <c r="AC6" s="1">
        <v>530.46774361960604</v>
      </c>
      <c r="AD6" s="1">
        <v>-2112.8208623959599</v>
      </c>
      <c r="AE6" s="1">
        <v>-19192.970051291599</v>
      </c>
      <c r="AF6" s="1">
        <v>-1212.27260215815</v>
      </c>
      <c r="AG6" s="1">
        <v>16455.955523327601</v>
      </c>
      <c r="AH6" s="1">
        <v>50554.400330591401</v>
      </c>
      <c r="AI6" s="1">
        <v>-1416.5665908328499</v>
      </c>
      <c r="AJ6" s="1">
        <v>-18278.314502154299</v>
      </c>
      <c r="AK6" s="1">
        <v>1882.5917080244201</v>
      </c>
      <c r="AL6" s="1">
        <v>111621.111681168</v>
      </c>
      <c r="AM6" s="1">
        <v>3602.0746118065099</v>
      </c>
      <c r="AN6" s="1">
        <v>-4142.9712365316</v>
      </c>
      <c r="AO6" s="1">
        <v>11235.960519497299</v>
      </c>
      <c r="AP6" s="1">
        <v>13330.546896112301</v>
      </c>
      <c r="AQ6" s="1">
        <v>19905.576384968801</v>
      </c>
      <c r="AR6" s="1">
        <v>-841996.16117718199</v>
      </c>
      <c r="AS6" s="1">
        <v>491324.40189309302</v>
      </c>
      <c r="AT6" s="1">
        <f t="shared" si="0"/>
        <v>-743850.1769012002</v>
      </c>
      <c r="AU6" s="1">
        <f t="shared" si="1"/>
        <v>49908.580710895709</v>
      </c>
    </row>
    <row r="7" spans="1:47" x14ac:dyDescent="0.3">
      <c r="A7">
        <v>2004</v>
      </c>
      <c r="B7" s="1">
        <v>-21065.440232369201</v>
      </c>
      <c r="C7" s="1">
        <v>7493.4843076385596</v>
      </c>
      <c r="D7" s="1">
        <v>10783.189465310799</v>
      </c>
      <c r="E7" s="1">
        <v>-3605.7988968927798</v>
      </c>
      <c r="F7" s="1">
        <v>18680.195190500999</v>
      </c>
      <c r="G7" s="1">
        <v>38178.929436573999</v>
      </c>
      <c r="H7" s="1">
        <v>18039.094460765798</v>
      </c>
      <c r="I7" s="1">
        <v>343958.99414367502</v>
      </c>
      <c r="J7" s="1">
        <v>-533.51933292295598</v>
      </c>
      <c r="K7" s="1">
        <v>13256.8072428593</v>
      </c>
      <c r="L7" s="1">
        <v>35241.438600117901</v>
      </c>
      <c r="M7" s="1">
        <v>28873.390138734001</v>
      </c>
      <c r="N7" s="1">
        <v>-28866.7038859116</v>
      </c>
      <c r="O7" s="1">
        <v>-1554.3985707173999</v>
      </c>
      <c r="P7" s="1">
        <v>12168.461772348001</v>
      </c>
      <c r="Q7" s="1">
        <v>-40228.134185005802</v>
      </c>
      <c r="R7" s="1">
        <v>-122706.459473717</v>
      </c>
      <c r="S7" s="1">
        <v>-10768.763314674001</v>
      </c>
      <c r="T7" s="1">
        <v>-3493.7251118272002</v>
      </c>
      <c r="U7" s="1">
        <v>-7045.5162920446</v>
      </c>
      <c r="V7" s="1">
        <v>-17243.543356123198</v>
      </c>
      <c r="W7" s="1">
        <v>-44134.267363825202</v>
      </c>
      <c r="X7" s="1">
        <v>-1986.15836723708</v>
      </c>
      <c r="Y7" s="1">
        <v>-29001.880821331801</v>
      </c>
      <c r="Z7" s="1">
        <v>-10547.2908220839</v>
      </c>
      <c r="AA7" s="1">
        <v>4559.3537212620704</v>
      </c>
      <c r="AB7" s="1">
        <v>-4655.7695922272296</v>
      </c>
      <c r="AC7" s="1">
        <v>1344.4873709942001</v>
      </c>
      <c r="AD7" s="1">
        <v>-2635.6778926288598</v>
      </c>
      <c r="AE7" s="1">
        <v>-25709.670875391799</v>
      </c>
      <c r="AF7" s="1">
        <v>-1140.0657970068401</v>
      </c>
      <c r="AG7" s="1">
        <v>15932.053502299599</v>
      </c>
      <c r="AH7" s="1">
        <v>47434.678319708299</v>
      </c>
      <c r="AI7" s="1">
        <v>670.52620266043198</v>
      </c>
      <c r="AJ7" s="1">
        <v>-19236.141319186001</v>
      </c>
      <c r="AK7" s="1">
        <v>747.980947316482</v>
      </c>
      <c r="AL7" s="1">
        <v>117269.789234832</v>
      </c>
      <c r="AM7" s="1">
        <v>2415.44576912512</v>
      </c>
      <c r="AN7" s="1">
        <v>-4205.0779457687304</v>
      </c>
      <c r="AO7" s="1">
        <v>13497.927217261</v>
      </c>
      <c r="AP7" s="1">
        <v>4522.0743954449299</v>
      </c>
      <c r="AQ7" s="1">
        <v>15141.261813601301</v>
      </c>
      <c r="AR7" s="1">
        <v>-939569.65094818501</v>
      </c>
      <c r="AS7" s="1">
        <v>589724.09114404803</v>
      </c>
      <c r="AT7" s="1">
        <f t="shared" si="0"/>
        <v>-889498.48881319247</v>
      </c>
      <c r="AU7" s="1">
        <f t="shared" si="1"/>
        <v>11892.232698418549</v>
      </c>
    </row>
    <row r="8" spans="1:47" x14ac:dyDescent="0.3">
      <c r="A8">
        <v>2005</v>
      </c>
      <c r="B8" s="1">
        <v>-34395.279393083903</v>
      </c>
      <c r="C8" s="1">
        <v>7632.2320785572902</v>
      </c>
      <c r="D8" s="1">
        <v>3407.4740730630601</v>
      </c>
      <c r="E8" s="1">
        <v>-3995.85644419455</v>
      </c>
      <c r="F8" s="1">
        <v>18095.331627145799</v>
      </c>
      <c r="G8" s="1">
        <v>14466.2683476659</v>
      </c>
      <c r="H8" s="1">
        <v>12299.066542824899</v>
      </c>
      <c r="I8" s="1">
        <v>498157.32685506198</v>
      </c>
      <c r="J8" s="1">
        <v>-1065.49679159115</v>
      </c>
      <c r="K8" s="1">
        <v>13452.109189245901</v>
      </c>
      <c r="L8" s="1">
        <v>21686.677347193199</v>
      </c>
      <c r="M8" s="1">
        <v>31762.599674392899</v>
      </c>
      <c r="N8" s="1">
        <v>-37963.621270063602</v>
      </c>
      <c r="O8" s="1">
        <v>-1289.4814551038601</v>
      </c>
      <c r="P8" s="1">
        <v>6145.6673070662</v>
      </c>
      <c r="Q8" s="1">
        <v>-59093.125163996003</v>
      </c>
      <c r="R8" s="1">
        <v>-132871.88785278899</v>
      </c>
      <c r="S8" s="1">
        <v>-12018.7992577401</v>
      </c>
      <c r="T8" s="1">
        <v>-3693.1724708831098</v>
      </c>
      <c r="U8" s="1">
        <v>-6262.8402601632897</v>
      </c>
      <c r="V8" s="1">
        <v>-27305.301186811299</v>
      </c>
      <c r="W8" s="1">
        <v>-81529.912599771298</v>
      </c>
      <c r="X8" s="1">
        <v>-5817.6567330660801</v>
      </c>
      <c r="Y8" s="1">
        <v>-40018.530644322302</v>
      </c>
      <c r="Z8" s="1">
        <v>-68198.751181334694</v>
      </c>
      <c r="AA8" s="1">
        <v>-8463.7293895856092</v>
      </c>
      <c r="AB8" s="1">
        <v>-4555.9299950817503</v>
      </c>
      <c r="AC8" s="1">
        <v>380.754878955246</v>
      </c>
      <c r="AD8" s="1">
        <v>-2841.6166431219399</v>
      </c>
      <c r="AE8" s="1">
        <v>-34782.272857350297</v>
      </c>
      <c r="AF8" s="1">
        <v>-1159.15338244911</v>
      </c>
      <c r="AG8" s="1">
        <v>8968.1391519845492</v>
      </c>
      <c r="AH8" s="1">
        <v>43785.063143731699</v>
      </c>
      <c r="AI8" s="1">
        <v>-234.22840727609599</v>
      </c>
      <c r="AJ8" s="1">
        <v>-20426.874218295401</v>
      </c>
      <c r="AK8" s="1">
        <v>-3273.1152644236399</v>
      </c>
      <c r="AL8" s="1">
        <v>115134.10811591199</v>
      </c>
      <c r="AM8" s="1">
        <v>2.6747317552562899</v>
      </c>
      <c r="AN8" s="1">
        <v>-3943.16866177057</v>
      </c>
      <c r="AO8" s="1">
        <v>9319.6418352413293</v>
      </c>
      <c r="AP8" s="1">
        <v>-6909.2441466065802</v>
      </c>
      <c r="AQ8" s="1">
        <v>11519.4168221327</v>
      </c>
      <c r="AR8" s="1">
        <v>-1069252.6786686601</v>
      </c>
      <c r="AS8" s="1">
        <v>855147.17261760205</v>
      </c>
      <c r="AT8" s="1">
        <f t="shared" si="0"/>
        <v>-1223928.7877418208</v>
      </c>
      <c r="AU8" s="1">
        <f t="shared" si="1"/>
        <v>-169142.37742082658</v>
      </c>
    </row>
    <row r="9" spans="1:47" x14ac:dyDescent="0.3">
      <c r="A9">
        <v>2006</v>
      </c>
      <c r="B9" s="1">
        <v>-41001.282779669396</v>
      </c>
      <c r="C9" s="1">
        <v>9631.9756485968101</v>
      </c>
      <c r="D9" s="1">
        <v>9133.4564668907697</v>
      </c>
      <c r="E9" s="1">
        <v>-4228.2282661081699</v>
      </c>
      <c r="F9" s="1">
        <v>8177.2373914313102</v>
      </c>
      <c r="G9" s="1">
        <v>-3811.8595711678799</v>
      </c>
      <c r="H9" s="1">
        <v>10124.5805105417</v>
      </c>
      <c r="I9" s="1">
        <v>628915.779926938</v>
      </c>
      <c r="J9" s="1">
        <v>-1279.9647879561501</v>
      </c>
      <c r="K9" s="1">
        <v>14799.515237256201</v>
      </c>
      <c r="L9" s="1">
        <v>21108.891821454501</v>
      </c>
      <c r="M9" s="1">
        <v>35776.865073930501</v>
      </c>
      <c r="N9" s="1">
        <v>-51479.595336542203</v>
      </c>
      <c r="O9" s="1">
        <v>-1962.73107937399</v>
      </c>
      <c r="P9" s="1">
        <v>7034.9194025742299</v>
      </c>
      <c r="Q9" s="1">
        <v>-66829.279473605304</v>
      </c>
      <c r="R9" s="1">
        <v>-142101.020665188</v>
      </c>
      <c r="S9" s="1">
        <v>-16347.8441517018</v>
      </c>
      <c r="T9" s="1">
        <v>-5027.9436265798304</v>
      </c>
      <c r="U9" s="1">
        <v>-6428.2781842627601</v>
      </c>
      <c r="V9" s="1">
        <v>-27711.256036603801</v>
      </c>
      <c r="W9" s="1">
        <v>-92946.2674045155</v>
      </c>
      <c r="X9" s="1">
        <v>-9663.1264329304595</v>
      </c>
      <c r="Y9" s="1">
        <v>-51367.1789765621</v>
      </c>
      <c r="Z9" s="1">
        <v>-62302.925697937702</v>
      </c>
      <c r="AA9" s="1">
        <v>-22608.925481646598</v>
      </c>
      <c r="AB9" s="1">
        <v>-5215.4772433692797</v>
      </c>
      <c r="AC9" s="1">
        <v>2250.0691588711702</v>
      </c>
      <c r="AD9" s="1">
        <v>-4016.8141293151498</v>
      </c>
      <c r="AE9" s="1">
        <v>-42369.379396496297</v>
      </c>
      <c r="AF9" s="1">
        <v>-1154.9101554068</v>
      </c>
      <c r="AG9" s="1">
        <v>4965.16232376879</v>
      </c>
      <c r="AH9" s="1">
        <v>43806.586044389202</v>
      </c>
      <c r="AI9" s="1">
        <v>-3020.69378642932</v>
      </c>
      <c r="AJ9" s="1">
        <v>-19406.215112614402</v>
      </c>
      <c r="AK9" s="1">
        <v>-8970.5315354725499</v>
      </c>
      <c r="AL9" s="1">
        <v>110684.014300401</v>
      </c>
      <c r="AM9" s="1">
        <v>316.365460872141</v>
      </c>
      <c r="AN9" s="1">
        <v>-3763.2363736183602</v>
      </c>
      <c r="AO9" s="1">
        <v>8237.85652950043</v>
      </c>
      <c r="AP9" s="1">
        <v>-17275.731652115199</v>
      </c>
      <c r="AQ9" s="1">
        <v>15681.892772302601</v>
      </c>
      <c r="AR9" s="1">
        <v>-1114936.6011977899</v>
      </c>
      <c r="AS9" s="1">
        <v>896582.13046525803</v>
      </c>
      <c r="AT9" s="1">
        <f t="shared" si="0"/>
        <v>-1346445.4805845539</v>
      </c>
      <c r="AU9" s="1">
        <f t="shared" si="1"/>
        <v>-227697.01981559605</v>
      </c>
    </row>
    <row r="10" spans="1:47" x14ac:dyDescent="0.3">
      <c r="A10">
        <v>2007</v>
      </c>
      <c r="B10" s="1">
        <v>-50709.760196068797</v>
      </c>
      <c r="C10" s="1">
        <v>10024.9728020195</v>
      </c>
      <c r="D10" s="1">
        <v>7117.5874065737698</v>
      </c>
      <c r="E10" s="1">
        <v>-4162.3559846653598</v>
      </c>
      <c r="F10" s="1">
        <v>-12237.841715863</v>
      </c>
      <c r="G10" s="1">
        <v>-17591.350230334301</v>
      </c>
      <c r="H10" s="1">
        <v>12486.251418427501</v>
      </c>
      <c r="I10" s="1">
        <v>725149.95133440499</v>
      </c>
      <c r="J10" s="1">
        <v>-2028.65142891046</v>
      </c>
      <c r="K10" s="1">
        <v>10978.6427443146</v>
      </c>
      <c r="L10" s="1">
        <v>47392.015836988998</v>
      </c>
      <c r="M10" s="1">
        <v>36365.529311825201</v>
      </c>
      <c r="N10" s="1">
        <v>-48865.837854268997</v>
      </c>
      <c r="O10" s="1">
        <v>-1955.29871353216</v>
      </c>
      <c r="P10" s="1">
        <v>6219.3539962515997</v>
      </c>
      <c r="Q10" s="1">
        <v>-72630.361798129001</v>
      </c>
      <c r="R10" s="1">
        <v>-139730.62105791501</v>
      </c>
      <c r="S10" s="1">
        <v>-18026.138515757</v>
      </c>
      <c r="T10" s="1">
        <v>-5719.9151831526096</v>
      </c>
      <c r="U10" s="1">
        <v>-4219.16889728153</v>
      </c>
      <c r="V10" s="1">
        <v>-34890.654252144202</v>
      </c>
      <c r="W10" s="1">
        <v>-134682.11236694199</v>
      </c>
      <c r="X10" s="1">
        <v>-7275.2101084147898</v>
      </c>
      <c r="Y10" s="1">
        <v>-48822.875590656498</v>
      </c>
      <c r="Z10" s="1">
        <v>-42429.293900361401</v>
      </c>
      <c r="AA10" s="1">
        <v>-22742.882954422999</v>
      </c>
      <c r="AB10" s="1">
        <v>-6655.3733545240102</v>
      </c>
      <c r="AC10" s="1">
        <v>2540.6714485605899</v>
      </c>
      <c r="AD10" s="1">
        <v>-4487.9541846912398</v>
      </c>
      <c r="AE10" s="1">
        <v>-44822.986957517001</v>
      </c>
      <c r="AF10" s="1">
        <v>-928.15154304069995</v>
      </c>
      <c r="AG10" s="1">
        <v>-2448.2979941102099</v>
      </c>
      <c r="AH10" s="1">
        <v>40579.254770494903</v>
      </c>
      <c r="AI10" s="1">
        <v>-10528.04428509</v>
      </c>
      <c r="AJ10" s="1">
        <v>-17066.4225605594</v>
      </c>
      <c r="AK10" s="1">
        <v>-14994.5816721015</v>
      </c>
      <c r="AL10" s="1">
        <v>97347.722218574199</v>
      </c>
      <c r="AM10" s="1">
        <v>958.51681832492602</v>
      </c>
      <c r="AN10" s="1">
        <v>-4310.0257825204399</v>
      </c>
      <c r="AO10" s="1">
        <v>4446.3003554144098</v>
      </c>
      <c r="AP10" s="1">
        <v>-26074.644212826501</v>
      </c>
      <c r="AQ10" s="1">
        <v>25900.172077264</v>
      </c>
      <c r="AR10" s="1">
        <v>-1000956.0762582599</v>
      </c>
      <c r="AS10" s="1">
        <v>774485.94701461599</v>
      </c>
      <c r="AT10" s="1">
        <f t="shared" si="0"/>
        <v>-1250084.9479665752</v>
      </c>
      <c r="AU10" s="1">
        <f t="shared" si="1"/>
        <v>-231537.52147798089</v>
      </c>
    </row>
    <row r="11" spans="1:47" x14ac:dyDescent="0.3">
      <c r="A11">
        <v>2008</v>
      </c>
      <c r="B11" s="1">
        <v>-38624.782062460603</v>
      </c>
      <c r="C11" s="1">
        <v>18165.206530084099</v>
      </c>
      <c r="D11" s="1">
        <v>-2460.72139465896</v>
      </c>
      <c r="E11" s="1">
        <v>-4740.31335934873</v>
      </c>
      <c r="F11" s="1">
        <v>-30054.438553587101</v>
      </c>
      <c r="G11" s="1">
        <v>-19825.157142840701</v>
      </c>
      <c r="H11" s="1">
        <v>16188.7504413278</v>
      </c>
      <c r="I11" s="1">
        <v>620371.32987676305</v>
      </c>
      <c r="J11" s="1">
        <v>-3603.50555947269</v>
      </c>
      <c r="K11" s="1">
        <v>13247.2516504614</v>
      </c>
      <c r="L11" s="1">
        <v>48538.821186382702</v>
      </c>
      <c r="M11" s="1">
        <v>34162.039789910399</v>
      </c>
      <c r="N11" s="1">
        <v>-21317.368761129401</v>
      </c>
      <c r="O11" s="1">
        <v>-935.52400205608205</v>
      </c>
      <c r="P11" s="1">
        <v>5032.4623492017499</v>
      </c>
      <c r="Q11" s="1">
        <v>-61470.379945825698</v>
      </c>
      <c r="R11" s="1">
        <v>-112872.54226887401</v>
      </c>
      <c r="S11" s="1">
        <v>-15134.296091062801</v>
      </c>
      <c r="T11" s="1">
        <v>-6174.0041251324001</v>
      </c>
      <c r="U11" s="1">
        <v>-3553.0123664667799</v>
      </c>
      <c r="V11" s="1">
        <v>-46938.916061010503</v>
      </c>
      <c r="W11" s="1">
        <v>-114264.806534227</v>
      </c>
      <c r="X11" s="1">
        <v>-668.58376314417603</v>
      </c>
      <c r="Y11" s="1">
        <v>-40526.144059151098</v>
      </c>
      <c r="Z11" s="1">
        <v>-28537.950757192299</v>
      </c>
      <c r="AA11" s="1">
        <v>-11075.728131240399</v>
      </c>
      <c r="AB11" s="1">
        <v>-5580.94878669216</v>
      </c>
      <c r="AC11" s="1">
        <v>1935.1388650295901</v>
      </c>
      <c r="AD11" s="1">
        <v>-2771.9659842019901</v>
      </c>
      <c r="AE11" s="1">
        <v>-43602.532087809501</v>
      </c>
      <c r="AF11" s="1">
        <v>-744.94607359448003</v>
      </c>
      <c r="AG11" s="1">
        <v>5711.7574357756002</v>
      </c>
      <c r="AH11" s="1">
        <v>36252.993962513698</v>
      </c>
      <c r="AI11" s="1">
        <v>-14645.414242869299</v>
      </c>
      <c r="AJ11" s="1">
        <v>-17570.650867308901</v>
      </c>
      <c r="AK11" s="1">
        <v>-15659.694165213999</v>
      </c>
      <c r="AL11" s="1">
        <v>100724.553966669</v>
      </c>
      <c r="AM11" s="1">
        <v>2120.3782412594601</v>
      </c>
      <c r="AN11" s="1">
        <v>-4279.4066569697397</v>
      </c>
      <c r="AO11" s="1">
        <v>3333.2470671596702</v>
      </c>
      <c r="AP11" s="1">
        <v>-8692.8259072937399</v>
      </c>
      <c r="AQ11" s="1">
        <v>23386.075463635501</v>
      </c>
      <c r="AR11" s="1">
        <v>-857710.35117323603</v>
      </c>
      <c r="AS11" s="1">
        <v>604866.90405789902</v>
      </c>
      <c r="AT11" s="1">
        <f t="shared" si="0"/>
        <v>-993995.06212312786</v>
      </c>
      <c r="AU11" s="1">
        <f t="shared" si="1"/>
        <v>-116459.55380705115</v>
      </c>
    </row>
    <row r="12" spans="1:47" x14ac:dyDescent="0.3">
      <c r="A12">
        <v>2009</v>
      </c>
      <c r="B12" s="1">
        <v>-28966.7620970852</v>
      </c>
      <c r="C12" s="1">
        <v>15447.337819012801</v>
      </c>
      <c r="D12" s="1">
        <v>-3027.0142135975502</v>
      </c>
      <c r="E12" s="1">
        <v>-2652.3580957374902</v>
      </c>
      <c r="F12" s="1">
        <v>-25275.624991908</v>
      </c>
      <c r="G12" s="1">
        <v>-21821.509683112199</v>
      </c>
      <c r="H12" s="1">
        <v>18729.509281156599</v>
      </c>
      <c r="I12" s="1">
        <v>482378.344879271</v>
      </c>
      <c r="J12" s="1">
        <v>-1894.6541693919601</v>
      </c>
      <c r="K12" s="1">
        <v>10716.675418774599</v>
      </c>
      <c r="L12" s="1">
        <v>45519.839973610797</v>
      </c>
      <c r="M12" s="1">
        <v>26275.795439161699</v>
      </c>
      <c r="N12" s="1">
        <v>1127.8570222563601</v>
      </c>
      <c r="O12" s="1">
        <v>-148.45254713575801</v>
      </c>
      <c r="P12" s="1">
        <v>3922.8306125151898</v>
      </c>
      <c r="Q12" s="1">
        <v>-55669.767524672003</v>
      </c>
      <c r="R12" s="1">
        <v>-89490.636453640007</v>
      </c>
      <c r="S12" s="1">
        <v>-15243.1379175608</v>
      </c>
      <c r="T12" s="1">
        <v>-3958.69735111932</v>
      </c>
      <c r="U12" s="1">
        <v>-1965.7619677753401</v>
      </c>
      <c r="V12" s="1">
        <v>-27785.0484376973</v>
      </c>
      <c r="W12" s="1">
        <v>-119744.86505618101</v>
      </c>
      <c r="X12" s="1">
        <v>2503.87716344518</v>
      </c>
      <c r="Y12" s="1">
        <v>-37983.254549702098</v>
      </c>
      <c r="Z12" s="1">
        <v>-13454.349885911501</v>
      </c>
      <c r="AA12" s="1">
        <v>18243.171574997301</v>
      </c>
      <c r="AB12" s="1">
        <v>-3461.4062476116101</v>
      </c>
      <c r="AC12" s="1">
        <v>35.143403823478401</v>
      </c>
      <c r="AD12" s="1">
        <v>-218.69895023928399</v>
      </c>
      <c r="AE12" s="1">
        <v>-21325.784400066499</v>
      </c>
      <c r="AF12" s="1">
        <v>-1115.1339817451001</v>
      </c>
      <c r="AG12" s="1">
        <v>6975.1944403038797</v>
      </c>
      <c r="AH12" s="1">
        <v>29005.900624333401</v>
      </c>
      <c r="AI12" s="1">
        <v>-7265.6961459989698</v>
      </c>
      <c r="AJ12" s="1">
        <v>-15473.8375888925</v>
      </c>
      <c r="AK12" s="1">
        <v>-5627.3731269968303</v>
      </c>
      <c r="AL12" s="1">
        <v>100938.43594730399</v>
      </c>
      <c r="AM12" s="1">
        <v>-513.61254938235697</v>
      </c>
      <c r="AN12" s="1">
        <v>-3676.1661703681998</v>
      </c>
      <c r="AO12" s="1">
        <v>2283.3059478894902</v>
      </c>
      <c r="AP12" s="1">
        <v>12659.6481718046</v>
      </c>
      <c r="AQ12" s="1">
        <v>32828.645184830602</v>
      </c>
      <c r="AR12" s="1">
        <v>-682171.93222005502</v>
      </c>
      <c r="AS12" s="1">
        <v>380340.023419092</v>
      </c>
      <c r="AT12" s="1">
        <f t="shared" si="0"/>
        <v>-732318.51034414361</v>
      </c>
      <c r="AU12" s="1">
        <f t="shared" si="1"/>
        <v>-28325.068440976436</v>
      </c>
    </row>
    <row r="13" spans="1:47" x14ac:dyDescent="0.3">
      <c r="A13">
        <v>2010</v>
      </c>
      <c r="B13" s="1">
        <v>-29858.3069813941</v>
      </c>
      <c r="C13" s="1">
        <v>16282.462122762499</v>
      </c>
      <c r="D13" s="1">
        <v>2790.5039676461001</v>
      </c>
      <c r="E13" s="1">
        <v>313.508248034796</v>
      </c>
      <c r="F13" s="1">
        <v>-50824.203662263397</v>
      </c>
      <c r="G13" s="1">
        <v>-39608.595802605298</v>
      </c>
      <c r="H13" s="1">
        <v>17087.667770677901</v>
      </c>
      <c r="I13" s="1">
        <v>487873.15572551399</v>
      </c>
      <c r="J13" s="1">
        <v>-2406.64670260516</v>
      </c>
      <c r="K13" s="1">
        <v>10052.428575366201</v>
      </c>
      <c r="L13" s="1">
        <v>38861.935621998004</v>
      </c>
      <c r="M13" s="1">
        <v>31499.9650702336</v>
      </c>
      <c r="N13" s="1">
        <v>16219.6332777227</v>
      </c>
      <c r="O13" s="1">
        <v>416.19328937406999</v>
      </c>
      <c r="P13" s="1">
        <v>7271.2151203525</v>
      </c>
      <c r="Q13" s="1">
        <v>-61586.467048955201</v>
      </c>
      <c r="R13" s="1">
        <v>-96477.274923129502</v>
      </c>
      <c r="S13" s="1">
        <v>-10576.4297283573</v>
      </c>
      <c r="T13" s="1">
        <v>-2746.0259417089001</v>
      </c>
      <c r="U13" s="1">
        <v>-1775.6748324535399</v>
      </c>
      <c r="V13" s="1">
        <v>-44898.832800734897</v>
      </c>
      <c r="W13" s="1">
        <v>-145358.93455223201</v>
      </c>
      <c r="X13" s="1">
        <v>-5185.8205500996401</v>
      </c>
      <c r="Y13" s="1">
        <v>-26798.676275601101</v>
      </c>
      <c r="Z13" s="1">
        <v>23178.2036630855</v>
      </c>
      <c r="AA13" s="1">
        <v>23990.244926238302</v>
      </c>
      <c r="AB13" s="1">
        <v>-3003.0168319348099</v>
      </c>
      <c r="AC13" s="1">
        <v>1319.42107042564</v>
      </c>
      <c r="AD13" s="1">
        <v>-28.751145260542199</v>
      </c>
      <c r="AE13" s="1">
        <v>-32804.965417510197</v>
      </c>
      <c r="AF13" s="1">
        <v>-1129.6043328979599</v>
      </c>
      <c r="AG13" s="1">
        <v>16188.092906743101</v>
      </c>
      <c r="AH13" s="1">
        <v>23164.564136475899</v>
      </c>
      <c r="AI13" s="1">
        <v>-9161.7617467653799</v>
      </c>
      <c r="AJ13" s="1">
        <v>-16015.742722078699</v>
      </c>
      <c r="AK13" s="1">
        <v>-7389.7362659451901</v>
      </c>
      <c r="AL13" s="1">
        <v>113311.230564849</v>
      </c>
      <c r="AM13" s="1">
        <v>676.02884048754299</v>
      </c>
      <c r="AN13" s="1">
        <v>-3245.7713474091001</v>
      </c>
      <c r="AO13" s="1">
        <v>2099.4994548628702</v>
      </c>
      <c r="AP13" s="1">
        <v>-14828.2460397835</v>
      </c>
      <c r="AQ13" s="1">
        <v>42334.337607398003</v>
      </c>
      <c r="AR13" s="1">
        <v>-761232.04735787294</v>
      </c>
      <c r="AS13" s="1">
        <v>492011.24104935199</v>
      </c>
      <c r="AT13" s="1">
        <f t="shared" si="0"/>
        <v>-757493.79683597642</v>
      </c>
      <c r="AU13" s="1">
        <f t="shared" si="1"/>
        <v>43346.846324501792</v>
      </c>
    </row>
    <row r="14" spans="1:47" x14ac:dyDescent="0.3">
      <c r="A14">
        <v>2011</v>
      </c>
      <c r="B14" s="1">
        <v>-51463.436550783998</v>
      </c>
      <c r="C14" s="1">
        <v>8213.7254237401103</v>
      </c>
      <c r="D14" s="1">
        <v>-2027.81913732931</v>
      </c>
      <c r="E14" s="1">
        <v>2939.0120796199199</v>
      </c>
      <c r="F14" s="1">
        <v>-61732.784472823303</v>
      </c>
      <c r="G14" s="1">
        <v>-43430.817256045601</v>
      </c>
      <c r="H14" s="1">
        <v>12934.6823302585</v>
      </c>
      <c r="I14" s="1">
        <v>450659.89638365799</v>
      </c>
      <c r="J14" s="1">
        <v>-1774.71203843441</v>
      </c>
      <c r="K14" s="1">
        <v>10841.822696211901</v>
      </c>
      <c r="L14" s="1">
        <v>17962.556256374599</v>
      </c>
      <c r="M14" s="1">
        <v>29742.507536194698</v>
      </c>
      <c r="N14" s="1">
        <v>22069.3495528842</v>
      </c>
      <c r="O14" s="1">
        <v>84.155787256260695</v>
      </c>
      <c r="P14" s="1">
        <v>4410.02481432065</v>
      </c>
      <c r="Q14" s="1">
        <v>-65337.815857699003</v>
      </c>
      <c r="R14" s="1">
        <v>-87961.999568313098</v>
      </c>
      <c r="S14" s="1">
        <v>-8149.24402468259</v>
      </c>
      <c r="T14" s="1">
        <v>-2265.3049487472299</v>
      </c>
      <c r="U14" s="1">
        <v>-1018.8356750952</v>
      </c>
      <c r="V14" s="1">
        <v>-51831.973890112102</v>
      </c>
      <c r="W14" s="1">
        <v>-155071.23937832101</v>
      </c>
      <c r="X14" s="1">
        <v>-2369.42761191622</v>
      </c>
      <c r="Y14" s="1">
        <v>-18956.596566306998</v>
      </c>
      <c r="Z14" s="1">
        <v>-42127.299915973701</v>
      </c>
      <c r="AA14" s="1">
        <v>12631.5124450074</v>
      </c>
      <c r="AB14" s="1">
        <v>-3512.3668595433401</v>
      </c>
      <c r="AC14" s="1">
        <v>996.707575386332</v>
      </c>
      <c r="AD14" s="1">
        <v>-544.95708989850903</v>
      </c>
      <c r="AE14" s="1">
        <v>-42504.427870300198</v>
      </c>
      <c r="AF14" s="1">
        <v>-843.09329783473697</v>
      </c>
      <c r="AG14" s="1">
        <v>17449.163301806901</v>
      </c>
      <c r="AH14" s="1">
        <v>22436.789959825801</v>
      </c>
      <c r="AI14" s="1">
        <v>-9039.6813709101098</v>
      </c>
      <c r="AJ14" s="1">
        <v>-10481.3528676641</v>
      </c>
      <c r="AK14" s="1">
        <v>-3009.14563270185</v>
      </c>
      <c r="AL14" s="1">
        <v>106254.772969654</v>
      </c>
      <c r="AM14" s="1">
        <v>1477.5831572608899</v>
      </c>
      <c r="AN14" s="1">
        <v>-2572.11122061692</v>
      </c>
      <c r="AO14" s="1">
        <v>-2669.6508248125801</v>
      </c>
      <c r="AP14" s="1">
        <v>-28730.161526083601</v>
      </c>
      <c r="AQ14" s="1">
        <v>42779.2539918818</v>
      </c>
      <c r="AR14" s="1">
        <v>-760539.31058447505</v>
      </c>
      <c r="AS14" s="1">
        <v>696082.04977608297</v>
      </c>
      <c r="AT14" s="1">
        <f t="shared" si="0"/>
        <v>-862282.12545898976</v>
      </c>
      <c r="AU14" s="1">
        <f t="shared" si="1"/>
        <v>-58311.99761846906</v>
      </c>
    </row>
    <row r="15" spans="1:47" x14ac:dyDescent="0.3">
      <c r="A15">
        <v>2012</v>
      </c>
      <c r="B15" s="1">
        <v>-57181.519006271199</v>
      </c>
      <c r="C15" s="1">
        <v>10915.8813385457</v>
      </c>
      <c r="D15" s="1">
        <v>-8531.54563129497</v>
      </c>
      <c r="E15" s="1">
        <v>2160.9483150853998</v>
      </c>
      <c r="F15" s="1">
        <v>-66096.365779722706</v>
      </c>
      <c r="G15" s="1">
        <v>-48371.576052284203</v>
      </c>
      <c r="H15" s="1">
        <v>17610.610697869099</v>
      </c>
      <c r="I15" s="1">
        <v>461654.96993285202</v>
      </c>
      <c r="J15" s="1">
        <v>-1520.8458330015301</v>
      </c>
      <c r="K15" s="1">
        <v>12761.5500026799</v>
      </c>
      <c r="L15" s="1">
        <v>28041.576914192799</v>
      </c>
      <c r="M15" s="1">
        <v>27839.132301785499</v>
      </c>
      <c r="N15" s="1">
        <v>35018.4626861547</v>
      </c>
      <c r="O15" s="1">
        <v>-408.01657247552203</v>
      </c>
      <c r="P15" s="1">
        <v>3836.77829000985</v>
      </c>
      <c r="Q15" s="1">
        <v>-61809.026890901798</v>
      </c>
      <c r="R15" s="1">
        <v>-94757.076263607407</v>
      </c>
      <c r="S15" s="1">
        <v>-4519.7035040932597</v>
      </c>
      <c r="T15" s="1">
        <v>-1682.3016689568601</v>
      </c>
      <c r="U15" s="1">
        <v>137.44704206198</v>
      </c>
      <c r="V15" s="1">
        <v>-72728.867944333499</v>
      </c>
      <c r="W15" s="1">
        <v>-153828.787861363</v>
      </c>
      <c r="X15" s="1">
        <v>-3682.8293388297402</v>
      </c>
      <c r="Y15" s="1">
        <v>4378.0320008400904</v>
      </c>
      <c r="Z15" s="1">
        <v>-90285.076520525501</v>
      </c>
      <c r="AA15" s="1">
        <v>28864.9484269897</v>
      </c>
      <c r="AB15" s="1">
        <v>-3036.6883700671401</v>
      </c>
      <c r="AC15" s="1">
        <v>-20.582108778720801</v>
      </c>
      <c r="AD15" s="1">
        <v>-293.19739085912198</v>
      </c>
      <c r="AE15" s="1">
        <v>-44522.044573755498</v>
      </c>
      <c r="AF15" s="1">
        <v>-702.055579925399</v>
      </c>
      <c r="AG15" s="1">
        <v>20090.927944495201</v>
      </c>
      <c r="AH15" s="1">
        <v>25843.583510954701</v>
      </c>
      <c r="AI15" s="1">
        <v>-4341.2629743521302</v>
      </c>
      <c r="AJ15" s="1">
        <v>-4495.75461118364</v>
      </c>
      <c r="AK15" s="1">
        <v>-2299.8972429761602</v>
      </c>
      <c r="AL15" s="1">
        <v>91465.222413162395</v>
      </c>
      <c r="AM15" s="1">
        <v>3435.8555411289099</v>
      </c>
      <c r="AN15" s="1">
        <v>-2189.7306126898302</v>
      </c>
      <c r="AO15" s="1">
        <v>-117.961287596183</v>
      </c>
      <c r="AP15" s="1">
        <v>-6731.5796776355701</v>
      </c>
      <c r="AQ15" s="1">
        <v>40088.411826313197</v>
      </c>
      <c r="AR15" s="1">
        <v>-755881.15715637302</v>
      </c>
      <c r="AS15" s="1">
        <v>675891.11126873095</v>
      </c>
      <c r="AT15" s="1">
        <f t="shared" si="0"/>
        <v>-862591.79561807704</v>
      </c>
      <c r="AU15" s="1">
        <f t="shared" si="1"/>
        <v>-58339.062409419799</v>
      </c>
    </row>
    <row r="16" spans="1:47" x14ac:dyDescent="0.3">
      <c r="A16">
        <v>2013</v>
      </c>
      <c r="B16" s="1">
        <v>-49756.511426720499</v>
      </c>
      <c r="C16" s="1">
        <v>10730.5058486056</v>
      </c>
      <c r="D16" s="1">
        <v>-7961.3132566168597</v>
      </c>
      <c r="E16" s="1">
        <v>2164.25074736647</v>
      </c>
      <c r="F16" s="1">
        <v>-80681.935933719898</v>
      </c>
      <c r="G16" s="1">
        <v>-45062.168021248101</v>
      </c>
      <c r="H16" s="1">
        <v>14410.4674795833</v>
      </c>
      <c r="I16" s="1">
        <v>511092.120409102</v>
      </c>
      <c r="J16" s="1">
        <v>-1288.6905489702999</v>
      </c>
      <c r="K16" s="1">
        <v>11464.6787855567</v>
      </c>
      <c r="L16" s="1">
        <v>10219.915595406699</v>
      </c>
      <c r="M16" s="1">
        <v>28167.110634020599</v>
      </c>
      <c r="N16" s="1">
        <v>46109.337560268999</v>
      </c>
      <c r="O16" s="1">
        <v>-294.50964286233</v>
      </c>
      <c r="P16" s="1">
        <v>5186.4153065644896</v>
      </c>
      <c r="Q16" s="1">
        <v>-54410.544669868301</v>
      </c>
      <c r="R16" s="1">
        <v>-94579.548183294799</v>
      </c>
      <c r="S16" s="1">
        <v>-4136.1366561047798</v>
      </c>
      <c r="T16" s="1">
        <v>-1858.60352221066</v>
      </c>
      <c r="U16" s="1">
        <v>-690.92295670480598</v>
      </c>
      <c r="V16" s="1">
        <v>-73623.096776495498</v>
      </c>
      <c r="W16" s="1">
        <v>-113910.779652176</v>
      </c>
      <c r="X16" s="1">
        <v>13.2674939219833</v>
      </c>
      <c r="Y16" s="1">
        <v>16934.573552982099</v>
      </c>
      <c r="Z16" s="1">
        <v>-104299.72497344999</v>
      </c>
      <c r="AA16" s="1">
        <v>38123.488712838996</v>
      </c>
      <c r="AB16" s="1">
        <v>-3146.6695506139299</v>
      </c>
      <c r="AC16" s="1">
        <v>-230.76721119143301</v>
      </c>
      <c r="AD16" s="1">
        <v>-295.14693479562197</v>
      </c>
      <c r="AE16" s="1">
        <v>-43195.276822658998</v>
      </c>
      <c r="AF16" s="1">
        <v>-599.75202369711599</v>
      </c>
      <c r="AG16" s="1">
        <v>13937.488365884999</v>
      </c>
      <c r="AH16" s="1">
        <v>22156.3775678975</v>
      </c>
      <c r="AI16" s="1">
        <v>-209.540231254665</v>
      </c>
      <c r="AJ16" s="1">
        <v>-3146.9374721312602</v>
      </c>
      <c r="AK16" s="1">
        <v>-758.70812476541005</v>
      </c>
      <c r="AL16" s="1">
        <v>91649.896263646093</v>
      </c>
      <c r="AM16" s="1">
        <v>1846.50712149219</v>
      </c>
      <c r="AN16" s="1">
        <v>-1845.5395527789401</v>
      </c>
      <c r="AO16" s="1">
        <v>-5829.1362290525503</v>
      </c>
      <c r="AP16" s="1">
        <v>-21383.672120101899</v>
      </c>
      <c r="AQ16" s="1">
        <v>35825.932339790197</v>
      </c>
      <c r="AR16" s="1">
        <v>-732546.31251368194</v>
      </c>
      <c r="AS16" s="1">
        <v>585709.61122223898</v>
      </c>
      <c r="AT16" s="1">
        <f t="shared" si="0"/>
        <v>-837956.39137881668</v>
      </c>
      <c r="AU16" s="1">
        <f t="shared" si="1"/>
        <v>-60347.910843886668</v>
      </c>
    </row>
    <row r="17" spans="1:47" x14ac:dyDescent="0.3">
      <c r="A17">
        <v>2014</v>
      </c>
      <c r="B17" s="1">
        <v>-55646.375498801201</v>
      </c>
      <c r="C17" s="1">
        <v>10444.7495484874</v>
      </c>
      <c r="D17" s="1">
        <v>-14014.962081437399</v>
      </c>
      <c r="E17" s="1">
        <v>601.86990597556905</v>
      </c>
      <c r="F17" s="1">
        <v>-86524.562657668794</v>
      </c>
      <c r="G17" s="1">
        <v>-34397.812075176902</v>
      </c>
      <c r="H17" s="1">
        <v>17766.0447264299</v>
      </c>
      <c r="I17" s="1">
        <v>657630.11312742694</v>
      </c>
      <c r="J17" s="1">
        <v>-1351.31301944795</v>
      </c>
      <c r="K17" s="1">
        <v>10983.3704312137</v>
      </c>
      <c r="L17" s="1">
        <v>13008.551613199401</v>
      </c>
      <c r="M17" s="1">
        <v>25656.3555392284</v>
      </c>
      <c r="N17" s="1">
        <v>43732.282837575003</v>
      </c>
      <c r="O17" s="1">
        <v>-294.17122014381101</v>
      </c>
      <c r="P17" s="1">
        <v>5965.0697334767401</v>
      </c>
      <c r="Q17" s="1">
        <v>-56815.458045780302</v>
      </c>
      <c r="R17" s="1">
        <v>-98759.240697978807</v>
      </c>
      <c r="S17" s="1">
        <v>-4530.31512377119</v>
      </c>
      <c r="T17" s="1">
        <v>-1465.43542897046</v>
      </c>
      <c r="U17" s="1">
        <v>-1896.93731366977</v>
      </c>
      <c r="V17" s="1">
        <v>-71576.728766505898</v>
      </c>
      <c r="W17" s="1">
        <v>-114005.486537105</v>
      </c>
      <c r="X17" s="1">
        <v>623.374086116743</v>
      </c>
      <c r="Y17" s="1">
        <v>14379.7403564469</v>
      </c>
      <c r="Z17" s="1">
        <v>-111436.69280642401</v>
      </c>
      <c r="AA17" s="1">
        <v>55984.235054047502</v>
      </c>
      <c r="AB17" s="1">
        <v>-3640.1925398948601</v>
      </c>
      <c r="AC17" s="1">
        <v>-729.39176619645298</v>
      </c>
      <c r="AD17" s="1">
        <v>-457.50253934021799</v>
      </c>
      <c r="AE17" s="1">
        <v>-44948.7868512813</v>
      </c>
      <c r="AF17" s="1">
        <v>-492.26506741616902</v>
      </c>
      <c r="AG17" s="1">
        <v>14391.6875279131</v>
      </c>
      <c r="AH17" s="1">
        <v>21808.8461831719</v>
      </c>
      <c r="AI17" s="1">
        <v>-2549.82324049412</v>
      </c>
      <c r="AJ17" s="1">
        <v>-4278.5196971845899</v>
      </c>
      <c r="AK17" s="1">
        <v>-1591.6292505525701</v>
      </c>
      <c r="AL17" s="1">
        <v>100473.086218746</v>
      </c>
      <c r="AM17" s="1">
        <v>-531.34525442338099</v>
      </c>
      <c r="AN17" s="1">
        <v>-1813.5661076102199</v>
      </c>
      <c r="AO17" s="1">
        <v>-7481.7156504677096</v>
      </c>
      <c r="AP17" s="1">
        <v>-9891.4415384669101</v>
      </c>
      <c r="AQ17" s="1">
        <v>33477.7958609614</v>
      </c>
      <c r="AR17" s="1">
        <v>-762460.26193879801</v>
      </c>
      <c r="AS17" s="1">
        <v>466654.75996459002</v>
      </c>
      <c r="AT17" s="1">
        <f t="shared" si="0"/>
        <v>-886799.8976559994</v>
      </c>
      <c r="AU17" s="1">
        <f t="shared" si="1"/>
        <v>-89941.823642024538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B1"/>
    </sheetView>
  </sheetViews>
  <sheetFormatPr defaultColWidth="11.19921875" defaultRowHeight="15.6" x14ac:dyDescent="0.3"/>
  <cols>
    <col min="1" max="1" width="18" style="2" customWidth="1"/>
    <col min="2" max="2" width="13.3984375" customWidth="1"/>
    <col min="4" max="4" width="37.69921875" bestFit="1" customWidth="1"/>
    <col min="5" max="5" width="46.5" bestFit="1" customWidth="1"/>
  </cols>
  <sheetData>
    <row r="1" spans="1:5" x14ac:dyDescent="0.3">
      <c r="A1" s="23" t="s">
        <v>46</v>
      </c>
      <c r="B1" s="23"/>
      <c r="C1" s="20"/>
    </row>
    <row r="2" spans="1:5" x14ac:dyDescent="0.3">
      <c r="D2" s="22" t="s">
        <v>103</v>
      </c>
      <c r="E2" s="22"/>
    </row>
    <row r="3" spans="1:5" x14ac:dyDescent="0.3">
      <c r="A3" s="3" t="s">
        <v>45</v>
      </c>
      <c r="B3" s="3" t="s">
        <v>47</v>
      </c>
      <c r="D3" t="s">
        <v>102</v>
      </c>
      <c r="E3" t="s">
        <v>101</v>
      </c>
    </row>
    <row r="4" spans="1:5" x14ac:dyDescent="0.3">
      <c r="A4" t="s">
        <v>48</v>
      </c>
      <c r="B4" t="s">
        <v>1</v>
      </c>
      <c r="D4">
        <v>1</v>
      </c>
      <c r="E4">
        <v>1</v>
      </c>
    </row>
    <row r="5" spans="1:5" x14ac:dyDescent="0.3">
      <c r="A5" t="s">
        <v>49</v>
      </c>
      <c r="B5" t="s">
        <v>2</v>
      </c>
      <c r="D5">
        <v>1</v>
      </c>
      <c r="E5">
        <v>1</v>
      </c>
    </row>
    <row r="6" spans="1:5" x14ac:dyDescent="0.3">
      <c r="A6" t="s">
        <v>50</v>
      </c>
      <c r="B6" t="s">
        <v>3</v>
      </c>
      <c r="D6">
        <v>1</v>
      </c>
      <c r="E6">
        <v>1</v>
      </c>
    </row>
    <row r="7" spans="1:5" x14ac:dyDescent="0.3">
      <c r="A7" t="s">
        <v>51</v>
      </c>
      <c r="B7" t="s">
        <v>4</v>
      </c>
      <c r="D7">
        <v>1</v>
      </c>
      <c r="E7">
        <v>1</v>
      </c>
    </row>
    <row r="8" spans="1:5" x14ac:dyDescent="0.3">
      <c r="A8" t="s">
        <v>52</v>
      </c>
      <c r="B8" t="s">
        <v>5</v>
      </c>
      <c r="D8">
        <v>0</v>
      </c>
      <c r="E8">
        <v>0</v>
      </c>
    </row>
    <row r="9" spans="1:5" x14ac:dyDescent="0.3">
      <c r="A9" t="s">
        <v>53</v>
      </c>
      <c r="B9" t="s">
        <v>6</v>
      </c>
      <c r="D9">
        <v>1</v>
      </c>
      <c r="E9" s="9">
        <v>0</v>
      </c>
    </row>
    <row r="10" spans="1:5" x14ac:dyDescent="0.3">
      <c r="A10" t="s">
        <v>85</v>
      </c>
      <c r="B10" t="s">
        <v>7</v>
      </c>
      <c r="D10">
        <v>1</v>
      </c>
      <c r="E10">
        <v>1</v>
      </c>
    </row>
    <row r="11" spans="1:5" x14ac:dyDescent="0.3">
      <c r="A11" t="s">
        <v>54</v>
      </c>
      <c r="B11" t="s">
        <v>8</v>
      </c>
      <c r="D11">
        <v>0</v>
      </c>
      <c r="E11">
        <v>0</v>
      </c>
    </row>
    <row r="12" spans="1:5" x14ac:dyDescent="0.3">
      <c r="A12" t="s">
        <v>55</v>
      </c>
      <c r="B12" t="s">
        <v>9</v>
      </c>
      <c r="D12">
        <v>1</v>
      </c>
      <c r="E12">
        <v>1</v>
      </c>
    </row>
    <row r="13" spans="1:5" x14ac:dyDescent="0.3">
      <c r="A13" t="s">
        <v>97</v>
      </c>
      <c r="B13" t="s">
        <v>10</v>
      </c>
      <c r="D13">
        <v>1</v>
      </c>
      <c r="E13">
        <v>1</v>
      </c>
    </row>
    <row r="14" spans="1:5" x14ac:dyDescent="0.3">
      <c r="A14" t="s">
        <v>56</v>
      </c>
      <c r="B14" t="s">
        <v>11</v>
      </c>
      <c r="D14">
        <v>1</v>
      </c>
      <c r="E14">
        <v>1</v>
      </c>
    </row>
    <row r="15" spans="1:5" x14ac:dyDescent="0.3">
      <c r="A15" t="s">
        <v>57</v>
      </c>
      <c r="B15" t="s">
        <v>12</v>
      </c>
      <c r="D15">
        <v>1</v>
      </c>
      <c r="E15">
        <v>1</v>
      </c>
    </row>
    <row r="16" spans="1:5" x14ac:dyDescent="0.3">
      <c r="A16" t="s">
        <v>58</v>
      </c>
      <c r="B16" t="s">
        <v>13</v>
      </c>
      <c r="D16">
        <v>1</v>
      </c>
      <c r="E16">
        <v>1</v>
      </c>
    </row>
    <row r="17" spans="1:5" x14ac:dyDescent="0.3">
      <c r="A17" t="s">
        <v>59</v>
      </c>
      <c r="B17" t="s">
        <v>14</v>
      </c>
      <c r="D17">
        <v>1</v>
      </c>
      <c r="E17">
        <v>1</v>
      </c>
    </row>
    <row r="18" spans="1:5" x14ac:dyDescent="0.3">
      <c r="A18" t="s">
        <v>60</v>
      </c>
      <c r="B18" t="s">
        <v>15</v>
      </c>
      <c r="D18">
        <v>1</v>
      </c>
      <c r="E18">
        <v>1</v>
      </c>
    </row>
    <row r="19" spans="1:5" x14ac:dyDescent="0.3">
      <c r="A19" t="s">
        <v>61</v>
      </c>
      <c r="B19" t="s">
        <v>16</v>
      </c>
      <c r="D19">
        <v>1</v>
      </c>
      <c r="E19">
        <v>1</v>
      </c>
    </row>
    <row r="20" spans="1:5" x14ac:dyDescent="0.3">
      <c r="A20" t="s">
        <v>62</v>
      </c>
      <c r="B20" t="s">
        <v>17</v>
      </c>
      <c r="D20">
        <v>1</v>
      </c>
      <c r="E20">
        <v>1</v>
      </c>
    </row>
    <row r="21" spans="1:5" x14ac:dyDescent="0.3">
      <c r="A21" t="s">
        <v>63</v>
      </c>
      <c r="B21" t="s">
        <v>18</v>
      </c>
      <c r="D21">
        <v>1</v>
      </c>
      <c r="E21">
        <v>1</v>
      </c>
    </row>
    <row r="22" spans="1:5" x14ac:dyDescent="0.3">
      <c r="A22" t="s">
        <v>86</v>
      </c>
      <c r="B22" t="s">
        <v>19</v>
      </c>
      <c r="D22">
        <v>1</v>
      </c>
      <c r="E22">
        <v>1</v>
      </c>
    </row>
    <row r="23" spans="1:5" x14ac:dyDescent="0.3">
      <c r="A23" t="s">
        <v>64</v>
      </c>
      <c r="B23" t="s">
        <v>20</v>
      </c>
      <c r="D23">
        <v>1</v>
      </c>
      <c r="E23">
        <v>1</v>
      </c>
    </row>
    <row r="24" spans="1:5" x14ac:dyDescent="0.3">
      <c r="A24" t="s">
        <v>65</v>
      </c>
      <c r="B24" t="s">
        <v>21</v>
      </c>
      <c r="D24">
        <v>0</v>
      </c>
      <c r="E24">
        <v>0</v>
      </c>
    </row>
    <row r="25" spans="1:5" x14ac:dyDescent="0.3">
      <c r="A25" t="s">
        <v>66</v>
      </c>
      <c r="B25" t="s">
        <v>22</v>
      </c>
      <c r="D25">
        <v>0</v>
      </c>
      <c r="E25">
        <v>0</v>
      </c>
    </row>
    <row r="26" spans="1:5" x14ac:dyDescent="0.3">
      <c r="A26" t="s">
        <v>67</v>
      </c>
      <c r="B26" t="s">
        <v>23</v>
      </c>
      <c r="D26">
        <v>1</v>
      </c>
      <c r="E26">
        <v>1</v>
      </c>
    </row>
    <row r="27" spans="1:5" x14ac:dyDescent="0.3">
      <c r="A27" t="s">
        <v>68</v>
      </c>
      <c r="B27" t="s">
        <v>24</v>
      </c>
      <c r="D27">
        <v>1</v>
      </c>
      <c r="E27">
        <v>1</v>
      </c>
    </row>
    <row r="28" spans="1:5" x14ac:dyDescent="0.3">
      <c r="A28" t="s">
        <v>69</v>
      </c>
      <c r="B28" t="s">
        <v>25</v>
      </c>
      <c r="D28">
        <v>1</v>
      </c>
      <c r="E28">
        <v>1</v>
      </c>
    </row>
    <row r="29" spans="1:5" x14ac:dyDescent="0.3">
      <c r="A29" t="s">
        <v>98</v>
      </c>
      <c r="B29" t="s">
        <v>26</v>
      </c>
      <c r="D29">
        <v>0</v>
      </c>
      <c r="E29">
        <v>0</v>
      </c>
    </row>
    <row r="30" spans="1:5" x14ac:dyDescent="0.3">
      <c r="A30" t="s">
        <v>99</v>
      </c>
      <c r="B30" t="s">
        <v>27</v>
      </c>
      <c r="D30">
        <v>1</v>
      </c>
      <c r="E30">
        <v>1</v>
      </c>
    </row>
    <row r="31" spans="1:5" x14ac:dyDescent="0.3">
      <c r="A31" t="s">
        <v>70</v>
      </c>
      <c r="B31" t="s">
        <v>28</v>
      </c>
      <c r="D31">
        <v>1</v>
      </c>
      <c r="E31">
        <v>1</v>
      </c>
    </row>
    <row r="32" spans="1:5" x14ac:dyDescent="0.3">
      <c r="A32" t="s">
        <v>71</v>
      </c>
      <c r="B32" t="s">
        <v>29</v>
      </c>
      <c r="D32">
        <v>1</v>
      </c>
      <c r="E32">
        <v>1</v>
      </c>
    </row>
    <row r="33" spans="1:5" x14ac:dyDescent="0.3">
      <c r="A33" t="s">
        <v>72</v>
      </c>
      <c r="B33" t="s">
        <v>30</v>
      </c>
      <c r="D33">
        <v>0</v>
      </c>
      <c r="E33">
        <v>0</v>
      </c>
    </row>
    <row r="34" spans="1:5" x14ac:dyDescent="0.3">
      <c r="A34" t="s">
        <v>73</v>
      </c>
      <c r="B34" t="s">
        <v>31</v>
      </c>
      <c r="D34">
        <v>1</v>
      </c>
      <c r="E34">
        <v>1</v>
      </c>
    </row>
    <row r="35" spans="1:5" x14ac:dyDescent="0.3">
      <c r="A35" t="s">
        <v>74</v>
      </c>
      <c r="B35" t="s">
        <v>32</v>
      </c>
      <c r="D35">
        <v>1</v>
      </c>
      <c r="E35">
        <v>1</v>
      </c>
    </row>
    <row r="36" spans="1:5" x14ac:dyDescent="0.3">
      <c r="A36" t="s">
        <v>87</v>
      </c>
      <c r="B36" t="s">
        <v>33</v>
      </c>
      <c r="D36">
        <v>1</v>
      </c>
      <c r="E36">
        <v>1</v>
      </c>
    </row>
    <row r="37" spans="1:5" x14ac:dyDescent="0.3">
      <c r="A37" t="s">
        <v>75</v>
      </c>
      <c r="B37" t="s">
        <v>34</v>
      </c>
      <c r="D37">
        <v>1</v>
      </c>
      <c r="E37">
        <v>1</v>
      </c>
    </row>
    <row r="38" spans="1:5" x14ac:dyDescent="0.3">
      <c r="A38" t="s">
        <v>76</v>
      </c>
      <c r="B38" t="s">
        <v>35</v>
      </c>
      <c r="D38">
        <v>1</v>
      </c>
      <c r="E38">
        <v>1</v>
      </c>
    </row>
    <row r="39" spans="1:5" x14ac:dyDescent="0.3">
      <c r="A39" t="s">
        <v>77</v>
      </c>
      <c r="B39" t="s">
        <v>36</v>
      </c>
      <c r="D39">
        <v>1</v>
      </c>
      <c r="E39">
        <v>1</v>
      </c>
    </row>
    <row r="40" spans="1:5" x14ac:dyDescent="0.3">
      <c r="A40" t="s">
        <v>78</v>
      </c>
      <c r="B40" t="s">
        <v>37</v>
      </c>
      <c r="D40">
        <v>1</v>
      </c>
      <c r="E40">
        <v>1</v>
      </c>
    </row>
    <row r="41" spans="1:5" x14ac:dyDescent="0.3">
      <c r="A41" t="s">
        <v>79</v>
      </c>
      <c r="B41" t="s">
        <v>38</v>
      </c>
      <c r="D41">
        <v>1</v>
      </c>
      <c r="E41">
        <v>1</v>
      </c>
    </row>
    <row r="42" spans="1:5" x14ac:dyDescent="0.3">
      <c r="A42" t="s">
        <v>80</v>
      </c>
      <c r="B42" t="s">
        <v>39</v>
      </c>
      <c r="D42">
        <v>1</v>
      </c>
      <c r="E42">
        <v>1</v>
      </c>
    </row>
    <row r="43" spans="1:5" x14ac:dyDescent="0.3">
      <c r="A43" t="s">
        <v>81</v>
      </c>
      <c r="B43" t="s">
        <v>40</v>
      </c>
      <c r="D43">
        <v>1</v>
      </c>
      <c r="E43">
        <v>1</v>
      </c>
    </row>
    <row r="44" spans="1:5" x14ac:dyDescent="0.3">
      <c r="A44" t="s">
        <v>82</v>
      </c>
      <c r="B44" t="s">
        <v>41</v>
      </c>
      <c r="D44">
        <v>0</v>
      </c>
      <c r="E44">
        <v>0</v>
      </c>
    </row>
    <row r="45" spans="1:5" x14ac:dyDescent="0.3">
      <c r="A45" t="s">
        <v>83</v>
      </c>
      <c r="B45" t="s">
        <v>42</v>
      </c>
      <c r="D45">
        <v>0</v>
      </c>
      <c r="E45">
        <v>0</v>
      </c>
    </row>
    <row r="46" spans="1:5" x14ac:dyDescent="0.3">
      <c r="A46" t="s">
        <v>43</v>
      </c>
      <c r="B46" t="s">
        <v>43</v>
      </c>
      <c r="D46">
        <v>1</v>
      </c>
      <c r="E46" s="9">
        <v>0</v>
      </c>
    </row>
    <row r="47" spans="1:5" x14ac:dyDescent="0.3">
      <c r="A47" t="s">
        <v>84</v>
      </c>
      <c r="B47" t="s">
        <v>44</v>
      </c>
      <c r="D47" s="10" t="s">
        <v>100</v>
      </c>
      <c r="E47" s="10" t="s">
        <v>100</v>
      </c>
    </row>
  </sheetData>
  <mergeCells count="2">
    <mergeCell ref="D2:E2"/>
    <mergeCell ref="A1:B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/>
  </sheetViews>
  <sheetFormatPr defaultColWidth="11.19921875" defaultRowHeight="15.6" x14ac:dyDescent="0.3"/>
  <cols>
    <col min="3" max="3" width="15.796875" bestFit="1" customWidth="1"/>
    <col min="4" max="4" width="15.796875" customWidth="1"/>
    <col min="5" max="5" width="15.69921875" bestFit="1" customWidth="1"/>
    <col min="6" max="6" width="23.8984375" bestFit="1" customWidth="1"/>
    <col min="7" max="7" width="15.19921875" bestFit="1" customWidth="1"/>
    <col min="8" max="8" width="25.5" bestFit="1" customWidth="1"/>
    <col min="9" max="9" width="3.296875" customWidth="1"/>
  </cols>
  <sheetData>
    <row r="1" spans="1:15" x14ac:dyDescent="0.3">
      <c r="B1" t="s">
        <v>104</v>
      </c>
    </row>
    <row r="2" spans="1:15" x14ac:dyDescent="0.3">
      <c r="B2" t="s">
        <v>105</v>
      </c>
      <c r="C2" t="s">
        <v>106</v>
      </c>
      <c r="E2" s="11" t="s">
        <v>107</v>
      </c>
      <c r="F2" s="12" t="s">
        <v>108</v>
      </c>
      <c r="G2" s="13" t="s">
        <v>109</v>
      </c>
      <c r="H2" s="14" t="s">
        <v>110</v>
      </c>
      <c r="I2" s="3"/>
      <c r="L2" s="22" t="s">
        <v>111</v>
      </c>
      <c r="M2" s="22"/>
      <c r="N2" s="22"/>
      <c r="O2" s="22"/>
    </row>
    <row r="3" spans="1:15" x14ac:dyDescent="0.3">
      <c r="B3" t="s">
        <v>112</v>
      </c>
      <c r="C3" t="s">
        <v>113</v>
      </c>
      <c r="E3" s="15" t="s">
        <v>114</v>
      </c>
      <c r="F3" s="16" t="s">
        <v>115</v>
      </c>
      <c r="G3" s="17" t="s">
        <v>116</v>
      </c>
      <c r="H3" s="18" t="s">
        <v>117</v>
      </c>
    </row>
    <row r="4" spans="1:15" x14ac:dyDescent="0.3">
      <c r="A4" t="s">
        <v>1</v>
      </c>
      <c r="B4" s="19">
        <v>0.42554398278393701</v>
      </c>
      <c r="C4" s="19">
        <v>-1.3795660214343599</v>
      </c>
      <c r="D4" s="19"/>
      <c r="E4">
        <f>IF(AND(B4&gt;0,C4&gt;0),A4,0)</f>
        <v>0</v>
      </c>
      <c r="F4">
        <f t="shared" ref="F4:F47" si="0">IF(AND(B4&gt;0,C4&lt;0),1,0)</f>
        <v>1</v>
      </c>
      <c r="G4">
        <f t="shared" ref="G4:G47" si="1">IF(AND(B4&lt;0,C4&lt;0),1,0)</f>
        <v>0</v>
      </c>
      <c r="H4">
        <f t="shared" ref="H4:H47" si="2">IF(AND(B4&lt;0,C4&gt;0),1,0)</f>
        <v>0</v>
      </c>
      <c r="J4" s="16" t="s">
        <v>1</v>
      </c>
      <c r="L4" s="24" t="s">
        <v>110</v>
      </c>
      <c r="M4" s="25"/>
      <c r="N4" s="28" t="s">
        <v>118</v>
      </c>
      <c r="O4" s="28"/>
    </row>
    <row r="5" spans="1:15" x14ac:dyDescent="0.3">
      <c r="A5" t="s">
        <v>2</v>
      </c>
      <c r="B5" s="19">
        <v>-1.8670595187324599</v>
      </c>
      <c r="C5" s="19">
        <v>0.96110218366896405</v>
      </c>
      <c r="D5" s="19"/>
      <c r="E5">
        <f t="shared" ref="E5:E47" si="3">IF(AND(B5&gt;0,C5&gt;0),1,0)</f>
        <v>0</v>
      </c>
      <c r="F5">
        <f t="shared" si="0"/>
        <v>0</v>
      </c>
      <c r="G5">
        <f t="shared" si="1"/>
        <v>0</v>
      </c>
      <c r="H5">
        <f t="shared" si="2"/>
        <v>1</v>
      </c>
      <c r="J5" t="s">
        <v>2</v>
      </c>
      <c r="L5" s="26"/>
      <c r="M5" s="27"/>
      <c r="N5" s="29"/>
      <c r="O5" s="29"/>
    </row>
    <row r="6" spans="1:15" x14ac:dyDescent="0.3">
      <c r="A6" t="s">
        <v>3</v>
      </c>
      <c r="B6" s="19">
        <v>-2.36091992963902</v>
      </c>
      <c r="C6" s="19">
        <v>-2.1733936483438598</v>
      </c>
      <c r="D6" s="19"/>
      <c r="E6">
        <f t="shared" si="3"/>
        <v>0</v>
      </c>
      <c r="F6">
        <f t="shared" si="0"/>
        <v>0</v>
      </c>
      <c r="G6">
        <f t="shared" si="1"/>
        <v>1</v>
      </c>
      <c r="H6">
        <f t="shared" si="2"/>
        <v>0</v>
      </c>
      <c r="J6" t="s">
        <v>3</v>
      </c>
      <c r="L6" s="30" t="s">
        <v>109</v>
      </c>
      <c r="M6" s="31"/>
      <c r="N6" s="32" t="s">
        <v>108</v>
      </c>
      <c r="O6" s="32"/>
    </row>
    <row r="7" spans="1:15" x14ac:dyDescent="0.3">
      <c r="A7" t="s">
        <v>4</v>
      </c>
      <c r="B7" s="19">
        <v>-0.14566567716148299</v>
      </c>
      <c r="C7" s="19">
        <v>0.61533115772602298</v>
      </c>
      <c r="D7" s="19"/>
      <c r="E7">
        <f t="shared" si="3"/>
        <v>0</v>
      </c>
      <c r="F7">
        <f t="shared" si="0"/>
        <v>0</v>
      </c>
      <c r="G7">
        <f t="shared" si="1"/>
        <v>0</v>
      </c>
      <c r="H7">
        <f t="shared" si="2"/>
        <v>1</v>
      </c>
      <c r="J7" t="s">
        <v>4</v>
      </c>
      <c r="L7" s="30"/>
      <c r="M7" s="31"/>
      <c r="N7" s="32"/>
      <c r="O7" s="32"/>
    </row>
    <row r="8" spans="1:15" x14ac:dyDescent="0.3">
      <c r="A8" t="s">
        <v>5</v>
      </c>
      <c r="B8" s="19">
        <v>3.3092073795877202</v>
      </c>
      <c r="C8" s="19">
        <v>-1.4313599254767</v>
      </c>
      <c r="D8" s="19"/>
      <c r="E8">
        <f t="shared" si="3"/>
        <v>0</v>
      </c>
      <c r="F8">
        <f t="shared" si="0"/>
        <v>1</v>
      </c>
      <c r="G8">
        <f t="shared" si="1"/>
        <v>0</v>
      </c>
      <c r="H8">
        <f t="shared" si="2"/>
        <v>0</v>
      </c>
      <c r="J8" s="16" t="s">
        <v>5</v>
      </c>
    </row>
    <row r="9" spans="1:15" x14ac:dyDescent="0.3">
      <c r="A9" t="s">
        <v>6</v>
      </c>
      <c r="B9" s="19">
        <v>0.53271979046561602</v>
      </c>
      <c r="C9" s="19">
        <v>-1.4741108567201699</v>
      </c>
      <c r="D9" s="19"/>
      <c r="E9">
        <f t="shared" si="3"/>
        <v>0</v>
      </c>
      <c r="F9">
        <f t="shared" si="0"/>
        <v>1</v>
      </c>
      <c r="G9">
        <f t="shared" si="1"/>
        <v>0</v>
      </c>
      <c r="H9">
        <f t="shared" si="2"/>
        <v>0</v>
      </c>
      <c r="J9" s="16" t="s">
        <v>6</v>
      </c>
    </row>
    <row r="10" spans="1:15" x14ac:dyDescent="0.3">
      <c r="A10" t="s">
        <v>7</v>
      </c>
      <c r="B10" s="19">
        <v>-0.70345275633516902</v>
      </c>
      <c r="C10" s="19">
        <v>-1.1525953191482601</v>
      </c>
      <c r="D10" s="19"/>
      <c r="E10">
        <f t="shared" si="3"/>
        <v>0</v>
      </c>
      <c r="F10">
        <f t="shared" si="0"/>
        <v>0</v>
      </c>
      <c r="G10">
        <f t="shared" si="1"/>
        <v>1</v>
      </c>
      <c r="H10">
        <f t="shared" si="2"/>
        <v>0</v>
      </c>
      <c r="J10" t="s">
        <v>7</v>
      </c>
    </row>
    <row r="11" spans="1:15" x14ac:dyDescent="0.3">
      <c r="A11" t="s">
        <v>8</v>
      </c>
      <c r="B11" s="19">
        <v>8.1251137864178595</v>
      </c>
      <c r="C11" s="19">
        <v>0.68731922401009005</v>
      </c>
      <c r="D11" s="19"/>
      <c r="E11">
        <f t="shared" si="3"/>
        <v>1</v>
      </c>
      <c r="F11">
        <f t="shared" si="0"/>
        <v>0</v>
      </c>
      <c r="G11">
        <f t="shared" si="1"/>
        <v>0</v>
      </c>
      <c r="H11">
        <f t="shared" si="2"/>
        <v>0</v>
      </c>
      <c r="J11" t="s">
        <v>8</v>
      </c>
    </row>
    <row r="12" spans="1:15" x14ac:dyDescent="0.3">
      <c r="A12" t="s">
        <v>9</v>
      </c>
      <c r="B12" s="19">
        <v>-1.4041189454791401</v>
      </c>
      <c r="C12" s="19">
        <v>-1.73938858438569</v>
      </c>
      <c r="D12" s="19"/>
      <c r="E12">
        <f t="shared" si="3"/>
        <v>0</v>
      </c>
      <c r="F12">
        <f t="shared" si="0"/>
        <v>0</v>
      </c>
      <c r="G12">
        <f t="shared" si="1"/>
        <v>1</v>
      </c>
      <c r="H12">
        <f t="shared" si="2"/>
        <v>0</v>
      </c>
      <c r="J12" t="s">
        <v>9</v>
      </c>
    </row>
    <row r="13" spans="1:15" x14ac:dyDescent="0.3">
      <c r="A13" t="s">
        <v>10</v>
      </c>
      <c r="B13" s="19">
        <v>-2.578740188152</v>
      </c>
      <c r="C13" s="19">
        <v>0.19356355359820901</v>
      </c>
      <c r="D13" s="19"/>
      <c r="E13">
        <f t="shared" si="3"/>
        <v>0</v>
      </c>
      <c r="F13">
        <f t="shared" si="0"/>
        <v>0</v>
      </c>
      <c r="G13">
        <f t="shared" si="1"/>
        <v>0</v>
      </c>
      <c r="H13">
        <f t="shared" si="2"/>
        <v>1</v>
      </c>
      <c r="J13" t="s">
        <v>10</v>
      </c>
    </row>
    <row r="14" spans="1:15" x14ac:dyDescent="0.3">
      <c r="A14" t="s">
        <v>11</v>
      </c>
      <c r="B14" s="19">
        <v>-1.2716968364464301</v>
      </c>
      <c r="C14" s="19">
        <v>0.43186155849662</v>
      </c>
      <c r="D14" s="19"/>
      <c r="E14">
        <f t="shared" si="3"/>
        <v>0</v>
      </c>
      <c r="F14">
        <f t="shared" si="0"/>
        <v>0</v>
      </c>
      <c r="G14">
        <f t="shared" si="1"/>
        <v>0</v>
      </c>
      <c r="H14">
        <f t="shared" si="2"/>
        <v>1</v>
      </c>
      <c r="J14" t="s">
        <v>11</v>
      </c>
    </row>
    <row r="15" spans="1:15" x14ac:dyDescent="0.3">
      <c r="A15" t="s">
        <v>12</v>
      </c>
      <c r="B15" s="19">
        <v>2.40874302344244E-2</v>
      </c>
      <c r="C15" s="19">
        <v>-0.18920291532649</v>
      </c>
      <c r="D15" s="19"/>
      <c r="E15">
        <f t="shared" si="3"/>
        <v>0</v>
      </c>
      <c r="F15">
        <f t="shared" si="0"/>
        <v>1</v>
      </c>
      <c r="G15">
        <f t="shared" si="1"/>
        <v>0</v>
      </c>
      <c r="H15">
        <f t="shared" si="2"/>
        <v>0</v>
      </c>
      <c r="J15" s="16" t="s">
        <v>12</v>
      </c>
    </row>
    <row r="16" spans="1:15" x14ac:dyDescent="0.3">
      <c r="A16" t="s">
        <v>13</v>
      </c>
      <c r="B16" s="19">
        <v>-1.49080432951298</v>
      </c>
      <c r="C16" s="19">
        <v>1.67421584799975</v>
      </c>
      <c r="D16" s="19"/>
      <c r="E16">
        <f t="shared" si="3"/>
        <v>0</v>
      </c>
      <c r="F16">
        <f t="shared" si="0"/>
        <v>0</v>
      </c>
      <c r="G16">
        <f t="shared" si="1"/>
        <v>0</v>
      </c>
      <c r="H16">
        <f t="shared" si="2"/>
        <v>1</v>
      </c>
      <c r="J16" t="s">
        <v>13</v>
      </c>
    </row>
    <row r="17" spans="1:10" x14ac:dyDescent="0.3">
      <c r="A17" t="s">
        <v>14</v>
      </c>
      <c r="B17" s="19">
        <v>2.59676420071954</v>
      </c>
      <c r="C17" s="19">
        <v>0.45331851944280999</v>
      </c>
      <c r="D17" s="19"/>
      <c r="E17">
        <f t="shared" si="3"/>
        <v>1</v>
      </c>
      <c r="F17">
        <f t="shared" si="0"/>
        <v>0</v>
      </c>
      <c r="G17">
        <f t="shared" si="1"/>
        <v>0</v>
      </c>
      <c r="H17">
        <f t="shared" si="2"/>
        <v>0</v>
      </c>
      <c r="J17" t="s">
        <v>14</v>
      </c>
    </row>
    <row r="18" spans="1:10" x14ac:dyDescent="0.3">
      <c r="A18" t="s">
        <v>15</v>
      </c>
      <c r="B18" s="19">
        <v>-1.34526645549587</v>
      </c>
      <c r="C18" s="19">
        <v>-0.59464813265954797</v>
      </c>
      <c r="D18" s="19"/>
      <c r="E18">
        <f t="shared" si="3"/>
        <v>0</v>
      </c>
      <c r="F18">
        <f t="shared" si="0"/>
        <v>0</v>
      </c>
      <c r="G18">
        <f t="shared" si="1"/>
        <v>1</v>
      </c>
      <c r="H18">
        <f t="shared" si="2"/>
        <v>0</v>
      </c>
      <c r="J18" t="s">
        <v>15</v>
      </c>
    </row>
    <row r="19" spans="1:10" x14ac:dyDescent="0.3">
      <c r="A19" t="s">
        <v>16</v>
      </c>
      <c r="B19" s="19">
        <v>-2.3065916042544998</v>
      </c>
      <c r="C19" s="19">
        <v>-1.01691475854749</v>
      </c>
      <c r="D19" s="19"/>
      <c r="E19">
        <f t="shared" si="3"/>
        <v>0</v>
      </c>
      <c r="F19">
        <f t="shared" si="0"/>
        <v>0</v>
      </c>
      <c r="G19">
        <f t="shared" si="1"/>
        <v>1</v>
      </c>
      <c r="H19">
        <f t="shared" si="2"/>
        <v>0</v>
      </c>
      <c r="J19" t="s">
        <v>16</v>
      </c>
    </row>
    <row r="20" spans="1:10" x14ac:dyDescent="0.3">
      <c r="A20" t="s">
        <v>17</v>
      </c>
      <c r="B20" s="19">
        <v>-1.6915738339186099</v>
      </c>
      <c r="C20" s="19">
        <v>-0.64089045560422497</v>
      </c>
      <c r="D20" s="19"/>
      <c r="E20">
        <f t="shared" si="3"/>
        <v>0</v>
      </c>
      <c r="F20">
        <f t="shared" si="0"/>
        <v>0</v>
      </c>
      <c r="G20">
        <f t="shared" si="1"/>
        <v>1</v>
      </c>
      <c r="H20">
        <f t="shared" si="2"/>
        <v>0</v>
      </c>
      <c r="J20" t="s">
        <v>17</v>
      </c>
    </row>
    <row r="21" spans="1:10" x14ac:dyDescent="0.3">
      <c r="A21" t="s">
        <v>18</v>
      </c>
      <c r="B21" s="19">
        <v>-3.8706986421626901</v>
      </c>
      <c r="C21" s="19">
        <v>1.14902678263003</v>
      </c>
      <c r="D21" s="19"/>
      <c r="E21">
        <f t="shared" si="3"/>
        <v>0</v>
      </c>
      <c r="F21">
        <f t="shared" si="0"/>
        <v>0</v>
      </c>
      <c r="G21">
        <f t="shared" si="1"/>
        <v>0</v>
      </c>
      <c r="H21">
        <f t="shared" si="2"/>
        <v>1</v>
      </c>
      <c r="J21" t="s">
        <v>18</v>
      </c>
    </row>
    <row r="22" spans="1:10" x14ac:dyDescent="0.3">
      <c r="A22" t="s">
        <v>19</v>
      </c>
      <c r="B22" s="19">
        <v>-1.86352918373489</v>
      </c>
      <c r="C22" s="19">
        <v>0.36079963377660002</v>
      </c>
      <c r="D22" s="19"/>
      <c r="E22">
        <f t="shared" si="3"/>
        <v>0</v>
      </c>
      <c r="F22">
        <f t="shared" si="0"/>
        <v>0</v>
      </c>
      <c r="G22">
        <f t="shared" si="1"/>
        <v>0</v>
      </c>
      <c r="H22">
        <f t="shared" si="2"/>
        <v>1</v>
      </c>
      <c r="J22" t="s">
        <v>19</v>
      </c>
    </row>
    <row r="23" spans="1:10" x14ac:dyDescent="0.3">
      <c r="A23" t="s">
        <v>20</v>
      </c>
      <c r="B23" s="19">
        <v>-1.8926695194371901</v>
      </c>
      <c r="C23" s="19">
        <v>-2.0808461736658599E-2</v>
      </c>
      <c r="D23" s="19"/>
      <c r="E23">
        <f t="shared" si="3"/>
        <v>0</v>
      </c>
      <c r="F23">
        <f t="shared" si="0"/>
        <v>0</v>
      </c>
      <c r="G23">
        <f t="shared" si="1"/>
        <v>1</v>
      </c>
      <c r="H23">
        <f t="shared" si="2"/>
        <v>0</v>
      </c>
      <c r="J23" t="s">
        <v>20</v>
      </c>
    </row>
    <row r="24" spans="1:10" x14ac:dyDescent="0.3">
      <c r="A24" t="s">
        <v>21</v>
      </c>
      <c r="B24" s="19">
        <v>3.68186806108706</v>
      </c>
      <c r="C24" s="19">
        <v>-1.5031605222752999</v>
      </c>
      <c r="D24" s="19"/>
      <c r="E24">
        <f t="shared" si="3"/>
        <v>0</v>
      </c>
      <c r="F24">
        <f t="shared" si="0"/>
        <v>1</v>
      </c>
      <c r="G24">
        <f t="shared" si="1"/>
        <v>0</v>
      </c>
      <c r="H24">
        <f t="shared" si="2"/>
        <v>0</v>
      </c>
      <c r="J24" s="16" t="s">
        <v>21</v>
      </c>
    </row>
    <row r="25" spans="1:10" x14ac:dyDescent="0.3">
      <c r="A25" t="s">
        <v>22</v>
      </c>
      <c r="B25" s="19">
        <v>5.9674112385445301</v>
      </c>
      <c r="C25" s="19">
        <v>-0.65671337362913895</v>
      </c>
      <c r="D25" s="19"/>
      <c r="E25">
        <f t="shared" si="3"/>
        <v>0</v>
      </c>
      <c r="F25">
        <f t="shared" si="0"/>
        <v>1</v>
      </c>
      <c r="G25">
        <f t="shared" si="1"/>
        <v>0</v>
      </c>
      <c r="H25">
        <f t="shared" si="2"/>
        <v>0</v>
      </c>
      <c r="J25" s="16" t="s">
        <v>22</v>
      </c>
    </row>
    <row r="26" spans="1:10" x14ac:dyDescent="0.3">
      <c r="A26" t="s">
        <v>23</v>
      </c>
      <c r="B26" s="19">
        <v>0.26264757999164801</v>
      </c>
      <c r="C26" s="19">
        <v>0.23694575849444699</v>
      </c>
      <c r="D26" s="19"/>
      <c r="E26">
        <f t="shared" si="3"/>
        <v>1</v>
      </c>
      <c r="F26">
        <f t="shared" si="0"/>
        <v>0</v>
      </c>
      <c r="G26">
        <f t="shared" si="1"/>
        <v>0</v>
      </c>
      <c r="H26">
        <f t="shared" si="2"/>
        <v>0</v>
      </c>
      <c r="J26" t="s">
        <v>23</v>
      </c>
    </row>
    <row r="27" spans="1:10" x14ac:dyDescent="0.3">
      <c r="A27" t="s">
        <v>24</v>
      </c>
      <c r="B27" s="19">
        <v>-2.1165482519916798</v>
      </c>
      <c r="C27" s="19">
        <v>0.82156374093397799</v>
      </c>
      <c r="D27" s="19"/>
      <c r="E27">
        <f t="shared" si="3"/>
        <v>0</v>
      </c>
      <c r="F27">
        <f t="shared" si="0"/>
        <v>0</v>
      </c>
      <c r="G27">
        <f t="shared" si="1"/>
        <v>0</v>
      </c>
      <c r="H27">
        <f t="shared" si="2"/>
        <v>1</v>
      </c>
      <c r="J27" t="s">
        <v>24</v>
      </c>
    </row>
    <row r="28" spans="1:10" x14ac:dyDescent="0.3">
      <c r="A28" t="s">
        <v>25</v>
      </c>
      <c r="B28" s="19">
        <v>-2.0553608329053698E-2</v>
      </c>
      <c r="C28" s="19">
        <v>-0.859132987692107</v>
      </c>
      <c r="D28" s="19"/>
      <c r="E28">
        <f t="shared" si="3"/>
        <v>0</v>
      </c>
      <c r="F28">
        <f t="shared" si="0"/>
        <v>0</v>
      </c>
      <c r="G28">
        <f t="shared" si="1"/>
        <v>1</v>
      </c>
      <c r="H28">
        <f t="shared" si="2"/>
        <v>0</v>
      </c>
      <c r="J28" t="s">
        <v>25</v>
      </c>
    </row>
    <row r="29" spans="1:10" x14ac:dyDescent="0.3">
      <c r="A29" t="s">
        <v>26</v>
      </c>
      <c r="B29" s="19">
        <v>1.57681233947831</v>
      </c>
      <c r="C29" s="19">
        <v>0.34407422555200801</v>
      </c>
      <c r="D29" s="19"/>
      <c r="E29">
        <f t="shared" si="3"/>
        <v>1</v>
      </c>
      <c r="F29">
        <f t="shared" si="0"/>
        <v>0</v>
      </c>
      <c r="G29">
        <f t="shared" si="1"/>
        <v>0</v>
      </c>
      <c r="H29">
        <f t="shared" si="2"/>
        <v>0</v>
      </c>
      <c r="J29" t="s">
        <v>26</v>
      </c>
    </row>
    <row r="30" spans="1:10" x14ac:dyDescent="0.3">
      <c r="A30" t="s">
        <v>27</v>
      </c>
      <c r="B30" s="19">
        <v>2.7241848886658602</v>
      </c>
      <c r="C30" s="19">
        <v>-0.17652265906456399</v>
      </c>
      <c r="D30" s="19"/>
      <c r="E30">
        <f t="shared" si="3"/>
        <v>0</v>
      </c>
      <c r="F30">
        <f t="shared" si="0"/>
        <v>1</v>
      </c>
      <c r="G30">
        <f t="shared" si="1"/>
        <v>0</v>
      </c>
      <c r="H30">
        <f t="shared" si="2"/>
        <v>0</v>
      </c>
      <c r="J30" s="16" t="s">
        <v>27</v>
      </c>
    </row>
    <row r="31" spans="1:10" x14ac:dyDescent="0.3">
      <c r="A31" t="s">
        <v>28</v>
      </c>
      <c r="B31" s="19">
        <v>-0.48299843413898802</v>
      </c>
      <c r="C31" s="19">
        <v>-1.03535575489006</v>
      </c>
      <c r="D31" s="19"/>
      <c r="E31">
        <f t="shared" si="3"/>
        <v>0</v>
      </c>
      <c r="F31">
        <f t="shared" si="0"/>
        <v>0</v>
      </c>
      <c r="G31">
        <f t="shared" si="1"/>
        <v>1</v>
      </c>
      <c r="H31">
        <f t="shared" si="2"/>
        <v>0</v>
      </c>
      <c r="J31" t="s">
        <v>28</v>
      </c>
    </row>
    <row r="32" spans="1:10" x14ac:dyDescent="0.3">
      <c r="A32" t="s">
        <v>29</v>
      </c>
      <c r="B32" s="19">
        <v>-9.7193942308342898E-2</v>
      </c>
      <c r="C32" s="19">
        <v>0.23065948697844299</v>
      </c>
      <c r="D32" s="19"/>
      <c r="E32">
        <f t="shared" si="3"/>
        <v>0</v>
      </c>
      <c r="F32">
        <f t="shared" si="0"/>
        <v>0</v>
      </c>
      <c r="G32">
        <f t="shared" si="1"/>
        <v>0</v>
      </c>
      <c r="H32">
        <f t="shared" si="2"/>
        <v>1</v>
      </c>
      <c r="J32" t="s">
        <v>29</v>
      </c>
    </row>
    <row r="33" spans="1:10" x14ac:dyDescent="0.3">
      <c r="A33" t="s">
        <v>30</v>
      </c>
      <c r="B33" s="19">
        <v>1.08766959887786</v>
      </c>
      <c r="C33" s="19">
        <v>-0.24823322673924</v>
      </c>
      <c r="D33" s="19"/>
      <c r="E33">
        <f t="shared" si="3"/>
        <v>0</v>
      </c>
      <c r="F33">
        <f t="shared" si="0"/>
        <v>1</v>
      </c>
      <c r="G33">
        <f t="shared" si="1"/>
        <v>0</v>
      </c>
      <c r="H33">
        <f t="shared" si="2"/>
        <v>0</v>
      </c>
      <c r="J33" s="16" t="s">
        <v>30</v>
      </c>
    </row>
    <row r="34" spans="1:10" x14ac:dyDescent="0.3">
      <c r="A34" t="s">
        <v>31</v>
      </c>
      <c r="B34" s="19">
        <v>1.0463817939275299</v>
      </c>
      <c r="C34" s="19">
        <v>2.2531139268826301</v>
      </c>
      <c r="D34" s="19"/>
      <c r="E34">
        <f t="shared" si="3"/>
        <v>1</v>
      </c>
      <c r="F34">
        <f t="shared" si="0"/>
        <v>0</v>
      </c>
      <c r="G34">
        <f t="shared" si="1"/>
        <v>0</v>
      </c>
      <c r="H34">
        <f t="shared" si="2"/>
        <v>0</v>
      </c>
      <c r="J34" t="s">
        <v>31</v>
      </c>
    </row>
    <row r="35" spans="1:10" x14ac:dyDescent="0.3">
      <c r="A35" t="s">
        <v>32</v>
      </c>
      <c r="B35" s="19">
        <v>-0.27245390684050302</v>
      </c>
      <c r="C35" s="19">
        <v>-0.39453555355223502</v>
      </c>
      <c r="D35" s="19"/>
      <c r="E35">
        <f t="shared" si="3"/>
        <v>0</v>
      </c>
      <c r="F35">
        <f t="shared" si="0"/>
        <v>0</v>
      </c>
      <c r="G35">
        <f t="shared" si="1"/>
        <v>1</v>
      </c>
      <c r="H35">
        <f t="shared" si="2"/>
        <v>0</v>
      </c>
      <c r="J35" t="s">
        <v>32</v>
      </c>
    </row>
    <row r="36" spans="1:10" x14ac:dyDescent="0.3">
      <c r="A36" t="s">
        <v>33</v>
      </c>
      <c r="B36" s="19">
        <v>-1.35904571992458</v>
      </c>
      <c r="C36" s="19">
        <v>-3.3152451836434098</v>
      </c>
      <c r="D36" s="19"/>
      <c r="E36">
        <f t="shared" si="3"/>
        <v>0</v>
      </c>
      <c r="F36">
        <f t="shared" si="0"/>
        <v>0</v>
      </c>
      <c r="G36">
        <f t="shared" si="1"/>
        <v>1</v>
      </c>
      <c r="H36">
        <f t="shared" si="2"/>
        <v>0</v>
      </c>
      <c r="J36" t="s">
        <v>33</v>
      </c>
    </row>
    <row r="37" spans="1:10" x14ac:dyDescent="0.3">
      <c r="A37" t="s">
        <v>34</v>
      </c>
      <c r="B37" s="19">
        <v>-0.43756795039725599</v>
      </c>
      <c r="C37" s="19">
        <v>0.18047189331242999</v>
      </c>
      <c r="D37" s="19"/>
      <c r="E37">
        <f t="shared" si="3"/>
        <v>0</v>
      </c>
      <c r="F37">
        <f t="shared" si="0"/>
        <v>0</v>
      </c>
      <c r="G37">
        <f t="shared" si="1"/>
        <v>0</v>
      </c>
      <c r="H37">
        <f t="shared" si="2"/>
        <v>1</v>
      </c>
      <c r="J37" t="s">
        <v>34</v>
      </c>
    </row>
    <row r="38" spans="1:10" x14ac:dyDescent="0.3">
      <c r="A38" t="s">
        <v>35</v>
      </c>
      <c r="B38" s="19">
        <v>-2.2094026529402302</v>
      </c>
      <c r="C38" s="19">
        <v>2.6685396820028999</v>
      </c>
      <c r="D38" s="19"/>
      <c r="E38">
        <f t="shared" si="3"/>
        <v>0</v>
      </c>
      <c r="F38">
        <f t="shared" si="0"/>
        <v>0</v>
      </c>
      <c r="G38">
        <f t="shared" si="1"/>
        <v>0</v>
      </c>
      <c r="H38">
        <f t="shared" si="2"/>
        <v>1</v>
      </c>
      <c r="J38" t="s">
        <v>35</v>
      </c>
    </row>
    <row r="39" spans="1:10" x14ac:dyDescent="0.3">
      <c r="A39" t="s">
        <v>36</v>
      </c>
      <c r="B39" s="19">
        <v>-1.67899557859827</v>
      </c>
      <c r="C39" s="19">
        <v>-0.17555204028586099</v>
      </c>
      <c r="D39" s="19"/>
      <c r="E39">
        <f t="shared" si="3"/>
        <v>0</v>
      </c>
      <c r="F39">
        <f t="shared" si="0"/>
        <v>0</v>
      </c>
      <c r="G39">
        <f t="shared" si="1"/>
        <v>1</v>
      </c>
      <c r="H39">
        <f t="shared" si="2"/>
        <v>0</v>
      </c>
      <c r="J39" t="s">
        <v>36</v>
      </c>
    </row>
    <row r="40" spans="1:10" x14ac:dyDescent="0.3">
      <c r="A40" t="s">
        <v>37</v>
      </c>
      <c r="B40" s="19">
        <v>0.59229442733173798</v>
      </c>
      <c r="C40" s="19">
        <v>5.1908338830617302E-2</v>
      </c>
      <c r="D40" s="19"/>
      <c r="E40">
        <f t="shared" si="3"/>
        <v>1</v>
      </c>
      <c r="F40">
        <f t="shared" si="0"/>
        <v>0</v>
      </c>
      <c r="G40">
        <f t="shared" si="1"/>
        <v>0</v>
      </c>
      <c r="H40">
        <f t="shared" si="2"/>
        <v>0</v>
      </c>
      <c r="J40" t="s">
        <v>37</v>
      </c>
    </row>
    <row r="41" spans="1:10" x14ac:dyDescent="0.3">
      <c r="A41" t="s">
        <v>38</v>
      </c>
      <c r="B41" s="19">
        <v>-1.5988615958246799</v>
      </c>
      <c r="C41" s="19">
        <v>-0.284042839839727</v>
      </c>
      <c r="D41" s="19"/>
      <c r="E41">
        <f t="shared" si="3"/>
        <v>0</v>
      </c>
      <c r="F41">
        <f t="shared" si="0"/>
        <v>0</v>
      </c>
      <c r="G41">
        <f t="shared" si="1"/>
        <v>1</v>
      </c>
      <c r="H41">
        <f t="shared" si="2"/>
        <v>0</v>
      </c>
      <c r="J41" t="s">
        <v>38</v>
      </c>
    </row>
    <row r="42" spans="1:10" x14ac:dyDescent="0.3">
      <c r="A42" t="s">
        <v>39</v>
      </c>
      <c r="B42" s="19">
        <v>-0.134453123471203</v>
      </c>
      <c r="C42" s="19">
        <v>1.50047066803636</v>
      </c>
      <c r="D42" s="19"/>
      <c r="E42">
        <f t="shared" si="3"/>
        <v>0</v>
      </c>
      <c r="F42">
        <f t="shared" si="0"/>
        <v>0</v>
      </c>
      <c r="G42">
        <f t="shared" si="1"/>
        <v>0</v>
      </c>
      <c r="H42">
        <f t="shared" si="2"/>
        <v>1</v>
      </c>
      <c r="J42" t="s">
        <v>39</v>
      </c>
    </row>
    <row r="43" spans="1:10" x14ac:dyDescent="0.3">
      <c r="A43" t="s">
        <v>40</v>
      </c>
      <c r="B43" s="19">
        <v>-2.4277181399944299</v>
      </c>
      <c r="C43" s="19">
        <v>-2.4525001496978902</v>
      </c>
      <c r="D43" s="19"/>
      <c r="E43">
        <f t="shared" si="3"/>
        <v>0</v>
      </c>
      <c r="F43">
        <f t="shared" si="0"/>
        <v>0</v>
      </c>
      <c r="G43">
        <f t="shared" si="1"/>
        <v>1</v>
      </c>
      <c r="H43">
        <f t="shared" si="2"/>
        <v>0</v>
      </c>
      <c r="J43" t="s">
        <v>40</v>
      </c>
    </row>
    <row r="44" spans="1:10" x14ac:dyDescent="0.3">
      <c r="A44" t="s">
        <v>41</v>
      </c>
      <c r="B44" s="19">
        <v>3.0400497856030402</v>
      </c>
      <c r="C44" s="19">
        <v>-0.52258186867163803</v>
      </c>
      <c r="D44" s="19"/>
      <c r="E44">
        <f t="shared" si="3"/>
        <v>0</v>
      </c>
      <c r="F44">
        <f t="shared" si="0"/>
        <v>1</v>
      </c>
      <c r="G44">
        <f t="shared" si="1"/>
        <v>0</v>
      </c>
      <c r="H44">
        <f t="shared" si="2"/>
        <v>0</v>
      </c>
      <c r="J44" s="16" t="s">
        <v>41</v>
      </c>
    </row>
    <row r="45" spans="1:10" x14ac:dyDescent="0.3">
      <c r="A45" t="s">
        <v>42</v>
      </c>
      <c r="B45" s="19">
        <v>0.98892671101822704</v>
      </c>
      <c r="C45" s="19">
        <v>0.67481522499042701</v>
      </c>
      <c r="D45" s="19"/>
      <c r="E45">
        <f t="shared" si="3"/>
        <v>1</v>
      </c>
      <c r="F45">
        <f t="shared" si="0"/>
        <v>0</v>
      </c>
      <c r="G45">
        <f t="shared" si="1"/>
        <v>0</v>
      </c>
      <c r="H45">
        <f t="shared" si="2"/>
        <v>0</v>
      </c>
      <c r="J45" t="s">
        <v>42</v>
      </c>
    </row>
    <row r="46" spans="1:10" x14ac:dyDescent="0.3">
      <c r="A46" t="s">
        <v>43</v>
      </c>
      <c r="B46" s="19">
        <v>-1.0201453268176299</v>
      </c>
      <c r="C46" s="19">
        <v>-5.4909514674008598E-2</v>
      </c>
      <c r="D46" s="19"/>
      <c r="E46">
        <f t="shared" si="3"/>
        <v>0</v>
      </c>
      <c r="F46">
        <f t="shared" si="0"/>
        <v>0</v>
      </c>
      <c r="G46">
        <f t="shared" si="1"/>
        <v>1</v>
      </c>
      <c r="H46">
        <f t="shared" si="2"/>
        <v>0</v>
      </c>
      <c r="J46" t="s">
        <v>43</v>
      </c>
    </row>
    <row r="47" spans="1:10" x14ac:dyDescent="0.3">
      <c r="A47" t="s">
        <v>44</v>
      </c>
      <c r="B47" s="19">
        <v>4.1438677807734399</v>
      </c>
      <c r="C47" s="19">
        <v>0.15286986817504999</v>
      </c>
      <c r="D47" s="19"/>
      <c r="E47">
        <f t="shared" si="3"/>
        <v>1</v>
      </c>
      <c r="F47">
        <f t="shared" si="0"/>
        <v>0</v>
      </c>
      <c r="G47">
        <f t="shared" si="1"/>
        <v>0</v>
      </c>
      <c r="H47">
        <f t="shared" si="2"/>
        <v>0</v>
      </c>
      <c r="J47" t="s">
        <v>44</v>
      </c>
    </row>
    <row r="49" spans="4:8" x14ac:dyDescent="0.3">
      <c r="D49" t="s">
        <v>119</v>
      </c>
      <c r="E49">
        <f>SUM(E4:E48)</f>
        <v>8</v>
      </c>
      <c r="F49">
        <f t="shared" ref="F49:H49" si="4">SUM(F4:F48)</f>
        <v>9</v>
      </c>
      <c r="G49">
        <f t="shared" si="4"/>
        <v>15</v>
      </c>
      <c r="H49">
        <f t="shared" si="4"/>
        <v>12</v>
      </c>
    </row>
  </sheetData>
  <mergeCells count="5">
    <mergeCell ref="L2:O2"/>
    <mergeCell ref="L4:M5"/>
    <mergeCell ref="N4:O5"/>
    <mergeCell ref="L6:M7"/>
    <mergeCell ref="N6:O7"/>
  </mergeCells>
  <conditionalFormatting sqref="E4:E47 J47 J45 J40 J34 J29 J26 J17 J11">
    <cfRule type="cellIs" dxfId="4" priority="4" operator="greaterThan">
      <formula>0</formula>
    </cfRule>
    <cfRule type="cellIs" dxfId="3" priority="5" operator="greaterThan">
      <formula>"0$M$35"</formula>
    </cfRule>
  </conditionalFormatting>
  <conditionalFormatting sqref="F4:F47">
    <cfRule type="cellIs" dxfId="2" priority="3" operator="greaterThan">
      <formula>0</formula>
    </cfRule>
  </conditionalFormatting>
  <conditionalFormatting sqref="G4:G47 J46 J43 J41 J39 J35:J36 J31 J28 J23 J18:J20 J12 J10 J6">
    <cfRule type="cellIs" dxfId="1" priority="2" operator="greaterThan">
      <formula>0</formula>
    </cfRule>
  </conditionalFormatting>
  <conditionalFormatting sqref="H4:I47 J42 J37:J38 J32 J27 J21:J22 J16 J13:J14 J7 J5">
    <cfRule type="cellIs" dxfId="0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SI_3 PBA Results</vt:lpstr>
      <vt:lpstr>SI_4 BEET Results</vt:lpstr>
      <vt:lpstr>SI_5 TBEET Results</vt:lpstr>
      <vt:lpstr>SI_6 Country Codes WIOD</vt:lpstr>
      <vt:lpstr>SI_7 Figure2_extra_details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Viktoras Kulionis</dc:creator>
  <cp:lastModifiedBy>Nicolai Baumert</cp:lastModifiedBy>
  <dcterms:created xsi:type="dcterms:W3CDTF">2020-04-13T13:38:04Z</dcterms:created>
  <dcterms:modified xsi:type="dcterms:W3CDTF">2020-06-06T17:43:23Z</dcterms:modified>
</cp:coreProperties>
</file>