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llected data" sheetId="1" r:id="rId4"/>
    <sheet state="visible" name="ln(AnthM% CarnM%)" sheetId="2" r:id="rId5"/>
  </sheets>
  <definedNames/>
  <calcPr/>
  <extLst>
    <ext uri="GoogleSheetsCustomDataVersion2">
      <go:sheetsCustomData xmlns:go="http://customooxmlschemas.google.com/" r:id="rId6" roundtripDataChecksum="W7o1PSs6yj1jW0AEcoLdHVKVihNp4sUO4vj6Ub3EPVk="/>
    </ext>
  </extLst>
</workbook>
</file>

<file path=xl/sharedStrings.xml><?xml version="1.0" encoding="utf-8"?>
<sst xmlns="http://schemas.openxmlformats.org/spreadsheetml/2006/main" count="305" uniqueCount="189">
  <si>
    <t>Site</t>
  </si>
  <si>
    <t>NR</t>
  </si>
  <si>
    <t>NMI</t>
  </si>
  <si>
    <t>N taxa</t>
  </si>
  <si>
    <t>Taxa</t>
  </si>
  <si>
    <t>N exploited taxa</t>
  </si>
  <si>
    <t>Exploited taxa</t>
  </si>
  <si>
    <t>Shannon index</t>
  </si>
  <si>
    <t>Simpson index</t>
  </si>
  <si>
    <t xml:space="preserve">AnthM </t>
  </si>
  <si>
    <t>AnthM %</t>
  </si>
  <si>
    <t>Note</t>
  </si>
  <si>
    <t>CarnM</t>
  </si>
  <si>
    <t>CarnM %</t>
  </si>
  <si>
    <t>Br</t>
  </si>
  <si>
    <t>Br %</t>
  </si>
  <si>
    <t>Long-term occupation</t>
  </si>
  <si>
    <t>Prado Vargas N4</t>
  </si>
  <si>
    <r>
      <rPr>
        <rFont val="Calibri"/>
        <color theme="1"/>
        <sz val="11.0"/>
      </rPr>
      <t>6343</t>
    </r>
    <r>
      <rPr>
        <rFont val="Calibri"/>
        <color rgb="FF548135"/>
        <sz val="11.0"/>
      </rPr>
      <t>**</t>
    </r>
  </si>
  <si>
    <t>116 (73 calculated only for identified taxa)</t>
  </si>
  <si>
    <t>Bison priscus, Bos primigenius, Equus ferus, Cervus elaphus, Dama dama, Capreolus capreolus, Rupicapra pyrenaica, Capra pyrenaica, Sus scrofa, Ursus spelaeus, Panthera leo, Canis lupus, Vulpes vulpes, Meles meles, Oryctolagus</t>
  </si>
  <si>
    <t>B. priscus, E. ferus, C. elaphus, C. pyrenaica, R. pyrenaica, S. scrofa</t>
  </si>
  <si>
    <r>
      <rPr>
        <rFont val="Calibri"/>
        <color theme="1"/>
        <sz val="11.0"/>
      </rPr>
      <t>1.55</t>
    </r>
    <r>
      <rPr>
        <rFont val="Calibri"/>
        <color rgb="FFC55A11"/>
        <sz val="11.0"/>
      </rPr>
      <t>**</t>
    </r>
  </si>
  <si>
    <r>
      <rPr>
        <rFont val="Calibri"/>
        <color theme="1"/>
        <sz val="11.0"/>
      </rPr>
      <t>0.61</t>
    </r>
    <r>
      <rPr>
        <rFont val="Calibri"/>
        <color rgb="FFC55A11"/>
        <sz val="11.0"/>
      </rPr>
      <t>**</t>
    </r>
  </si>
  <si>
    <t>cut m+p m</t>
  </si>
  <si>
    <t>tooth m+dig+pitting+cr edge+ furrowing+cylinder d</t>
  </si>
  <si>
    <t>Abric Romaní Ja</t>
  </si>
  <si>
    <r>
      <rPr>
        <rFont val="Calibri"/>
        <i/>
        <color theme="1"/>
        <sz val="11.0"/>
      </rPr>
      <t xml:space="preserve">E. ferus, C. elaphus, B. primigenius, S.hemitoechus, R. pyrenaica, U. </t>
    </r>
    <r>
      <rPr>
        <rFont val="Calibri"/>
        <color theme="1"/>
        <sz val="11.0"/>
      </rPr>
      <t xml:space="preserve">sp., </t>
    </r>
    <r>
      <rPr>
        <rFont val="Calibri"/>
        <i/>
        <color theme="1"/>
        <sz val="11.0"/>
      </rPr>
      <t xml:space="preserve">L. </t>
    </r>
    <r>
      <rPr>
        <rFont val="Calibri"/>
        <color theme="1"/>
        <sz val="11.0"/>
      </rPr>
      <t xml:space="preserve">sp., </t>
    </r>
    <r>
      <rPr>
        <rFont val="Calibri"/>
        <i/>
        <color theme="1"/>
        <sz val="11.0"/>
      </rPr>
      <t>C. lupus, V. vulpes</t>
    </r>
  </si>
  <si>
    <t>C. elaphus, B. primigenius, S. hemitoechus, E. ferus</t>
  </si>
  <si>
    <t>/</t>
  </si>
  <si>
    <t>cut m+p.pit+p.notch+impact f+adh flake+cort f+peeling</t>
  </si>
  <si>
    <t>mostly scores, pit, punctures</t>
  </si>
  <si>
    <t>Saint Marcel i</t>
  </si>
  <si>
    <r>
      <rPr>
        <rFont val="Calibri"/>
        <color theme="1"/>
        <sz val="11.0"/>
      </rPr>
      <t>980</t>
    </r>
    <r>
      <rPr>
        <rFont val="Calibri"/>
        <color rgb="FF548135"/>
        <sz val="11.0"/>
      </rPr>
      <t>*****</t>
    </r>
  </si>
  <si>
    <t>C. elaphus, C. capreolus, C. caucasica,  E. hydruntinus, B. primigenius, S. scrofa, Megaceros</t>
  </si>
  <si>
    <t>C. elaphus, C. capreolus, C. caucasica, B. primigenius, s. scrofa, Equus sp.</t>
  </si>
  <si>
    <t>cut m+ p m</t>
  </si>
  <si>
    <t>Abri du Maras 5.1</t>
  </si>
  <si>
    <t>R. tarandus, C. elaphus, E. ferus, E. hydruntinus, B. priscus, C. capreolus, C. ibex, S. scrofa, O. cuniculus</t>
  </si>
  <si>
    <t>R. tarandus, C. elaphus, E. ferus, B. priscus</t>
  </si>
  <si>
    <r>
      <rPr>
        <rFont val="Calibri"/>
        <color theme="1"/>
        <sz val="11.0"/>
      </rPr>
      <t>0.57</t>
    </r>
    <r>
      <rPr>
        <rFont val="Calibri"/>
        <color rgb="FFC55A11"/>
        <sz val="11.0"/>
      </rPr>
      <t>**</t>
    </r>
  </si>
  <si>
    <t>cut m+p m+ retoucher</t>
  </si>
  <si>
    <t>pit+puncture+furrowing</t>
  </si>
  <si>
    <t>Abri du Maras 5.2</t>
  </si>
  <si>
    <t>R. tarandus, C. elaphus, D. dama, E. ferus, B. priscus, S. scrofa, C. lupus</t>
  </si>
  <si>
    <r>
      <rPr>
        <rFont val="Calibri"/>
        <color theme="1"/>
        <sz val="11.0"/>
      </rPr>
      <t>0.43</t>
    </r>
    <r>
      <rPr>
        <rFont val="Calibri"/>
        <color rgb="FFC55A11"/>
        <sz val="11.0"/>
      </rPr>
      <t>**</t>
    </r>
  </si>
  <si>
    <t>Abri du Maras 5.3</t>
  </si>
  <si>
    <t>Rangifer tarandus, Cervus elaphus, Equus ferus, Bison priscus</t>
  </si>
  <si>
    <r>
      <rPr>
        <rFont val="Calibri"/>
        <color theme="1"/>
        <sz val="11.0"/>
      </rPr>
      <t>0.49</t>
    </r>
    <r>
      <rPr>
        <rFont val="Calibri"/>
        <color rgb="FFC55A11"/>
        <sz val="11.0"/>
      </rPr>
      <t>**</t>
    </r>
  </si>
  <si>
    <t>Abric Romaní Jb</t>
  </si>
  <si>
    <r>
      <rPr>
        <rFont val="Calibri"/>
        <i/>
        <color theme="1"/>
        <sz val="11.0"/>
      </rPr>
      <t xml:space="preserve">Equus ferus, Cervus elaphus, Bos primigenius, S.hemitoechus, Rupicapra pyrenaica, Lynx </t>
    </r>
    <r>
      <rPr>
        <rFont val="Calibri"/>
        <color theme="1"/>
        <sz val="11.0"/>
      </rPr>
      <t>sp.,</t>
    </r>
    <r>
      <rPr>
        <rFont val="Calibri"/>
        <i/>
        <color theme="1"/>
        <sz val="11.0"/>
      </rPr>
      <t xml:space="preserve"> Crocuta </t>
    </r>
    <r>
      <rPr>
        <rFont val="Calibri"/>
        <color theme="1"/>
        <sz val="11.0"/>
      </rPr>
      <t>sp.</t>
    </r>
  </si>
  <si>
    <t>C. elaphus, E. ferus, B. primigenius</t>
  </si>
  <si>
    <t>cut m+p.notch+imp flake+adh flake+c flake, peeling, countercoup</t>
  </si>
  <si>
    <t>punctures,pits, scores, cr edge</t>
  </si>
  <si>
    <t>Abric Romaní M</t>
  </si>
  <si>
    <r>
      <rPr>
        <rFont val="Calibri"/>
        <color theme="1"/>
        <sz val="11.0"/>
      </rPr>
      <t>7656</t>
    </r>
    <r>
      <rPr>
        <rFont val="Calibri"/>
        <color rgb="FF548135"/>
        <sz val="11.0"/>
      </rPr>
      <t>*</t>
    </r>
  </si>
  <si>
    <r>
      <rPr>
        <rFont val="Calibri"/>
        <i/>
        <color theme="1"/>
        <sz val="11.0"/>
      </rPr>
      <t xml:space="preserve">Equidae, Bovidae, Cervidae, Ursidae, Felidae, Leporidae </t>
    </r>
    <r>
      <rPr>
        <rFont val="Calibri"/>
        <i val="0"/>
        <color theme="1"/>
        <sz val="11.0"/>
      </rPr>
      <t>(only families)</t>
    </r>
    <r>
      <rPr>
        <rFont val="Calibri"/>
        <i val="0"/>
        <color rgb="FF548135"/>
        <sz val="11.0"/>
      </rPr>
      <t>*</t>
    </r>
  </si>
  <si>
    <t>E. ferus, B. primigenius, C. elaphus</t>
  </si>
  <si>
    <t>pits+ scores</t>
  </si>
  <si>
    <t>Abric Romaní Ob</t>
  </si>
  <si>
    <r>
      <rPr>
        <rFont val="Calibri"/>
        <color theme="1"/>
        <sz val="11.0"/>
      </rPr>
      <t>8615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</si>
  <si>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>S. hemitoechus, B. primigenius, E. ferus, C. elaphus, Rupicapra sp., Felis silvestris, O. cuniculus</t>
    </r>
    <r>
      <rPr>
        <rFont val="Calibri"/>
        <i/>
        <color rgb="FF548135"/>
        <sz val="11.0"/>
      </rPr>
      <t>**</t>
    </r>
  </si>
  <si>
    <t>B. primigenius, E. ferus, C. elaphus, F. silvestris</t>
  </si>
  <si>
    <t>Sort-term occupation</t>
  </si>
  <si>
    <t>Navalmaíllo F and D</t>
  </si>
  <si>
    <r>
      <rPr>
        <rFont val="Calibri"/>
        <color theme="1"/>
        <sz val="11.0"/>
      </rPr>
      <t>13270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</si>
  <si>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 xml:space="preserve">S. hemitoecus, E. ferus, E. hydruntinus, C. elaphus, D. dama, C. capreolus, R. pyrenaica, U. arctos, P. leo, C. crocuta, C. lupus, Lynx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 xml:space="preserve">V. vulpes, M. putorius, C. fiber, Lepus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>O. cuniculus, T. hermanni</t>
    </r>
    <r>
      <rPr>
        <rFont val="Calibri"/>
        <i/>
        <color rgb="FF548135"/>
        <sz val="11.0"/>
      </rPr>
      <t>**</t>
    </r>
  </si>
  <si>
    <r>
      <rPr>
        <rFont val="Calibri"/>
        <i/>
        <color theme="1"/>
        <sz val="11.0"/>
      </rPr>
      <t xml:space="preserve">S. hemitoechus, </t>
    </r>
    <r>
      <rPr>
        <rFont val="Calibri"/>
        <i val="0"/>
        <color theme="1"/>
        <sz val="11.0"/>
      </rPr>
      <t xml:space="preserve">Bovinae, </t>
    </r>
    <r>
      <rPr>
        <rFont val="Calibri"/>
        <i/>
        <color theme="1"/>
        <sz val="11.0"/>
      </rPr>
      <t>E. ferus, C. elaphus</t>
    </r>
  </si>
  <si>
    <r>
      <rPr>
        <rFont val="Calibri"/>
        <color theme="1"/>
        <sz val="11.0"/>
      </rPr>
      <t>1.46</t>
    </r>
    <r>
      <rPr>
        <rFont val="Calibri"/>
        <color rgb="FFC55A11"/>
        <sz val="11.0"/>
      </rPr>
      <t>**</t>
    </r>
  </si>
  <si>
    <r>
      <rPr>
        <rFont val="Calibri"/>
        <color theme="1"/>
        <sz val="11.0"/>
      </rPr>
      <t>0.59</t>
    </r>
    <r>
      <rPr>
        <rFont val="Calibri"/>
        <color rgb="FFC55A11"/>
        <sz val="11.0"/>
      </rPr>
      <t>**</t>
    </r>
  </si>
  <si>
    <t>perc m+p notch A,D type+bone flakes+cut m</t>
  </si>
  <si>
    <t>scores+pits+furrow+gnaw+dig+cylinder d</t>
  </si>
  <si>
    <t>Abric Romaní L</t>
  </si>
  <si>
    <t>E. ferus, C. elaphus, B. primigenius</t>
  </si>
  <si>
    <t>Abric Romaní H</t>
  </si>
  <si>
    <t>E. ferus, E. hydruntinus, C. elaphus, S. hemitoecus</t>
  </si>
  <si>
    <t>E. ferus, C. elaphus</t>
  </si>
  <si>
    <t>Abric Romaní I</t>
  </si>
  <si>
    <r>
      <rPr>
        <rFont val="Calibri"/>
        <color theme="1"/>
        <sz val="11.0"/>
      </rPr>
      <t>1833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</si>
  <si>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>Oryctolagus cuniculus, Equus ferus, Cervus elaphus, Bos primigenius</t>
    </r>
    <r>
      <rPr>
        <rFont val="Calibri"/>
        <i/>
        <color rgb="FF548135"/>
        <sz val="11.0"/>
      </rPr>
      <t>**</t>
    </r>
  </si>
  <si>
    <t>cut m+bone breakage</t>
  </si>
  <si>
    <t>Abric Romaní Oa</t>
  </si>
  <si>
    <t>Bos primigenius, Equus ferus, Cervus elaphus, Oryctolagus cuniculus</t>
  </si>
  <si>
    <t>B. primigenius, C. elaphus</t>
  </si>
  <si>
    <t>p marks+cut m</t>
  </si>
  <si>
    <t>El Salt Xa</t>
  </si>
  <si>
    <r>
      <rPr>
        <rFont val="Calibri"/>
        <color theme="1"/>
        <sz val="11.0"/>
      </rPr>
      <t>3388</t>
    </r>
    <r>
      <rPr>
        <rFont val="Calibri"/>
        <color rgb="FF548135"/>
        <sz val="11.0"/>
      </rPr>
      <t>***</t>
    </r>
  </si>
  <si>
    <r>
      <rPr>
        <rFont val="Calibri"/>
        <i/>
        <color theme="1"/>
        <sz val="11.0"/>
      </rPr>
      <t xml:space="preserve">B. primigenius, C. pyrenaica, R. rupicapra, C. elaphus, S. scrofa, E. ferus, S. hemitoechus, </t>
    </r>
    <r>
      <rPr>
        <rFont val="Calibri"/>
        <i val="0"/>
        <color theme="1"/>
        <sz val="11.0"/>
      </rPr>
      <t xml:space="preserve">cf. </t>
    </r>
    <r>
      <rPr>
        <rFont val="Calibri"/>
        <i/>
        <color theme="1"/>
        <sz val="11.0"/>
      </rPr>
      <t xml:space="preserve">Canis lupus, </t>
    </r>
    <r>
      <rPr>
        <rFont val="Calibri"/>
        <i val="0"/>
        <color theme="1"/>
        <sz val="11.0"/>
      </rPr>
      <t xml:space="preserve">cf. </t>
    </r>
    <r>
      <rPr>
        <rFont val="Calibri"/>
        <i/>
        <color theme="1"/>
        <sz val="11.0"/>
      </rPr>
      <t>Cuon</t>
    </r>
    <r>
      <rPr>
        <rFont val="Calibri"/>
        <i val="0"/>
        <color theme="1"/>
        <sz val="11.0"/>
      </rPr>
      <t xml:space="preserve">, </t>
    </r>
    <r>
      <rPr>
        <rFont val="Calibri"/>
        <i/>
        <color theme="1"/>
        <sz val="11.0"/>
      </rPr>
      <t xml:space="preserve">Lynx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>P. pardus, O. cuniculus</t>
    </r>
    <r>
      <rPr>
        <rFont val="Calibri"/>
        <i/>
        <color rgb="FF548135"/>
        <sz val="11.0"/>
      </rPr>
      <t>***</t>
    </r>
  </si>
  <si>
    <t>C. elaphus, C. pyrenaica, E. ferus, O. cuniculus</t>
  </si>
  <si>
    <r>
      <rPr>
        <rFont val="Calibri"/>
        <color theme="1"/>
        <sz val="11.0"/>
      </rPr>
      <t>1.84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</si>
  <si>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0.75</t>
    </r>
    <r>
      <rPr>
        <rFont val="Calibri"/>
        <color rgb="FFC55A11"/>
        <sz val="11.0"/>
      </rPr>
      <t>*</t>
    </r>
  </si>
  <si>
    <t>scores, pucntures, pits+dig</t>
  </si>
  <si>
    <t>El Salt IX</t>
  </si>
  <si>
    <r>
      <rPr>
        <rFont val="Calibri"/>
        <color theme="1"/>
        <sz val="11.0"/>
      </rPr>
      <t>549</t>
    </r>
    <r>
      <rPr>
        <rFont val="Calibri"/>
        <color rgb="FF548135"/>
        <sz val="11.0"/>
      </rPr>
      <t>**</t>
    </r>
  </si>
  <si>
    <r>
      <rPr>
        <rFont val="Calibri"/>
        <i val="0"/>
        <color theme="1"/>
        <sz val="11.0"/>
      </rPr>
      <t xml:space="preserve"> </t>
    </r>
    <r>
      <rPr>
        <rFont val="Calibri"/>
        <i/>
        <color theme="1"/>
        <sz val="11.0"/>
      </rPr>
      <t xml:space="preserve">C. pyrenaica, C. elaphus, S. scrofa, E. feruus, Lynx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>P. pardus, O. cuniculus</t>
    </r>
    <r>
      <rPr>
        <rFont val="Calibri"/>
        <i/>
        <color rgb="FF548135"/>
        <sz val="11.0"/>
      </rPr>
      <t>**</t>
    </r>
  </si>
  <si>
    <r>
      <rPr>
        <rFont val="Calibri"/>
        <color theme="1"/>
        <sz val="11.0"/>
      </rPr>
      <t>1.79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</si>
  <si>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0.79</t>
    </r>
    <r>
      <rPr>
        <rFont val="Calibri"/>
        <color rgb="FFC55A11"/>
        <sz val="11.0"/>
      </rPr>
      <t>*</t>
    </r>
  </si>
  <si>
    <t>pits+scores+notch+cr edge</t>
  </si>
  <si>
    <t>El Salt VIII</t>
  </si>
  <si>
    <r>
      <rPr>
        <rFont val="Calibri"/>
        <color theme="1"/>
        <sz val="11.0"/>
      </rPr>
      <t>545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</si>
  <si>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>B. primigenius, C. pyrenaica, R. rupicapra, C. elaphus, E. ferus, Lynx sp., O. cuniculus</t>
    </r>
    <r>
      <rPr>
        <rFont val="Calibri"/>
        <i/>
        <color rgb="FF548135"/>
        <sz val="11.0"/>
      </rPr>
      <t>**</t>
    </r>
  </si>
  <si>
    <t>B. primigenius, C. pyrenaica, C. elaphus, E. ferus</t>
  </si>
  <si>
    <r>
      <rPr>
        <rFont val="Calibri"/>
        <color theme="1"/>
        <sz val="11.0"/>
      </rPr>
      <t>2.03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</si>
  <si>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0.85</t>
    </r>
    <r>
      <rPr>
        <rFont val="Calibri"/>
        <color rgb="FFC55A11"/>
        <sz val="11.0"/>
      </rPr>
      <t>*</t>
    </r>
  </si>
  <si>
    <t>scores, pits+dig</t>
  </si>
  <si>
    <t>El Salt VII-VIII</t>
  </si>
  <si>
    <t>cf. B. primigenius, C. pyrenaica, C. elaphus, E. ferus, Oryctolagus cuniculus, cf. Lepus</t>
  </si>
  <si>
    <t>C. pyrenaica, E. ferus</t>
  </si>
  <si>
    <r>
      <rPr>
        <rFont val="Calibri"/>
        <color theme="1"/>
        <sz val="11.0"/>
      </rPr>
      <t>1.56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</si>
  <si>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0.78</t>
    </r>
    <r>
      <rPr>
        <rFont val="Calibri"/>
        <color rgb="FFC55A11"/>
        <sz val="11.0"/>
      </rPr>
      <t>*</t>
    </r>
  </si>
  <si>
    <t>El Salt VII</t>
  </si>
  <si>
    <r>
      <rPr>
        <rFont val="Calibri"/>
        <color theme="1"/>
        <sz val="11.0"/>
      </rPr>
      <t>460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</si>
  <si>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>B. primigenius, C. pyrenaica, C. elaphus, S. scrofa, E. ferus, O. cuniculus</t>
    </r>
    <r>
      <rPr>
        <rFont val="Calibri"/>
        <i/>
        <color rgb="FF548135"/>
        <sz val="11.0"/>
      </rPr>
      <t>**</t>
    </r>
  </si>
  <si>
    <t>C. elaphus, C. pyrenaica</t>
  </si>
  <si>
    <r>
      <rPr>
        <rFont val="Calibri"/>
        <color theme="1"/>
        <sz val="11.0"/>
      </rPr>
      <t>1.54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</si>
  <si>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0.68</t>
    </r>
    <r>
      <rPr>
        <rFont val="Calibri"/>
        <color rgb="FFC55A11"/>
        <sz val="11.0"/>
      </rPr>
      <t>*</t>
    </r>
  </si>
  <si>
    <t>score, pit+dig</t>
  </si>
  <si>
    <t>El Salt VI</t>
  </si>
  <si>
    <r>
      <rPr>
        <rFont val="Calibri"/>
        <i/>
        <color theme="1"/>
        <sz val="11.0"/>
      </rPr>
      <t xml:space="preserve">Bos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 xml:space="preserve">C. pyrenaica, C. elaphus, E. ferus, Lynx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>O. cuniculus</t>
    </r>
  </si>
  <si>
    <r>
      <rPr>
        <rFont val="Calibri"/>
        <color theme="1"/>
        <sz val="11.0"/>
      </rPr>
      <t xml:space="preserve">Bovidae, </t>
    </r>
    <r>
      <rPr>
        <rFont val="Calibri"/>
        <i/>
        <color theme="1"/>
        <sz val="11.0"/>
      </rPr>
      <t xml:space="preserve">C. elaphus, E. ferus, Lynx </t>
    </r>
    <r>
      <rPr>
        <rFont val="Calibri"/>
        <color theme="1"/>
        <sz val="11.0"/>
      </rPr>
      <t>sp.</t>
    </r>
  </si>
  <si>
    <r>
      <rPr>
        <rFont val="Calibri"/>
        <color theme="1"/>
        <sz val="11.0"/>
      </rPr>
      <t>1.84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</si>
  <si>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0.82</t>
    </r>
    <r>
      <rPr>
        <rFont val="Calibri"/>
        <color rgb="FFC55A11"/>
        <sz val="11.0"/>
      </rPr>
      <t>*</t>
    </r>
  </si>
  <si>
    <t>El Salt V</t>
  </si>
  <si>
    <t>C. elaphus, cf. C. pyrenaica, V. vulpes, O. cuniculus</t>
  </si>
  <si>
    <r>
      <rPr>
        <rFont val="Calibri"/>
        <i/>
        <color theme="1"/>
        <sz val="11.0"/>
      </rPr>
      <t xml:space="preserve">V. vuples, C. elaphus, O. cuniculus, </t>
    </r>
    <r>
      <rPr>
        <rFont val="Calibri"/>
        <color theme="1"/>
        <sz val="11.0"/>
      </rPr>
      <t>Equinae</t>
    </r>
  </si>
  <si>
    <r>
      <rPr>
        <rFont val="Calibri"/>
        <color theme="1"/>
        <sz val="11.0"/>
      </rPr>
      <t>1.37(V sup)</t>
    </r>
    <r>
      <rPr>
        <rFont val="Calibri"/>
        <color rgb="FFC55A11"/>
        <sz val="11.0"/>
      </rPr>
      <t>*</t>
    </r>
    <r>
      <rPr>
        <rFont val="Calibri"/>
        <color theme="1"/>
        <sz val="11.0"/>
      </rPr>
      <t xml:space="preserve"> and 1.67 (V inf)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</si>
  <si>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0.61 (V sup)</t>
    </r>
    <r>
      <rPr>
        <rFont val="Calibri"/>
        <color rgb="FFC55A11"/>
        <sz val="11.0"/>
      </rPr>
      <t>*</t>
    </r>
    <r>
      <rPr>
        <rFont val="Calibri"/>
        <color theme="1"/>
        <sz val="11.0"/>
      </rPr>
      <t xml:space="preserve"> and 0.79 (V inf)</t>
    </r>
    <r>
      <rPr>
        <rFont val="Calibri"/>
        <color rgb="FFC55A11"/>
        <sz val="11.0"/>
      </rPr>
      <t>*</t>
    </r>
  </si>
  <si>
    <t>cut m+p notch+peeling</t>
  </si>
  <si>
    <t>score</t>
  </si>
  <si>
    <t>Quebrada IV</t>
  </si>
  <si>
    <r>
      <rPr>
        <rFont val="Calibri"/>
        <color rgb="FF548135"/>
        <sz val="11.0"/>
      </rPr>
      <t>***</t>
    </r>
    <r>
      <rPr>
        <rFont val="Calibri"/>
        <color theme="1"/>
        <sz val="11.0"/>
      </rPr>
      <t>5640</t>
    </r>
    <r>
      <rPr>
        <rFont val="Calibri"/>
        <color rgb="FF548135"/>
        <sz val="11.0"/>
      </rPr>
      <t>****</t>
    </r>
  </si>
  <si>
    <r>
      <rPr>
        <rFont val="Calibri"/>
        <color theme="1"/>
        <sz val="11.0"/>
      </rPr>
      <t>Cervidae, Caprinae, Suidae, Equidae, Rhinocerotidae, Canidae, Felidae, Leporidae</t>
    </r>
    <r>
      <rPr>
        <rFont val="Calibri"/>
        <color rgb="FF548135"/>
        <sz val="11.0"/>
      </rPr>
      <t>***</t>
    </r>
  </si>
  <si>
    <t>Caprinae, Cervidae, Equidae, Leporidae</t>
  </si>
  <si>
    <t>p notch+cut m</t>
  </si>
  <si>
    <t>Amalda VII</t>
  </si>
  <si>
    <t xml:space="preserve">C. elaphus, C. capreolus, R. rupicapra, C. pyrenaica, E. caballus, C. lupus, V. vulpes, C. alpinus, U. spelaeus, C. crocuta, P. pardus </t>
  </si>
  <si>
    <r>
      <rPr>
        <rFont val="Calibri"/>
        <i/>
        <color theme="1"/>
        <sz val="11.0"/>
      </rPr>
      <t xml:space="preserve">C. elaphus, </t>
    </r>
    <r>
      <rPr>
        <rFont val="Calibri"/>
        <i val="0"/>
        <color theme="1"/>
        <sz val="11.0"/>
      </rPr>
      <t>Bovidae</t>
    </r>
    <r>
      <rPr>
        <rFont val="Calibri"/>
        <i/>
        <color theme="1"/>
        <sz val="11.0"/>
      </rPr>
      <t>, E. caballus, C. pyrenaica, R. rupicapra</t>
    </r>
  </si>
  <si>
    <t>tooth m</t>
  </si>
  <si>
    <t>Teixoneres Cave IIIb</t>
  </si>
  <si>
    <t>U. spelaeus, C. crocuta, C. lupus, V. vuples, Lynx sp., M. foina, E. ferus, E. hydruntinus, B. primigenius, C. pyrenaica, C. elaphus, C. capreolus, S. scrofa, O. cuniculus</t>
  </si>
  <si>
    <r>
      <rPr>
        <rFont val="Calibri"/>
        <i/>
        <color theme="1"/>
        <sz val="11.0"/>
      </rPr>
      <t>U. spelaeus, C. capreolus, B. primigenius, C. elaphus, Equus</t>
    </r>
    <r>
      <rPr>
        <rFont val="Calibri"/>
        <color theme="1"/>
        <sz val="11.0"/>
      </rPr>
      <t xml:space="preserve"> sp.</t>
    </r>
  </si>
  <si>
    <t>all anthropogenic modifications</t>
  </si>
  <si>
    <t>all carnivore modifications</t>
  </si>
  <si>
    <t>Abric Romaní K</t>
  </si>
  <si>
    <t>mostly pits and scores</t>
  </si>
  <si>
    <t>Abri du Maras 4.1</t>
  </si>
  <si>
    <r>
      <rPr>
        <rFont val="Calibri"/>
        <i/>
        <color theme="1"/>
        <sz val="11.0"/>
      </rPr>
      <t xml:space="preserve">E. ferus </t>
    </r>
    <r>
      <rPr>
        <rFont val="Calibri"/>
        <i val="0"/>
        <color theme="1"/>
        <sz val="11.0"/>
      </rPr>
      <t xml:space="preserve">cf. </t>
    </r>
    <r>
      <rPr>
        <rFont val="Calibri"/>
        <i/>
        <color theme="1"/>
        <sz val="11.0"/>
      </rPr>
      <t>germanicus</t>
    </r>
    <r>
      <rPr>
        <rFont val="Calibri"/>
        <i val="0"/>
        <color theme="1"/>
        <sz val="11.0"/>
      </rPr>
      <t xml:space="preserve">, </t>
    </r>
    <r>
      <rPr>
        <rFont val="Calibri"/>
        <i/>
        <color theme="1"/>
        <sz val="11.0"/>
      </rPr>
      <t>R.</t>
    </r>
    <r>
      <rPr>
        <rFont val="Calibri"/>
        <i val="0"/>
        <color theme="1"/>
        <sz val="11.0"/>
      </rPr>
      <t xml:space="preserve"> </t>
    </r>
    <r>
      <rPr>
        <rFont val="Calibri"/>
        <i/>
        <color theme="1"/>
        <sz val="11.0"/>
      </rPr>
      <t xml:space="preserve">tarandus, C. elaphus, M. giganteus, C. ibex, B. priscus, Lepus </t>
    </r>
    <r>
      <rPr>
        <rFont val="Calibri"/>
        <i val="0"/>
        <color theme="1"/>
        <sz val="11.0"/>
      </rPr>
      <t xml:space="preserve">sp., </t>
    </r>
    <r>
      <rPr>
        <rFont val="Calibri"/>
        <i/>
        <color theme="1"/>
        <sz val="11.0"/>
      </rPr>
      <t>O. cuniculus</t>
    </r>
  </si>
  <si>
    <r>
      <rPr>
        <rFont val="Calibri"/>
        <i/>
        <color theme="1"/>
        <sz val="11.0"/>
      </rPr>
      <t xml:space="preserve">R. tarandus, Equus ferus </t>
    </r>
    <r>
      <rPr>
        <rFont val="Calibri"/>
        <i val="0"/>
        <color theme="1"/>
        <sz val="11.0"/>
      </rPr>
      <t>cf.</t>
    </r>
    <r>
      <rPr>
        <rFont val="Calibri"/>
        <i/>
        <color theme="1"/>
        <sz val="11.0"/>
      </rPr>
      <t xml:space="preserve"> germanicus, M. giganteus, C. elaphus, C. ibex, B. priscus</t>
    </r>
  </si>
  <si>
    <r>
      <rPr>
        <rFont val="Calibri"/>
        <color theme="1"/>
        <sz val="11.0"/>
      </rPr>
      <t>1.5</t>
    </r>
    <r>
      <rPr>
        <rFont val="Calibri"/>
        <color rgb="FFC55A11"/>
        <sz val="11.0"/>
      </rPr>
      <t xml:space="preserve">* </t>
    </r>
  </si>
  <si>
    <r>
      <rPr>
        <rFont val="Calibri"/>
        <color theme="1"/>
        <sz val="11.0"/>
      </rPr>
      <t>0.81</t>
    </r>
    <r>
      <rPr>
        <rFont val="Calibri"/>
        <color rgb="FFC55A11"/>
        <sz val="11.0"/>
      </rPr>
      <t>*</t>
    </r>
  </si>
  <si>
    <r>
      <rPr>
        <rFont val="Calibri"/>
        <color theme="1"/>
        <sz val="11.0"/>
      </rPr>
      <t>930</t>
    </r>
    <r>
      <rPr>
        <rFont val="Calibri"/>
        <color rgb="FF2E75B5"/>
        <sz val="11.0"/>
      </rPr>
      <t>*</t>
    </r>
  </si>
  <si>
    <r>
      <rPr>
        <rFont val="Calibri"/>
        <color theme="1"/>
        <sz val="11.0"/>
      </rPr>
      <t xml:space="preserve">Abric del Pastor </t>
    </r>
    <r>
      <rPr>
        <rFont val="Calibri"/>
        <color theme="1"/>
        <sz val="11.0"/>
      </rPr>
      <t>IVd</t>
    </r>
  </si>
  <si>
    <r>
      <rPr>
        <rFont val="Calibri"/>
        <color theme="1"/>
        <sz val="11.0"/>
      </rPr>
      <t>257</t>
    </r>
    <r>
      <rPr>
        <rFont val="Calibri"/>
        <color rgb="FF548135"/>
        <sz val="11.0"/>
      </rPr>
      <t>***</t>
    </r>
  </si>
  <si>
    <r>
      <rPr>
        <rFont val="Calibri"/>
        <color theme="1"/>
        <sz val="11.0"/>
      </rPr>
      <t>Bovidae, Canidae, Caprinae, Cervidae, Leporidae</t>
    </r>
    <r>
      <rPr>
        <rFont val="Calibri"/>
        <color rgb="FF548135"/>
        <sz val="11.0"/>
      </rPr>
      <t>**</t>
    </r>
  </si>
  <si>
    <r>
      <rPr>
        <rFont val="Calibri"/>
        <i/>
        <color theme="1"/>
        <sz val="11.0"/>
      </rPr>
      <t xml:space="preserve">C. pyrenaica, C. elaphus, E. ferus, </t>
    </r>
    <r>
      <rPr>
        <rFont val="Calibri"/>
        <i val="0"/>
        <color theme="1"/>
        <sz val="11.0"/>
      </rPr>
      <t>Bovidae</t>
    </r>
  </si>
  <si>
    <t>cut m+ p notch+cr edge+peeling</t>
  </si>
  <si>
    <t>-</t>
  </si>
  <si>
    <t>Brief stopping place</t>
  </si>
  <si>
    <t>Cova Coll Verdaguer 1</t>
  </si>
  <si>
    <t>E. caballus, C. pyrenaica, C. capreolus, C elaphus, L. pardinus, F. silvestris, V. vulpes, U. arctos</t>
  </si>
  <si>
    <t>mostly tooth m</t>
  </si>
  <si>
    <t>Cova Coll Verdaguer 2</t>
  </si>
  <si>
    <t>E. caballus, C. pyrenaica, C. capreolus, C elaphus, L. pardinus, V. vulpes, U. arctos, M. meles</t>
  </si>
  <si>
    <t>Cova Coll Verdaguer 3</t>
  </si>
  <si>
    <t>E. caballus, C. pyrenaica, C. capreolus, C elaphus, L. pardinus, V. vulpes, U. arctos</t>
  </si>
  <si>
    <t>E. caballus</t>
  </si>
  <si>
    <t>cut m</t>
  </si>
  <si>
    <t>Cova del Gegant IIIa</t>
  </si>
  <si>
    <r>
      <rPr>
        <rFont val="Calibri"/>
        <i/>
        <color theme="1"/>
        <sz val="11.0"/>
      </rPr>
      <t>C. elaphus, E. caballus,</t>
    </r>
    <r>
      <rPr>
        <rFont val="Calibri"/>
        <i val="0"/>
        <color theme="1"/>
        <sz val="11.0"/>
      </rPr>
      <t xml:space="preserve"> cf. </t>
    </r>
    <r>
      <rPr>
        <rFont val="Calibri"/>
        <i/>
        <color theme="1"/>
        <sz val="11.0"/>
      </rPr>
      <t>C. lupus, C. crocuta, F. silvestris, L. pardinus</t>
    </r>
  </si>
  <si>
    <t>Cova del Gegant V</t>
  </si>
  <si>
    <r>
      <rPr>
        <rFont val="Calibri"/>
        <color theme="1"/>
        <sz val="11.0"/>
      </rPr>
      <t>432</t>
    </r>
    <r>
      <rPr>
        <rFont val="Calibri"/>
        <color rgb="FF548135"/>
        <sz val="11.0"/>
      </rPr>
      <t>*</t>
    </r>
  </si>
  <si>
    <r>
      <rPr>
        <rFont val="Calibri"/>
        <i/>
        <color theme="1"/>
        <sz val="11.0"/>
      </rPr>
      <t>C. elaphus, E. caballus,</t>
    </r>
    <r>
      <rPr>
        <rFont val="Calibri"/>
        <i val="0"/>
        <color theme="1"/>
        <sz val="11.0"/>
      </rPr>
      <t xml:space="preserve"> </t>
    </r>
    <r>
      <rPr>
        <rFont val="Calibri"/>
        <i/>
        <color theme="1"/>
        <sz val="11.0"/>
      </rPr>
      <t xml:space="preserve"> C. crocuta, L. pardinus, P. pardus</t>
    </r>
    <r>
      <rPr>
        <rFont val="Calibri"/>
        <i/>
        <color rgb="FF548135"/>
        <sz val="11.0"/>
      </rPr>
      <t>*</t>
    </r>
  </si>
  <si>
    <t>C. elaphus</t>
  </si>
  <si>
    <r>
      <rPr>
        <rFont val="Calibri"/>
        <color rgb="FF548135"/>
        <sz val="11.0"/>
      </rPr>
      <t>*</t>
    </r>
    <r>
      <rPr>
        <rFont val="Calibri"/>
        <color theme="1"/>
        <sz val="11.0"/>
      </rPr>
      <t>NR includes Quelonidae</t>
    </r>
  </si>
  <si>
    <r>
      <rPr>
        <rFont val="Calibri"/>
        <color rgb="FFC55A11"/>
        <sz val="11.0"/>
      </rPr>
      <t>*</t>
    </r>
    <r>
      <rPr>
        <rFont val="Calibri"/>
        <color theme="1"/>
        <sz val="11.0"/>
      </rPr>
      <t>for NMI</t>
    </r>
  </si>
  <si>
    <r>
      <rPr>
        <rFont val="Calibri"/>
        <color rgb="FF2E75B5"/>
        <sz val="11.0"/>
      </rPr>
      <t>*</t>
    </r>
    <r>
      <rPr>
        <rFont val="Calibri"/>
        <color theme="1"/>
        <sz val="11.0"/>
      </rPr>
      <t>AnthrM assessed on legible remains only</t>
    </r>
  </si>
  <si>
    <r>
      <rPr>
        <rFont val="Calibri"/>
        <color rgb="FF548135"/>
        <sz val="11.0"/>
      </rPr>
      <t>**</t>
    </r>
    <r>
      <rPr>
        <rFont val="Calibri"/>
        <color theme="1"/>
        <sz val="11.0"/>
      </rPr>
      <t>NR includes Aves</t>
    </r>
  </si>
  <si>
    <r>
      <rPr>
        <rFont val="Calibri"/>
        <color rgb="FFC55A11"/>
        <sz val="11.0"/>
      </rPr>
      <t>**</t>
    </r>
    <r>
      <rPr>
        <rFont val="Calibri"/>
        <color theme="1"/>
        <sz val="11.0"/>
      </rPr>
      <t>for NISP</t>
    </r>
  </si>
  <si>
    <r>
      <rPr>
        <rFont val="Calibri"/>
        <color rgb="FF548135"/>
        <sz val="11.0"/>
      </rPr>
      <t>***</t>
    </r>
    <r>
      <rPr>
        <rFont val="Calibri"/>
        <color theme="1"/>
        <sz val="11.0"/>
      </rPr>
      <t>NR inclueS Aves and Quelonidae</t>
    </r>
  </si>
  <si>
    <r>
      <rPr>
        <rFont val="Calibri"/>
        <color rgb="FF548135"/>
        <sz val="11.0"/>
      </rPr>
      <t>****</t>
    </r>
    <r>
      <rPr>
        <rFont val="Calibri"/>
        <color theme="1"/>
        <sz val="11.0"/>
      </rPr>
      <t>NR excudes the remains &lt;3cm (they don't use for the taphonomic analysis)</t>
    </r>
  </si>
  <si>
    <r>
      <rPr>
        <rFont val="Calibri"/>
        <color rgb="FF548135"/>
        <sz val="11.0"/>
      </rPr>
      <t>*****</t>
    </r>
    <r>
      <rPr>
        <rFont val="Calibri"/>
        <color theme="1"/>
        <sz val="11.0"/>
      </rPr>
      <t>NR inclues only identified remains.  All percentages calculated on identified remains (n = 1345)</t>
    </r>
  </si>
  <si>
    <t>ln(AnthM%/CarnM%)</t>
  </si>
  <si>
    <t>0.725</t>
  </si>
  <si>
    <t>-0.389</t>
  </si>
  <si>
    <t>-0.057</t>
  </si>
  <si>
    <t>-0.194</t>
  </si>
  <si>
    <t>Abric du Maras 4.1</t>
  </si>
  <si>
    <t>Abric del Pastor IVd</t>
  </si>
  <si>
    <t>-0.405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</si>
</sst>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>
      <sz val="11.0"/>
      <color rgb="FF000000"/>
      <name val="Calibri"/>
    </font>
    <font>
      <sz val="11.0"/>
      <color theme="7"/>
      <name val="Calibri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5" numFmtId="0" xfId="0" applyFont="1"/>
    <xf borderId="0" fillId="0" fontId="6" numFmtId="0" xfId="0" applyFont="1"/>
    <xf borderId="0" fillId="0" fontId="4" numFmtId="0" xfId="0" applyAlignment="1" applyFont="1">
      <alignment horizontal="right"/>
    </xf>
    <xf borderId="0" fillId="0" fontId="4" numFmtId="3" xfId="0" applyAlignment="1" applyFont="1" applyNumberFormat="1">
      <alignment horizontal="right"/>
    </xf>
    <xf borderId="0" fillId="0" fontId="2" numFmtId="3" xfId="0" applyAlignment="1" applyFont="1" applyNumberFormat="1">
      <alignment horizontal="right"/>
    </xf>
    <xf borderId="0" fillId="0" fontId="2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92.29"/>
    <col customWidth="1" min="3" max="3" width="36.86"/>
    <col customWidth="1" min="4" max="4" width="11.86"/>
    <col customWidth="1" min="5" max="5" width="205.43"/>
    <col customWidth="1" min="6" max="6" width="19.86"/>
    <col customWidth="1" min="7" max="7" width="77.0"/>
    <col customWidth="1" min="8" max="8" width="27.14"/>
    <col customWidth="1" min="9" max="9" width="27.57"/>
    <col customWidth="1" min="10" max="10" width="52.29"/>
    <col customWidth="1" min="11" max="11" width="11.43"/>
    <col customWidth="1" min="12" max="12" width="60.0"/>
    <col customWidth="1" min="13" max="14" width="11.43"/>
    <col customWidth="1" min="15" max="15" width="46.71"/>
    <col customWidth="1" min="16" max="17" width="11.43"/>
    <col customWidth="1" min="18" max="18" width="42.71"/>
    <col customWidth="1" min="19" max="26" width="11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11</v>
      </c>
      <c r="P1" s="1" t="s">
        <v>14</v>
      </c>
      <c r="Q1" s="1" t="s">
        <v>15</v>
      </c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17</v>
      </c>
      <c r="B3" s="3" t="s">
        <v>18</v>
      </c>
      <c r="C3" s="4" t="s">
        <v>19</v>
      </c>
      <c r="D3" s="2">
        <v>14.0</v>
      </c>
      <c r="E3" s="5" t="s">
        <v>20</v>
      </c>
      <c r="F3" s="2">
        <v>6.0</v>
      </c>
      <c r="G3" s="5" t="s">
        <v>21</v>
      </c>
      <c r="H3" s="2" t="s">
        <v>22</v>
      </c>
      <c r="I3" s="2" t="s">
        <v>23</v>
      </c>
      <c r="J3" s="2">
        <f>592+984</f>
        <v>1576</v>
      </c>
      <c r="K3" s="2">
        <v>24.8</v>
      </c>
      <c r="L3" s="2" t="s">
        <v>24</v>
      </c>
      <c r="M3" s="2">
        <f>239+34+30+18+4+1</f>
        <v>326</v>
      </c>
      <c r="N3" s="2">
        <v>5.1</v>
      </c>
      <c r="O3" s="2" t="s">
        <v>25</v>
      </c>
      <c r="P3" s="2">
        <v>348.0</v>
      </c>
      <c r="Q3" s="2">
        <v>5.5</v>
      </c>
      <c r="R3" s="2"/>
      <c r="S3" s="2"/>
      <c r="T3" s="2"/>
      <c r="U3" s="2"/>
      <c r="V3" s="2"/>
      <c r="W3" s="2"/>
      <c r="X3" s="2"/>
      <c r="Y3" s="2"/>
      <c r="Z3" s="2"/>
    </row>
    <row r="4">
      <c r="A4" s="2" t="s">
        <v>26</v>
      </c>
      <c r="B4" s="2">
        <v>6738.0</v>
      </c>
      <c r="C4" s="2">
        <v>42.0</v>
      </c>
      <c r="D4" s="2">
        <v>9.0</v>
      </c>
      <c r="E4" s="2" t="s">
        <v>27</v>
      </c>
      <c r="F4" s="2">
        <v>4.0</v>
      </c>
      <c r="G4" s="5" t="s">
        <v>28</v>
      </c>
      <c r="H4" s="2" t="s">
        <v>29</v>
      </c>
      <c r="I4" s="2" t="s">
        <v>29</v>
      </c>
      <c r="J4" s="2">
        <v>1198.0</v>
      </c>
      <c r="K4" s="2">
        <v>17.8</v>
      </c>
      <c r="L4" s="2" t="s">
        <v>30</v>
      </c>
      <c r="M4" s="2">
        <v>54.0</v>
      </c>
      <c r="N4" s="2">
        <v>0.8</v>
      </c>
      <c r="O4" s="2" t="s">
        <v>31</v>
      </c>
      <c r="P4" s="2">
        <v>2133.0</v>
      </c>
      <c r="Q4" s="2">
        <v>31.6</v>
      </c>
      <c r="R4" s="2"/>
      <c r="S4" s="2"/>
      <c r="T4" s="2"/>
      <c r="U4" s="2"/>
      <c r="V4" s="2"/>
      <c r="W4" s="2"/>
      <c r="X4" s="2"/>
      <c r="Y4" s="2"/>
      <c r="Z4" s="2"/>
    </row>
    <row r="5">
      <c r="A5" s="2" t="s">
        <v>32</v>
      </c>
      <c r="B5" s="3" t="s">
        <v>33</v>
      </c>
      <c r="C5" s="2">
        <v>32.0</v>
      </c>
      <c r="D5" s="2">
        <v>7.0</v>
      </c>
      <c r="E5" s="2" t="s">
        <v>34</v>
      </c>
      <c r="F5" s="2">
        <v>6.0</v>
      </c>
      <c r="G5" s="5" t="s">
        <v>35</v>
      </c>
      <c r="H5" s="2" t="s">
        <v>29</v>
      </c>
      <c r="I5" s="2" t="s">
        <v>29</v>
      </c>
      <c r="J5" s="2">
        <f>221+285</f>
        <v>506</v>
      </c>
      <c r="K5" s="2">
        <v>51.6</v>
      </c>
      <c r="L5" s="2" t="s">
        <v>36</v>
      </c>
      <c r="M5" s="6">
        <v>0.0</v>
      </c>
      <c r="N5" s="2">
        <v>0.0</v>
      </c>
      <c r="O5" s="2"/>
      <c r="P5" s="2">
        <v>59.0</v>
      </c>
      <c r="Q5" s="2">
        <v>6.0</v>
      </c>
      <c r="R5" s="2"/>
      <c r="S5" s="2"/>
      <c r="T5" s="2"/>
      <c r="U5" s="2"/>
      <c r="V5" s="2"/>
      <c r="W5" s="2"/>
      <c r="X5" s="2"/>
      <c r="Y5" s="2"/>
      <c r="Z5" s="2"/>
    </row>
    <row r="6">
      <c r="A6" s="2" t="s">
        <v>37</v>
      </c>
      <c r="B6" s="2">
        <v>2511.0</v>
      </c>
      <c r="C6" s="2">
        <v>26.0</v>
      </c>
      <c r="D6" s="2">
        <v>9.0</v>
      </c>
      <c r="E6" s="5" t="s">
        <v>38</v>
      </c>
      <c r="F6" s="2">
        <v>4.0</v>
      </c>
      <c r="G6" s="5" t="s">
        <v>39</v>
      </c>
      <c r="H6" s="2" t="s">
        <v>29</v>
      </c>
      <c r="I6" s="2" t="s">
        <v>40</v>
      </c>
      <c r="J6" s="2">
        <f>208+195+20</f>
        <v>423</v>
      </c>
      <c r="K6" s="2">
        <v>16.8</v>
      </c>
      <c r="L6" s="2" t="s">
        <v>41</v>
      </c>
      <c r="M6" s="2">
        <v>16.0</v>
      </c>
      <c r="N6" s="2">
        <v>0.6</v>
      </c>
      <c r="O6" s="2" t="s">
        <v>42</v>
      </c>
      <c r="P6" s="2">
        <v>824.0</v>
      </c>
      <c r="Q6" s="2">
        <v>32.8</v>
      </c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43</v>
      </c>
      <c r="B7" s="2">
        <v>1415.0</v>
      </c>
      <c r="C7" s="2">
        <v>16.0</v>
      </c>
      <c r="D7" s="2">
        <v>7.0</v>
      </c>
      <c r="E7" s="5" t="s">
        <v>44</v>
      </c>
      <c r="F7" s="2">
        <v>4.0</v>
      </c>
      <c r="G7" s="5" t="s">
        <v>39</v>
      </c>
      <c r="H7" s="2" t="s">
        <v>29</v>
      </c>
      <c r="I7" s="2" t="s">
        <v>45</v>
      </c>
      <c r="J7" s="2">
        <f>74+59+10</f>
        <v>143</v>
      </c>
      <c r="K7" s="2">
        <v>10.1</v>
      </c>
      <c r="L7" s="2" t="s">
        <v>41</v>
      </c>
      <c r="M7" s="2">
        <v>3.0</v>
      </c>
      <c r="N7" s="2">
        <v>0.2</v>
      </c>
      <c r="O7" s="2" t="s">
        <v>42</v>
      </c>
      <c r="P7" s="2">
        <v>400.0</v>
      </c>
      <c r="Q7" s="2">
        <v>28.3</v>
      </c>
      <c r="R7" s="2"/>
      <c r="S7" s="2"/>
      <c r="T7" s="2"/>
      <c r="U7" s="2"/>
      <c r="V7" s="2"/>
      <c r="W7" s="2"/>
      <c r="X7" s="2"/>
      <c r="Y7" s="2"/>
      <c r="Z7" s="2"/>
    </row>
    <row r="8">
      <c r="A8" s="2" t="s">
        <v>46</v>
      </c>
      <c r="B8" s="2">
        <v>1458.0</v>
      </c>
      <c r="C8" s="2">
        <v>24.0</v>
      </c>
      <c r="D8" s="2">
        <v>4.0</v>
      </c>
      <c r="E8" s="5" t="s">
        <v>47</v>
      </c>
      <c r="F8" s="2">
        <v>4.0</v>
      </c>
      <c r="G8" s="5" t="s">
        <v>39</v>
      </c>
      <c r="H8" s="2" t="s">
        <v>29</v>
      </c>
      <c r="I8" s="2" t="s">
        <v>48</v>
      </c>
      <c r="J8" s="2">
        <f>71+54+2</f>
        <v>127</v>
      </c>
      <c r="K8" s="2">
        <v>8.7</v>
      </c>
      <c r="L8" s="2" t="s">
        <v>41</v>
      </c>
      <c r="M8" s="2">
        <v>12.0</v>
      </c>
      <c r="N8" s="2">
        <v>0.8</v>
      </c>
      <c r="O8" s="2" t="s">
        <v>42</v>
      </c>
      <c r="P8" s="2">
        <v>125.0</v>
      </c>
      <c r="Q8" s="2">
        <v>8.57</v>
      </c>
      <c r="R8" s="2"/>
      <c r="S8" s="2"/>
      <c r="T8" s="2"/>
      <c r="U8" s="2"/>
      <c r="V8" s="2"/>
      <c r="W8" s="2"/>
      <c r="X8" s="2"/>
      <c r="Y8" s="2"/>
      <c r="Z8" s="2"/>
    </row>
    <row r="9">
      <c r="A9" s="2" t="s">
        <v>49</v>
      </c>
      <c r="B9" s="2">
        <v>1722.0</v>
      </c>
      <c r="C9" s="2">
        <v>15.0</v>
      </c>
      <c r="D9" s="2">
        <v>7.0</v>
      </c>
      <c r="E9" s="2" t="s">
        <v>50</v>
      </c>
      <c r="F9" s="2">
        <v>3.0</v>
      </c>
      <c r="G9" s="5" t="s">
        <v>51</v>
      </c>
      <c r="H9" s="2" t="s">
        <v>29</v>
      </c>
      <c r="I9" s="2" t="s">
        <v>29</v>
      </c>
      <c r="J9" s="2">
        <f>80+149</f>
        <v>229</v>
      </c>
      <c r="K9" s="2">
        <v>13.3</v>
      </c>
      <c r="L9" s="2" t="s">
        <v>52</v>
      </c>
      <c r="M9" s="2">
        <v>4.0</v>
      </c>
      <c r="N9" s="2">
        <v>0.2</v>
      </c>
      <c r="O9" s="2" t="s">
        <v>53</v>
      </c>
      <c r="P9" s="2">
        <v>317.0</v>
      </c>
      <c r="Q9" s="2">
        <v>18.4</v>
      </c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54</v>
      </c>
      <c r="B10" s="3" t="s">
        <v>55</v>
      </c>
      <c r="C10" s="2">
        <v>22.0</v>
      </c>
      <c r="D10" s="2">
        <v>6.0</v>
      </c>
      <c r="E10" s="5" t="s">
        <v>56</v>
      </c>
      <c r="F10" s="2">
        <v>3.0</v>
      </c>
      <c r="G10" s="5" t="s">
        <v>57</v>
      </c>
      <c r="H10" s="2" t="s">
        <v>29</v>
      </c>
      <c r="I10" s="2" t="s">
        <v>29</v>
      </c>
      <c r="J10" s="2">
        <f>229+229</f>
        <v>458</v>
      </c>
      <c r="K10" s="2">
        <v>6.0</v>
      </c>
      <c r="L10" s="2" t="s">
        <v>24</v>
      </c>
      <c r="M10" s="2">
        <v>24.0</v>
      </c>
      <c r="N10" s="2">
        <v>0.3</v>
      </c>
      <c r="O10" s="2" t="s">
        <v>58</v>
      </c>
      <c r="P10" s="2">
        <v>4670.0</v>
      </c>
      <c r="Q10" s="2">
        <v>61.0</v>
      </c>
      <c r="R10" s="2"/>
      <c r="S10" s="2"/>
      <c r="T10" s="2"/>
      <c r="U10" s="2"/>
      <c r="V10" s="2"/>
      <c r="W10" s="2"/>
      <c r="X10" s="2"/>
      <c r="Y10" s="2"/>
      <c r="Z10" s="2"/>
    </row>
    <row r="11">
      <c r="A11" s="2" t="s">
        <v>59</v>
      </c>
      <c r="B11" s="3" t="s">
        <v>60</v>
      </c>
      <c r="C11" s="2">
        <v>21.0</v>
      </c>
      <c r="D11" s="2">
        <v>8.0</v>
      </c>
      <c r="E11" s="5" t="s">
        <v>61</v>
      </c>
      <c r="F11" s="2">
        <v>4.0</v>
      </c>
      <c r="G11" s="5" t="s">
        <v>62</v>
      </c>
      <c r="H11" s="2" t="s">
        <v>29</v>
      </c>
      <c r="I11" s="2" t="s">
        <v>29</v>
      </c>
      <c r="J11" s="2">
        <f>422+1362</f>
        <v>1784</v>
      </c>
      <c r="K11" s="2">
        <v>20.7</v>
      </c>
      <c r="L11" s="2" t="s">
        <v>24</v>
      </c>
      <c r="M11" s="2">
        <v>38.0</v>
      </c>
      <c r="N11" s="2">
        <v>0.4</v>
      </c>
      <c r="O11" s="2" t="s">
        <v>31</v>
      </c>
      <c r="P11" s="2">
        <v>6133.0</v>
      </c>
      <c r="Q11" s="2">
        <v>71.2</v>
      </c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63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 t="s">
        <v>64</v>
      </c>
      <c r="B13" s="3" t="s">
        <v>65</v>
      </c>
      <c r="C13" s="2">
        <v>63.0</v>
      </c>
      <c r="D13" s="2">
        <v>18.0</v>
      </c>
      <c r="E13" s="5" t="s">
        <v>66</v>
      </c>
      <c r="F13" s="2">
        <v>4.0</v>
      </c>
      <c r="G13" s="5" t="s">
        <v>67</v>
      </c>
      <c r="H13" s="2" t="s">
        <v>68</v>
      </c>
      <c r="I13" s="2" t="s">
        <v>69</v>
      </c>
      <c r="J13" s="2">
        <f>245+451</f>
        <v>696</v>
      </c>
      <c r="K13" s="2">
        <v>5.2</v>
      </c>
      <c r="L13" s="2" t="s">
        <v>70</v>
      </c>
      <c r="M13" s="2">
        <v>91.0</v>
      </c>
      <c r="N13" s="2">
        <v>0.7</v>
      </c>
      <c r="O13" s="2" t="s">
        <v>71</v>
      </c>
      <c r="P13" s="2">
        <v>2865.0</v>
      </c>
      <c r="Q13" s="2">
        <v>21.6</v>
      </c>
      <c r="R13" s="2"/>
      <c r="S13" s="2"/>
      <c r="T13" s="2"/>
      <c r="U13" s="2"/>
      <c r="V13" s="2"/>
      <c r="W13" s="2"/>
      <c r="X13" s="2"/>
      <c r="Y13" s="2"/>
      <c r="Z13" s="2"/>
    </row>
    <row r="14">
      <c r="A14" s="2" t="s">
        <v>72</v>
      </c>
      <c r="B14" s="2">
        <v>1002.0</v>
      </c>
      <c r="C14" s="2">
        <v>10.0</v>
      </c>
      <c r="D14" s="2">
        <v>3.0</v>
      </c>
      <c r="E14" s="5" t="s">
        <v>73</v>
      </c>
      <c r="F14" s="2">
        <v>3.0</v>
      </c>
      <c r="G14" s="5" t="s">
        <v>73</v>
      </c>
      <c r="H14" s="2" t="s">
        <v>29</v>
      </c>
      <c r="I14" s="2" t="s">
        <v>29</v>
      </c>
      <c r="J14" s="2">
        <f>67+34</f>
        <v>101</v>
      </c>
      <c r="K14" s="2">
        <v>10.1</v>
      </c>
      <c r="L14" s="2" t="s">
        <v>24</v>
      </c>
      <c r="M14" s="2">
        <v>8.0</v>
      </c>
      <c r="N14" s="2">
        <v>0.8</v>
      </c>
      <c r="O14" s="2" t="s">
        <v>31</v>
      </c>
      <c r="P14" s="2">
        <v>513.0</v>
      </c>
      <c r="Q14" s="2">
        <v>51.2</v>
      </c>
      <c r="R14" s="2"/>
      <c r="S14" s="2"/>
      <c r="T14" s="2"/>
      <c r="U14" s="2"/>
      <c r="V14" s="2"/>
      <c r="W14" s="2"/>
      <c r="X14" s="2"/>
      <c r="Y14" s="2"/>
      <c r="Z14" s="2"/>
    </row>
    <row r="15">
      <c r="A15" s="2" t="s">
        <v>74</v>
      </c>
      <c r="B15" s="2">
        <v>1165.0</v>
      </c>
      <c r="C15" s="2">
        <v>127.0</v>
      </c>
      <c r="D15" s="2">
        <v>4.0</v>
      </c>
      <c r="E15" s="5" t="s">
        <v>75</v>
      </c>
      <c r="F15" s="2">
        <v>2.0</v>
      </c>
      <c r="G15" s="5" t="s">
        <v>76</v>
      </c>
      <c r="H15" s="2" t="s">
        <v>29</v>
      </c>
      <c r="I15" s="2" t="s">
        <v>29</v>
      </c>
      <c r="J15" s="2">
        <f>105+2+31+45+27+4</f>
        <v>214</v>
      </c>
      <c r="K15" s="2">
        <v>18.4</v>
      </c>
      <c r="L15" s="2" t="s">
        <v>30</v>
      </c>
      <c r="M15" s="2">
        <v>10.0</v>
      </c>
      <c r="N15" s="2">
        <v>0.8</v>
      </c>
      <c r="O15" s="2" t="s">
        <v>31</v>
      </c>
      <c r="P15" s="2">
        <v>417.0</v>
      </c>
      <c r="Q15" s="2">
        <v>35.8</v>
      </c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77</v>
      </c>
      <c r="B16" s="3" t="s">
        <v>78</v>
      </c>
      <c r="C16" s="2">
        <v>18.0</v>
      </c>
      <c r="D16" s="2">
        <v>4.0</v>
      </c>
      <c r="E16" s="5" t="s">
        <v>79</v>
      </c>
      <c r="F16" s="2">
        <v>3.0</v>
      </c>
      <c r="G16" s="5" t="s">
        <v>51</v>
      </c>
      <c r="H16" s="2" t="s">
        <v>29</v>
      </c>
      <c r="I16" s="2" t="s">
        <v>29</v>
      </c>
      <c r="J16" s="2">
        <f>148+181</f>
        <v>329</v>
      </c>
      <c r="K16" s="2">
        <v>17.9</v>
      </c>
      <c r="L16" s="2" t="s">
        <v>80</v>
      </c>
      <c r="M16" s="2">
        <v>13.0</v>
      </c>
      <c r="N16" s="2">
        <v>0.7</v>
      </c>
      <c r="O16" s="2" t="s">
        <v>31</v>
      </c>
      <c r="P16" s="2">
        <v>267.0</v>
      </c>
      <c r="Q16" s="2">
        <v>14.6</v>
      </c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81</v>
      </c>
      <c r="B17" s="2">
        <v>486.0</v>
      </c>
      <c r="C17" s="2">
        <v>6.0</v>
      </c>
      <c r="D17" s="2">
        <v>4.0</v>
      </c>
      <c r="E17" s="5" t="s">
        <v>82</v>
      </c>
      <c r="F17" s="2">
        <v>2.0</v>
      </c>
      <c r="G17" s="5" t="s">
        <v>83</v>
      </c>
      <c r="H17" s="2" t="s">
        <v>29</v>
      </c>
      <c r="I17" s="2" t="s">
        <v>29</v>
      </c>
      <c r="J17" s="2">
        <f>162+31</f>
        <v>193</v>
      </c>
      <c r="K17" s="2">
        <v>39.7</v>
      </c>
      <c r="L17" s="2" t="s">
        <v>84</v>
      </c>
      <c r="M17" s="2">
        <v>3.0</v>
      </c>
      <c r="N17" s="2">
        <v>0.61</v>
      </c>
      <c r="O17" s="2" t="s">
        <v>31</v>
      </c>
      <c r="P17" s="2">
        <v>224.0</v>
      </c>
      <c r="Q17" s="2">
        <v>46.1</v>
      </c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85</v>
      </c>
      <c r="B18" s="3" t="s">
        <v>86</v>
      </c>
      <c r="C18" s="2">
        <v>86.0</v>
      </c>
      <c r="D18" s="2">
        <v>12.0</v>
      </c>
      <c r="E18" s="5" t="s">
        <v>87</v>
      </c>
      <c r="F18" s="2">
        <v>4.0</v>
      </c>
      <c r="G18" s="5" t="s">
        <v>88</v>
      </c>
      <c r="H18" s="2" t="s">
        <v>89</v>
      </c>
      <c r="I18" s="2" t="s">
        <v>90</v>
      </c>
      <c r="J18" s="2">
        <v>310.0</v>
      </c>
      <c r="K18" s="2">
        <v>9.1</v>
      </c>
      <c r="L18" s="2" t="s">
        <v>24</v>
      </c>
      <c r="M18" s="2">
        <v>97.0</v>
      </c>
      <c r="N18" s="2">
        <v>2.9</v>
      </c>
      <c r="O18" s="2" t="s">
        <v>91</v>
      </c>
      <c r="P18" s="2">
        <v>858.0</v>
      </c>
      <c r="Q18" s="2">
        <v>25.3</v>
      </c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92</v>
      </c>
      <c r="B19" s="3" t="s">
        <v>93</v>
      </c>
      <c r="C19" s="2">
        <v>32.0</v>
      </c>
      <c r="D19" s="2">
        <v>7.0</v>
      </c>
      <c r="E19" s="5" t="s">
        <v>94</v>
      </c>
      <c r="F19" s="2">
        <v>4.0</v>
      </c>
      <c r="G19" s="5" t="s">
        <v>88</v>
      </c>
      <c r="H19" s="2" t="s">
        <v>95</v>
      </c>
      <c r="I19" s="2" t="s">
        <v>96</v>
      </c>
      <c r="J19" s="2">
        <v>73.0</v>
      </c>
      <c r="K19" s="2">
        <v>13.3</v>
      </c>
      <c r="L19" s="2" t="s">
        <v>24</v>
      </c>
      <c r="M19" s="2">
        <v>25.0</v>
      </c>
      <c r="N19" s="2">
        <v>4.5</v>
      </c>
      <c r="O19" s="2" t="s">
        <v>97</v>
      </c>
      <c r="P19" s="2">
        <v>148.0</v>
      </c>
      <c r="Q19" s="2">
        <v>26.9</v>
      </c>
      <c r="R19" s="2"/>
      <c r="S19" s="2"/>
      <c r="T19" s="2"/>
      <c r="U19" s="2"/>
      <c r="V19" s="2"/>
      <c r="W19" s="2"/>
      <c r="X19" s="2"/>
      <c r="Y19" s="2"/>
      <c r="Z19" s="2"/>
    </row>
    <row r="20">
      <c r="A20" s="2" t="s">
        <v>98</v>
      </c>
      <c r="B20" s="3" t="s">
        <v>99</v>
      </c>
      <c r="C20" s="2">
        <v>33.0</v>
      </c>
      <c r="D20" s="2">
        <v>7.0</v>
      </c>
      <c r="E20" s="7" t="s">
        <v>100</v>
      </c>
      <c r="F20" s="8">
        <v>4.0</v>
      </c>
      <c r="G20" s="5" t="s">
        <v>101</v>
      </c>
      <c r="H20" s="2" t="s">
        <v>102</v>
      </c>
      <c r="I20" s="2" t="s">
        <v>103</v>
      </c>
      <c r="J20" s="2">
        <v>64.0</v>
      </c>
      <c r="K20" s="2">
        <v>11.7</v>
      </c>
      <c r="L20" s="2" t="s">
        <v>24</v>
      </c>
      <c r="M20" s="2">
        <v>14.0</v>
      </c>
      <c r="N20" s="2">
        <v>2.6</v>
      </c>
      <c r="O20" s="2" t="s">
        <v>104</v>
      </c>
      <c r="P20" s="2">
        <v>79.0</v>
      </c>
      <c r="Q20" s="2">
        <v>14.5</v>
      </c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 t="s">
        <v>105</v>
      </c>
      <c r="B21" s="3">
        <v>123.0</v>
      </c>
      <c r="C21" s="2">
        <v>11.0</v>
      </c>
      <c r="D21" s="2">
        <v>6.0</v>
      </c>
      <c r="E21" s="5" t="s">
        <v>106</v>
      </c>
      <c r="F21" s="2">
        <v>2.0</v>
      </c>
      <c r="G21" s="5" t="s">
        <v>107</v>
      </c>
      <c r="H21" s="2" t="s">
        <v>108</v>
      </c>
      <c r="I21" s="2" t="s">
        <v>109</v>
      </c>
      <c r="J21" s="2">
        <v>7.0</v>
      </c>
      <c r="K21" s="2">
        <v>5.7</v>
      </c>
      <c r="L21" s="2" t="s">
        <v>24</v>
      </c>
      <c r="M21" s="2">
        <v>0.0</v>
      </c>
      <c r="N21" s="2">
        <v>0.0</v>
      </c>
      <c r="O21" s="2"/>
      <c r="P21" s="2">
        <v>20.0</v>
      </c>
      <c r="Q21" s="2">
        <v>16.3</v>
      </c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 t="s">
        <v>110</v>
      </c>
      <c r="B22" s="3" t="s">
        <v>111</v>
      </c>
      <c r="C22" s="2">
        <v>29.0</v>
      </c>
      <c r="D22" s="2">
        <v>6.0</v>
      </c>
      <c r="E22" s="7" t="s">
        <v>112</v>
      </c>
      <c r="F22" s="8">
        <v>2.0</v>
      </c>
      <c r="G22" s="5" t="s">
        <v>113</v>
      </c>
      <c r="H22" s="2" t="s">
        <v>114</v>
      </c>
      <c r="I22" s="2" t="s">
        <v>115</v>
      </c>
      <c r="J22" s="2">
        <f>26+3</f>
        <v>29</v>
      </c>
      <c r="K22" s="2">
        <v>6.3</v>
      </c>
      <c r="L22" s="2" t="s">
        <v>24</v>
      </c>
      <c r="M22" s="2">
        <v>14.0</v>
      </c>
      <c r="N22" s="2">
        <v>3.0</v>
      </c>
      <c r="O22" s="2" t="s">
        <v>116</v>
      </c>
      <c r="P22" s="2">
        <v>45.0</v>
      </c>
      <c r="Q22" s="2">
        <v>9.8</v>
      </c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 t="s">
        <v>117</v>
      </c>
      <c r="B23" s="2">
        <v>310.0</v>
      </c>
      <c r="C23" s="2">
        <v>11.0</v>
      </c>
      <c r="D23" s="2">
        <v>6.0</v>
      </c>
      <c r="E23" s="5" t="s">
        <v>118</v>
      </c>
      <c r="F23" s="2">
        <v>4.0</v>
      </c>
      <c r="G23" s="2" t="s">
        <v>119</v>
      </c>
      <c r="H23" s="2" t="s">
        <v>120</v>
      </c>
      <c r="I23" s="2" t="s">
        <v>121</v>
      </c>
      <c r="J23" s="2">
        <f>9+4</f>
        <v>13</v>
      </c>
      <c r="K23" s="2">
        <v>4.2</v>
      </c>
      <c r="L23" s="2" t="s">
        <v>24</v>
      </c>
      <c r="M23" s="2">
        <v>0.0</v>
      </c>
      <c r="N23" s="2">
        <v>0.0</v>
      </c>
      <c r="O23" s="2"/>
      <c r="P23" s="2">
        <v>34.0</v>
      </c>
      <c r="Q23" s="2">
        <v>11.0</v>
      </c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 t="s">
        <v>122</v>
      </c>
      <c r="B24" s="2">
        <v>594.0</v>
      </c>
      <c r="C24" s="2">
        <v>26.0</v>
      </c>
      <c r="D24" s="2">
        <v>4.0</v>
      </c>
      <c r="E24" s="7" t="s">
        <v>123</v>
      </c>
      <c r="F24" s="8">
        <v>4.0</v>
      </c>
      <c r="G24" s="2" t="s">
        <v>124</v>
      </c>
      <c r="H24" s="2" t="s">
        <v>125</v>
      </c>
      <c r="I24" s="2" t="s">
        <v>126</v>
      </c>
      <c r="J24" s="2">
        <v>12.0</v>
      </c>
      <c r="K24" s="2">
        <v>2.0</v>
      </c>
      <c r="L24" s="2" t="s">
        <v>127</v>
      </c>
      <c r="M24" s="2">
        <v>18.0</v>
      </c>
      <c r="N24" s="2">
        <v>3.0</v>
      </c>
      <c r="O24" s="2" t="s">
        <v>128</v>
      </c>
      <c r="P24" s="2">
        <v>24.0</v>
      </c>
      <c r="Q24" s="2">
        <v>4.0</v>
      </c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 t="s">
        <v>129</v>
      </c>
      <c r="B25" s="3" t="s">
        <v>130</v>
      </c>
      <c r="C25" s="2">
        <v>29.0</v>
      </c>
      <c r="D25" s="2">
        <v>8.0</v>
      </c>
      <c r="E25" s="2" t="s">
        <v>131</v>
      </c>
      <c r="F25" s="2">
        <v>4.0</v>
      </c>
      <c r="G25" s="2" t="s">
        <v>132</v>
      </c>
      <c r="H25" s="2" t="s">
        <v>29</v>
      </c>
      <c r="I25" s="2" t="s">
        <v>29</v>
      </c>
      <c r="J25" s="2">
        <f>55+66</f>
        <v>121</v>
      </c>
      <c r="K25" s="2">
        <v>2.1</v>
      </c>
      <c r="L25" s="2" t="s">
        <v>133</v>
      </c>
      <c r="M25" s="2">
        <v>0.0</v>
      </c>
      <c r="N25" s="2">
        <v>0.0</v>
      </c>
      <c r="O25" s="2"/>
      <c r="P25" s="2">
        <v>767.0</v>
      </c>
      <c r="Q25" s="2">
        <v>13.6</v>
      </c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 t="s">
        <v>134</v>
      </c>
      <c r="B26" s="2">
        <v>8307.0</v>
      </c>
      <c r="C26" s="2">
        <v>50.0</v>
      </c>
      <c r="D26" s="2">
        <v>11.0</v>
      </c>
      <c r="E26" s="5" t="s">
        <v>135</v>
      </c>
      <c r="F26" s="2">
        <v>5.0</v>
      </c>
      <c r="G26" s="5" t="s">
        <v>136</v>
      </c>
      <c r="H26" s="2" t="s">
        <v>29</v>
      </c>
      <c r="I26" s="2" t="s">
        <v>29</v>
      </c>
      <c r="J26" s="2">
        <f>99+38</f>
        <v>137</v>
      </c>
      <c r="K26" s="2">
        <v>1.6</v>
      </c>
      <c r="L26" s="2" t="s">
        <v>24</v>
      </c>
      <c r="M26" s="2">
        <v>141.0</v>
      </c>
      <c r="N26" s="2">
        <v>1.7</v>
      </c>
      <c r="O26" s="2" t="s">
        <v>137</v>
      </c>
      <c r="P26" s="2">
        <f>340+185</f>
        <v>525</v>
      </c>
      <c r="Q26" s="2">
        <v>6.3</v>
      </c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 t="s">
        <v>138</v>
      </c>
      <c r="B27" s="2">
        <v>14092.0</v>
      </c>
      <c r="C27" s="2"/>
      <c r="D27" s="2">
        <v>15.0</v>
      </c>
      <c r="E27" s="5" t="s">
        <v>139</v>
      </c>
      <c r="F27" s="2">
        <v>5.0</v>
      </c>
      <c r="G27" s="2" t="s">
        <v>140</v>
      </c>
      <c r="H27" s="2" t="s">
        <v>29</v>
      </c>
      <c r="I27" s="2" t="s">
        <v>29</v>
      </c>
      <c r="J27" s="2">
        <v>182.0</v>
      </c>
      <c r="K27" s="2">
        <v>1.3</v>
      </c>
      <c r="L27" s="2" t="s">
        <v>141</v>
      </c>
      <c r="M27" s="2">
        <v>231.0</v>
      </c>
      <c r="N27" s="2">
        <v>1.6</v>
      </c>
      <c r="O27" s="2" t="s">
        <v>142</v>
      </c>
      <c r="P27" s="2">
        <v>2469.0</v>
      </c>
      <c r="Q27" s="2">
        <v>17.5</v>
      </c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 t="s">
        <v>143</v>
      </c>
      <c r="B28" s="2">
        <v>2570.0</v>
      </c>
      <c r="C28" s="2">
        <v>14.0</v>
      </c>
      <c r="D28" s="2">
        <v>3.0</v>
      </c>
      <c r="E28" s="5" t="s">
        <v>73</v>
      </c>
      <c r="F28" s="2">
        <v>3.0</v>
      </c>
      <c r="G28" s="5" t="s">
        <v>57</v>
      </c>
      <c r="H28" s="2" t="s">
        <v>29</v>
      </c>
      <c r="I28" s="2" t="s">
        <v>29</v>
      </c>
      <c r="J28" s="2">
        <f>105+275</f>
        <v>380</v>
      </c>
      <c r="K28" s="2">
        <v>14.8</v>
      </c>
      <c r="L28" s="2" t="s">
        <v>24</v>
      </c>
      <c r="M28" s="2">
        <v>78.0</v>
      </c>
      <c r="N28" s="2">
        <v>3.0</v>
      </c>
      <c r="O28" s="2" t="s">
        <v>144</v>
      </c>
      <c r="P28" s="2">
        <v>1301.0</v>
      </c>
      <c r="Q28" s="2">
        <v>50.6</v>
      </c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 t="s">
        <v>145</v>
      </c>
      <c r="B29" s="3">
        <v>11123.0</v>
      </c>
      <c r="C29" s="2">
        <v>29.0</v>
      </c>
      <c r="D29" s="2">
        <v>8.0</v>
      </c>
      <c r="E29" s="5" t="s">
        <v>146</v>
      </c>
      <c r="F29" s="2">
        <v>6.0</v>
      </c>
      <c r="G29" s="5" t="s">
        <v>147</v>
      </c>
      <c r="H29" s="2" t="s">
        <v>148</v>
      </c>
      <c r="I29" s="2" t="s">
        <v>149</v>
      </c>
      <c r="J29" s="3" t="s">
        <v>150</v>
      </c>
      <c r="K29" s="2">
        <v>8.4</v>
      </c>
      <c r="L29" s="2" t="s">
        <v>24</v>
      </c>
      <c r="M29" s="2">
        <v>10.0</v>
      </c>
      <c r="N29" s="2">
        <v>0.1</v>
      </c>
      <c r="O29" s="2" t="s">
        <v>137</v>
      </c>
      <c r="P29" s="2">
        <v>2306.0</v>
      </c>
      <c r="Q29" s="2">
        <v>20.7</v>
      </c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 t="s">
        <v>151</v>
      </c>
      <c r="B30" s="3" t="s">
        <v>152</v>
      </c>
      <c r="C30" s="2">
        <v>21.0</v>
      </c>
      <c r="D30" s="2">
        <v>5.0</v>
      </c>
      <c r="E30" s="2" t="s">
        <v>153</v>
      </c>
      <c r="F30" s="2">
        <v>4.0</v>
      </c>
      <c r="G30" s="5" t="s">
        <v>154</v>
      </c>
      <c r="H30" s="2" t="s">
        <v>29</v>
      </c>
      <c r="I30" s="2" t="s">
        <v>29</v>
      </c>
      <c r="J30" s="2">
        <v>26.0</v>
      </c>
      <c r="K30" s="2">
        <v>10.1</v>
      </c>
      <c r="L30" s="2" t="s">
        <v>155</v>
      </c>
      <c r="M30" s="2" t="s">
        <v>156</v>
      </c>
      <c r="N30" s="2" t="s">
        <v>156</v>
      </c>
      <c r="O30" s="2" t="s">
        <v>156</v>
      </c>
      <c r="P30" s="2">
        <v>70.0</v>
      </c>
      <c r="Q30" s="2">
        <v>27.2</v>
      </c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157</v>
      </c>
      <c r="B31" s="1"/>
      <c r="C31" s="1"/>
      <c r="D31" s="1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 t="s">
        <v>158</v>
      </c>
      <c r="B32" s="2">
        <v>524.0</v>
      </c>
      <c r="C32" s="2">
        <v>19.0</v>
      </c>
      <c r="D32" s="2">
        <v>8.0</v>
      </c>
      <c r="E32" s="5" t="s">
        <v>159</v>
      </c>
      <c r="F32" s="2">
        <v>0.0</v>
      </c>
      <c r="G32" s="2"/>
      <c r="H32" s="2" t="s">
        <v>29</v>
      </c>
      <c r="I32" s="2" t="s">
        <v>29</v>
      </c>
      <c r="J32" s="2">
        <v>0.0</v>
      </c>
      <c r="K32" s="2">
        <v>0.0</v>
      </c>
      <c r="L32" s="2"/>
      <c r="M32" s="2">
        <v>95.0</v>
      </c>
      <c r="N32" s="2">
        <v>18.1</v>
      </c>
      <c r="O32" s="2" t="s">
        <v>160</v>
      </c>
      <c r="P32" s="2">
        <v>4.0</v>
      </c>
      <c r="Q32" s="2">
        <v>0.8</v>
      </c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 t="s">
        <v>161</v>
      </c>
      <c r="B33" s="2">
        <v>382.0</v>
      </c>
      <c r="C33" s="2">
        <v>20.0</v>
      </c>
      <c r="D33" s="2">
        <v>8.0</v>
      </c>
      <c r="E33" s="5" t="s">
        <v>162</v>
      </c>
      <c r="F33" s="2">
        <v>0.0</v>
      </c>
      <c r="G33" s="2"/>
      <c r="H33" s="2" t="s">
        <v>29</v>
      </c>
      <c r="I33" s="2" t="s">
        <v>29</v>
      </c>
      <c r="J33" s="2">
        <v>0.0</v>
      </c>
      <c r="K33" s="2">
        <v>0.0</v>
      </c>
      <c r="L33" s="2"/>
      <c r="M33" s="2">
        <v>49.0</v>
      </c>
      <c r="N33" s="2">
        <v>12.8</v>
      </c>
      <c r="O33" s="2" t="s">
        <v>160</v>
      </c>
      <c r="P33" s="2">
        <v>2.0</v>
      </c>
      <c r="Q33" s="2">
        <v>0.5</v>
      </c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 t="s">
        <v>163</v>
      </c>
      <c r="B34" s="2">
        <v>815.0</v>
      </c>
      <c r="C34" s="2">
        <v>23.0</v>
      </c>
      <c r="D34" s="2">
        <v>7.0</v>
      </c>
      <c r="E34" s="5" t="s">
        <v>164</v>
      </c>
      <c r="F34" s="2">
        <v>1.0</v>
      </c>
      <c r="G34" s="5" t="s">
        <v>165</v>
      </c>
      <c r="H34" s="2" t="s">
        <v>29</v>
      </c>
      <c r="I34" s="2" t="s">
        <v>29</v>
      </c>
      <c r="J34" s="2">
        <v>1.0</v>
      </c>
      <c r="K34" s="2">
        <v>0.1</v>
      </c>
      <c r="L34" s="6" t="s">
        <v>166</v>
      </c>
      <c r="M34" s="2">
        <v>208.0</v>
      </c>
      <c r="N34" s="2">
        <v>25.5</v>
      </c>
      <c r="O34" s="2" t="s">
        <v>160</v>
      </c>
      <c r="P34" s="2">
        <v>2.0</v>
      </c>
      <c r="Q34" s="2">
        <v>0.2</v>
      </c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 t="s">
        <v>167</v>
      </c>
      <c r="B35" s="2">
        <v>123.0</v>
      </c>
      <c r="C35" s="2">
        <v>17.0</v>
      </c>
      <c r="D35" s="2">
        <v>6.0</v>
      </c>
      <c r="E35" s="5" t="s">
        <v>168</v>
      </c>
      <c r="F35" s="2">
        <v>0.0</v>
      </c>
      <c r="G35" s="2"/>
      <c r="H35" s="2" t="s">
        <v>29</v>
      </c>
      <c r="I35" s="2" t="s">
        <v>29</v>
      </c>
      <c r="J35" s="2">
        <v>0.0</v>
      </c>
      <c r="K35" s="2">
        <v>0.0</v>
      </c>
      <c r="L35" s="9"/>
      <c r="M35" s="2">
        <v>1.0</v>
      </c>
      <c r="N35" s="2">
        <v>0.8</v>
      </c>
      <c r="O35" s="2" t="s">
        <v>160</v>
      </c>
      <c r="P35" s="2">
        <v>7.0</v>
      </c>
      <c r="Q35" s="2">
        <v>5.7</v>
      </c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 t="s">
        <v>169</v>
      </c>
      <c r="B36" s="3" t="s">
        <v>170</v>
      </c>
      <c r="C36" s="2">
        <v>16.0</v>
      </c>
      <c r="D36" s="2">
        <v>5.0</v>
      </c>
      <c r="E36" s="5" t="s">
        <v>171</v>
      </c>
      <c r="F36" s="2">
        <v>1.0</v>
      </c>
      <c r="G36" s="5" t="s">
        <v>172</v>
      </c>
      <c r="H36" s="2" t="s">
        <v>29</v>
      </c>
      <c r="I36" s="2" t="s">
        <v>29</v>
      </c>
      <c r="J36" s="2">
        <v>4.0</v>
      </c>
      <c r="K36" s="2">
        <v>0.9</v>
      </c>
      <c r="L36" s="6" t="s">
        <v>24</v>
      </c>
      <c r="M36" s="2">
        <v>6.0</v>
      </c>
      <c r="N36" s="2">
        <v>1.4</v>
      </c>
      <c r="O36" s="2" t="s">
        <v>160</v>
      </c>
      <c r="P36" s="2">
        <v>7.0</v>
      </c>
      <c r="Q36" s="2">
        <v>1.6</v>
      </c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 t="s">
        <v>173</v>
      </c>
      <c r="C43" s="2"/>
      <c r="D43" s="2"/>
      <c r="E43" s="2"/>
      <c r="F43" s="2"/>
      <c r="G43" s="2"/>
      <c r="H43" s="2" t="s">
        <v>174</v>
      </c>
      <c r="I43" s="2"/>
      <c r="J43" s="2" t="s">
        <v>175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 t="s">
        <v>176</v>
      </c>
      <c r="C44" s="2"/>
      <c r="D44" s="2"/>
      <c r="E44" s="2"/>
      <c r="F44" s="2"/>
      <c r="G44" s="2"/>
      <c r="H44" s="2" t="s">
        <v>177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 t="s">
        <v>178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4" t="s">
        <v>179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 t="s">
        <v>180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3" width="8.71"/>
    <col customWidth="1" min="4" max="4" width="26.57"/>
    <col customWidth="1" min="5" max="26" width="8.71"/>
  </cols>
  <sheetData>
    <row r="1">
      <c r="A1" s="1" t="s">
        <v>0</v>
      </c>
      <c r="B1" s="1" t="s">
        <v>10</v>
      </c>
      <c r="C1" s="1" t="s">
        <v>13</v>
      </c>
      <c r="D1" s="1" t="s">
        <v>181</v>
      </c>
    </row>
    <row r="2">
      <c r="A2" s="10" t="s">
        <v>16</v>
      </c>
      <c r="B2" s="2"/>
      <c r="C2" s="2"/>
      <c r="D2" s="2"/>
    </row>
    <row r="3">
      <c r="A3" s="6" t="s">
        <v>17</v>
      </c>
      <c r="B3" s="11">
        <v>24.8</v>
      </c>
      <c r="C3" s="11">
        <v>5.1</v>
      </c>
      <c r="D3" s="12">
        <v>1566.0</v>
      </c>
    </row>
    <row r="4">
      <c r="A4" s="6" t="s">
        <v>26</v>
      </c>
      <c r="B4" s="11">
        <v>17.8</v>
      </c>
      <c r="C4" s="11">
        <v>0.8</v>
      </c>
      <c r="D4" s="12">
        <v>2990.0</v>
      </c>
    </row>
    <row r="5">
      <c r="A5" s="6" t="s">
        <v>32</v>
      </c>
      <c r="B5" s="11">
        <v>51.6</v>
      </c>
      <c r="C5" s="11">
        <v>0.0</v>
      </c>
      <c r="D5" s="12">
        <v>6248.0</v>
      </c>
    </row>
    <row r="6">
      <c r="A6" s="6" t="s">
        <v>37</v>
      </c>
      <c r="B6" s="11">
        <v>16.8</v>
      </c>
      <c r="C6" s="11">
        <v>0.6</v>
      </c>
      <c r="D6" s="12">
        <v>3184.0</v>
      </c>
    </row>
    <row r="7">
      <c r="A7" s="6" t="s">
        <v>43</v>
      </c>
      <c r="B7" s="11">
        <v>10.1</v>
      </c>
      <c r="C7" s="11">
        <v>0.2</v>
      </c>
      <c r="D7" s="12">
        <v>3526.0</v>
      </c>
    </row>
    <row r="8">
      <c r="A8" s="6" t="s">
        <v>46</v>
      </c>
      <c r="B8" s="11">
        <v>8.7</v>
      </c>
      <c r="C8" s="11">
        <v>0.8</v>
      </c>
      <c r="D8" s="12">
        <v>2280.0</v>
      </c>
    </row>
    <row r="9">
      <c r="A9" s="6" t="s">
        <v>49</v>
      </c>
      <c r="B9" s="11">
        <v>13.3</v>
      </c>
      <c r="C9" s="11">
        <v>0.2</v>
      </c>
      <c r="D9" s="12">
        <v>3799.0</v>
      </c>
    </row>
    <row r="10">
      <c r="A10" s="6" t="s">
        <v>54</v>
      </c>
      <c r="B10" s="11">
        <v>6.0</v>
      </c>
      <c r="C10" s="11">
        <v>0.3</v>
      </c>
      <c r="D10" s="12">
        <v>2725.0</v>
      </c>
    </row>
    <row r="11">
      <c r="A11" s="6" t="s">
        <v>59</v>
      </c>
      <c r="B11" s="11">
        <v>20.7</v>
      </c>
      <c r="C11" s="11">
        <v>0.4</v>
      </c>
      <c r="D11" s="12">
        <v>3728.0</v>
      </c>
    </row>
    <row r="12">
      <c r="A12" s="10" t="s">
        <v>63</v>
      </c>
      <c r="B12" s="2"/>
      <c r="C12" s="2"/>
      <c r="D12" s="3"/>
    </row>
    <row r="13">
      <c r="A13" s="6" t="s">
        <v>64</v>
      </c>
      <c r="B13" s="11">
        <v>5.2</v>
      </c>
      <c r="C13" s="11">
        <v>0.7</v>
      </c>
      <c r="D13" s="12">
        <v>1891.0</v>
      </c>
    </row>
    <row r="14">
      <c r="A14" s="6" t="s">
        <v>72</v>
      </c>
      <c r="B14" s="11">
        <v>10.1</v>
      </c>
      <c r="C14" s="11">
        <v>0.8</v>
      </c>
      <c r="D14" s="13">
        <v>2428.0</v>
      </c>
    </row>
    <row r="15">
      <c r="A15" s="6" t="s">
        <v>74</v>
      </c>
      <c r="B15" s="11">
        <v>18.4</v>
      </c>
      <c r="C15" s="11">
        <v>0.8</v>
      </c>
      <c r="D15" s="13">
        <v>3023.0</v>
      </c>
    </row>
    <row r="16">
      <c r="A16" s="6" t="s">
        <v>77</v>
      </c>
      <c r="B16" s="11">
        <v>17.9</v>
      </c>
      <c r="C16" s="11">
        <v>0.7</v>
      </c>
      <c r="D16" s="13">
        <v>3114.0</v>
      </c>
    </row>
    <row r="17">
      <c r="A17" s="6" t="s">
        <v>81</v>
      </c>
      <c r="B17" s="11">
        <v>39.7</v>
      </c>
      <c r="C17" s="11">
        <v>0.61</v>
      </c>
      <c r="D17" s="13">
        <v>4026.0</v>
      </c>
    </row>
    <row r="18">
      <c r="A18" s="6" t="s">
        <v>85</v>
      </c>
      <c r="B18" s="11">
        <v>9.1</v>
      </c>
      <c r="C18" s="11">
        <v>2.9</v>
      </c>
      <c r="D18" s="12">
        <v>1121.0</v>
      </c>
    </row>
    <row r="19">
      <c r="A19" s="6" t="s">
        <v>92</v>
      </c>
      <c r="B19" s="11">
        <v>13.3</v>
      </c>
      <c r="C19" s="11">
        <v>4.5</v>
      </c>
      <c r="D19" s="12">
        <v>1069.0</v>
      </c>
    </row>
    <row r="20">
      <c r="A20" s="6" t="s">
        <v>98</v>
      </c>
      <c r="B20" s="11">
        <v>11.7</v>
      </c>
      <c r="C20" s="11">
        <v>2.6</v>
      </c>
      <c r="D20" s="12">
        <v>1475.0</v>
      </c>
    </row>
    <row r="21" ht="15.75" customHeight="1">
      <c r="A21" s="6" t="s">
        <v>105</v>
      </c>
      <c r="B21" s="11">
        <v>5.7</v>
      </c>
      <c r="C21" s="11">
        <v>0.0</v>
      </c>
      <c r="D21" s="12">
        <v>4060.0</v>
      </c>
    </row>
    <row r="22" ht="15.75" customHeight="1">
      <c r="A22" s="6" t="s">
        <v>110</v>
      </c>
      <c r="B22" s="11">
        <v>6.3</v>
      </c>
      <c r="C22" s="11">
        <v>3.0</v>
      </c>
      <c r="D22" s="11" t="s">
        <v>182</v>
      </c>
    </row>
    <row r="23" ht="15.75" customHeight="1">
      <c r="A23" s="6" t="s">
        <v>117</v>
      </c>
      <c r="B23" s="11">
        <v>4.2</v>
      </c>
      <c r="C23" s="11">
        <v>0.0</v>
      </c>
      <c r="D23" s="12">
        <v>3761.0</v>
      </c>
    </row>
    <row r="24" ht="15.75" customHeight="1">
      <c r="A24" s="6" t="s">
        <v>122</v>
      </c>
      <c r="B24" s="11">
        <v>2.0</v>
      </c>
      <c r="C24" s="11">
        <v>3.0</v>
      </c>
      <c r="D24" s="14" t="s">
        <v>183</v>
      </c>
    </row>
    <row r="25" ht="15.75" customHeight="1">
      <c r="A25" s="6" t="s">
        <v>129</v>
      </c>
      <c r="B25" s="11">
        <v>2.1</v>
      </c>
      <c r="C25" s="11">
        <v>0.0</v>
      </c>
      <c r="D25" s="12">
        <v>3091.0</v>
      </c>
    </row>
    <row r="26" ht="15.75" customHeight="1">
      <c r="A26" s="6" t="s">
        <v>134</v>
      </c>
      <c r="B26" s="11">
        <v>1.6</v>
      </c>
      <c r="C26" s="11">
        <v>1.7</v>
      </c>
      <c r="D26" s="11" t="s">
        <v>184</v>
      </c>
    </row>
    <row r="27" ht="15.75" customHeight="1">
      <c r="A27" s="6" t="s">
        <v>138</v>
      </c>
      <c r="B27" s="11">
        <v>1.3</v>
      </c>
      <c r="C27" s="11">
        <v>1.6</v>
      </c>
      <c r="D27" s="11" t="s">
        <v>185</v>
      </c>
    </row>
    <row r="28" ht="15.75" customHeight="1">
      <c r="A28" s="6" t="s">
        <v>143</v>
      </c>
      <c r="B28" s="11">
        <v>14.8</v>
      </c>
      <c r="C28" s="11">
        <v>3.0</v>
      </c>
      <c r="D28" s="13">
        <v>1570.0</v>
      </c>
    </row>
    <row r="29" ht="15.75" customHeight="1">
      <c r="A29" s="6" t="s">
        <v>186</v>
      </c>
      <c r="B29" s="11">
        <v>8.4</v>
      </c>
      <c r="C29" s="11">
        <v>0.1</v>
      </c>
      <c r="D29" s="12">
        <v>3750.0</v>
      </c>
    </row>
    <row r="30" ht="15.75" customHeight="1">
      <c r="A30" s="6" t="s">
        <v>187</v>
      </c>
      <c r="B30" s="11">
        <v>10.1</v>
      </c>
      <c r="C30" s="6" t="s">
        <v>156</v>
      </c>
      <c r="D30" s="11" t="s">
        <v>156</v>
      </c>
    </row>
    <row r="31" ht="15.75" customHeight="1">
      <c r="A31" s="10" t="s">
        <v>157</v>
      </c>
      <c r="B31" s="2"/>
      <c r="C31" s="2"/>
      <c r="D31" s="3"/>
    </row>
    <row r="32" ht="15.75" customHeight="1">
      <c r="A32" s="6" t="s">
        <v>158</v>
      </c>
      <c r="B32" s="11">
        <v>0.0</v>
      </c>
      <c r="C32" s="11">
        <v>18.1</v>
      </c>
      <c r="D32" s="12">
        <v>-5204.0</v>
      </c>
    </row>
    <row r="33" ht="15.75" customHeight="1">
      <c r="A33" s="6" t="s">
        <v>161</v>
      </c>
      <c r="B33" s="11">
        <v>0.0</v>
      </c>
      <c r="C33" s="11">
        <v>12.8</v>
      </c>
      <c r="D33" s="12">
        <v>-4860.0</v>
      </c>
    </row>
    <row r="34" ht="15.75" customHeight="1">
      <c r="A34" s="6" t="s">
        <v>163</v>
      </c>
      <c r="B34" s="11">
        <v>0.1</v>
      </c>
      <c r="C34" s="11">
        <v>25.5</v>
      </c>
      <c r="D34" s="12">
        <v>-4852.0</v>
      </c>
    </row>
    <row r="35" ht="15.75" customHeight="1">
      <c r="A35" s="6" t="s">
        <v>167</v>
      </c>
      <c r="B35" s="11">
        <v>0.0</v>
      </c>
      <c r="C35" s="11">
        <v>0.8</v>
      </c>
      <c r="D35" s="12">
        <v>-2197.0</v>
      </c>
    </row>
    <row r="36" ht="15.75" customHeight="1">
      <c r="A36" s="6" t="s">
        <v>169</v>
      </c>
      <c r="B36" s="11">
        <v>0.9</v>
      </c>
      <c r="C36" s="11">
        <v>1.4</v>
      </c>
      <c r="D36" s="3" t="s">
        <v>188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2025-07-17T17:39:52Z</dcterms:created>
  <dc:creator>Vincenzo Spagnolo</dc:creator>
</cp:coreProperties>
</file>