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chael\Downloads\"/>
    </mc:Choice>
  </mc:AlternateContent>
  <xr:revisionPtr revIDLastSave="0" documentId="8_{81E5899E-F651-EE4F-8A22-E848F03B66FA}" xr6:coauthVersionLast="47" xr6:coauthVersionMax="47" xr10:uidLastSave="{00000000-0000-0000-0000-000000000000}"/>
  <bookViews>
    <workbookView xWindow="-120" yWindow="-120" windowWidth="20730" windowHeight="11160" activeTab="1" xr2:uid="{D516BFD9-4616-2E43-AFCE-06C7E6660C98}"/>
  </bookViews>
  <sheets>
    <sheet name="Clumped Isotope Replicates" sheetId="3" r:id="rId1"/>
    <sheet name="REE" sheetId="1" r:id="rId2"/>
    <sheet name="Metadata for solution ICP-MS an" sheetId="2" r:id="rId3"/>
  </sheets>
  <calcPr calcId="191028" calcOnSave="0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89" i="1" l="1"/>
  <c r="U89" i="1"/>
  <c r="T89" i="1"/>
  <c r="S89" i="1"/>
  <c r="R89" i="1"/>
  <c r="Q89" i="1"/>
  <c r="P89" i="1"/>
  <c r="O89" i="1"/>
  <c r="N89" i="1"/>
  <c r="M89" i="1"/>
  <c r="L89" i="1"/>
  <c r="K89" i="1"/>
  <c r="J89" i="1"/>
  <c r="I89" i="1"/>
  <c r="Q23" i="3"/>
  <c r="P23" i="3"/>
  <c r="N23" i="3"/>
  <c r="M23" i="3"/>
  <c r="K23" i="3"/>
  <c r="J23" i="3"/>
  <c r="H23" i="3"/>
  <c r="G23" i="3"/>
  <c r="E23" i="3"/>
  <c r="D23" i="3"/>
  <c r="Q18" i="3"/>
  <c r="P18" i="3"/>
  <c r="N18" i="3"/>
  <c r="M18" i="3"/>
  <c r="K18" i="3"/>
  <c r="J18" i="3"/>
  <c r="H18" i="3"/>
  <c r="G18" i="3"/>
  <c r="E18" i="3"/>
  <c r="D18" i="3"/>
  <c r="Q13" i="3"/>
  <c r="P13" i="3"/>
  <c r="N13" i="3"/>
  <c r="M13" i="3"/>
  <c r="K13" i="3"/>
  <c r="J13" i="3"/>
  <c r="H13" i="3"/>
  <c r="G13" i="3"/>
  <c r="E13" i="3"/>
  <c r="D13" i="3"/>
  <c r="Q8" i="3"/>
  <c r="P8" i="3"/>
  <c r="N8" i="3"/>
  <c r="M8" i="3"/>
  <c r="K8" i="3"/>
  <c r="J8" i="3"/>
  <c r="H8" i="3"/>
  <c r="G8" i="3"/>
  <c r="E8" i="3"/>
  <c r="D8" i="3"/>
  <c r="Q2" i="3"/>
  <c r="P2" i="3"/>
  <c r="N2" i="3"/>
  <c r="M2" i="3"/>
  <c r="K2" i="3"/>
  <c r="J2" i="3"/>
  <c r="H2" i="3"/>
  <c r="G2" i="3"/>
  <c r="E2" i="3"/>
  <c r="D2" i="3"/>
</calcChain>
</file>

<file path=xl/sharedStrings.xml><?xml version="1.0" encoding="utf-8"?>
<sst xmlns="http://schemas.openxmlformats.org/spreadsheetml/2006/main" count="358" uniqueCount="167">
  <si>
    <t>lab #</t>
  </si>
  <si>
    <t>sample</t>
  </si>
  <si>
    <t>material</t>
  </si>
  <si>
    <t>genus</t>
  </si>
  <si>
    <t>Ca</t>
  </si>
  <si>
    <t>Sr</t>
  </si>
  <si>
    <t>Y</t>
  </si>
  <si>
    <t>Ba</t>
  </si>
  <si>
    <t>La</t>
  </si>
  <si>
    <t>Ce</t>
  </si>
  <si>
    <t>Pr</t>
  </si>
  <si>
    <t>Nd</t>
  </si>
  <si>
    <t>Sm</t>
  </si>
  <si>
    <t>Eu</t>
  </si>
  <si>
    <t>Gd</t>
  </si>
  <si>
    <t>Tb</t>
  </si>
  <si>
    <t>Dy</t>
  </si>
  <si>
    <t>Ho</t>
  </si>
  <si>
    <t>Er</t>
  </si>
  <si>
    <t>Tm</t>
  </si>
  <si>
    <t>Yb</t>
  </si>
  <si>
    <t>Lu</t>
  </si>
  <si>
    <t>Pb</t>
  </si>
  <si>
    <t>U</t>
  </si>
  <si>
    <t>ppm</t>
  </si>
  <si>
    <t>DS451</t>
  </si>
  <si>
    <t>UF 95869</t>
  </si>
  <si>
    <t>dentine</t>
  </si>
  <si>
    <t>Eremotherium</t>
  </si>
  <si>
    <t>DS454</t>
  </si>
  <si>
    <t>CM 41277</t>
  </si>
  <si>
    <t>bone</t>
  </si>
  <si>
    <t>DS457</t>
  </si>
  <si>
    <t>DS459</t>
  </si>
  <si>
    <t>UF 312728</t>
  </si>
  <si>
    <t>DS460</t>
  </si>
  <si>
    <t>UF 312730</t>
  </si>
  <si>
    <t>DS452</t>
  </si>
  <si>
    <t>Uncat</t>
  </si>
  <si>
    <t>Mammalia indet.</t>
  </si>
  <si>
    <t>DS455</t>
  </si>
  <si>
    <t>UF 145778</t>
  </si>
  <si>
    <t>enamel</t>
  </si>
  <si>
    <t>Mammuthus</t>
  </si>
  <si>
    <t>DS450</t>
  </si>
  <si>
    <t>FMNH P15130</t>
  </si>
  <si>
    <t>Megatherium</t>
  </si>
  <si>
    <t>DS458</t>
  </si>
  <si>
    <t>FMNH P13653</t>
  </si>
  <si>
    <t>DS462</t>
  </si>
  <si>
    <t>DS463</t>
  </si>
  <si>
    <t>FMNH P13725</t>
  </si>
  <si>
    <t>DS453</t>
  </si>
  <si>
    <t>UF 87131</t>
  </si>
  <si>
    <t>Nothrotheriops</t>
  </si>
  <si>
    <t>DS456</t>
  </si>
  <si>
    <t>Probocidian indet.</t>
  </si>
  <si>
    <t>DS461</t>
  </si>
  <si>
    <t>FMNH P14511/14401</t>
  </si>
  <si>
    <t>Promegatherium</t>
  </si>
  <si>
    <t>DS464</t>
  </si>
  <si>
    <t>W-2</t>
  </si>
  <si>
    <t>mean</t>
  </si>
  <si>
    <t>1SD</t>
  </si>
  <si>
    <t>%RSD</t>
  </si>
  <si>
    <t>known concentration</t>
  </si>
  <si>
    <t>%difference</t>
  </si>
  <si>
    <t>BDH82025-926 A1</t>
  </si>
  <si>
    <t>REE solution</t>
  </si>
  <si>
    <t>BDH82025-926 A2</t>
  </si>
  <si>
    <t>DS471</t>
  </si>
  <si>
    <t>NOCS</t>
  </si>
  <si>
    <t>fossil bone</t>
  </si>
  <si>
    <t>DS472</t>
  </si>
  <si>
    <t>DS473</t>
  </si>
  <si>
    <t>DS467</t>
  </si>
  <si>
    <t>NIST 1400</t>
  </si>
  <si>
    <t>bone ash</t>
  </si>
  <si>
    <t>DS466</t>
  </si>
  <si>
    <t>DS465</t>
  </si>
  <si>
    <t>DS468</t>
  </si>
  <si>
    <t>NIST1486</t>
  </si>
  <si>
    <t>bone meal</t>
  </si>
  <si>
    <t>DS469</t>
  </si>
  <si>
    <t>DS470</t>
  </si>
  <si>
    <t>PAAS</t>
  </si>
  <si>
    <t>Nance W.B., Taylor S.R. (1976) Rare earth element patterns and crustal evolution-I. Australian post-Archean sedimentary rocks. GCA, 40, 1539.</t>
  </si>
  <si>
    <t>Laboratory and Sample Preparation</t>
  </si>
  <si>
    <t>Laboratory name</t>
  </si>
  <si>
    <t>Boise State University Isotope Geology Laboratory</t>
  </si>
  <si>
    <t>Sample type/mineral</t>
  </si>
  <si>
    <t>Solution</t>
  </si>
  <si>
    <t>Sample preparation</t>
  </si>
  <si>
    <t>Solution Autosampler</t>
  </si>
  <si>
    <t>Make, Model and type</t>
  </si>
  <si>
    <t>ESI SC 4DX FAST</t>
  </si>
  <si>
    <t>uptake method</t>
  </si>
  <si>
    <t>FAST 2.0 mL</t>
  </si>
  <si>
    <t>Stabilization time</t>
  </si>
  <si>
    <t>30 s</t>
  </si>
  <si>
    <t>Wash</t>
  </si>
  <si>
    <t>dual rinse 4% HNO3 + trace HF (4 s each)</t>
  </si>
  <si>
    <t>ICP-MS Instrument</t>
  </si>
  <si>
    <t>ThermoElectron, iCAP-RQ, single quadrupole mass spectrometer</t>
  </si>
  <si>
    <t>Sample introduction</t>
  </si>
  <si>
    <t>RF power</t>
  </si>
  <si>
    <t>1550 W</t>
  </si>
  <si>
    <t>~1.00 L/min Ar</t>
  </si>
  <si>
    <t>Detection system</t>
  </si>
  <si>
    <t>Simultaneous combination of pulse and analog counting using real-time cross calibration</t>
  </si>
  <si>
    <t>Masses measured and dwell times per peak (ms)</t>
  </si>
  <si>
    <t>7Li, 9Be, 11B, 23Na, 24Mg, 27Al, 31P, 39K, 44Ca, 45Sc, 48Ti, 51V, 52Cr, 55Mn, 57Fe, 59Co, 60Ni, 63Cu, 66Zn, 71Ga, 85Rb, 88Sr, 89Y, 90Zr, 93Nb, 95Mo, 111Cd, 115In, 118Sn, 121Sb, 133Cs, 137Ba, 139La, 140Ce, 141Pr, 146Nd, 147Sm, 153Eu, 157Gd, 159Tb, 163Dy, 165Ho, 166Er, 169Tm, 172Yb, 175Lu, 178Hf, 181Ta, 182W, 185Re, 205Tl, 208Pb, 209Bi, 232Th, 238U (10)</t>
  </si>
  <si>
    <t>Number of sweeps per analysis</t>
  </si>
  <si>
    <t>Total analysis time</t>
  </si>
  <si>
    <t>13.75 s</t>
  </si>
  <si>
    <t>Analyses per reported sample mean</t>
  </si>
  <si>
    <t>Data Processing</t>
  </si>
  <si>
    <t>Blank</t>
  </si>
  <si>
    <t>Calibration strategy</t>
  </si>
  <si>
    <t>Internal standard</t>
  </si>
  <si>
    <t>In</t>
  </si>
  <si>
    <t>Data processing packages</t>
  </si>
  <si>
    <t>ThermoElectron Qtegra TRA software</t>
  </si>
  <si>
    <t>Drift correction</t>
  </si>
  <si>
    <t>Calibration updated from periodic measurements of BHVO-2</t>
  </si>
  <si>
    <t>137Ba+16O on 153Eu  (153Eu = 153Eu -0.0015*137Ba)</t>
  </si>
  <si>
    <t>Quality control  &amp; validation standards</t>
  </si>
  <si>
    <t>MQL</t>
  </si>
  <si>
    <t>2% HNO3 used for the dilutions of unknowns</t>
  </si>
  <si>
    <t>PFA micromist nebulizer; peltier cooled quartz, cyclonic spray chamber; 2.5 mm quartz injector and quartz torch; Ni cones, high matrix (3.5 mm) skimmer insert</t>
  </si>
  <si>
    <t>Method quantification limit (MQL)</t>
  </si>
  <si>
    <t>Defined as 3X the standard deviation of the blank analysis associated to the calibration, which is converted into a concentration value using the slope of the calibration function for each analyte, then converted to a concentration by the average dilution factor for the experiment</t>
  </si>
  <si>
    <t>Gravimetrically prepared dissolutions of whole rock powder W2 (Jochum, K. P., Weis, U., Schwager, B., Stoll, B., Wilson, S. A., Haug, G. H., ... &amp; Enzweiler, J. (2016). Reference values following ISO guidelines for frequently requested rock reference materials. Geostandards and Geoanalytical Research, 40(3), 333-350.), and NIST1400 bone ash, NIST1486 bone meal and NOCS fossil bone material (Chavagnac, V., Milton, J. A., Green, D. R. H., Breuer, J., Bruguier, O., Jacob, D. E., ... &amp; Yuan, H. (2007). Towards the development of a fossil bone geochemical standard: An inter-laboratory study. Analytica Chimica Acta, 599(2), 177-190). Multiple dilutions of a mixed 100 ppm REE standard solution (BDH82025-926) diluted to similar concentrations as the unknowns</t>
  </si>
  <si>
    <t>Interference correction</t>
  </si>
  <si>
    <t>Linear regression calibration from gravimetrically prepared whole rock powders BHVO-2, BCR-2, BIR-1, AGV-2 (Jochum, K. P., Weis, U., Schwager, B., Stoll, B., Wilson, S. A., Haug, G. H., ... &amp; Enzweiler, J. (2016). Reference values following ISO guidelines for frequently requested rock reference materials. Geostandards and Geoanalytical Research, 40(3), 333-350)</t>
  </si>
  <si>
    <t xml:space="preserve">Nebulizer gas flow </t>
  </si>
  <si>
    <t>Sample powders were dissolved in 0.1 mL 29M HF + 0.3 mL 16M HNO3, dried and redissolved in 0.5 mL 16 M HNO3 3X, diluted gravimetrically in 2% HNO3 for analysis</t>
  </si>
  <si>
    <t>Replicate</t>
  </si>
  <si>
    <t>Run date</t>
  </si>
  <si>
    <t>δ13C VPDB (Final)</t>
  </si>
  <si>
    <t>δ13C VPDB (Final) average</t>
  </si>
  <si>
    <t>δ13C VPDB (Final) SD*</t>
  </si>
  <si>
    <t>δ18O VPDB (Final)</t>
  </si>
  <si>
    <t>δ18O VPDB (Final) average</t>
  </si>
  <si>
    <t>δ18O VPDB (Final) SD*</t>
  </si>
  <si>
    <t>δ18O VSMOW (Final)</t>
  </si>
  <si>
    <t>δ18O VSMOW (Final) average</t>
  </si>
  <si>
    <t>δ18O VSMOW (Final) SD</t>
  </si>
  <si>
    <t>Δ47 CDES (Final)</t>
  </si>
  <si>
    <t>Δ47 CDES (Final) average</t>
  </si>
  <si>
    <t>Δ47 CDES (Final) SE*</t>
  </si>
  <si>
    <t>Δ48 CDES (Final)</t>
  </si>
  <si>
    <t>Δ48 CDES (Final) average</t>
  </si>
  <si>
    <t>Δ48 CDES (Final) SE*</t>
  </si>
  <si>
    <t>Temp [°C]</t>
  </si>
  <si>
    <t>Temp [°C] average</t>
  </si>
  <si>
    <t>+/- SE</t>
  </si>
  <si>
    <t>Predicted Alpha (NOTE: mineral specific)</t>
  </si>
  <si>
    <t>water δ18O VSMOW</t>
  </si>
  <si>
    <t>water δ18O VSMOW average</t>
  </si>
  <si>
    <t>water δ18O VSMOW SD</t>
  </si>
  <si>
    <t>R1</t>
  </si>
  <si>
    <t>R2</t>
  </si>
  <si>
    <t>R3</t>
  </si>
  <si>
    <t>R4</t>
  </si>
  <si>
    <t>R5</t>
  </si>
  <si>
    <t>FMNH 14404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</si>
</sst>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"/>
    <numFmt numFmtId="165" formatCode="0.000"/>
    <numFmt numFmtId="166" formatCode="0.0000"/>
    <numFmt numFmtId="167" formatCode="0.00000"/>
    <numFmt numFmtId="168" formatCode="0.000000"/>
  </numFmts>
  <fonts count="20" x14ac:knownFonts="1">
    <font>
      <sz val="12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i/>
      <sz val="10"/>
      <color theme="1"/>
      <name val="Arial"/>
      <family val="2"/>
    </font>
    <font>
      <b/>
      <u/>
      <sz val="10"/>
      <color theme="1"/>
      <name val="Arial"/>
      <family val="2"/>
    </font>
    <font>
      <sz val="10"/>
      <name val="Verdana"/>
      <family val="2"/>
    </font>
    <font>
      <b/>
      <sz val="12"/>
      <name val="Calibri"/>
      <family val="2"/>
    </font>
    <font>
      <b/>
      <sz val="12"/>
      <color indexed="8"/>
      <name val="Calibri"/>
      <family val="2"/>
    </font>
    <font>
      <sz val="12"/>
      <name val="Calibri"/>
      <family val="2"/>
    </font>
    <font>
      <sz val="11"/>
      <name val="Calibri"/>
      <family val="2"/>
    </font>
    <font>
      <sz val="12"/>
      <color indexed="8"/>
      <name val="Calibri"/>
      <family val="2"/>
    </font>
    <font>
      <sz val="12"/>
      <color indexed="8"/>
      <name val="Arial"/>
      <family val="2"/>
    </font>
    <font>
      <sz val="10"/>
      <name val="Verdana"/>
      <family val="2"/>
      <charset val="1"/>
    </font>
    <font>
      <b/>
      <sz val="11"/>
      <name val="Verdana"/>
      <family val="2"/>
      <charset val="1"/>
    </font>
    <font>
      <b/>
      <sz val="10"/>
      <name val="Verdana"/>
      <family val="2"/>
      <charset val="1"/>
    </font>
    <font>
      <b/>
      <sz val="10"/>
      <color rgb="FFFFFFFF"/>
      <name val="Verdana"/>
      <family val="2"/>
      <charset val="1"/>
    </font>
    <font>
      <b/>
      <sz val="11"/>
      <color rgb="FFFFFFFF"/>
      <name val="Verdana"/>
      <family val="2"/>
      <charset val="1"/>
    </font>
    <font>
      <sz val="11"/>
      <name val="Calibri"/>
      <family val="2"/>
      <charset val="1"/>
    </font>
    <font>
      <b/>
      <sz val="11"/>
      <name val="Calibri"/>
      <family val="2"/>
    </font>
    <font>
      <sz val="11"/>
      <color rgb="FF000000"/>
      <name val="Calibri"/>
      <family val="2"/>
      <charset val="1"/>
    </font>
  </fonts>
  <fills count="1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2F2F2"/>
        <bgColor rgb="FFF0F0F0"/>
      </patternFill>
    </fill>
    <fill>
      <patternFill patternType="solid">
        <fgColor rgb="FFFF9999"/>
        <bgColor rgb="FFFF8080"/>
      </patternFill>
    </fill>
    <fill>
      <patternFill patternType="solid">
        <fgColor rgb="FFFFBDBD"/>
        <bgColor rgb="FFFF9999"/>
      </patternFill>
    </fill>
    <fill>
      <patternFill patternType="solid">
        <fgColor rgb="FFFFC000"/>
        <bgColor rgb="FFFF9900"/>
      </patternFill>
    </fill>
    <fill>
      <patternFill patternType="solid">
        <fgColor rgb="FFFFD961"/>
        <bgColor rgb="FFFFBDBD"/>
      </patternFill>
    </fill>
    <fill>
      <patternFill patternType="solid">
        <fgColor theme="8"/>
        <bgColor rgb="FFFFBDBD"/>
      </patternFill>
    </fill>
    <fill>
      <patternFill patternType="solid">
        <fgColor theme="8" tint="0.59999389629810485"/>
        <bgColor rgb="FFFFBDBD"/>
      </patternFill>
    </fill>
    <fill>
      <patternFill patternType="solid">
        <fgColor rgb="FF009900"/>
        <bgColor rgb="FF00C400"/>
      </patternFill>
    </fill>
    <fill>
      <patternFill patternType="solid">
        <fgColor rgb="FF00C400"/>
        <bgColor rgb="FF009900"/>
      </patternFill>
    </fill>
    <fill>
      <patternFill patternType="solid">
        <fgColor rgb="FFAA00D2"/>
        <bgColor rgb="FF800080"/>
      </patternFill>
    </fill>
    <fill>
      <patternFill patternType="solid">
        <fgColor rgb="FFCC66FF"/>
        <bgColor rgb="FF9999FF"/>
      </patternFill>
    </fill>
    <fill>
      <patternFill patternType="solid">
        <fgColor rgb="FF0033CC"/>
        <bgColor rgb="FF003366"/>
      </patternFill>
    </fill>
    <fill>
      <patternFill patternType="solid">
        <fgColor rgb="FF00B0F0"/>
        <bgColor rgb="FF0099FF"/>
      </patternFill>
    </fill>
    <fill>
      <patternFill patternType="solid">
        <fgColor theme="2" tint="-9.9978637043366805E-2"/>
        <bgColor indexed="64"/>
      </patternFill>
    </fill>
  </fills>
  <borders count="3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9" fillId="0" borderId="0">
      <alignment wrapText="1"/>
    </xf>
  </cellStyleXfs>
  <cellXfs count="147">
    <xf numFmtId="0" fontId="0" fillId="0" borderId="0" xfId="0"/>
    <xf numFmtId="0" fontId="1" fillId="2" borderId="1" xfId="0" applyFont="1" applyFill="1" applyBorder="1"/>
    <xf numFmtId="0" fontId="1" fillId="2" borderId="0" xfId="0" applyFont="1" applyFill="1"/>
    <xf numFmtId="0" fontId="2" fillId="2" borderId="0" xfId="0" applyFont="1" applyFill="1"/>
    <xf numFmtId="0" fontId="2" fillId="2" borderId="2" xfId="0" applyFont="1" applyFill="1" applyBorder="1"/>
    <xf numFmtId="0" fontId="2" fillId="2" borderId="3" xfId="0" applyFont="1" applyFill="1" applyBorder="1" applyAlignment="1">
      <alignment horizontal="center"/>
    </xf>
    <xf numFmtId="0" fontId="3" fillId="2" borderId="3" xfId="0" applyFont="1" applyFill="1" applyBorder="1"/>
    <xf numFmtId="1" fontId="2" fillId="2" borderId="3" xfId="0" applyNumberFormat="1" applyFont="1" applyFill="1" applyBorder="1"/>
    <xf numFmtId="164" fontId="2" fillId="2" borderId="3" xfId="0" applyNumberFormat="1" applyFont="1" applyFill="1" applyBorder="1"/>
    <xf numFmtId="2" fontId="2" fillId="2" borderId="3" xfId="0" applyNumberFormat="1" applyFont="1" applyFill="1" applyBorder="1"/>
    <xf numFmtId="0" fontId="2" fillId="2" borderId="4" xfId="0" applyFont="1" applyFill="1" applyBorder="1"/>
    <xf numFmtId="0" fontId="2" fillId="2" borderId="0" xfId="0" applyFont="1" applyFill="1" applyAlignment="1">
      <alignment horizontal="center"/>
    </xf>
    <xf numFmtId="0" fontId="3" fillId="2" borderId="0" xfId="0" applyFont="1" applyFill="1"/>
    <xf numFmtId="1" fontId="2" fillId="2" borderId="0" xfId="0" applyNumberFormat="1" applyFont="1" applyFill="1"/>
    <xf numFmtId="164" fontId="2" fillId="2" borderId="0" xfId="0" applyNumberFormat="1" applyFont="1" applyFill="1"/>
    <xf numFmtId="2" fontId="2" fillId="2" borderId="0" xfId="0" applyNumberFormat="1" applyFont="1" applyFill="1"/>
    <xf numFmtId="165" fontId="2" fillId="2" borderId="0" xfId="0" applyNumberFormat="1" applyFont="1" applyFill="1"/>
    <xf numFmtId="166" fontId="2" fillId="2" borderId="0" xfId="0" applyNumberFormat="1" applyFont="1" applyFill="1"/>
    <xf numFmtId="167" fontId="2" fillId="2" borderId="0" xfId="0" applyNumberFormat="1" applyFont="1" applyFill="1"/>
    <xf numFmtId="0" fontId="2" fillId="2" borderId="5" xfId="0" applyFont="1" applyFill="1" applyBorder="1"/>
    <xf numFmtId="0" fontId="2" fillId="2" borderId="6" xfId="0" applyFont="1" applyFill="1" applyBorder="1" applyAlignment="1">
      <alignment horizontal="center"/>
    </xf>
    <xf numFmtId="0" fontId="3" fillId="2" borderId="6" xfId="0" applyFont="1" applyFill="1" applyBorder="1"/>
    <xf numFmtId="1" fontId="2" fillId="2" borderId="6" xfId="0" applyNumberFormat="1" applyFont="1" applyFill="1" applyBorder="1"/>
    <xf numFmtId="164" fontId="2" fillId="2" borderId="6" xfId="0" applyNumberFormat="1" applyFont="1" applyFill="1" applyBorder="1"/>
    <xf numFmtId="2" fontId="2" fillId="2" borderId="6" xfId="0" applyNumberFormat="1" applyFont="1" applyFill="1" applyBorder="1"/>
    <xf numFmtId="0" fontId="2" fillId="2" borderId="3" xfId="0" applyFont="1" applyFill="1" applyBorder="1"/>
    <xf numFmtId="165" fontId="2" fillId="2" borderId="3" xfId="0" applyNumberFormat="1" applyFont="1" applyFill="1" applyBorder="1"/>
    <xf numFmtId="0" fontId="2" fillId="2" borderId="7" xfId="0" applyFont="1" applyFill="1" applyBorder="1"/>
    <xf numFmtId="0" fontId="2" fillId="2" borderId="8" xfId="0" applyFont="1" applyFill="1" applyBorder="1"/>
    <xf numFmtId="1" fontId="2" fillId="2" borderId="8" xfId="0" applyNumberFormat="1" applyFont="1" applyFill="1" applyBorder="1"/>
    <xf numFmtId="164" fontId="2" fillId="2" borderId="8" xfId="0" applyNumberFormat="1" applyFont="1" applyFill="1" applyBorder="1"/>
    <xf numFmtId="2" fontId="2" fillId="2" borderId="8" xfId="0" applyNumberFormat="1" applyFont="1" applyFill="1" applyBorder="1"/>
    <xf numFmtId="165" fontId="2" fillId="2" borderId="8" xfId="0" applyNumberFormat="1" applyFont="1" applyFill="1" applyBorder="1"/>
    <xf numFmtId="0" fontId="1" fillId="2" borderId="9" xfId="0" applyFont="1" applyFill="1" applyBorder="1"/>
    <xf numFmtId="1" fontId="1" fillId="2" borderId="1" xfId="0" applyNumberFormat="1" applyFont="1" applyFill="1" applyBorder="1"/>
    <xf numFmtId="164" fontId="1" fillId="2" borderId="1" xfId="0" applyNumberFormat="1" applyFont="1" applyFill="1" applyBorder="1"/>
    <xf numFmtId="2" fontId="1" fillId="2" borderId="1" xfId="0" applyNumberFormat="1" applyFont="1" applyFill="1" applyBorder="1"/>
    <xf numFmtId="165" fontId="1" fillId="2" borderId="1" xfId="0" applyNumberFormat="1" applyFont="1" applyFill="1" applyBorder="1"/>
    <xf numFmtId="0" fontId="1" fillId="2" borderId="7" xfId="0" applyFont="1" applyFill="1" applyBorder="1"/>
    <xf numFmtId="0" fontId="1" fillId="2" borderId="8" xfId="0" applyFont="1" applyFill="1" applyBorder="1"/>
    <xf numFmtId="2" fontId="1" fillId="2" borderId="8" xfId="0" applyNumberFormat="1" applyFont="1" applyFill="1" applyBorder="1"/>
    <xf numFmtId="164" fontId="1" fillId="2" borderId="8" xfId="0" applyNumberFormat="1" applyFont="1" applyFill="1" applyBorder="1"/>
    <xf numFmtId="0" fontId="3" fillId="2" borderId="9" xfId="0" applyFont="1" applyFill="1" applyBorder="1"/>
    <xf numFmtId="0" fontId="3" fillId="2" borderId="1" xfId="0" applyFont="1" applyFill="1" applyBorder="1"/>
    <xf numFmtId="1" fontId="3" fillId="2" borderId="1" xfId="0" applyNumberFormat="1" applyFont="1" applyFill="1" applyBorder="1"/>
    <xf numFmtId="0" fontId="1" fillId="2" borderId="5" xfId="0" applyFont="1" applyFill="1" applyBorder="1"/>
    <xf numFmtId="0" fontId="1" fillId="2" borderId="6" xfId="0" applyFont="1" applyFill="1" applyBorder="1"/>
    <xf numFmtId="2" fontId="1" fillId="2" borderId="6" xfId="0" applyNumberFormat="1" applyFont="1" applyFill="1" applyBorder="1"/>
    <xf numFmtId="164" fontId="1" fillId="2" borderId="6" xfId="0" applyNumberFormat="1" applyFont="1" applyFill="1" applyBorder="1"/>
    <xf numFmtId="166" fontId="1" fillId="2" borderId="6" xfId="0" applyNumberFormat="1" applyFont="1" applyFill="1" applyBorder="1"/>
    <xf numFmtId="1" fontId="1" fillId="2" borderId="8" xfId="0" applyNumberFormat="1" applyFont="1" applyFill="1" applyBorder="1"/>
    <xf numFmtId="1" fontId="1" fillId="2" borderId="6" xfId="0" applyNumberFormat="1" applyFont="1" applyFill="1" applyBorder="1"/>
    <xf numFmtId="165" fontId="1" fillId="2" borderId="6" xfId="0" applyNumberFormat="1" applyFont="1" applyFill="1" applyBorder="1"/>
    <xf numFmtId="164" fontId="3" fillId="2" borderId="1" xfId="0" applyNumberFormat="1" applyFont="1" applyFill="1" applyBorder="1"/>
    <xf numFmtId="166" fontId="2" fillId="2" borderId="3" xfId="0" applyNumberFormat="1" applyFont="1" applyFill="1" applyBorder="1"/>
    <xf numFmtId="167" fontId="2" fillId="2" borderId="3" xfId="0" applyNumberFormat="1" applyFont="1" applyFill="1" applyBorder="1"/>
    <xf numFmtId="166" fontId="2" fillId="2" borderId="8" xfId="0" applyNumberFormat="1" applyFont="1" applyFill="1" applyBorder="1"/>
    <xf numFmtId="167" fontId="2" fillId="2" borderId="8" xfId="0" applyNumberFormat="1" applyFont="1" applyFill="1" applyBorder="1"/>
    <xf numFmtId="166" fontId="1" fillId="2" borderId="1" xfId="0" applyNumberFormat="1" applyFont="1" applyFill="1" applyBorder="1"/>
    <xf numFmtId="167" fontId="1" fillId="2" borderId="1" xfId="0" applyNumberFormat="1" applyFont="1" applyFill="1" applyBorder="1"/>
    <xf numFmtId="168" fontId="2" fillId="2" borderId="3" xfId="0" applyNumberFormat="1" applyFont="1" applyFill="1" applyBorder="1"/>
    <xf numFmtId="168" fontId="2" fillId="2" borderId="0" xfId="0" applyNumberFormat="1" applyFont="1" applyFill="1"/>
    <xf numFmtId="168" fontId="2" fillId="2" borderId="8" xfId="0" applyNumberFormat="1" applyFont="1" applyFill="1" applyBorder="1"/>
    <xf numFmtId="168" fontId="1" fillId="2" borderId="1" xfId="0" applyNumberFormat="1" applyFont="1" applyFill="1" applyBorder="1"/>
    <xf numFmtId="0" fontId="4" fillId="2" borderId="1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6" fillId="2" borderId="0" xfId="1" applyFont="1" applyFill="1" applyAlignment="1">
      <alignment vertical="center"/>
    </xf>
    <xf numFmtId="0" fontId="5" fillId="2" borderId="0" xfId="1" applyFill="1" applyAlignment="1">
      <alignment vertical="center"/>
    </xf>
    <xf numFmtId="0" fontId="5" fillId="0" borderId="0" xfId="1" applyAlignment="1">
      <alignment vertical="center"/>
    </xf>
    <xf numFmtId="0" fontId="8" fillId="2" borderId="0" xfId="1" applyFont="1" applyFill="1" applyAlignment="1">
      <alignment vertical="center"/>
    </xf>
    <xf numFmtId="0" fontId="7" fillId="3" borderId="10" xfId="1" applyFont="1" applyFill="1" applyBorder="1" applyAlignment="1">
      <alignment vertical="center" wrapText="1"/>
    </xf>
    <xf numFmtId="0" fontId="9" fillId="3" borderId="11" xfId="1" applyFont="1" applyFill="1" applyBorder="1" applyAlignment="1">
      <alignment vertical="center" wrapText="1"/>
    </xf>
    <xf numFmtId="0" fontId="10" fillId="0" borderId="12" xfId="1" applyFont="1" applyBorder="1" applyAlignment="1">
      <alignment vertical="center" wrapText="1"/>
    </xf>
    <xf numFmtId="0" fontId="10" fillId="2" borderId="13" xfId="1" applyFont="1" applyFill="1" applyBorder="1" applyAlignment="1">
      <alignment vertical="center" wrapText="1"/>
    </xf>
    <xf numFmtId="0" fontId="7" fillId="3" borderId="12" xfId="1" applyFont="1" applyFill="1" applyBorder="1" applyAlignment="1">
      <alignment vertical="center" wrapText="1"/>
    </xf>
    <xf numFmtId="0" fontId="9" fillId="3" borderId="13" xfId="1" applyFont="1" applyFill="1" applyBorder="1" applyAlignment="1">
      <alignment vertical="center" wrapText="1"/>
    </xf>
    <xf numFmtId="0" fontId="10" fillId="0" borderId="14" xfId="1" applyFont="1" applyBorder="1" applyAlignment="1">
      <alignment vertical="center" wrapText="1"/>
    </xf>
    <xf numFmtId="0" fontId="10" fillId="2" borderId="15" xfId="1" applyFont="1" applyFill="1" applyBorder="1" applyAlignment="1">
      <alignment vertical="center" wrapText="1"/>
    </xf>
    <xf numFmtId="0" fontId="10" fillId="0" borderId="16" xfId="1" applyFont="1" applyBorder="1" applyAlignment="1">
      <alignment vertical="center" wrapText="1"/>
    </xf>
    <xf numFmtId="0" fontId="10" fillId="2" borderId="17" xfId="1" applyFont="1" applyFill="1" applyBorder="1" applyAlignment="1">
      <alignment horizontal="left" vertical="center" wrapText="1"/>
    </xf>
    <xf numFmtId="1" fontId="10" fillId="2" borderId="13" xfId="1" applyNumberFormat="1" applyFont="1" applyFill="1" applyBorder="1" applyAlignment="1">
      <alignment horizontal="left" vertical="center" wrapText="1"/>
    </xf>
    <xf numFmtId="0" fontId="10" fillId="2" borderId="15" xfId="1" applyFont="1" applyFill="1" applyBorder="1" applyAlignment="1">
      <alignment vertical="top" wrapText="1"/>
    </xf>
    <xf numFmtId="0" fontId="10" fillId="0" borderId="18" xfId="1" applyFont="1" applyBorder="1" applyAlignment="1">
      <alignment vertical="center" wrapText="1"/>
    </xf>
    <xf numFmtId="0" fontId="8" fillId="2" borderId="18" xfId="1" applyFont="1" applyFill="1" applyBorder="1" applyAlignment="1">
      <alignment vertical="center" wrapText="1"/>
    </xf>
    <xf numFmtId="0" fontId="10" fillId="0" borderId="14" xfId="1" applyFont="1" applyBorder="1" applyAlignment="1">
      <alignment vertical="top" wrapText="1"/>
    </xf>
    <xf numFmtId="0" fontId="8" fillId="2" borderId="15" xfId="1" applyFont="1" applyFill="1" applyBorder="1" applyAlignment="1">
      <alignment vertical="center" wrapText="1"/>
    </xf>
    <xf numFmtId="0" fontId="10" fillId="2" borderId="19" xfId="1" applyFont="1" applyFill="1" applyBorder="1" applyAlignment="1">
      <alignment vertical="top" wrapText="1"/>
    </xf>
    <xf numFmtId="0" fontId="8" fillId="2" borderId="13" xfId="1" applyFont="1" applyFill="1" applyBorder="1" applyAlignment="1">
      <alignment vertical="center" wrapText="1"/>
    </xf>
    <xf numFmtId="0" fontId="10" fillId="2" borderId="22" xfId="1" applyFont="1" applyFill="1" applyBorder="1" applyAlignment="1">
      <alignment vertical="top" wrapText="1"/>
    </xf>
    <xf numFmtId="2" fontId="8" fillId="2" borderId="23" xfId="1" applyNumberFormat="1" applyFont="1" applyFill="1" applyBorder="1" applyAlignment="1">
      <alignment vertical="top" wrapText="1"/>
    </xf>
    <xf numFmtId="0" fontId="11" fillId="2" borderId="24" xfId="1" applyFont="1" applyFill="1" applyBorder="1" applyAlignment="1">
      <alignment vertical="center"/>
    </xf>
    <xf numFmtId="2" fontId="8" fillId="2" borderId="25" xfId="1" applyNumberFormat="1" applyFont="1" applyFill="1" applyBorder="1" applyAlignment="1">
      <alignment vertical="center" wrapText="1"/>
    </xf>
    <xf numFmtId="2" fontId="3" fillId="2" borderId="1" xfId="0" applyNumberFormat="1" applyFont="1" applyFill="1" applyBorder="1"/>
    <xf numFmtId="0" fontId="1" fillId="2" borderId="0" xfId="0" applyFont="1" applyFill="1" applyBorder="1"/>
    <xf numFmtId="0" fontId="2" fillId="2" borderId="0" xfId="0" applyFont="1" applyFill="1" applyBorder="1"/>
    <xf numFmtId="0" fontId="3" fillId="2" borderId="0" xfId="0" applyFont="1" applyFill="1" applyBorder="1"/>
    <xf numFmtId="0" fontId="1" fillId="2" borderId="1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2" fillId="2" borderId="19" xfId="0" applyFont="1" applyFill="1" applyBorder="1" applyAlignment="1">
      <alignment horizontal="center"/>
    </xf>
    <xf numFmtId="164" fontId="2" fillId="2" borderId="0" xfId="0" applyNumberFormat="1" applyFont="1" applyFill="1" applyBorder="1"/>
    <xf numFmtId="0" fontId="2" fillId="2" borderId="26" xfId="0" applyFont="1" applyFill="1" applyBorder="1" applyAlignment="1">
      <alignment horizontal="right"/>
    </xf>
    <xf numFmtId="1" fontId="2" fillId="2" borderId="26" xfId="0" applyNumberFormat="1" applyFont="1" applyFill="1" applyBorder="1" applyAlignment="1">
      <alignment horizontal="right"/>
    </xf>
    <xf numFmtId="0" fontId="2" fillId="2" borderId="0" xfId="0" applyFont="1" applyFill="1" applyBorder="1" applyAlignment="1">
      <alignment horizontal="right"/>
    </xf>
    <xf numFmtId="166" fontId="2" fillId="2" borderId="26" xfId="0" applyNumberFormat="1" applyFont="1" applyFill="1" applyBorder="1" applyAlignment="1">
      <alignment horizontal="right"/>
    </xf>
    <xf numFmtId="165" fontId="2" fillId="2" borderId="26" xfId="0" applyNumberFormat="1" applyFont="1" applyFill="1" applyBorder="1" applyAlignment="1">
      <alignment horizontal="right"/>
    </xf>
    <xf numFmtId="165" fontId="2" fillId="2" borderId="6" xfId="0" applyNumberFormat="1" applyFont="1" applyFill="1" applyBorder="1" applyAlignment="1">
      <alignment horizontal="right"/>
    </xf>
    <xf numFmtId="0" fontId="12" fillId="4" borderId="27" xfId="0" applyFont="1" applyFill="1" applyBorder="1" applyAlignment="1">
      <alignment horizontal="center" vertical="center" wrapText="1"/>
    </xf>
    <xf numFmtId="0" fontId="13" fillId="5" borderId="27" xfId="0" applyFont="1" applyFill="1" applyBorder="1" applyAlignment="1">
      <alignment horizontal="center" vertical="center" wrapText="1"/>
    </xf>
    <xf numFmtId="0" fontId="13" fillId="6" borderId="27" xfId="0" applyFont="1" applyFill="1" applyBorder="1" applyAlignment="1">
      <alignment horizontal="center" vertical="center" wrapText="1"/>
    </xf>
    <xf numFmtId="0" fontId="13" fillId="7" borderId="27" xfId="0" applyFont="1" applyFill="1" applyBorder="1" applyAlignment="1">
      <alignment horizontal="center" vertical="center" wrapText="1"/>
    </xf>
    <xf numFmtId="0" fontId="13" fillId="8" borderId="27" xfId="0" applyFont="1" applyFill="1" applyBorder="1" applyAlignment="1">
      <alignment horizontal="center" vertical="center" wrapText="1"/>
    </xf>
    <xf numFmtId="0" fontId="13" fillId="9" borderId="27" xfId="0" applyFont="1" applyFill="1" applyBorder="1" applyAlignment="1">
      <alignment horizontal="center" vertical="center" wrapText="1"/>
    </xf>
    <xf numFmtId="0" fontId="13" fillId="10" borderId="27" xfId="0" applyFont="1" applyFill="1" applyBorder="1" applyAlignment="1">
      <alignment horizontal="center" vertical="center" wrapText="1"/>
    </xf>
    <xf numFmtId="0" fontId="14" fillId="11" borderId="27" xfId="0" applyFont="1" applyFill="1" applyBorder="1" applyAlignment="1">
      <alignment horizontal="center" vertical="center" wrapText="1"/>
    </xf>
    <xf numFmtId="0" fontId="14" fillId="12" borderId="27" xfId="0" applyFont="1" applyFill="1" applyBorder="1" applyAlignment="1">
      <alignment horizontal="center" vertical="center" wrapText="1"/>
    </xf>
    <xf numFmtId="0" fontId="15" fillId="13" borderId="27" xfId="0" applyFont="1" applyFill="1" applyBorder="1" applyAlignment="1">
      <alignment horizontal="center" vertical="center" wrapText="1"/>
    </xf>
    <xf numFmtId="0" fontId="15" fillId="14" borderId="28" xfId="0" applyFont="1" applyFill="1" applyBorder="1" applyAlignment="1">
      <alignment horizontal="center" vertical="center" wrapText="1"/>
    </xf>
    <xf numFmtId="0" fontId="16" fillId="15" borderId="8" xfId="0" applyFont="1" applyFill="1" applyBorder="1" applyAlignment="1">
      <alignment horizontal="center" vertical="center" wrapText="1"/>
    </xf>
    <xf numFmtId="0" fontId="16" fillId="15" borderId="29" xfId="0" applyFont="1" applyFill="1" applyBorder="1" applyAlignment="1">
      <alignment horizontal="center" vertical="center" wrapText="1"/>
    </xf>
    <xf numFmtId="0" fontId="17" fillId="16" borderId="30" xfId="0" applyFont="1" applyFill="1" applyBorder="1" applyAlignment="1">
      <alignment horizontal="center" vertical="center" wrapText="1"/>
    </xf>
    <xf numFmtId="0" fontId="18" fillId="16" borderId="30" xfId="0" applyFont="1" applyFill="1" applyBorder="1" applyAlignment="1">
      <alignment horizontal="center" vertical="center" wrapText="1"/>
    </xf>
    <xf numFmtId="0" fontId="17" fillId="17" borderId="0" xfId="0" applyFont="1" applyFill="1" applyAlignment="1">
      <alignment horizontal="left"/>
    </xf>
    <xf numFmtId="0" fontId="0" fillId="17" borderId="0" xfId="0" applyFill="1"/>
    <xf numFmtId="2" fontId="19" fillId="17" borderId="0" xfId="2" applyNumberFormat="1" applyFill="1">
      <alignment wrapText="1"/>
    </xf>
    <xf numFmtId="165" fontId="19" fillId="17" borderId="0" xfId="2" applyNumberFormat="1" applyFill="1">
      <alignment wrapText="1"/>
    </xf>
    <xf numFmtId="164" fontId="0" fillId="17" borderId="0" xfId="0" applyNumberFormat="1" applyFill="1"/>
    <xf numFmtId="164" fontId="19" fillId="17" borderId="0" xfId="2" applyNumberFormat="1" applyFill="1">
      <alignment wrapText="1"/>
    </xf>
    <xf numFmtId="164" fontId="17" fillId="17" borderId="0" xfId="0" applyNumberFormat="1" applyFont="1" applyFill="1" applyAlignment="1">
      <alignment horizontal="center" vertical="center"/>
    </xf>
    <xf numFmtId="0" fontId="19" fillId="0" borderId="0" xfId="2">
      <alignment wrapText="1"/>
    </xf>
    <xf numFmtId="22" fontId="19" fillId="0" borderId="0" xfId="2" applyNumberFormat="1">
      <alignment wrapText="1"/>
    </xf>
    <xf numFmtId="2" fontId="0" fillId="0" borderId="0" xfId="0" applyNumberFormat="1"/>
    <xf numFmtId="165" fontId="0" fillId="0" borderId="0" xfId="0" applyNumberFormat="1"/>
    <xf numFmtId="164" fontId="19" fillId="0" borderId="0" xfId="2" applyNumberFormat="1">
      <alignment wrapText="1"/>
    </xf>
    <xf numFmtId="164" fontId="17" fillId="0" borderId="0" xfId="0" applyNumberFormat="1" applyFont="1" applyAlignment="1">
      <alignment horizontal="center" vertical="center"/>
    </xf>
    <xf numFmtId="2" fontId="19" fillId="0" borderId="0" xfId="2" applyNumberFormat="1" applyFill="1">
      <alignment wrapText="1"/>
    </xf>
    <xf numFmtId="0" fontId="5" fillId="0" borderId="0" xfId="0" applyFont="1" applyFill="1" applyBorder="1" applyAlignment="1">
      <alignment horizontal="center" vertical="center" wrapText="1"/>
    </xf>
    <xf numFmtId="0" fontId="14" fillId="16" borderId="31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19" fillId="0" borderId="0" xfId="2" applyFill="1">
      <alignment wrapText="1"/>
    </xf>
    <xf numFmtId="0" fontId="17" fillId="0" borderId="0" xfId="0" applyFont="1" applyAlignment="1">
      <alignment horizontal="center" vertical="center"/>
    </xf>
    <xf numFmtId="0" fontId="19" fillId="17" borderId="0" xfId="2" applyFill="1">
      <alignment wrapText="1"/>
    </xf>
    <xf numFmtId="2" fontId="17" fillId="0" borderId="0" xfId="0" applyNumberFormat="1" applyFont="1" applyAlignment="1">
      <alignment horizontal="center" vertical="center"/>
    </xf>
    <xf numFmtId="1" fontId="2" fillId="2" borderId="0" xfId="0" applyNumberFormat="1" applyFont="1" applyFill="1" applyBorder="1"/>
    <xf numFmtId="2" fontId="2" fillId="2" borderId="0" xfId="0" applyNumberFormat="1" applyFont="1" applyFill="1" applyBorder="1"/>
    <xf numFmtId="0" fontId="10" fillId="0" borderId="20" xfId="1" applyFont="1" applyBorder="1" applyAlignment="1">
      <alignment vertical="top" wrapText="1"/>
    </xf>
    <xf numFmtId="0" fontId="10" fillId="0" borderId="21" xfId="1" applyFont="1" applyBorder="1" applyAlignment="1">
      <alignment vertical="top" wrapText="1"/>
    </xf>
  </cellXfs>
  <cellStyles count="3">
    <cellStyle name="Normal" xfId="0" builtinId="0"/>
    <cellStyle name="Normal 2" xfId="1" xr:uid="{7D5A8063-F558-B14E-8C7F-ED70DE6E53FD}"/>
    <cellStyle name="XLConnect.String" xfId="2" xr:uid="{4533FC84-4D02-4562-83E4-899572F8CF9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 /><Relationship Id="rId7" Type="http://schemas.openxmlformats.org/officeDocument/2006/relationships/calcChain" Target="calcChain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sharedStrings" Target="sharedStrings.xml" /><Relationship Id="rId5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23969A-B374-0243-823B-908D7669A330}">
  <dimension ref="A1:Z26"/>
  <sheetViews>
    <sheetView topLeftCell="H1" zoomScaleNormal="60" zoomScaleSheetLayoutView="100" workbookViewId="0">
      <selection activeCell="T13" sqref="T13"/>
    </sheetView>
  </sheetViews>
  <sheetFormatPr defaultRowHeight="15" x14ac:dyDescent="0.2"/>
  <cols>
    <col min="1" max="1" width="12.08203125" customWidth="1"/>
    <col min="2" max="2" width="14.796875" customWidth="1"/>
  </cols>
  <sheetData>
    <row r="1" spans="1:26" ht="68.25" x14ac:dyDescent="0.2">
      <c r="A1" s="107" t="s">
        <v>137</v>
      </c>
      <c r="B1" s="107" t="s">
        <v>138</v>
      </c>
      <c r="C1" s="108" t="s">
        <v>139</v>
      </c>
      <c r="D1" s="108" t="s">
        <v>140</v>
      </c>
      <c r="E1" s="109" t="s">
        <v>141</v>
      </c>
      <c r="F1" s="110" t="s">
        <v>142</v>
      </c>
      <c r="G1" s="110" t="s">
        <v>143</v>
      </c>
      <c r="H1" s="111" t="s">
        <v>144</v>
      </c>
      <c r="I1" s="112" t="s">
        <v>145</v>
      </c>
      <c r="J1" s="112" t="s">
        <v>146</v>
      </c>
      <c r="K1" s="113" t="s">
        <v>147</v>
      </c>
      <c r="L1" s="114" t="s">
        <v>148</v>
      </c>
      <c r="M1" s="114" t="s">
        <v>149</v>
      </c>
      <c r="N1" s="115" t="s">
        <v>150</v>
      </c>
      <c r="O1" s="116" t="s">
        <v>151</v>
      </c>
      <c r="P1" s="116" t="s">
        <v>152</v>
      </c>
      <c r="Q1" s="117" t="s">
        <v>153</v>
      </c>
      <c r="R1" s="118" t="s">
        <v>154</v>
      </c>
      <c r="S1" s="119" t="s">
        <v>155</v>
      </c>
      <c r="T1" s="118" t="s">
        <v>156</v>
      </c>
      <c r="U1" s="120" t="s">
        <v>157</v>
      </c>
      <c r="V1" s="121" t="s">
        <v>158</v>
      </c>
      <c r="W1" s="121" t="s">
        <v>159</v>
      </c>
      <c r="X1" s="137" t="s">
        <v>160</v>
      </c>
      <c r="Y1" s="138"/>
      <c r="Z1" s="136"/>
    </row>
    <row r="2" spans="1:26" x14ac:dyDescent="0.2">
      <c r="A2" s="122" t="s">
        <v>26</v>
      </c>
      <c r="B2" s="122"/>
      <c r="C2" s="123"/>
      <c r="D2" s="124">
        <f>AVERAGE(C3:C8)</f>
        <v>-9.0079999999999991</v>
      </c>
      <c r="E2" s="124">
        <f>STDEV(C3:C6)</f>
        <v>1.7320508075688405E-2</v>
      </c>
      <c r="F2" s="123"/>
      <c r="G2" s="124">
        <f>AVERAGE(F3:F8)</f>
        <v>-1.1140000000000001</v>
      </c>
      <c r="H2" s="124">
        <f>STDEV(F3:F6)</f>
        <v>7.8528126595931599E-2</v>
      </c>
      <c r="I2" s="124"/>
      <c r="J2" s="124">
        <f>AVERAGE(I3:I8)</f>
        <v>29.772000000000002</v>
      </c>
      <c r="K2" s="124">
        <f>STDEV(I3:I6)</f>
        <v>8.3416625041614276E-2</v>
      </c>
      <c r="L2" s="123"/>
      <c r="M2" s="125">
        <f>AVERAGE(L3:L8)</f>
        <v>0.58159999999999989</v>
      </c>
      <c r="N2" s="125">
        <f>STDEV(L3:L6)/SQRT(COUNT(L3:L6))</f>
        <v>8.5000000000000075E-3</v>
      </c>
      <c r="O2" s="123"/>
      <c r="P2" s="125">
        <f>AVERAGE(O3:O8)</f>
        <v>0.29699999999999999</v>
      </c>
      <c r="Q2" s="125">
        <f>STDEV(O3:O6)/SQRT(COUNT(O3:O6))</f>
        <v>1.2412191587306408E-2</v>
      </c>
      <c r="R2" s="123"/>
      <c r="S2" s="123">
        <v>29.356876423456164</v>
      </c>
      <c r="T2" s="126">
        <v>2.4027639042392002</v>
      </c>
      <c r="U2" s="127"/>
      <c r="V2" s="127"/>
      <c r="W2" s="123">
        <v>2.1430662760072665</v>
      </c>
      <c r="X2" s="128">
        <v>1.2120645239627961</v>
      </c>
      <c r="Y2" s="135"/>
      <c r="Z2" s="135"/>
    </row>
    <row r="3" spans="1:26" x14ac:dyDescent="0.2">
      <c r="A3" s="129" t="s">
        <v>161</v>
      </c>
      <c r="B3" s="130">
        <v>44653.460416666669</v>
      </c>
      <c r="C3">
        <v>-8.9700000000000006</v>
      </c>
      <c r="D3" s="131"/>
      <c r="F3">
        <v>-1.04</v>
      </c>
      <c r="G3" s="131"/>
      <c r="I3">
        <v>29.85</v>
      </c>
      <c r="J3" s="131"/>
      <c r="L3">
        <v>0.56699999999999995</v>
      </c>
      <c r="N3" s="132"/>
      <c r="O3">
        <v>0.30199999999999999</v>
      </c>
      <c r="R3">
        <v>34.539979503205188</v>
      </c>
      <c r="T3" s="133"/>
      <c r="U3" s="134">
        <v>1.0265235953090275</v>
      </c>
      <c r="V3" s="134">
        <v>3.2404561436028416</v>
      </c>
      <c r="W3" s="129"/>
      <c r="X3" s="129"/>
      <c r="Y3" s="131"/>
    </row>
    <row r="4" spans="1:26" x14ac:dyDescent="0.2">
      <c r="A4" s="129" t="s">
        <v>162</v>
      </c>
      <c r="B4" s="130">
        <v>44661.952777777777</v>
      </c>
      <c r="C4">
        <v>-9.01</v>
      </c>
      <c r="D4" s="131"/>
      <c r="F4">
        <v>-1.17</v>
      </c>
      <c r="G4" s="131"/>
      <c r="I4">
        <v>29.71</v>
      </c>
      <c r="J4" s="131"/>
      <c r="L4">
        <v>0.59499999999999997</v>
      </c>
      <c r="N4" s="132"/>
      <c r="O4">
        <v>0.27900000000000003</v>
      </c>
      <c r="R4">
        <v>24.61187049263782</v>
      </c>
      <c r="T4" s="133"/>
      <c r="U4" s="134">
        <v>1.0285311763903375</v>
      </c>
      <c r="V4" s="134">
        <v>1.1461233618601909</v>
      </c>
      <c r="W4" s="129"/>
      <c r="X4" s="129"/>
      <c r="Y4" s="131"/>
    </row>
    <row r="5" spans="1:26" x14ac:dyDescent="0.2">
      <c r="A5" s="129" t="s">
        <v>163</v>
      </c>
      <c r="B5" s="130">
        <v>44662.202777777777</v>
      </c>
      <c r="C5">
        <v>-8.98</v>
      </c>
      <c r="D5" s="131"/>
      <c r="F5">
        <v>-1.01</v>
      </c>
      <c r="G5" s="131"/>
      <c r="I5">
        <v>29.88</v>
      </c>
      <c r="J5" s="131"/>
      <c r="L5">
        <v>0.57099999999999995</v>
      </c>
      <c r="N5" s="132"/>
      <c r="O5">
        <v>0.24299999999999999</v>
      </c>
      <c r="R5">
        <v>33.060692186919482</v>
      </c>
      <c r="T5" s="133"/>
      <c r="U5" s="134">
        <v>1.0268142283357606</v>
      </c>
      <c r="V5" s="134">
        <v>2.9857120982910601</v>
      </c>
      <c r="W5" s="129"/>
      <c r="X5" s="129"/>
      <c r="Y5" s="131"/>
    </row>
    <row r="6" spans="1:26" x14ac:dyDescent="0.2">
      <c r="A6" s="129" t="s">
        <v>164</v>
      </c>
      <c r="B6" s="130">
        <v>44666.21597222222</v>
      </c>
      <c r="C6">
        <v>-8.98</v>
      </c>
      <c r="D6" s="131"/>
      <c r="F6">
        <v>-1</v>
      </c>
      <c r="G6" s="131"/>
      <c r="I6">
        <v>29.89</v>
      </c>
      <c r="J6" s="131"/>
      <c r="L6">
        <v>0.60099999999999998</v>
      </c>
      <c r="N6" s="132"/>
      <c r="O6">
        <v>0.28499999999999998</v>
      </c>
      <c r="R6">
        <v>22.606717242708555</v>
      </c>
      <c r="T6" s="133"/>
      <c r="U6" s="134">
        <v>1.0289535008196984</v>
      </c>
      <c r="V6" s="134">
        <v>0.91014723168314049</v>
      </c>
      <c r="W6" s="129"/>
      <c r="X6" s="129"/>
      <c r="Y6" s="131"/>
    </row>
    <row r="7" spans="1:26" x14ac:dyDescent="0.2">
      <c r="A7" s="129" t="s">
        <v>165</v>
      </c>
      <c r="B7" s="130">
        <v>44828.284722222219</v>
      </c>
      <c r="C7">
        <v>-9.1</v>
      </c>
      <c r="D7" s="131"/>
      <c r="F7">
        <v>-1.35</v>
      </c>
      <c r="G7" s="131"/>
      <c r="I7">
        <v>29.53</v>
      </c>
      <c r="J7" s="131"/>
      <c r="L7">
        <v>0.57399999999999995</v>
      </c>
      <c r="N7" s="132"/>
      <c r="O7">
        <v>0.376</v>
      </c>
      <c r="R7">
        <v>31.965122691809768</v>
      </c>
      <c r="T7" s="133"/>
      <c r="U7" s="134">
        <v>1.0270313431022968</v>
      </c>
      <c r="V7" s="134">
        <v>2.432892544599099</v>
      </c>
      <c r="W7" s="129"/>
      <c r="X7" s="129"/>
      <c r="Y7" s="131"/>
    </row>
    <row r="8" spans="1:26" x14ac:dyDescent="0.2">
      <c r="A8" s="122" t="s">
        <v>53</v>
      </c>
      <c r="B8" s="122"/>
      <c r="C8" s="123"/>
      <c r="D8" s="124">
        <f>AVERAGE(C9:C12)</f>
        <v>-9.4774999999999991</v>
      </c>
      <c r="E8" s="124">
        <f>STDEV(C9:C12)</f>
        <v>0.26158172719056666</v>
      </c>
      <c r="F8" s="123"/>
      <c r="G8" s="124">
        <f>AVERAGE(F9:F12)</f>
        <v>0.9</v>
      </c>
      <c r="H8" s="124">
        <f>STDEV(F9:F12)</f>
        <v>0.2857738033247042</v>
      </c>
      <c r="I8" s="124"/>
      <c r="J8" s="124">
        <f>AVERAGE(I9:I12)</f>
        <v>31.8475</v>
      </c>
      <c r="K8" s="124">
        <f>STDEV(I9:I12)</f>
        <v>0.29067450295247166</v>
      </c>
      <c r="L8" s="123"/>
      <c r="M8" s="125">
        <f>AVERAGE(L9:L12)</f>
        <v>0.57274999999999998</v>
      </c>
      <c r="N8" s="125">
        <f>STDEV(L9:L12)/SQRT(COUNT(L9:L12))</f>
        <v>7.5869954527467403E-3</v>
      </c>
      <c r="O8" s="123"/>
      <c r="P8" s="125">
        <f>AVERAGE(O9:O12)</f>
        <v>-0.3143333333333333</v>
      </c>
      <c r="Q8" s="125">
        <f>STDEV(O9:O12)/SQRT(COUNT(O9:O12))</f>
        <v>0.71906057541149559</v>
      </c>
      <c r="R8" s="123"/>
      <c r="S8" s="123">
        <v>32.534899406938393</v>
      </c>
      <c r="T8" s="123">
        <v>2.8098723798297893</v>
      </c>
      <c r="U8" s="123"/>
      <c r="V8" s="123"/>
      <c r="W8" s="123">
        <v>4.7854289580123748</v>
      </c>
      <c r="X8" s="123">
        <v>0.86054612684714094</v>
      </c>
    </row>
    <row r="9" spans="1:26" x14ac:dyDescent="0.2">
      <c r="A9" s="129" t="s">
        <v>161</v>
      </c>
      <c r="B9" s="130">
        <v>44827.912499999999</v>
      </c>
      <c r="C9">
        <v>-9.6</v>
      </c>
      <c r="D9" s="131"/>
      <c r="F9">
        <v>1.07</v>
      </c>
      <c r="G9" s="131"/>
      <c r="I9">
        <v>32.020000000000003</v>
      </c>
      <c r="J9" s="131"/>
      <c r="L9">
        <v>0.57299999999999995</v>
      </c>
      <c r="N9" s="132"/>
      <c r="O9">
        <v>0.46</v>
      </c>
      <c r="R9">
        <v>32.32900489946536</v>
      </c>
      <c r="U9">
        <v>1.0269590528301615</v>
      </c>
      <c r="V9">
        <v>4.9280905172325902</v>
      </c>
    </row>
    <row r="10" spans="1:26" x14ac:dyDescent="0.2">
      <c r="A10" s="129" t="s">
        <v>162</v>
      </c>
      <c r="B10" s="130">
        <v>44829.625694444447</v>
      </c>
      <c r="C10">
        <v>-9.56</v>
      </c>
      <c r="D10" s="131"/>
      <c r="F10">
        <v>1.0900000000000001</v>
      </c>
      <c r="G10" s="131"/>
      <c r="I10">
        <v>32.04</v>
      </c>
      <c r="J10" s="131"/>
      <c r="L10">
        <v>0.57799999999999996</v>
      </c>
      <c r="N10" s="132"/>
      <c r="O10">
        <v>0.34799999999999998</v>
      </c>
      <c r="R10">
        <v>30.522489916481391</v>
      </c>
      <c r="U10">
        <v>1.0273196977763799</v>
      </c>
      <c r="V10">
        <v>4.5947743763086919</v>
      </c>
    </row>
    <row r="11" spans="1:26" x14ac:dyDescent="0.2">
      <c r="A11" s="129" t="s">
        <v>163</v>
      </c>
      <c r="B11" s="130">
        <v>44843.306944444441</v>
      </c>
      <c r="C11">
        <v>-9.09</v>
      </c>
      <c r="D11" s="131"/>
      <c r="F11">
        <v>0.48</v>
      </c>
      <c r="G11" s="131"/>
      <c r="I11">
        <v>31.42</v>
      </c>
      <c r="J11" s="131"/>
      <c r="L11">
        <v>0.55200000000000005</v>
      </c>
      <c r="N11" s="132"/>
      <c r="O11">
        <v>-1.7509999999999999</v>
      </c>
      <c r="R11">
        <v>40.284532287287618</v>
      </c>
      <c r="U11">
        <v>1.0254217325540658</v>
      </c>
      <c r="V11">
        <v>5.8495614589659226</v>
      </c>
    </row>
    <row r="12" spans="1:26" x14ac:dyDescent="0.2">
      <c r="A12" s="139" t="s">
        <v>164</v>
      </c>
      <c r="B12" s="130">
        <v>45018.917361111111</v>
      </c>
      <c r="C12">
        <v>-9.66</v>
      </c>
      <c r="D12" s="131"/>
      <c r="F12">
        <v>0.96</v>
      </c>
      <c r="G12" s="131"/>
      <c r="I12">
        <v>31.91</v>
      </c>
      <c r="J12" s="131"/>
      <c r="L12">
        <v>0.58799999999999997</v>
      </c>
      <c r="N12" s="132"/>
      <c r="R12">
        <v>27.003570524519205</v>
      </c>
      <c r="U12">
        <v>1.028035038345364</v>
      </c>
      <c r="V12">
        <v>3.7692894795422944</v>
      </c>
    </row>
    <row r="13" spans="1:26" x14ac:dyDescent="0.2">
      <c r="A13" s="122" t="s">
        <v>51</v>
      </c>
      <c r="B13" s="122"/>
      <c r="C13" s="123"/>
      <c r="D13" s="124">
        <f>AVERAGE(C14:C17)</f>
        <v>-3.6449999999999996</v>
      </c>
      <c r="E13" s="124">
        <f>STDEV(C14:C17)</f>
        <v>3.6968455021364817E-2</v>
      </c>
      <c r="F13" s="123"/>
      <c r="G13" s="124">
        <f>AVERAGE(F14:F17)</f>
        <v>-4.3849999999999998</v>
      </c>
      <c r="H13" s="124">
        <f>STDEV(F14:F17)</f>
        <v>0.18520259177452106</v>
      </c>
      <c r="I13" s="124"/>
      <c r="J13" s="124">
        <f>AVERAGE(I14:I17)</f>
        <v>26.397500000000001</v>
      </c>
      <c r="K13" s="124">
        <f>STDEV(I14:I17)</f>
        <v>0.19362764954072686</v>
      </c>
      <c r="L13" s="123"/>
      <c r="M13" s="125">
        <f>AVERAGE(L14:L17)</f>
        <v>0.57650000000000001</v>
      </c>
      <c r="N13" s="125">
        <f>STDEV(L14:L17)/SQRT(COUNT(L14:L17))</f>
        <v>3.3040379335998377E-3</v>
      </c>
      <c r="O13" s="123"/>
      <c r="P13" s="125">
        <f>AVERAGE(O14:O17)</f>
        <v>5.7750000000000024E-2</v>
      </c>
      <c r="Q13" s="125">
        <f>STDEV(O14:O17)/SQRT(COUNT(O14:O17))</f>
        <v>0.31472405241205614</v>
      </c>
      <c r="R13" s="123"/>
      <c r="S13" s="123">
        <v>31.081798693181653</v>
      </c>
      <c r="T13" s="123">
        <v>1.1789141841321098</v>
      </c>
      <c r="U13" s="123"/>
      <c r="V13" s="123"/>
      <c r="W13" s="123">
        <v>-0.79120584495950652</v>
      </c>
      <c r="X13" s="123">
        <v>0.52528334014816724</v>
      </c>
    </row>
    <row r="14" spans="1:26" x14ac:dyDescent="0.2">
      <c r="A14" s="129" t="s">
        <v>161</v>
      </c>
      <c r="B14" s="130">
        <v>44651.25277777778</v>
      </c>
      <c r="C14">
        <v>-3.62</v>
      </c>
      <c r="D14" s="131"/>
      <c r="F14">
        <v>-4.1500000000000004</v>
      </c>
      <c r="G14" s="131"/>
      <c r="I14">
        <v>26.64</v>
      </c>
      <c r="J14" s="131"/>
      <c r="L14">
        <v>0.57199999999999995</v>
      </c>
      <c r="N14" s="132"/>
      <c r="O14">
        <v>0.28799999999999998</v>
      </c>
      <c r="R14">
        <v>32.694192124780045</v>
      </c>
      <c r="U14">
        <v>1.0268866813386468</v>
      </c>
      <c r="V14">
        <v>-0.24022255145541749</v>
      </c>
    </row>
    <row r="15" spans="1:26" x14ac:dyDescent="0.2">
      <c r="A15" s="129" t="s">
        <v>162</v>
      </c>
      <c r="B15" s="130">
        <v>44827.788194444445</v>
      </c>
      <c r="C15">
        <v>-3.63</v>
      </c>
      <c r="D15" s="131"/>
      <c r="F15">
        <v>-4.42</v>
      </c>
      <c r="G15" s="131"/>
      <c r="I15">
        <v>26.36</v>
      </c>
      <c r="J15" s="131"/>
      <c r="L15">
        <v>0.57199999999999995</v>
      </c>
      <c r="N15" s="132"/>
      <c r="O15">
        <v>0.371</v>
      </c>
      <c r="R15">
        <v>32.694192124780045</v>
      </c>
      <c r="U15">
        <v>1.0268866813386468</v>
      </c>
      <c r="V15">
        <v>-0.5128913912490134</v>
      </c>
    </row>
    <row r="16" spans="1:26" x14ac:dyDescent="0.2">
      <c r="A16" s="129" t="s">
        <v>163</v>
      </c>
      <c r="B16" s="130">
        <v>44829.935416666667</v>
      </c>
      <c r="C16">
        <v>-3.7</v>
      </c>
      <c r="D16" s="131"/>
      <c r="F16">
        <v>-4.37</v>
      </c>
      <c r="G16" s="131"/>
      <c r="I16">
        <v>26.42</v>
      </c>
      <c r="J16" s="131"/>
      <c r="L16">
        <v>0.58599999999999997</v>
      </c>
      <c r="N16" s="132"/>
      <c r="O16">
        <v>0.45300000000000001</v>
      </c>
      <c r="R16">
        <v>27.697568145829109</v>
      </c>
      <c r="U16">
        <v>1.0278925952124862</v>
      </c>
      <c r="V16">
        <v>-1.4326352960853228</v>
      </c>
    </row>
    <row r="17" spans="1:24" x14ac:dyDescent="0.2">
      <c r="A17" s="129" t="s">
        <v>164</v>
      </c>
      <c r="B17" s="130">
        <v>44843.057638888888</v>
      </c>
      <c r="C17">
        <v>-3.63</v>
      </c>
      <c r="D17" s="131"/>
      <c r="F17">
        <v>-4.5999999999999996</v>
      </c>
      <c r="G17" s="131"/>
      <c r="I17">
        <v>26.17</v>
      </c>
      <c r="J17" s="131"/>
      <c r="L17">
        <v>0.57599999999999996</v>
      </c>
      <c r="N17" s="132"/>
      <c r="O17">
        <v>-0.88100000000000001</v>
      </c>
      <c r="R17">
        <v>31.241242377337414</v>
      </c>
      <c r="U17">
        <v>1.0271756811477255</v>
      </c>
      <c r="V17">
        <v>-0.97907414104827239</v>
      </c>
    </row>
    <row r="18" spans="1:24" x14ac:dyDescent="0.2">
      <c r="A18" s="122" t="s">
        <v>36</v>
      </c>
      <c r="B18" s="122"/>
      <c r="C18" s="123"/>
      <c r="D18" s="124">
        <f>AVERAGE(C19:C22)</f>
        <v>-4.2825000000000006</v>
      </c>
      <c r="E18" s="124">
        <f>STDEV(C19:C22)</f>
        <v>0.27463612289718919</v>
      </c>
      <c r="F18" s="123"/>
      <c r="G18" s="124">
        <f>AVERAGE(F19:F22)</f>
        <v>-1.645</v>
      </c>
      <c r="H18" s="124">
        <f>STDEV(F19:F22)</f>
        <v>1.6367549195486379</v>
      </c>
      <c r="I18" s="124"/>
      <c r="J18" s="124">
        <f>AVERAGE(I19:I22)</f>
        <v>29.225000000000001</v>
      </c>
      <c r="K18" s="124">
        <f>STDEV(I19:I22)</f>
        <v>1.6840922381706613</v>
      </c>
      <c r="L18" s="123"/>
      <c r="M18" s="125">
        <f>AVERAGE(L19:L22)</f>
        <v>0.69350000000000001</v>
      </c>
      <c r="N18" s="125">
        <f>STDEV(L19:L22)/SQRT(COUNT(L19:L22))</f>
        <v>3.0693376049782034E-2</v>
      </c>
      <c r="O18" s="123"/>
      <c r="P18" s="125">
        <f>AVERAGE(O19:O22)</f>
        <v>0.51374999999999993</v>
      </c>
      <c r="Q18" s="125">
        <f>STDEV(O19:O22)/SQRT(COUNT(O19:O22))</f>
        <v>1.4817641512737456E-2</v>
      </c>
      <c r="R18" s="123"/>
      <c r="S18" s="123">
        <v>-3.0018122815746366</v>
      </c>
      <c r="T18" s="123">
        <v>7.3601707488913286</v>
      </c>
      <c r="U18" s="123"/>
      <c r="V18" s="123"/>
      <c r="W18" s="123">
        <v>-5.6432161534217755</v>
      </c>
      <c r="X18" s="123">
        <v>5.1878210336600121</v>
      </c>
    </row>
    <row r="19" spans="1:24" x14ac:dyDescent="0.2">
      <c r="A19" s="129" t="s">
        <v>161</v>
      </c>
      <c r="B19" s="130">
        <v>44651.127083333333</v>
      </c>
      <c r="C19">
        <v>-4.3</v>
      </c>
      <c r="F19">
        <v>-0.82</v>
      </c>
      <c r="I19">
        <v>30.08</v>
      </c>
      <c r="L19">
        <v>0.69899999999999995</v>
      </c>
      <c r="O19" s="140">
        <v>0.47</v>
      </c>
      <c r="R19">
        <v>-5.3009393967283813</v>
      </c>
      <c r="U19">
        <v>1.0355099711499427</v>
      </c>
      <c r="V19">
        <v>-5.2437651990088625</v>
      </c>
    </row>
    <row r="20" spans="1:24" x14ac:dyDescent="0.2">
      <c r="A20" s="129" t="s">
        <v>162</v>
      </c>
      <c r="B20" s="130">
        <v>44653.211805555555</v>
      </c>
      <c r="C20">
        <v>-4.57</v>
      </c>
      <c r="F20">
        <v>-0.39</v>
      </c>
      <c r="I20">
        <v>30.51</v>
      </c>
      <c r="L20">
        <v>0.65500000000000003</v>
      </c>
      <c r="O20" s="140">
        <v>0.53100000000000003</v>
      </c>
      <c r="R20">
        <v>6.2134052191673845</v>
      </c>
      <c r="U20">
        <v>1.0326409928107287</v>
      </c>
      <c r="V20">
        <v>-2.0636337561309119</v>
      </c>
    </row>
    <row r="21" spans="1:24" x14ac:dyDescent="0.2">
      <c r="A21" s="129" t="s">
        <v>163</v>
      </c>
      <c r="B21" s="130">
        <v>44837.915277777778</v>
      </c>
      <c r="C21">
        <v>-4.3499999999999996</v>
      </c>
      <c r="F21">
        <v>-4.03</v>
      </c>
      <c r="I21">
        <v>26.77</v>
      </c>
      <c r="L21">
        <v>0.77800000000000002</v>
      </c>
      <c r="O21" s="140">
        <v>0.53300000000000003</v>
      </c>
      <c r="R21">
        <v>-22.829692373438405</v>
      </c>
      <c r="U21">
        <v>1.0404025607404446</v>
      </c>
      <c r="V21">
        <v>-13.103159541189939</v>
      </c>
    </row>
    <row r="22" spans="1:24" x14ac:dyDescent="0.2">
      <c r="A22" s="129" t="s">
        <v>164</v>
      </c>
      <c r="B22" s="130">
        <v>44838.290277777778</v>
      </c>
      <c r="C22">
        <v>-3.91</v>
      </c>
      <c r="F22">
        <v>-1.34</v>
      </c>
      <c r="I22">
        <v>29.54</v>
      </c>
      <c r="L22">
        <v>0.64200000000000002</v>
      </c>
      <c r="O22" s="140">
        <v>0.52100000000000002</v>
      </c>
      <c r="R22">
        <v>9.9099774247008554</v>
      </c>
      <c r="U22">
        <v>1.0317710047552944</v>
      </c>
      <c r="V22">
        <v>-2.1623061173573888</v>
      </c>
    </row>
    <row r="23" spans="1:24" x14ac:dyDescent="0.2">
      <c r="A23" s="122" t="s">
        <v>166</v>
      </c>
      <c r="B23" s="122"/>
      <c r="C23" s="123"/>
      <c r="D23" s="127">
        <f>AVERAGE(C24:C27)</f>
        <v>-6.4933333333333332</v>
      </c>
      <c r="E23" s="124">
        <f>STDEV(C24:C27)</f>
        <v>5.033222956847147E-2</v>
      </c>
      <c r="F23" s="123"/>
      <c r="G23" s="127">
        <f>AVERAGE(F24:F27)</f>
        <v>-3.39</v>
      </c>
      <c r="H23" s="124">
        <f>STDEV(F24:F27)</f>
        <v>0.1873499399519519</v>
      </c>
      <c r="I23" s="124"/>
      <c r="J23" s="127">
        <f>AVERAGE(I24:I27)</f>
        <v>27.426666666666666</v>
      </c>
      <c r="K23" s="124">
        <f>STDEV(I24:I27)</f>
        <v>0.19295940851208263</v>
      </c>
      <c r="L23" s="123"/>
      <c r="M23" s="127">
        <f>AVERAGE(L24:L27)</f>
        <v>0.60166666666666668</v>
      </c>
      <c r="N23" s="125">
        <f>STDEV(L24:L27)/SQRT(COUNT(L24:L27))</f>
        <v>1.3860415257527875E-2</v>
      </c>
      <c r="O23" s="123"/>
      <c r="P23" s="141">
        <f>AVERAGE(O24:O26)</f>
        <v>0.30333333333333329</v>
      </c>
      <c r="Q23" s="125">
        <f>STDEV(O24:O27)/SQRT(COUNT(O24:O27))</f>
        <v>1.2719189352225954E-2</v>
      </c>
      <c r="R23" s="123"/>
      <c r="S23" s="123">
        <v>22.596152863734023</v>
      </c>
      <c r="T23" s="123">
        <v>4.5224585549644782</v>
      </c>
      <c r="U23" s="123"/>
      <c r="V23" s="123"/>
      <c r="W23" s="123">
        <v>-1.5137096815626592</v>
      </c>
      <c r="X23" s="123">
        <v>1.7877128046153199</v>
      </c>
    </row>
    <row r="24" spans="1:24" x14ac:dyDescent="0.2">
      <c r="A24" s="129" t="s">
        <v>162</v>
      </c>
      <c r="B24" s="130">
        <v>44828.036805555559</v>
      </c>
      <c r="C24">
        <v>-6.54</v>
      </c>
      <c r="D24" s="131"/>
      <c r="E24" s="140"/>
      <c r="F24">
        <v>-3.33</v>
      </c>
      <c r="G24" s="142"/>
      <c r="H24" s="140"/>
      <c r="I24" s="140">
        <v>27.49</v>
      </c>
      <c r="J24" s="142"/>
      <c r="K24" s="140"/>
      <c r="L24">
        <v>0.58099999999999996</v>
      </c>
      <c r="N24" s="132"/>
      <c r="O24">
        <v>0.30199999999999999</v>
      </c>
      <c r="R24">
        <v>29.453844408913426</v>
      </c>
      <c r="U24">
        <v>1.0275351250307094</v>
      </c>
      <c r="V24">
        <v>-4.3915803567415423E-2</v>
      </c>
    </row>
    <row r="25" spans="1:24" x14ac:dyDescent="0.2">
      <c r="A25" s="129" t="s">
        <v>163</v>
      </c>
      <c r="B25" s="130">
        <v>44829.5</v>
      </c>
      <c r="C25">
        <v>-6.5</v>
      </c>
      <c r="D25" s="131"/>
      <c r="F25">
        <v>-3.6</v>
      </c>
      <c r="G25" s="131"/>
      <c r="I25">
        <v>27.21</v>
      </c>
      <c r="J25" s="131"/>
      <c r="L25">
        <v>0.628</v>
      </c>
      <c r="N25" s="132"/>
      <c r="O25">
        <v>0.28199999999999997</v>
      </c>
      <c r="R25">
        <v>14.059769117962389</v>
      </c>
      <c r="U25">
        <v>1.0308218700909224</v>
      </c>
      <c r="V25">
        <v>-3.5038741374431766</v>
      </c>
    </row>
    <row r="26" spans="1:24" x14ac:dyDescent="0.2">
      <c r="A26" s="129" t="s">
        <v>164</v>
      </c>
      <c r="B26" s="130">
        <v>44830.05972222222</v>
      </c>
      <c r="C26">
        <v>-6.44</v>
      </c>
      <c r="D26" s="131"/>
      <c r="F26">
        <v>-3.24</v>
      </c>
      <c r="G26" s="131"/>
      <c r="I26">
        <v>27.58</v>
      </c>
      <c r="J26" s="131"/>
      <c r="L26">
        <v>0.59599999999999997</v>
      </c>
      <c r="N26" s="132"/>
      <c r="O26">
        <v>0.32600000000000001</v>
      </c>
      <c r="R26">
        <v>24.274845064326257</v>
      </c>
      <c r="U26">
        <v>1.0286017503407243</v>
      </c>
      <c r="V26">
        <v>-0.99333910367738554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89B0B8-8DA4-C245-A9F2-349BA3EE1BAE}">
  <dimension ref="A1:X89"/>
  <sheetViews>
    <sheetView tabSelected="1" topLeftCell="G70" workbookViewId="0">
      <selection activeCell="U90" sqref="U90"/>
    </sheetView>
  </sheetViews>
  <sheetFormatPr defaultColWidth="10.8515625" defaultRowHeight="12.75" x14ac:dyDescent="0.15"/>
  <cols>
    <col min="1" max="1" width="10.8515625" style="3"/>
    <col min="2" max="2" width="19.60546875" style="3" customWidth="1"/>
    <col min="3" max="3" width="14.1796875" style="3" customWidth="1"/>
    <col min="4" max="4" width="17.5078125" style="3" customWidth="1"/>
    <col min="5" max="5" width="10.97265625" style="3" bestFit="1" customWidth="1"/>
    <col min="6" max="7" width="12.69921875" style="3" bestFit="1" customWidth="1"/>
    <col min="8" max="8" width="13.6875" style="3" bestFit="1" customWidth="1"/>
    <col min="9" max="22" width="11.7109375" style="3" bestFit="1" customWidth="1"/>
    <col min="23" max="23" width="10.97265625" style="3" bestFit="1" customWidth="1"/>
    <col min="24" max="24" width="11.7109375" style="3" bestFit="1" customWidth="1"/>
    <col min="25" max="16384" width="10.8515625" style="94"/>
  </cols>
  <sheetData>
    <row r="1" spans="1:24" s="97" customFormat="1" x14ac:dyDescent="0.15">
      <c r="A1" s="96" t="s">
        <v>0</v>
      </c>
      <c r="B1" s="96" t="s">
        <v>1</v>
      </c>
      <c r="C1" s="96" t="s">
        <v>2</v>
      </c>
      <c r="D1" s="96" t="s">
        <v>3</v>
      </c>
      <c r="E1" s="96" t="s">
        <v>4</v>
      </c>
      <c r="F1" s="96" t="s">
        <v>5</v>
      </c>
      <c r="G1" s="96" t="s">
        <v>6</v>
      </c>
      <c r="H1" s="96" t="s">
        <v>7</v>
      </c>
      <c r="I1" s="96" t="s">
        <v>8</v>
      </c>
      <c r="J1" s="96" t="s">
        <v>9</v>
      </c>
      <c r="K1" s="96" t="s">
        <v>10</v>
      </c>
      <c r="L1" s="96" t="s">
        <v>11</v>
      </c>
      <c r="M1" s="96" t="s">
        <v>12</v>
      </c>
      <c r="N1" s="96" t="s">
        <v>13</v>
      </c>
      <c r="O1" s="96" t="s">
        <v>14</v>
      </c>
      <c r="P1" s="96" t="s">
        <v>15</v>
      </c>
      <c r="Q1" s="96" t="s">
        <v>16</v>
      </c>
      <c r="R1" s="96" t="s">
        <v>17</v>
      </c>
      <c r="S1" s="96" t="s">
        <v>18</v>
      </c>
      <c r="T1" s="96" t="s">
        <v>19</v>
      </c>
      <c r="U1" s="96" t="s">
        <v>20</v>
      </c>
      <c r="V1" s="96" t="s">
        <v>21</v>
      </c>
      <c r="W1" s="96" t="s">
        <v>22</v>
      </c>
      <c r="X1" s="96" t="s">
        <v>23</v>
      </c>
    </row>
    <row r="2" spans="1:24" s="98" customFormat="1" ht="13.5" thickBot="1" x14ac:dyDescent="0.2">
      <c r="A2" s="11"/>
      <c r="B2" s="11"/>
      <c r="C2" s="11"/>
      <c r="D2" s="11"/>
      <c r="E2" s="11" t="s">
        <v>24</v>
      </c>
      <c r="F2" s="11" t="s">
        <v>24</v>
      </c>
      <c r="G2" s="11" t="s">
        <v>24</v>
      </c>
      <c r="H2" s="11" t="s">
        <v>24</v>
      </c>
      <c r="I2" s="11" t="s">
        <v>24</v>
      </c>
      <c r="J2" s="11" t="s">
        <v>24</v>
      </c>
      <c r="K2" s="11" t="s">
        <v>24</v>
      </c>
      <c r="L2" s="11" t="s">
        <v>24</v>
      </c>
      <c r="M2" s="11" t="s">
        <v>24</v>
      </c>
      <c r="N2" s="11" t="s">
        <v>24</v>
      </c>
      <c r="O2" s="11" t="s">
        <v>24</v>
      </c>
      <c r="P2" s="11" t="s">
        <v>24</v>
      </c>
      <c r="Q2" s="11" t="s">
        <v>24</v>
      </c>
      <c r="R2" s="11" t="s">
        <v>24</v>
      </c>
      <c r="S2" s="11" t="s">
        <v>24</v>
      </c>
      <c r="T2" s="11" t="s">
        <v>24</v>
      </c>
      <c r="U2" s="11" t="s">
        <v>24</v>
      </c>
      <c r="V2" s="11" t="s">
        <v>24</v>
      </c>
      <c r="W2" s="11" t="s">
        <v>24</v>
      </c>
      <c r="X2" s="20" t="s">
        <v>24</v>
      </c>
    </row>
    <row r="3" spans="1:24" s="103" customFormat="1" ht="13.5" thickBot="1" x14ac:dyDescent="0.2">
      <c r="A3" s="99" t="s">
        <v>127</v>
      </c>
      <c r="B3" s="101"/>
      <c r="C3" s="101"/>
      <c r="D3" s="101"/>
      <c r="E3" s="102">
        <v>2843.3154113948463</v>
      </c>
      <c r="F3" s="104">
        <v>7.5661766249594999E-3</v>
      </c>
      <c r="G3" s="104">
        <v>1.0499894953276568E-3</v>
      </c>
      <c r="H3" s="105">
        <v>3.3190699101163935E-2</v>
      </c>
      <c r="I3" s="104">
        <v>2.1182166626433296E-3</v>
      </c>
      <c r="J3" s="104">
        <v>3.0328032910530841E-3</v>
      </c>
      <c r="K3" s="104">
        <v>7.2242277369073563E-4</v>
      </c>
      <c r="L3" s="104">
        <v>6.3089115387311608E-3</v>
      </c>
      <c r="M3" s="104">
        <v>2.5465628944120913E-3</v>
      </c>
      <c r="N3" s="104">
        <v>1.08955193695328E-3</v>
      </c>
      <c r="O3" s="104">
        <v>2.5415147789584992E-3</v>
      </c>
      <c r="P3" s="104">
        <v>1.9809922506497382E-4</v>
      </c>
      <c r="Q3" s="104">
        <v>6.381154226762824E-4</v>
      </c>
      <c r="R3" s="104">
        <v>2.5339538910520927E-4</v>
      </c>
      <c r="S3" s="104">
        <v>3.8944104368837228E-4</v>
      </c>
      <c r="T3" s="104">
        <v>1.6927049612312629E-4</v>
      </c>
      <c r="U3" s="104">
        <v>2.5112399324242977E-3</v>
      </c>
      <c r="V3" s="104">
        <v>4.9280687917149378E-4</v>
      </c>
      <c r="W3" s="104">
        <v>4.7476775993005481E-3</v>
      </c>
      <c r="X3" s="106">
        <v>1.6730827381642062E-2</v>
      </c>
    </row>
    <row r="4" spans="1:24" x14ac:dyDescent="0.15">
      <c r="A4" s="4" t="s">
        <v>25</v>
      </c>
      <c r="B4" s="5" t="s">
        <v>26</v>
      </c>
      <c r="C4" s="5" t="s">
        <v>27</v>
      </c>
      <c r="D4" s="6" t="s">
        <v>28</v>
      </c>
      <c r="E4" s="7">
        <v>218660.63160567023</v>
      </c>
      <c r="F4" s="7">
        <v>395.78852381736999</v>
      </c>
      <c r="G4" s="7">
        <v>757.18992199749096</v>
      </c>
      <c r="H4" s="8">
        <v>60.824710782288598</v>
      </c>
      <c r="I4" s="8">
        <v>21.185510496546001</v>
      </c>
      <c r="J4" s="8">
        <v>34.703340701942302</v>
      </c>
      <c r="K4" s="8">
        <v>13.175588568410401</v>
      </c>
      <c r="L4" s="7">
        <v>100.099674369807</v>
      </c>
      <c r="M4" s="8">
        <v>33.239801017291398</v>
      </c>
      <c r="N4" s="9">
        <v>8.76253544542352</v>
      </c>
      <c r="O4" s="8">
        <v>51.027488594107801</v>
      </c>
      <c r="P4" s="9">
        <v>9.0010600631731492</v>
      </c>
      <c r="Q4" s="8">
        <v>67.450894007666406</v>
      </c>
      <c r="R4" s="8">
        <v>17.383160046047699</v>
      </c>
      <c r="S4" s="8">
        <v>52.1882925150571</v>
      </c>
      <c r="T4" s="9">
        <v>7.4758328774054004</v>
      </c>
      <c r="U4" s="8">
        <v>45.454785070064098</v>
      </c>
      <c r="V4" s="9">
        <v>6.9146884314110197</v>
      </c>
      <c r="W4" s="9">
        <v>2.3305493644158402</v>
      </c>
      <c r="X4" s="100">
        <v>59.535524269664897</v>
      </c>
    </row>
    <row r="5" spans="1:24" x14ac:dyDescent="0.15">
      <c r="A5" s="10" t="s">
        <v>29</v>
      </c>
      <c r="B5" s="11" t="s">
        <v>30</v>
      </c>
      <c r="C5" s="11" t="s">
        <v>31</v>
      </c>
      <c r="D5" s="12" t="s">
        <v>28</v>
      </c>
      <c r="E5" s="13">
        <v>71422.933603962258</v>
      </c>
      <c r="F5" s="13">
        <v>233.539523458307</v>
      </c>
      <c r="G5" s="14">
        <v>19.877032274923302</v>
      </c>
      <c r="H5" s="13">
        <v>170.015588907839</v>
      </c>
      <c r="I5" s="14">
        <v>15.6473996460313</v>
      </c>
      <c r="J5" s="14">
        <v>36.020277978467298</v>
      </c>
      <c r="K5" s="15">
        <v>4.8276782640028797</v>
      </c>
      <c r="L5" s="14">
        <v>19.450127269481602</v>
      </c>
      <c r="M5" s="15">
        <v>4.2539698009439597</v>
      </c>
      <c r="N5" s="16">
        <v>0.85059845038945103</v>
      </c>
      <c r="O5" s="15">
        <v>4.0870187106123197</v>
      </c>
      <c r="P5" s="16">
        <v>0.62107419258605201</v>
      </c>
      <c r="Q5" s="15">
        <v>3.4931874423563301</v>
      </c>
      <c r="R5" s="16">
        <v>0.67835186112447399</v>
      </c>
      <c r="S5" s="15">
        <v>2.02932757507075</v>
      </c>
      <c r="T5" s="16">
        <v>0.30837658581067001</v>
      </c>
      <c r="U5" s="15">
        <v>2.0037505539212401</v>
      </c>
      <c r="V5" s="16">
        <v>0.30818219374636402</v>
      </c>
      <c r="W5" s="15">
        <v>7.2056760871626802</v>
      </c>
      <c r="X5" s="15">
        <v>2.0163964451213801</v>
      </c>
    </row>
    <row r="6" spans="1:24" x14ac:dyDescent="0.15">
      <c r="A6" s="10" t="s">
        <v>32</v>
      </c>
      <c r="B6" s="11" t="s">
        <v>30</v>
      </c>
      <c r="C6" s="11" t="s">
        <v>27</v>
      </c>
      <c r="D6" s="12" t="s">
        <v>28</v>
      </c>
      <c r="E6" s="13">
        <v>105206.62595440302</v>
      </c>
      <c r="F6" s="13">
        <v>308.17220882687701</v>
      </c>
      <c r="G6" s="14">
        <v>16.669872953044202</v>
      </c>
      <c r="H6" s="13">
        <v>261.92606403423099</v>
      </c>
      <c r="I6" s="14">
        <v>13.9415982677221</v>
      </c>
      <c r="J6" s="14">
        <v>29.035451188779099</v>
      </c>
      <c r="K6" s="15">
        <v>3.7009395840237298</v>
      </c>
      <c r="L6" s="14">
        <v>15.5721957161671</v>
      </c>
      <c r="M6" s="15">
        <v>3.7101378320798402</v>
      </c>
      <c r="N6" s="16">
        <v>0.89177567000273095</v>
      </c>
      <c r="O6" s="15">
        <v>3.6292514032978702</v>
      </c>
      <c r="P6" s="16">
        <v>0.55968187203266095</v>
      </c>
      <c r="Q6" s="15">
        <v>3.1106281695835198</v>
      </c>
      <c r="R6" s="16">
        <v>0.59210656399634698</v>
      </c>
      <c r="S6" s="15">
        <v>1.6351346136501299</v>
      </c>
      <c r="T6" s="16">
        <v>0.239643070388706</v>
      </c>
      <c r="U6" s="15">
        <v>1.4520778385773501</v>
      </c>
      <c r="V6" s="16">
        <v>0.22010665201906299</v>
      </c>
      <c r="W6" s="15">
        <v>6.1276622933965399</v>
      </c>
      <c r="X6" s="15">
        <v>2.05224879343996</v>
      </c>
    </row>
    <row r="7" spans="1:24" x14ac:dyDescent="0.15">
      <c r="A7" s="10" t="s">
        <v>33</v>
      </c>
      <c r="B7" s="11" t="s">
        <v>34</v>
      </c>
      <c r="C7" s="11" t="s">
        <v>31</v>
      </c>
      <c r="D7" s="12" t="s">
        <v>28</v>
      </c>
      <c r="E7" s="13">
        <v>337523.07577754947</v>
      </c>
      <c r="F7" s="13">
        <v>313.098453754037</v>
      </c>
      <c r="G7" s="14">
        <v>80.349634333183801</v>
      </c>
      <c r="H7" s="14">
        <v>62.416964889943799</v>
      </c>
      <c r="I7" s="14">
        <v>12.839801098005299</v>
      </c>
      <c r="J7" s="14">
        <v>34.435777397179798</v>
      </c>
      <c r="K7" s="15">
        <v>4.6248156535933296</v>
      </c>
      <c r="L7" s="14">
        <v>20.7991904308447</v>
      </c>
      <c r="M7" s="15">
        <v>5.5056970289866003</v>
      </c>
      <c r="N7" s="15">
        <v>1.2256842951937299</v>
      </c>
      <c r="O7" s="15">
        <v>6.8398226522968102</v>
      </c>
      <c r="P7" s="15">
        <v>1.24899157604153</v>
      </c>
      <c r="Q7" s="15">
        <v>8.8777737582468994</v>
      </c>
      <c r="R7" s="15">
        <v>2.1662816573008099</v>
      </c>
      <c r="S7" s="15">
        <v>7.4135227012221101</v>
      </c>
      <c r="T7" s="15">
        <v>1.2450785827670501</v>
      </c>
      <c r="U7" s="15">
        <v>8.0277936434473105</v>
      </c>
      <c r="V7" s="15">
        <v>1.41367071629774</v>
      </c>
      <c r="W7" s="14">
        <v>12.2663901265006</v>
      </c>
      <c r="X7" s="13">
        <v>151.87186797843199</v>
      </c>
    </row>
    <row r="8" spans="1:24" x14ac:dyDescent="0.15">
      <c r="A8" s="10" t="s">
        <v>35</v>
      </c>
      <c r="B8" s="11" t="s">
        <v>36</v>
      </c>
      <c r="C8" s="11" t="s">
        <v>27</v>
      </c>
      <c r="D8" s="12" t="s">
        <v>28</v>
      </c>
      <c r="E8" s="13">
        <v>369105.5562705131</v>
      </c>
      <c r="F8" s="13">
        <v>269.17194431601098</v>
      </c>
      <c r="G8" s="15">
        <v>1.5969537940404399</v>
      </c>
      <c r="H8" s="14">
        <v>42.981632398639903</v>
      </c>
      <c r="I8" s="16">
        <v>0.27655909068276702</v>
      </c>
      <c r="J8" s="16">
        <v>0.46863599215594398</v>
      </c>
      <c r="K8" s="16">
        <v>7.0126050921611296E-2</v>
      </c>
      <c r="L8" s="16">
        <v>0.28842154954297899</v>
      </c>
      <c r="M8" s="16">
        <v>6.4775930403354998E-2</v>
      </c>
      <c r="N8" s="16">
        <v>1.2228930509715E-2</v>
      </c>
      <c r="O8" s="16">
        <v>8.4777344794740306E-2</v>
      </c>
      <c r="P8" s="16">
        <v>1.6715063213971801E-2</v>
      </c>
      <c r="Q8" s="16">
        <v>0.12656972798331201</v>
      </c>
      <c r="R8" s="17">
        <v>3.4038782199399799E-2</v>
      </c>
      <c r="S8" s="16">
        <v>0.117712317130768</v>
      </c>
      <c r="T8" s="17">
        <v>2.0193953437136099E-2</v>
      </c>
      <c r="U8" s="16">
        <v>0.141369898988394</v>
      </c>
      <c r="V8" s="16">
        <v>2.4976650397462399E-2</v>
      </c>
      <c r="W8" s="15">
        <v>0.55281438715387698</v>
      </c>
      <c r="X8" s="13">
        <v>116.322018529346</v>
      </c>
    </row>
    <row r="9" spans="1:24" x14ac:dyDescent="0.15">
      <c r="A9" s="10" t="s">
        <v>37</v>
      </c>
      <c r="B9" s="11" t="s">
        <v>38</v>
      </c>
      <c r="C9" s="11" t="s">
        <v>31</v>
      </c>
      <c r="D9" s="3" t="s">
        <v>39</v>
      </c>
      <c r="E9" s="13">
        <v>113749.05500957131</v>
      </c>
      <c r="F9" s="13">
        <v>703.15339501132098</v>
      </c>
      <c r="G9" s="14">
        <v>38.806208035226902</v>
      </c>
      <c r="H9" s="14">
        <v>68.950345966359507</v>
      </c>
      <c r="I9" s="14">
        <v>18.089984951589798</v>
      </c>
      <c r="J9" s="14">
        <v>36.108628787337899</v>
      </c>
      <c r="K9" s="15">
        <v>5.0779178471502204</v>
      </c>
      <c r="L9" s="14">
        <v>22.1758300557842</v>
      </c>
      <c r="M9" s="15">
        <v>5.5247458522021597</v>
      </c>
      <c r="N9" s="15">
        <v>1.29380340103101</v>
      </c>
      <c r="O9" s="15">
        <v>5.9828570625450501</v>
      </c>
      <c r="P9" s="15">
        <v>0.96253385408425096</v>
      </c>
      <c r="Q9" s="15">
        <v>5.8457386995539604</v>
      </c>
      <c r="R9" s="15">
        <v>1.2444144462773501</v>
      </c>
      <c r="S9" s="15">
        <v>3.4966809006228101</v>
      </c>
      <c r="T9" s="16">
        <v>0.48420718147622899</v>
      </c>
      <c r="U9" s="15">
        <v>2.9084238796130202</v>
      </c>
      <c r="V9" s="16">
        <v>0.43958390798194202</v>
      </c>
      <c r="W9" s="15">
        <v>5.6164217487883503</v>
      </c>
      <c r="X9" s="14">
        <v>51.733666598970103</v>
      </c>
    </row>
    <row r="10" spans="1:24" x14ac:dyDescent="0.15">
      <c r="A10" s="10" t="s">
        <v>40</v>
      </c>
      <c r="B10" s="11" t="s">
        <v>41</v>
      </c>
      <c r="C10" s="11" t="s">
        <v>42</v>
      </c>
      <c r="D10" s="12" t="s">
        <v>43</v>
      </c>
      <c r="E10" s="13">
        <v>86495.652662213077</v>
      </c>
      <c r="F10" s="13">
        <v>618.69880620179094</v>
      </c>
      <c r="G10" s="14">
        <v>20.2495393233262</v>
      </c>
      <c r="H10" s="14">
        <v>42.819421150356703</v>
      </c>
      <c r="I10" s="15">
        <v>4.8939111522315901</v>
      </c>
      <c r="J10" s="14">
        <v>10.5591431639945</v>
      </c>
      <c r="K10" s="15">
        <v>1.5349011231552701</v>
      </c>
      <c r="L10" s="15">
        <v>7.2098040052721899</v>
      </c>
      <c r="M10" s="15">
        <v>1.72511921386445</v>
      </c>
      <c r="N10" s="16">
        <v>0.44008223500524601</v>
      </c>
      <c r="O10" s="15">
        <v>2.0199253249604499</v>
      </c>
      <c r="P10" s="16">
        <v>0.32871404576107399</v>
      </c>
      <c r="Q10" s="15">
        <v>2.1609271701269002</v>
      </c>
      <c r="R10" s="16">
        <v>0.49803399932685</v>
      </c>
      <c r="S10" s="15">
        <v>1.56109990436357</v>
      </c>
      <c r="T10" s="16">
        <v>0.23776211689274701</v>
      </c>
      <c r="U10" s="15">
        <v>1.5477631390987101</v>
      </c>
      <c r="V10" s="16">
        <v>0.24277726318092599</v>
      </c>
      <c r="W10" s="15">
        <v>0.966191627530127</v>
      </c>
      <c r="X10" s="14">
        <v>16.516642499386801</v>
      </c>
    </row>
    <row r="11" spans="1:24" x14ac:dyDescent="0.15">
      <c r="A11" s="10" t="s">
        <v>44</v>
      </c>
      <c r="B11" s="11" t="s">
        <v>45</v>
      </c>
      <c r="C11" s="11" t="s">
        <v>27</v>
      </c>
      <c r="D11" s="12" t="s">
        <v>46</v>
      </c>
      <c r="E11" s="13">
        <v>270270.67204522603</v>
      </c>
      <c r="F11" s="13">
        <v>1001.67914863763</v>
      </c>
      <c r="G11" s="15">
        <v>1.41177356161277</v>
      </c>
      <c r="H11" s="13">
        <v>12374.5661069507</v>
      </c>
      <c r="I11" s="15">
        <v>2.7032745431266401</v>
      </c>
      <c r="J11" s="15">
        <v>4.6788327511306997</v>
      </c>
      <c r="K11" s="15">
        <v>0.54204998323277598</v>
      </c>
      <c r="L11" s="15">
        <v>2.0050053831994701</v>
      </c>
      <c r="M11" s="16">
        <v>0.45623509768883502</v>
      </c>
      <c r="N11" s="16"/>
      <c r="O11" s="16">
        <v>0.38287772662313202</v>
      </c>
      <c r="P11" s="16">
        <v>4.1874547819753201E-2</v>
      </c>
      <c r="Q11" s="16">
        <v>0.21940196600661399</v>
      </c>
      <c r="R11" s="16">
        <v>4.2371655505793103E-2</v>
      </c>
      <c r="S11" s="16">
        <v>0.129039612015797</v>
      </c>
      <c r="T11" s="16">
        <v>1.6750983097713001E-2</v>
      </c>
      <c r="U11" s="16">
        <v>0.122529439844345</v>
      </c>
      <c r="V11" s="16">
        <v>1.7293027689394801E-2</v>
      </c>
      <c r="W11" s="15">
        <v>2.3035825908105299</v>
      </c>
      <c r="X11" s="13">
        <v>277.31370568753101</v>
      </c>
    </row>
    <row r="12" spans="1:24" x14ac:dyDescent="0.15">
      <c r="A12" s="10" t="s">
        <v>47</v>
      </c>
      <c r="B12" s="11" t="s">
        <v>48</v>
      </c>
      <c r="C12" s="11" t="s">
        <v>27</v>
      </c>
      <c r="D12" s="12" t="s">
        <v>46</v>
      </c>
      <c r="E12" s="13">
        <v>187689.76651172206</v>
      </c>
      <c r="F12" s="13">
        <v>686.31655911032306</v>
      </c>
      <c r="G12" s="15">
        <v>9.9225675698956692</v>
      </c>
      <c r="H12" s="13">
        <v>607.39009875007002</v>
      </c>
      <c r="I12" s="14">
        <v>9.6021206989388901</v>
      </c>
      <c r="J12" s="14">
        <v>21.241565606879401</v>
      </c>
      <c r="K12" s="15">
        <v>2.3403367519262499</v>
      </c>
      <c r="L12" s="15">
        <v>9.05733168049629</v>
      </c>
      <c r="M12" s="15">
        <v>1.7662609424604401</v>
      </c>
      <c r="N12" s="16">
        <v>0.33805369110539801</v>
      </c>
      <c r="O12" s="15">
        <v>1.9063050021115799</v>
      </c>
      <c r="P12" s="16">
        <v>0.27696407933742501</v>
      </c>
      <c r="Q12" s="15">
        <v>1.5751096914073699</v>
      </c>
      <c r="R12" s="16">
        <v>0.32683195177144297</v>
      </c>
      <c r="S12" s="15">
        <v>0.93856012164041802</v>
      </c>
      <c r="T12" s="16">
        <v>0.138315919944064</v>
      </c>
      <c r="U12" s="15">
        <v>0.84901868989097895</v>
      </c>
      <c r="V12" s="16">
        <v>0.12575758019277</v>
      </c>
      <c r="W12" s="15">
        <v>5.3681891062247598</v>
      </c>
      <c r="X12" s="13">
        <v>195.17057231205999</v>
      </c>
    </row>
    <row r="13" spans="1:24" x14ac:dyDescent="0.15">
      <c r="A13" s="10" t="s">
        <v>49</v>
      </c>
      <c r="B13" s="11" t="s">
        <v>48</v>
      </c>
      <c r="C13" s="11" t="s">
        <v>31</v>
      </c>
      <c r="D13" s="12" t="s">
        <v>46</v>
      </c>
      <c r="E13" s="13">
        <v>115571.55616187229</v>
      </c>
      <c r="F13" s="13">
        <v>346.31992877634599</v>
      </c>
      <c r="G13" s="15">
        <v>2.4335392538269098</v>
      </c>
      <c r="H13" s="13">
        <v>173.661249611453</v>
      </c>
      <c r="I13" s="15">
        <v>1.6498244685686601</v>
      </c>
      <c r="J13" s="15">
        <v>3.0258089897466598</v>
      </c>
      <c r="K13" s="16">
        <v>0.357269827830895</v>
      </c>
      <c r="L13" s="15">
        <v>1.49098726616175</v>
      </c>
      <c r="M13" s="16">
        <v>0.30755504062292799</v>
      </c>
      <c r="N13" s="16">
        <v>4.9958020309671503E-2</v>
      </c>
      <c r="O13" s="16">
        <v>0.34884932937740298</v>
      </c>
      <c r="P13" s="16">
        <v>4.9539863472612397E-2</v>
      </c>
      <c r="Q13" s="16">
        <v>0.27769446268161901</v>
      </c>
      <c r="R13" s="16">
        <v>6.2700698274175404E-2</v>
      </c>
      <c r="S13" s="16">
        <v>0.17358115171607599</v>
      </c>
      <c r="T13" s="16">
        <v>2.51788158447157E-2</v>
      </c>
      <c r="U13" s="16">
        <v>0.15558319885951799</v>
      </c>
      <c r="V13" s="16">
        <v>2.5287419575092899E-2</v>
      </c>
      <c r="W13" s="15">
        <v>1.5124597946343901</v>
      </c>
      <c r="X13" s="14">
        <v>85.751015701434198</v>
      </c>
    </row>
    <row r="14" spans="1:24" x14ac:dyDescent="0.15">
      <c r="A14" s="10" t="s">
        <v>50</v>
      </c>
      <c r="B14" s="11" t="s">
        <v>51</v>
      </c>
      <c r="C14" s="11" t="s">
        <v>27</v>
      </c>
      <c r="D14" s="12" t="s">
        <v>46</v>
      </c>
      <c r="E14" s="13">
        <v>112750.11622681323</v>
      </c>
      <c r="F14" s="13">
        <v>216.20799023467501</v>
      </c>
      <c r="G14" s="16">
        <v>0.33384488117354</v>
      </c>
      <c r="H14" s="13">
        <v>220.71772122679701</v>
      </c>
      <c r="I14" s="16">
        <v>0.35959422423777099</v>
      </c>
      <c r="J14" s="16">
        <v>0.414566006082977</v>
      </c>
      <c r="K14" s="17">
        <v>4.9232182959678003E-2</v>
      </c>
      <c r="L14" s="16">
        <v>0.19107322110886499</v>
      </c>
      <c r="M14" s="16">
        <v>3.6494120271019198E-2</v>
      </c>
      <c r="N14" s="16"/>
      <c r="O14" s="17">
        <v>4.0851364728835098E-2</v>
      </c>
      <c r="P14" s="18">
        <v>5.5663630165496397E-3</v>
      </c>
      <c r="Q14" s="17">
        <v>3.0334722639236499E-2</v>
      </c>
      <c r="R14" s="18">
        <v>7.2712477241257999E-3</v>
      </c>
      <c r="S14" s="17">
        <v>2.07645357600146E-2</v>
      </c>
      <c r="T14" s="18">
        <v>3.0526412006251199E-3</v>
      </c>
      <c r="U14" s="17">
        <v>1.6194080718729499E-2</v>
      </c>
      <c r="V14" s="16">
        <v>3.0228084124387599E-3</v>
      </c>
      <c r="W14" s="15">
        <v>6.5650004220558102</v>
      </c>
      <c r="X14" s="14">
        <v>58.3131967442215</v>
      </c>
    </row>
    <row r="15" spans="1:24" x14ac:dyDescent="0.15">
      <c r="A15" s="10" t="s">
        <v>52</v>
      </c>
      <c r="B15" s="11" t="s">
        <v>53</v>
      </c>
      <c r="C15" s="11" t="s">
        <v>27</v>
      </c>
      <c r="D15" s="12" t="s">
        <v>54</v>
      </c>
      <c r="E15" s="13">
        <v>333552.81512286759</v>
      </c>
      <c r="F15" s="13">
        <v>1974.9071123075701</v>
      </c>
      <c r="G15" s="14">
        <v>47.290243421169599</v>
      </c>
      <c r="H15" s="13">
        <v>151.88396014703</v>
      </c>
      <c r="I15" s="14">
        <v>9.7325714735609399</v>
      </c>
      <c r="J15" s="14">
        <v>18.466579465688799</v>
      </c>
      <c r="K15" s="15">
        <v>2.5164240025918998</v>
      </c>
      <c r="L15" s="14">
        <v>11.550882334663401</v>
      </c>
      <c r="M15" s="13">
        <v>3.0910950636074901</v>
      </c>
      <c r="N15" s="16">
        <v>0.81873251843455397</v>
      </c>
      <c r="O15" s="15">
        <v>4.1108127389079696</v>
      </c>
      <c r="P15" s="16">
        <v>0.70316906189377304</v>
      </c>
      <c r="Q15" s="15">
        <v>4.8571977401737696</v>
      </c>
      <c r="R15" s="15">
        <v>1.1287513636272599</v>
      </c>
      <c r="S15" s="15">
        <v>3.6712370077733101</v>
      </c>
      <c r="T15" s="15">
        <v>0.57860085006010398</v>
      </c>
      <c r="U15" s="15">
        <v>3.7700037362244099</v>
      </c>
      <c r="V15" s="15">
        <v>0.61414465493352999</v>
      </c>
      <c r="W15" s="15">
        <v>3.16835898494385</v>
      </c>
      <c r="X15" s="13">
        <v>131.456629756653</v>
      </c>
    </row>
    <row r="16" spans="1:24" x14ac:dyDescent="0.15">
      <c r="A16" s="10" t="s">
        <v>55</v>
      </c>
      <c r="B16" s="11" t="s">
        <v>38</v>
      </c>
      <c r="C16" s="11" t="s">
        <v>31</v>
      </c>
      <c r="D16" s="3" t="s">
        <v>56</v>
      </c>
      <c r="E16" s="13">
        <v>304525.13046168687</v>
      </c>
      <c r="F16" s="13">
        <v>642.914139625605</v>
      </c>
      <c r="G16" s="13">
        <v>1596.6228375002199</v>
      </c>
      <c r="H16" s="13">
        <v>106.002364262135</v>
      </c>
      <c r="I16" s="13">
        <v>157.888547909403</v>
      </c>
      <c r="J16" s="13">
        <v>164.86761465912301</v>
      </c>
      <c r="K16" s="14">
        <v>45.057450332021702</v>
      </c>
      <c r="L16" s="13">
        <v>240.416110395364</v>
      </c>
      <c r="M16" s="14">
        <v>67.360881035863997</v>
      </c>
      <c r="N16" s="14">
        <v>17.681422434489399</v>
      </c>
      <c r="O16" s="13">
        <v>110.37985516753101</v>
      </c>
      <c r="P16" s="14">
        <v>19.697967989953199</v>
      </c>
      <c r="Q16" s="13">
        <v>158.11838339637501</v>
      </c>
      <c r="R16" s="14">
        <v>39.534699987303497</v>
      </c>
      <c r="S16" s="13">
        <v>125.705480389201</v>
      </c>
      <c r="T16" s="14">
        <v>18.769636968508799</v>
      </c>
      <c r="U16" s="13">
        <v>105.522845907245</v>
      </c>
      <c r="V16" s="14">
        <v>17.456909756261801</v>
      </c>
      <c r="W16" s="14">
        <v>21.115307794306698</v>
      </c>
      <c r="X16" s="13">
        <v>164.77693547242299</v>
      </c>
    </row>
    <row r="17" spans="1:24" x14ac:dyDescent="0.15">
      <c r="A17" s="10" t="s">
        <v>57</v>
      </c>
      <c r="B17" s="11" t="s">
        <v>58</v>
      </c>
      <c r="C17" s="11" t="s">
        <v>31</v>
      </c>
      <c r="D17" s="12" t="s">
        <v>59</v>
      </c>
      <c r="E17" s="13">
        <v>298300.57171618572</v>
      </c>
      <c r="F17" s="13">
        <v>522.90754524315196</v>
      </c>
      <c r="G17" s="15">
        <v>7.3658284281569202</v>
      </c>
      <c r="H17" s="13">
        <v>2794.9945211620902</v>
      </c>
      <c r="I17" s="14">
        <v>15.416790114725201</v>
      </c>
      <c r="J17" s="14">
        <v>22.727479693194901</v>
      </c>
      <c r="K17" s="15">
        <v>2.2345051628808501</v>
      </c>
      <c r="L17" s="15">
        <v>8.4061345005408494</v>
      </c>
      <c r="M17" s="15">
        <v>1.5176424843668599</v>
      </c>
      <c r="N17" s="17"/>
      <c r="O17" s="15">
        <v>1.5602808086714799</v>
      </c>
      <c r="P17" s="16">
        <v>0.212578365744819</v>
      </c>
      <c r="Q17" s="15">
        <v>1.1245506394142699</v>
      </c>
      <c r="R17" s="16">
        <v>0.22281049124900401</v>
      </c>
      <c r="S17" s="15">
        <v>0.62934049871533204</v>
      </c>
      <c r="T17" s="16">
        <v>9.3728468269545506E-2</v>
      </c>
      <c r="U17" s="16">
        <v>0.59469768305428605</v>
      </c>
      <c r="V17" s="16">
        <v>8.54338663378853E-2</v>
      </c>
      <c r="W17" s="14">
        <v>69.218662214030104</v>
      </c>
      <c r="X17" s="14">
        <v>54.474724071647401</v>
      </c>
    </row>
    <row r="18" spans="1:24" ht="13.5" thickBot="1" x14ac:dyDescent="0.2">
      <c r="A18" s="19" t="s">
        <v>60</v>
      </c>
      <c r="B18" s="20" t="s">
        <v>58</v>
      </c>
      <c r="C18" s="20" t="s">
        <v>27</v>
      </c>
      <c r="D18" s="21" t="s">
        <v>59</v>
      </c>
      <c r="E18" s="22">
        <v>343785.25301039056</v>
      </c>
      <c r="F18" s="22">
        <v>452.86184816022501</v>
      </c>
      <c r="G18" s="22">
        <v>509.992877991868</v>
      </c>
      <c r="H18" s="22">
        <v>198.63416509296701</v>
      </c>
      <c r="I18" s="22">
        <v>161.88617452667501</v>
      </c>
      <c r="J18" s="22">
        <v>251.835535748783</v>
      </c>
      <c r="K18" s="23">
        <v>36.818620025150203</v>
      </c>
      <c r="L18" s="22">
        <v>161.05892380774301</v>
      </c>
      <c r="M18" s="23">
        <v>34.919597135546901</v>
      </c>
      <c r="N18" s="24">
        <v>8.4345689665825692</v>
      </c>
      <c r="O18" s="23">
        <v>54.518822723411702</v>
      </c>
      <c r="P18" s="24">
        <v>9.2696604241172498</v>
      </c>
      <c r="Q18" s="23">
        <v>58.836080302876702</v>
      </c>
      <c r="R18" s="23">
        <v>13.5491861383358</v>
      </c>
      <c r="S18" s="23">
        <v>37.777960713236602</v>
      </c>
      <c r="T18" s="24">
        <v>5.05983890650033</v>
      </c>
      <c r="U18" s="23">
        <v>27.173604303851</v>
      </c>
      <c r="V18" s="24">
        <v>3.7897886114584698</v>
      </c>
      <c r="W18" s="23">
        <v>63.182740538161198</v>
      </c>
      <c r="X18" s="23">
        <v>78.764696392231798</v>
      </c>
    </row>
    <row r="19" spans="1:24" ht="13.5" thickBot="1" x14ac:dyDescent="0.2"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</row>
    <row r="20" spans="1:24" x14ac:dyDescent="0.15">
      <c r="A20" s="4"/>
      <c r="B20" s="25" t="s">
        <v>61</v>
      </c>
      <c r="C20" s="25"/>
      <c r="D20" s="25"/>
      <c r="E20" s="7">
        <v>77639.86838904387</v>
      </c>
      <c r="F20" s="7">
        <v>195.96729157847125</v>
      </c>
      <c r="G20" s="8">
        <v>21.218282892293761</v>
      </c>
      <c r="H20" s="7">
        <v>169.30412869102847</v>
      </c>
      <c r="I20" s="8">
        <v>10.484823489109525</v>
      </c>
      <c r="J20" s="8">
        <v>22.869763592076939</v>
      </c>
      <c r="K20" s="9">
        <v>2.911035627544011</v>
      </c>
      <c r="L20" s="8">
        <v>12.620529253041726</v>
      </c>
      <c r="M20" s="9">
        <v>3.2605106642497401</v>
      </c>
      <c r="N20" s="9">
        <v>1.1382448770523823</v>
      </c>
      <c r="O20" s="9">
        <v>3.6132085833661685</v>
      </c>
      <c r="P20" s="26">
        <v>0.62985141266314937</v>
      </c>
      <c r="Q20" s="9">
        <v>3.938061886765948</v>
      </c>
      <c r="R20" s="26">
        <v>0.80976566716961929</v>
      </c>
      <c r="S20" s="9">
        <v>2.285138818371748</v>
      </c>
      <c r="T20" s="26">
        <v>0.33246694805373306</v>
      </c>
      <c r="U20" s="9">
        <v>2.1783500236328295</v>
      </c>
      <c r="V20" s="26">
        <v>0.31424378346382092</v>
      </c>
      <c r="W20" s="9">
        <v>7.6326046505122989</v>
      </c>
      <c r="X20" s="26">
        <v>0.55764711949241019</v>
      </c>
    </row>
    <row r="21" spans="1:24" x14ac:dyDescent="0.15">
      <c r="A21" s="10"/>
      <c r="B21" s="3" t="s">
        <v>61</v>
      </c>
      <c r="E21" s="13">
        <v>78857.092589685053</v>
      </c>
      <c r="F21" s="13">
        <v>204.27280072106501</v>
      </c>
      <c r="G21" s="14">
        <v>21.937487451566501</v>
      </c>
      <c r="H21" s="13">
        <v>172.59768254946599</v>
      </c>
      <c r="I21" s="14">
        <v>10.7575083464023</v>
      </c>
      <c r="J21" s="14">
        <v>24.0757673509023</v>
      </c>
      <c r="K21" s="15">
        <v>3.0348459881779801</v>
      </c>
      <c r="L21" s="14">
        <v>12.965982255222601</v>
      </c>
      <c r="M21" s="15">
        <v>3.2983474389947398</v>
      </c>
      <c r="N21" s="15">
        <v>1.1666362659163301</v>
      </c>
      <c r="O21" s="15">
        <v>3.7751370467804901</v>
      </c>
      <c r="P21" s="16">
        <v>0.64723198742994403</v>
      </c>
      <c r="Q21" s="15">
        <v>4.1319087908933598</v>
      </c>
      <c r="R21" s="16">
        <v>0.794571022958933</v>
      </c>
      <c r="S21" s="15">
        <v>2.3424546102283199</v>
      </c>
      <c r="T21" s="16">
        <v>0.35084324289111302</v>
      </c>
      <c r="U21" s="15">
        <v>2.2022462188862599</v>
      </c>
      <c r="V21" s="16">
        <v>0.33521294798240198</v>
      </c>
      <c r="W21" s="15">
        <v>7.8795405745983702</v>
      </c>
      <c r="X21" s="16">
        <v>0.59585238770050297</v>
      </c>
    </row>
    <row r="22" spans="1:24" x14ac:dyDescent="0.15">
      <c r="A22" s="27"/>
      <c r="B22" s="28" t="s">
        <v>61</v>
      </c>
      <c r="C22" s="28"/>
      <c r="D22" s="28"/>
      <c r="E22" s="29">
        <v>78055.721753769903</v>
      </c>
      <c r="F22" s="29">
        <v>201.63331189684499</v>
      </c>
      <c r="G22" s="30">
        <v>21.772171297009098</v>
      </c>
      <c r="H22" s="29">
        <v>172.12094792030101</v>
      </c>
      <c r="I22" s="30">
        <v>10.6463774256686</v>
      </c>
      <c r="J22" s="30">
        <v>23.4167703040738</v>
      </c>
      <c r="K22" s="31">
        <v>2.9947310923124801</v>
      </c>
      <c r="L22" s="30">
        <v>13.050045257581001</v>
      </c>
      <c r="M22" s="31">
        <v>3.2748277651578501</v>
      </c>
      <c r="N22" s="31">
        <v>1.14037494898736</v>
      </c>
      <c r="O22" s="31">
        <v>3.7194337478519501</v>
      </c>
      <c r="P22" s="32">
        <v>0.64626577747034797</v>
      </c>
      <c r="Q22" s="31">
        <v>3.9558890528914601</v>
      </c>
      <c r="R22" s="32">
        <v>0.824763563111099</v>
      </c>
      <c r="S22" s="31">
        <v>2.3073068936937902</v>
      </c>
      <c r="T22" s="32">
        <v>0.34724393154026101</v>
      </c>
      <c r="U22" s="31">
        <v>2.2059356998918802</v>
      </c>
      <c r="V22" s="32">
        <v>0.32864721162295002</v>
      </c>
      <c r="W22" s="31">
        <v>7.7870852361601601</v>
      </c>
      <c r="X22" s="32">
        <v>0.55183470559040804</v>
      </c>
    </row>
    <row r="23" spans="1:24" s="93" customFormat="1" x14ac:dyDescent="0.15">
      <c r="A23" s="33" t="s">
        <v>62</v>
      </c>
      <c r="B23" s="1"/>
      <c r="C23" s="1"/>
      <c r="D23" s="1"/>
      <c r="E23" s="34">
        <v>78184.227577499609</v>
      </c>
      <c r="F23" s="34">
        <v>200.62446806546041</v>
      </c>
      <c r="G23" s="35">
        <v>21.642647213623121</v>
      </c>
      <c r="H23" s="34">
        <v>171.34091972026513</v>
      </c>
      <c r="I23" s="35">
        <v>10.629569753726809</v>
      </c>
      <c r="J23" s="35">
        <v>23.454100415684348</v>
      </c>
      <c r="K23" s="36">
        <v>2.9802042360114904</v>
      </c>
      <c r="L23" s="35">
        <v>12.878852255281776</v>
      </c>
      <c r="M23" s="36">
        <v>3.2778952894674434</v>
      </c>
      <c r="N23" s="36">
        <v>1.148418697318691</v>
      </c>
      <c r="O23" s="36">
        <v>3.7025931259995364</v>
      </c>
      <c r="P23" s="37">
        <v>0.64111639252114716</v>
      </c>
      <c r="Q23" s="36">
        <v>4.0086199101835893</v>
      </c>
      <c r="R23" s="37">
        <v>0.80970008441321717</v>
      </c>
      <c r="S23" s="36">
        <v>2.3116334407646195</v>
      </c>
      <c r="T23" s="37">
        <v>0.34351804082836895</v>
      </c>
      <c r="U23" s="36">
        <v>2.1955106474703232</v>
      </c>
      <c r="V23" s="37">
        <v>0.32603464768972429</v>
      </c>
      <c r="W23" s="36">
        <v>7.7664101537569428</v>
      </c>
      <c r="X23" s="37">
        <v>0.56844473759444036</v>
      </c>
    </row>
    <row r="24" spans="1:24" x14ac:dyDescent="0.15">
      <c r="A24" s="10" t="s">
        <v>63</v>
      </c>
      <c r="E24" s="15">
        <v>618.70348205419009</v>
      </c>
      <c r="F24" s="14">
        <v>4.2436652714981156</v>
      </c>
      <c r="G24" s="15">
        <v>0.37669107455899103</v>
      </c>
      <c r="H24" s="14">
        <v>1.7799458557061638</v>
      </c>
      <c r="I24" s="15">
        <v>0.13711721710373387</v>
      </c>
      <c r="J24" s="15">
        <v>0.60386788248744161</v>
      </c>
      <c r="K24" s="16">
        <v>6.3170590590642534E-2</v>
      </c>
      <c r="L24" s="15">
        <v>0.22762848504989833</v>
      </c>
      <c r="M24" s="16">
        <v>1.9103995912332597E-2</v>
      </c>
      <c r="N24" s="16">
        <v>1.5812784568801103E-2</v>
      </c>
      <c r="O24" s="16">
        <v>8.2267318688607011E-2</v>
      </c>
      <c r="P24" s="16">
        <v>9.7677130804670435E-3</v>
      </c>
      <c r="Q24" s="15">
        <v>0.10714272277209343</v>
      </c>
      <c r="R24" s="16">
        <v>1.5096376917442538E-2</v>
      </c>
      <c r="S24" s="16">
        <v>2.8901803684260662E-2</v>
      </c>
      <c r="T24" s="16">
        <v>9.7382621234644081E-3</v>
      </c>
      <c r="U24" s="16">
        <v>1.4975590986391042E-2</v>
      </c>
      <c r="V24" s="16">
        <v>1.0725930396973657E-2</v>
      </c>
      <c r="W24" s="15">
        <v>0.12475949633332671</v>
      </c>
      <c r="X24" s="16">
        <v>2.3912977691920988E-2</v>
      </c>
    </row>
    <row r="25" spans="1:24" s="93" customFormat="1" x14ac:dyDescent="0.15">
      <c r="A25" s="38" t="s">
        <v>64</v>
      </c>
      <c r="B25" s="39"/>
      <c r="C25" s="39"/>
      <c r="D25" s="39"/>
      <c r="E25" s="40">
        <v>0.79134053149134753</v>
      </c>
      <c r="F25" s="41">
        <v>2.1152281735214262</v>
      </c>
      <c r="G25" s="41">
        <v>1.7405036955085611</v>
      </c>
      <c r="H25" s="41">
        <v>1.0388329061219828</v>
      </c>
      <c r="I25" s="41">
        <v>1.2899601797679487</v>
      </c>
      <c r="J25" s="41">
        <v>2.5746793600475075</v>
      </c>
      <c r="K25" s="41">
        <v>2.119673203175696</v>
      </c>
      <c r="L25" s="41">
        <v>1.7674594019552097</v>
      </c>
      <c r="M25" s="41">
        <v>0.58281287915808944</v>
      </c>
      <c r="N25" s="41">
        <v>1.3769180705365152</v>
      </c>
      <c r="O25" s="41">
        <v>2.2218838497518809</v>
      </c>
      <c r="P25" s="41">
        <v>1.5235475483720153</v>
      </c>
      <c r="Q25" s="41">
        <v>2.6728082275873954</v>
      </c>
      <c r="R25" s="41">
        <v>1.8644405759674281</v>
      </c>
      <c r="S25" s="41">
        <v>1.2502762407997008</v>
      </c>
      <c r="T25" s="41">
        <v>2.8348619187456041</v>
      </c>
      <c r="U25" s="40">
        <v>0.68210058574054211</v>
      </c>
      <c r="V25" s="41">
        <v>3.2898130529921925</v>
      </c>
      <c r="W25" s="41">
        <v>1.6063985015390314</v>
      </c>
      <c r="X25" s="41">
        <v>4.2067374558020481</v>
      </c>
    </row>
    <row r="26" spans="1:24" s="95" customFormat="1" x14ac:dyDescent="0.15">
      <c r="A26" s="42" t="s">
        <v>65</v>
      </c>
      <c r="B26" s="43"/>
      <c r="C26" s="43"/>
      <c r="D26" s="43"/>
      <c r="E26" s="44">
        <v>77972.762645914408</v>
      </c>
      <c r="F26" s="44">
        <v>195.4</v>
      </c>
      <c r="G26" s="44">
        <v>21.82</v>
      </c>
      <c r="H26" s="44">
        <v>172.8</v>
      </c>
      <c r="I26" s="44">
        <v>10.63</v>
      </c>
      <c r="J26" s="44">
        <v>23.21</v>
      </c>
      <c r="K26" s="53">
        <v>3.0179999999999998</v>
      </c>
      <c r="L26" s="44">
        <v>13.09</v>
      </c>
      <c r="M26" s="53">
        <v>3.3</v>
      </c>
      <c r="N26" s="53">
        <v>1.091</v>
      </c>
      <c r="O26" s="53">
        <v>3.7130000000000001</v>
      </c>
      <c r="P26" s="92">
        <v>0.627</v>
      </c>
      <c r="Q26" s="53">
        <v>3.806</v>
      </c>
      <c r="R26" s="92">
        <v>0.79079999999999995</v>
      </c>
      <c r="S26" s="53">
        <v>2.2080000000000002</v>
      </c>
      <c r="T26" s="92">
        <v>0.33150000000000002</v>
      </c>
      <c r="U26" s="53">
        <v>2.0539999999999998</v>
      </c>
      <c r="V26" s="92">
        <v>0.309</v>
      </c>
      <c r="W26" s="53">
        <v>7.83</v>
      </c>
      <c r="X26" s="92">
        <v>0.50480000000000003</v>
      </c>
    </row>
    <row r="27" spans="1:24" s="93" customFormat="1" ht="13.5" thickBot="1" x14ac:dyDescent="0.2">
      <c r="A27" s="45" t="s">
        <v>66</v>
      </c>
      <c r="B27" s="46"/>
      <c r="C27" s="46"/>
      <c r="D27" s="46"/>
      <c r="E27" s="47">
        <v>0.27120359008631395</v>
      </c>
      <c r="F27" s="48">
        <v>2.6737298185570113</v>
      </c>
      <c r="G27" s="47">
        <v>-0.81279920429367158</v>
      </c>
      <c r="H27" s="47">
        <v>-0.8443751618836095</v>
      </c>
      <c r="I27" s="49">
        <v>-4.0474719961596422E-3</v>
      </c>
      <c r="J27" s="48">
        <v>1.0517036436206244</v>
      </c>
      <c r="K27" s="48">
        <v>-1.2523447312296014</v>
      </c>
      <c r="L27" s="48">
        <v>-1.6130461781376892</v>
      </c>
      <c r="M27" s="47">
        <v>-0.66983971310777191</v>
      </c>
      <c r="N27" s="48">
        <v>5.2629420090459202</v>
      </c>
      <c r="O27" s="47">
        <v>-0.28028208996670334</v>
      </c>
      <c r="P27" s="48">
        <v>2.2514182649357508</v>
      </c>
      <c r="Q27" s="48">
        <v>5.3236970621016617</v>
      </c>
      <c r="R27" s="48">
        <v>2.3899954999010147</v>
      </c>
      <c r="S27" s="48">
        <v>4.6935435128903675</v>
      </c>
      <c r="T27" s="48">
        <v>3.6253516827658934</v>
      </c>
      <c r="U27" s="48">
        <v>6.8895154561988026</v>
      </c>
      <c r="V27" s="48">
        <v>5.5128309675483145</v>
      </c>
      <c r="W27" s="47">
        <v>-0.81213085878744962</v>
      </c>
      <c r="X27" s="48">
        <v>12.607911567836833</v>
      </c>
    </row>
    <row r="28" spans="1:24" ht="13.5" thickBot="1" x14ac:dyDescent="0.2"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</row>
    <row r="29" spans="1:24" x14ac:dyDescent="0.15">
      <c r="A29" s="4"/>
      <c r="B29" s="25" t="s">
        <v>67</v>
      </c>
      <c r="C29" s="25" t="s">
        <v>68</v>
      </c>
      <c r="D29" s="25"/>
      <c r="E29" s="7"/>
      <c r="F29" s="7"/>
      <c r="G29" s="8">
        <v>15.366484825084118</v>
      </c>
      <c r="H29" s="8"/>
      <c r="I29" s="8">
        <v>14.467350640077274</v>
      </c>
      <c r="J29" s="8">
        <v>14.491912920294125</v>
      </c>
      <c r="K29" s="8">
        <v>14.45632457371614</v>
      </c>
      <c r="L29" s="8">
        <v>14.020951919731836</v>
      </c>
      <c r="M29" s="8">
        <v>14.074278218242315</v>
      </c>
      <c r="N29" s="8">
        <v>14.888258353771027</v>
      </c>
      <c r="O29" s="8">
        <v>13.593177687006486</v>
      </c>
      <c r="P29" s="8">
        <v>13.868410524201982</v>
      </c>
      <c r="Q29" s="8">
        <v>13.97087725304598</v>
      </c>
      <c r="R29" s="8">
        <v>14.469193702587111</v>
      </c>
      <c r="S29" s="8">
        <v>13.701771378289434</v>
      </c>
      <c r="T29" s="8">
        <v>14.651532453511262</v>
      </c>
      <c r="U29" s="8">
        <v>14.665811980413173</v>
      </c>
      <c r="V29" s="8">
        <v>14.376768073112061</v>
      </c>
      <c r="W29" s="7"/>
      <c r="X29" s="7"/>
    </row>
    <row r="30" spans="1:24" x14ac:dyDescent="0.15">
      <c r="A30" s="10"/>
      <c r="B30" s="3" t="s">
        <v>67</v>
      </c>
      <c r="C30" s="3" t="s">
        <v>68</v>
      </c>
      <c r="E30" s="13"/>
      <c r="F30" s="13"/>
      <c r="G30" s="14">
        <v>14.997792639985031</v>
      </c>
      <c r="H30" s="14"/>
      <c r="I30" s="14">
        <v>14.414510195642714</v>
      </c>
      <c r="J30" s="14">
        <v>14.619083129871543</v>
      </c>
      <c r="K30" s="14">
        <v>14.409274139533647</v>
      </c>
      <c r="L30" s="14">
        <v>14.165502536130196</v>
      </c>
      <c r="M30" s="14">
        <v>14.339273833395779</v>
      </c>
      <c r="N30" s="14">
        <v>14.704528922878815</v>
      </c>
      <c r="O30" s="14">
        <v>13.802466654483103</v>
      </c>
      <c r="P30" s="14">
        <v>13.880971526395522</v>
      </c>
      <c r="Q30" s="14">
        <v>14.232720715822026</v>
      </c>
      <c r="R30" s="14">
        <v>14.213183669351995</v>
      </c>
      <c r="S30" s="14">
        <v>13.873996053433931</v>
      </c>
      <c r="T30" s="14">
        <v>15.051371474344881</v>
      </c>
      <c r="U30" s="14">
        <v>14.251166047729356</v>
      </c>
      <c r="V30" s="14">
        <v>14.44916660385814</v>
      </c>
      <c r="W30" s="13"/>
      <c r="X30" s="13"/>
    </row>
    <row r="31" spans="1:24" x14ac:dyDescent="0.15">
      <c r="A31" s="27"/>
      <c r="B31" s="28" t="s">
        <v>67</v>
      </c>
      <c r="C31" s="28" t="s">
        <v>68</v>
      </c>
      <c r="D31" s="28"/>
      <c r="E31" s="29"/>
      <c r="F31" s="29"/>
      <c r="G31" s="30">
        <v>14.776315016494868</v>
      </c>
      <c r="H31" s="30"/>
      <c r="I31" s="30">
        <v>14.007904643790217</v>
      </c>
      <c r="J31" s="30">
        <v>14.152332000209023</v>
      </c>
      <c r="K31" s="30">
        <v>13.87408949519836</v>
      </c>
      <c r="L31" s="30">
        <v>13.691737226832249</v>
      </c>
      <c r="M31" s="30">
        <v>13.833277691864598</v>
      </c>
      <c r="N31" s="30">
        <v>14.42908004560978</v>
      </c>
      <c r="O31" s="30">
        <v>13.33062913016092</v>
      </c>
      <c r="P31" s="30">
        <v>13.794083394060749</v>
      </c>
      <c r="Q31" s="30">
        <v>13.715859419626304</v>
      </c>
      <c r="R31" s="30">
        <v>13.876813003966353</v>
      </c>
      <c r="S31" s="30">
        <v>13.311555278271912</v>
      </c>
      <c r="T31" s="30">
        <v>14.621158294456372</v>
      </c>
      <c r="U31" s="30">
        <v>14.027302978578215</v>
      </c>
      <c r="V31" s="30">
        <v>14.061742688039864</v>
      </c>
      <c r="W31" s="29"/>
      <c r="X31" s="29"/>
    </row>
    <row r="32" spans="1:24" s="93" customFormat="1" x14ac:dyDescent="0.15">
      <c r="A32" s="33" t="s">
        <v>62</v>
      </c>
      <c r="B32" s="1"/>
      <c r="C32" s="1"/>
      <c r="D32" s="1"/>
      <c r="E32" s="34"/>
      <c r="F32" s="34"/>
      <c r="G32" s="35">
        <v>15.04686416052134</v>
      </c>
      <c r="H32" s="35"/>
      <c r="I32" s="35">
        <v>14.29658849317007</v>
      </c>
      <c r="J32" s="35">
        <v>14.421109350124896</v>
      </c>
      <c r="K32" s="35">
        <v>14.246562736149384</v>
      </c>
      <c r="L32" s="35">
        <v>13.959397227564759</v>
      </c>
      <c r="M32" s="35">
        <v>14.082276581167562</v>
      </c>
      <c r="N32" s="35">
        <v>14.673955774086542</v>
      </c>
      <c r="O32" s="35">
        <v>13.575424490550169</v>
      </c>
      <c r="P32" s="35">
        <v>13.847821814886084</v>
      </c>
      <c r="Q32" s="35">
        <v>13.973152462831436</v>
      </c>
      <c r="R32" s="35">
        <v>14.186396791968486</v>
      </c>
      <c r="S32" s="35">
        <v>13.629107569998425</v>
      </c>
      <c r="T32" s="35">
        <v>14.774687407437504</v>
      </c>
      <c r="U32" s="35">
        <v>14.314760335573581</v>
      </c>
      <c r="V32" s="35">
        <v>14.295892455003354</v>
      </c>
      <c r="W32" s="34"/>
      <c r="X32" s="34"/>
    </row>
    <row r="33" spans="1:24" x14ac:dyDescent="0.15">
      <c r="A33" s="10" t="s">
        <v>63</v>
      </c>
      <c r="E33" s="13"/>
      <c r="F33" s="13"/>
      <c r="G33" s="15">
        <v>0.29812935336591234</v>
      </c>
      <c r="H33" s="15"/>
      <c r="I33" s="15">
        <v>0.25139968538482099</v>
      </c>
      <c r="J33" s="15">
        <v>0.24129652592161588</v>
      </c>
      <c r="K33" s="15">
        <v>0.32342800165973401</v>
      </c>
      <c r="L33" s="15">
        <v>0.24280676920008329</v>
      </c>
      <c r="M33" s="15">
        <v>0.25309287656554807</v>
      </c>
      <c r="N33" s="15">
        <v>0.23111083432362545</v>
      </c>
      <c r="O33" s="15">
        <v>0.23641921311080882</v>
      </c>
      <c r="P33" s="16">
        <v>4.6960708029448871E-2</v>
      </c>
      <c r="Q33" s="15">
        <v>0.25843815954877197</v>
      </c>
      <c r="R33" s="15">
        <v>0.29709741773461057</v>
      </c>
      <c r="S33" s="15">
        <v>0.28817516924212505</v>
      </c>
      <c r="T33" s="15">
        <v>0.24009623496605909</v>
      </c>
      <c r="U33" s="15">
        <v>0.32397007800239702</v>
      </c>
      <c r="V33" s="15">
        <v>0.20598536802486878</v>
      </c>
      <c r="W33" s="13"/>
      <c r="X33" s="13"/>
    </row>
    <row r="34" spans="1:24" s="93" customFormat="1" x14ac:dyDescent="0.15">
      <c r="A34" s="38" t="s">
        <v>64</v>
      </c>
      <c r="B34" s="39"/>
      <c r="C34" s="39"/>
      <c r="D34" s="39"/>
      <c r="E34" s="50"/>
      <c r="F34" s="50"/>
      <c r="G34" s="41">
        <v>1.9813387705600372</v>
      </c>
      <c r="H34" s="41"/>
      <c r="I34" s="41">
        <v>1.7584592681318523</v>
      </c>
      <c r="J34" s="41">
        <v>1.6732175040301327</v>
      </c>
      <c r="K34" s="41">
        <v>2.2702177897203533</v>
      </c>
      <c r="L34" s="41">
        <v>1.7393786081294955</v>
      </c>
      <c r="M34" s="41">
        <v>1.7972440401008241</v>
      </c>
      <c r="N34" s="41">
        <v>1.5749729512729991</v>
      </c>
      <c r="O34" s="41">
        <v>1.7415235396534365</v>
      </c>
      <c r="P34" s="41">
        <v>0.33911981723340212</v>
      </c>
      <c r="Q34" s="41">
        <v>1.8495336699160556</v>
      </c>
      <c r="R34" s="41">
        <v>2.0942415617671841</v>
      </c>
      <c r="S34" s="41">
        <v>2.1144096762174014</v>
      </c>
      <c r="T34" s="41">
        <v>1.6250511996970969</v>
      </c>
      <c r="U34" s="41">
        <v>2.2631889770260396</v>
      </c>
      <c r="V34" s="41">
        <v>1.440870996149505</v>
      </c>
      <c r="W34" s="50"/>
      <c r="X34" s="50"/>
    </row>
    <row r="35" spans="1:24" s="95" customFormat="1" x14ac:dyDescent="0.15">
      <c r="A35" s="42" t="s">
        <v>65</v>
      </c>
      <c r="B35" s="43"/>
      <c r="C35" s="43"/>
      <c r="D35" s="43"/>
      <c r="E35" s="44"/>
      <c r="F35" s="44"/>
      <c r="G35" s="44">
        <v>14.2571998859424</v>
      </c>
      <c r="H35" s="44"/>
      <c r="I35" s="44">
        <v>14.2571998859424</v>
      </c>
      <c r="J35" s="44">
        <v>14.2571998859424</v>
      </c>
      <c r="K35" s="44">
        <v>14.2571998859424</v>
      </c>
      <c r="L35" s="44">
        <v>14.2571998859424</v>
      </c>
      <c r="M35" s="44">
        <v>14.2571998859424</v>
      </c>
      <c r="N35" s="44">
        <v>14.2571998859424</v>
      </c>
      <c r="O35" s="44">
        <v>14.2571998859424</v>
      </c>
      <c r="P35" s="44">
        <v>14.2571998859424</v>
      </c>
      <c r="Q35" s="44">
        <v>14.2571998859424</v>
      </c>
      <c r="R35" s="44">
        <v>14.2571998859424</v>
      </c>
      <c r="S35" s="44">
        <v>14.2571998859424</v>
      </c>
      <c r="T35" s="44">
        <v>14.2571998859424</v>
      </c>
      <c r="U35" s="44">
        <v>14.2571998859424</v>
      </c>
      <c r="V35" s="44">
        <v>14.2571998859424</v>
      </c>
      <c r="W35" s="44"/>
      <c r="X35" s="44"/>
    </row>
    <row r="36" spans="1:24" s="93" customFormat="1" ht="13.5" thickBot="1" x14ac:dyDescent="0.2">
      <c r="A36" s="45" t="s">
        <v>66</v>
      </c>
      <c r="B36" s="46"/>
      <c r="C36" s="46"/>
      <c r="D36" s="46"/>
      <c r="E36" s="51"/>
      <c r="F36" s="51"/>
      <c r="G36" s="48">
        <v>5.5387052218966799</v>
      </c>
      <c r="H36" s="48"/>
      <c r="I36" s="47">
        <v>0.27627169109487515</v>
      </c>
      <c r="J36" s="48">
        <v>1.1496609817760228</v>
      </c>
      <c r="K36" s="52">
        <v>-7.460896864821577E-2</v>
      </c>
      <c r="L36" s="48">
        <v>-2.0887878458607756</v>
      </c>
      <c r="M36" s="48">
        <v>-1.2269120596907137</v>
      </c>
      <c r="N36" s="48">
        <v>2.9231257994430089</v>
      </c>
      <c r="O36" s="48">
        <v>-4.7819726232811082</v>
      </c>
      <c r="P36" s="48">
        <v>-2.8713777903890048</v>
      </c>
      <c r="Q36" s="48">
        <v>-1.9923086257003029</v>
      </c>
      <c r="R36" s="47">
        <v>-0.49661290113303702</v>
      </c>
      <c r="S36" s="48">
        <v>-4.4054395040310448</v>
      </c>
      <c r="T36" s="48">
        <v>3.6296574757666593</v>
      </c>
      <c r="U36" s="47">
        <v>0.40372899371310206</v>
      </c>
      <c r="V36" s="47">
        <v>0.27138967939353198</v>
      </c>
      <c r="W36" s="51"/>
      <c r="X36" s="51"/>
    </row>
    <row r="37" spans="1:24" ht="13.5" thickBot="1" x14ac:dyDescent="0.2"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</row>
    <row r="38" spans="1:24" x14ac:dyDescent="0.15">
      <c r="A38" s="4"/>
      <c r="B38" s="25" t="s">
        <v>69</v>
      </c>
      <c r="C38" s="25" t="s">
        <v>68</v>
      </c>
      <c r="D38" s="25"/>
      <c r="E38" s="7"/>
      <c r="F38" s="7"/>
      <c r="G38" s="9">
        <v>8.9443831030564578</v>
      </c>
      <c r="H38" s="9"/>
      <c r="I38" s="9">
        <v>8.4604922288319351</v>
      </c>
      <c r="J38" s="9">
        <v>8.387106763927779</v>
      </c>
      <c r="K38" s="9">
        <v>8.2937672796786899</v>
      </c>
      <c r="L38" s="9">
        <v>8.0762632417654121</v>
      </c>
      <c r="M38" s="9">
        <v>8.379170029625957</v>
      </c>
      <c r="N38" s="9">
        <v>8.6772195174729987</v>
      </c>
      <c r="O38" s="9">
        <v>7.9303703824417351</v>
      </c>
      <c r="P38" s="9">
        <v>8.0708168088877859</v>
      </c>
      <c r="Q38" s="9">
        <v>8.2466346901647487</v>
      </c>
      <c r="R38" s="9">
        <v>8.4534265875005925</v>
      </c>
      <c r="S38" s="9">
        <v>8.2181042928893344</v>
      </c>
      <c r="T38" s="9">
        <v>8.7369993986459775</v>
      </c>
      <c r="U38" s="9">
        <v>8.6394011935312989</v>
      </c>
      <c r="V38" s="9">
        <v>8.4372343048650151</v>
      </c>
      <c r="W38" s="7"/>
      <c r="X38" s="7"/>
    </row>
    <row r="39" spans="1:24" x14ac:dyDescent="0.15">
      <c r="A39" s="10"/>
      <c r="B39" s="3" t="s">
        <v>69</v>
      </c>
      <c r="C39" s="3" t="s">
        <v>68</v>
      </c>
      <c r="E39" s="13"/>
      <c r="F39" s="13"/>
      <c r="G39" s="15">
        <v>8.7542905302246883</v>
      </c>
      <c r="H39" s="15"/>
      <c r="I39" s="15">
        <v>8.381222994598895</v>
      </c>
      <c r="J39" s="15">
        <v>8.643486395188372</v>
      </c>
      <c r="K39" s="15">
        <v>8.3869953993943085</v>
      </c>
      <c r="L39" s="15">
        <v>8.1662244428877298</v>
      </c>
      <c r="M39" s="15">
        <v>8.2969068513561517</v>
      </c>
      <c r="N39" s="15">
        <v>8.6769820775746158</v>
      </c>
      <c r="O39" s="15">
        <v>8.0590663282522996</v>
      </c>
      <c r="P39" s="15">
        <v>8.2052130437079231</v>
      </c>
      <c r="Q39" s="15">
        <v>8.2421364895604494</v>
      </c>
      <c r="R39" s="15">
        <v>8.3529389117081667</v>
      </c>
      <c r="S39" s="15">
        <v>8.1840854452344072</v>
      </c>
      <c r="T39" s="15">
        <v>8.6279763024083511</v>
      </c>
      <c r="U39" s="15">
        <v>8.6262353496376658</v>
      </c>
      <c r="V39" s="15">
        <v>8.623541292206264</v>
      </c>
      <c r="W39" s="13"/>
      <c r="X39" s="13"/>
    </row>
    <row r="40" spans="1:24" x14ac:dyDescent="0.15">
      <c r="A40" s="27"/>
      <c r="B40" s="28" t="s">
        <v>69</v>
      </c>
      <c r="C40" s="28" t="s">
        <v>68</v>
      </c>
      <c r="D40" s="28"/>
      <c r="E40" s="29"/>
      <c r="F40" s="29"/>
      <c r="G40" s="31">
        <v>8.545706679194268</v>
      </c>
      <c r="H40" s="31"/>
      <c r="I40" s="31">
        <v>8.1922249324610856</v>
      </c>
      <c r="J40" s="31">
        <v>8.1480015341846226</v>
      </c>
      <c r="K40" s="31">
        <v>8.008793825614223</v>
      </c>
      <c r="L40" s="31">
        <v>7.8800358388710832</v>
      </c>
      <c r="M40" s="31">
        <v>7.8758937983234469</v>
      </c>
      <c r="N40" s="31">
        <v>8.4249118552533062</v>
      </c>
      <c r="O40" s="31">
        <v>7.5903889264561553</v>
      </c>
      <c r="P40" s="31">
        <v>8.0177915266967119</v>
      </c>
      <c r="Q40" s="31">
        <v>7.9632481045125401</v>
      </c>
      <c r="R40" s="31">
        <v>8.1755037054649247</v>
      </c>
      <c r="S40" s="31">
        <v>7.6877696763157175</v>
      </c>
      <c r="T40" s="31">
        <v>8.5175228713550037</v>
      </c>
      <c r="U40" s="31">
        <v>8.1025535210308455</v>
      </c>
      <c r="V40" s="31">
        <v>8.0488293574646619</v>
      </c>
      <c r="W40" s="29"/>
      <c r="X40" s="29"/>
    </row>
    <row r="41" spans="1:24" s="93" customFormat="1" x14ac:dyDescent="0.15">
      <c r="A41" s="33" t="s">
        <v>62</v>
      </c>
      <c r="B41" s="1"/>
      <c r="C41" s="1"/>
      <c r="D41" s="1"/>
      <c r="E41" s="34"/>
      <c r="F41" s="34"/>
      <c r="G41" s="36">
        <v>8.748126770825138</v>
      </c>
      <c r="H41" s="36"/>
      <c r="I41" s="36">
        <v>8.3446467186306403</v>
      </c>
      <c r="J41" s="36">
        <v>8.3928648977669251</v>
      </c>
      <c r="K41" s="36">
        <v>8.2298521682290744</v>
      </c>
      <c r="L41" s="36">
        <v>8.0408411745080759</v>
      </c>
      <c r="M41" s="36">
        <v>8.1839902264351849</v>
      </c>
      <c r="N41" s="36">
        <v>8.593037816766973</v>
      </c>
      <c r="O41" s="36">
        <v>7.859941879050063</v>
      </c>
      <c r="P41" s="36">
        <v>8.0979404597641409</v>
      </c>
      <c r="Q41" s="36">
        <v>8.1506730947459136</v>
      </c>
      <c r="R41" s="36">
        <v>8.3272897348912291</v>
      </c>
      <c r="S41" s="36">
        <v>8.0299864714798197</v>
      </c>
      <c r="T41" s="36">
        <v>8.6274995241364447</v>
      </c>
      <c r="U41" s="36">
        <v>8.4560633547332706</v>
      </c>
      <c r="V41" s="36">
        <v>8.3698683181786464</v>
      </c>
      <c r="W41" s="34"/>
      <c r="X41" s="34"/>
    </row>
    <row r="42" spans="1:24" x14ac:dyDescent="0.15">
      <c r="A42" s="10" t="s">
        <v>63</v>
      </c>
      <c r="E42" s="13"/>
      <c r="F42" s="13"/>
      <c r="G42" s="15">
        <v>0.19940967048600669</v>
      </c>
      <c r="H42" s="15"/>
      <c r="I42" s="15">
        <v>0.13782308786379308</v>
      </c>
      <c r="J42" s="15">
        <v>0.24779261278326753</v>
      </c>
      <c r="K42" s="15">
        <v>0.19703543769115744</v>
      </c>
      <c r="L42" s="15">
        <v>0.14634555477990002</v>
      </c>
      <c r="M42" s="15">
        <v>0.26997104360684882</v>
      </c>
      <c r="N42" s="15">
        <v>0.14560140210725206</v>
      </c>
      <c r="O42" s="15">
        <v>0.24214614865012654</v>
      </c>
      <c r="P42" s="15">
        <v>9.6609914539568395E-2</v>
      </c>
      <c r="Q42" s="15">
        <v>0.16233038432515956</v>
      </c>
      <c r="R42" s="15">
        <v>0.1407255921760249</v>
      </c>
      <c r="S42" s="15">
        <v>0.29685614642151859</v>
      </c>
      <c r="T42" s="15">
        <v>0.10973904043715167</v>
      </c>
      <c r="U42" s="15">
        <v>0.30621926254661835</v>
      </c>
      <c r="V42" s="15">
        <v>0.29321849209297801</v>
      </c>
      <c r="W42" s="13"/>
      <c r="X42" s="13"/>
    </row>
    <row r="43" spans="1:24" s="93" customFormat="1" x14ac:dyDescent="0.15">
      <c r="A43" s="38" t="s">
        <v>64</v>
      </c>
      <c r="B43" s="39"/>
      <c r="C43" s="39"/>
      <c r="D43" s="39"/>
      <c r="E43" s="50"/>
      <c r="F43" s="50"/>
      <c r="G43" s="41">
        <v>2.2794556561644113</v>
      </c>
      <c r="H43" s="41"/>
      <c r="I43" s="41">
        <v>1.651634784682771</v>
      </c>
      <c r="J43" s="41">
        <v>2.9524198923921352</v>
      </c>
      <c r="K43" s="41">
        <v>2.3941552492498315</v>
      </c>
      <c r="L43" s="41">
        <v>1.8200279249870044</v>
      </c>
      <c r="M43" s="41">
        <v>3.29877035696857</v>
      </c>
      <c r="N43" s="41">
        <v>1.6944112805270168</v>
      </c>
      <c r="O43" s="41">
        <v>3.0807625854784542</v>
      </c>
      <c r="P43" s="41">
        <v>1.1930183362002915</v>
      </c>
      <c r="Q43" s="41">
        <v>1.9916193722675612</v>
      </c>
      <c r="R43" s="41">
        <v>1.6899326990675805</v>
      </c>
      <c r="S43" s="41">
        <v>3.6968449134486772</v>
      </c>
      <c r="T43" s="41">
        <v>1.2719680844970642</v>
      </c>
      <c r="U43" s="41">
        <v>3.6212981111974818</v>
      </c>
      <c r="V43" s="41">
        <v>3.503262906253044</v>
      </c>
      <c r="W43" s="50"/>
      <c r="X43" s="50"/>
    </row>
    <row r="44" spans="1:24" s="95" customFormat="1" x14ac:dyDescent="0.15">
      <c r="A44" s="42" t="s">
        <v>65</v>
      </c>
      <c r="B44" s="43"/>
      <c r="C44" s="43"/>
      <c r="D44" s="43"/>
      <c r="E44" s="44"/>
      <c r="F44" s="44"/>
      <c r="G44" s="53">
        <v>8.1883316274309106</v>
      </c>
      <c r="H44" s="53"/>
      <c r="I44" s="53">
        <v>8.1883316274309106</v>
      </c>
      <c r="J44" s="53">
        <v>8.1883316274309106</v>
      </c>
      <c r="K44" s="53">
        <v>8.1883316274309106</v>
      </c>
      <c r="L44" s="53">
        <v>8.1883316274309106</v>
      </c>
      <c r="M44" s="53">
        <v>8.1883316274309106</v>
      </c>
      <c r="N44" s="53">
        <v>8.1883316274309106</v>
      </c>
      <c r="O44" s="53">
        <v>8.1883316274309106</v>
      </c>
      <c r="P44" s="53">
        <v>8.1883316274309106</v>
      </c>
      <c r="Q44" s="53">
        <v>8.1883316274309106</v>
      </c>
      <c r="R44" s="53">
        <v>8.1883316274309106</v>
      </c>
      <c r="S44" s="53">
        <v>8.1883316274309106</v>
      </c>
      <c r="T44" s="53">
        <v>8.1883316274309106</v>
      </c>
      <c r="U44" s="53">
        <v>8.1883316274309106</v>
      </c>
      <c r="V44" s="53">
        <v>8.1883316274309106</v>
      </c>
      <c r="W44" s="44"/>
      <c r="X44" s="44"/>
    </row>
    <row r="45" spans="1:24" s="93" customFormat="1" ht="13.5" thickBot="1" x14ac:dyDescent="0.2">
      <c r="A45" s="45" t="s">
        <v>66</v>
      </c>
      <c r="B45" s="46"/>
      <c r="C45" s="46"/>
      <c r="D45" s="46"/>
      <c r="E45" s="51"/>
      <c r="F45" s="51"/>
      <c r="G45" s="48">
        <v>6.8364981887020031</v>
      </c>
      <c r="H45" s="48"/>
      <c r="I45" s="48">
        <v>1.9089980512766995</v>
      </c>
      <c r="J45" s="48">
        <v>2.4978625639785776</v>
      </c>
      <c r="K45" s="47">
        <v>0.50706960449757554</v>
      </c>
      <c r="L45" s="48">
        <v>-1.8012271563201188</v>
      </c>
      <c r="M45" s="47">
        <v>-5.3019359660299671E-2</v>
      </c>
      <c r="N45" s="48">
        <v>4.9424743372666624</v>
      </c>
      <c r="O45" s="48">
        <v>-4.0104598021011011</v>
      </c>
      <c r="P45" s="48">
        <v>-1.103902135130425</v>
      </c>
      <c r="Q45" s="47">
        <v>-0.45990483041552555</v>
      </c>
      <c r="R45" s="48">
        <v>1.6970258873591406</v>
      </c>
      <c r="S45" s="48">
        <v>-1.9337902170526975</v>
      </c>
      <c r="T45" s="48">
        <v>5.3633379385163362</v>
      </c>
      <c r="U45" s="48">
        <v>3.2696737196800725</v>
      </c>
      <c r="V45" s="48">
        <v>2.2170168357567235</v>
      </c>
      <c r="W45" s="51"/>
      <c r="X45" s="51"/>
    </row>
    <row r="46" spans="1:24" ht="13.5" thickBot="1" x14ac:dyDescent="0.2"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</row>
    <row r="47" spans="1:24" x14ac:dyDescent="0.15">
      <c r="A47" s="4" t="s">
        <v>70</v>
      </c>
      <c r="B47" s="25" t="s">
        <v>71</v>
      </c>
      <c r="C47" s="25" t="s">
        <v>72</v>
      </c>
      <c r="D47" s="25"/>
      <c r="E47" s="7">
        <v>256164.57670825309</v>
      </c>
      <c r="F47" s="7">
        <v>716.76306609285803</v>
      </c>
      <c r="G47" s="7">
        <v>437.85532031256599</v>
      </c>
      <c r="H47" s="7">
        <v>736.63192037270699</v>
      </c>
      <c r="I47" s="7">
        <v>352.56173219127601</v>
      </c>
      <c r="J47" s="7">
        <v>670.149140371729</v>
      </c>
      <c r="K47" s="8">
        <v>72.495690624200193</v>
      </c>
      <c r="L47" s="7">
        <v>294.618531280262</v>
      </c>
      <c r="M47" s="8">
        <v>65.193942860865207</v>
      </c>
      <c r="N47" s="8">
        <v>17.500475386225801</v>
      </c>
      <c r="O47" s="8">
        <v>81.821559883878606</v>
      </c>
      <c r="P47" s="8">
        <v>12.1655988546869</v>
      </c>
      <c r="Q47" s="8">
        <v>73.436085660384805</v>
      </c>
      <c r="R47" s="8">
        <v>15.546115736924101</v>
      </c>
      <c r="S47" s="8">
        <v>40.235590239429598</v>
      </c>
      <c r="T47" s="9">
        <v>4.9829078240447702</v>
      </c>
      <c r="U47" s="8">
        <v>26.723880629161702</v>
      </c>
      <c r="V47" s="9">
        <v>3.6534263819278499</v>
      </c>
      <c r="W47" s="8">
        <v>21.518067063727202</v>
      </c>
      <c r="X47" s="8">
        <v>25.922910157562601</v>
      </c>
    </row>
    <row r="48" spans="1:24" x14ac:dyDescent="0.15">
      <c r="A48" s="10" t="s">
        <v>73</v>
      </c>
      <c r="B48" s="3" t="s">
        <v>71</v>
      </c>
      <c r="C48" s="3" t="s">
        <v>72</v>
      </c>
      <c r="E48" s="13">
        <v>248352.8501306281</v>
      </c>
      <c r="F48" s="13">
        <v>636.98936732643097</v>
      </c>
      <c r="G48" s="13">
        <v>443.30809751977898</v>
      </c>
      <c r="H48" s="13">
        <v>967.98557764660097</v>
      </c>
      <c r="I48" s="13">
        <v>360.360105455753</v>
      </c>
      <c r="J48" s="13">
        <v>665.33074602283</v>
      </c>
      <c r="K48" s="14">
        <v>73.660429580361296</v>
      </c>
      <c r="L48" s="13">
        <v>304.14827205317499</v>
      </c>
      <c r="M48" s="14">
        <v>62.455427482495701</v>
      </c>
      <c r="N48" s="14">
        <v>16.8802547810321</v>
      </c>
      <c r="O48" s="14">
        <v>80.341734311110002</v>
      </c>
      <c r="P48" s="14">
        <v>12.169802582262299</v>
      </c>
      <c r="Q48" s="14">
        <v>72.373527152621307</v>
      </c>
      <c r="R48" s="14">
        <v>14.9652112061761</v>
      </c>
      <c r="S48" s="14">
        <v>39.696115901735297</v>
      </c>
      <c r="T48" s="15">
        <v>4.9783760290219599</v>
      </c>
      <c r="U48" s="14">
        <v>26.519390312090799</v>
      </c>
      <c r="V48" s="15">
        <v>3.6419963320915301</v>
      </c>
      <c r="W48" s="14">
        <v>17.9604208127361</v>
      </c>
      <c r="X48" s="14">
        <v>24.404847847628599</v>
      </c>
    </row>
    <row r="49" spans="1:24" x14ac:dyDescent="0.15">
      <c r="A49" s="27" t="s">
        <v>74</v>
      </c>
      <c r="B49" s="28" t="s">
        <v>71</v>
      </c>
      <c r="C49" s="28" t="s">
        <v>72</v>
      </c>
      <c r="D49" s="28"/>
      <c r="E49" s="29">
        <v>241384.4974484175</v>
      </c>
      <c r="F49" s="29">
        <v>646.48894985183904</v>
      </c>
      <c r="G49" s="29">
        <v>433.41783706946597</v>
      </c>
      <c r="H49" s="29">
        <v>1298.9764642191001</v>
      </c>
      <c r="I49" s="29">
        <v>328.132059844222</v>
      </c>
      <c r="J49" s="29">
        <v>614.57588328959503</v>
      </c>
      <c r="K49" s="30">
        <v>67.003463592391697</v>
      </c>
      <c r="L49" s="29">
        <v>278.93633426704201</v>
      </c>
      <c r="M49" s="30">
        <v>56.435208778944698</v>
      </c>
      <c r="N49" s="30">
        <v>15.364853027951099</v>
      </c>
      <c r="O49" s="30">
        <v>73.068244497116794</v>
      </c>
      <c r="P49" s="30">
        <v>11.0809032850667</v>
      </c>
      <c r="Q49" s="30">
        <v>66.897035203667301</v>
      </c>
      <c r="R49" s="30">
        <v>14.170223356998701</v>
      </c>
      <c r="S49" s="30">
        <v>36.989222349746903</v>
      </c>
      <c r="T49" s="31">
        <v>4.6558152356625104</v>
      </c>
      <c r="U49" s="30">
        <v>24.800879630925699</v>
      </c>
      <c r="V49" s="31">
        <v>3.45690810942556</v>
      </c>
      <c r="W49" s="30">
        <v>16.386061408158401</v>
      </c>
      <c r="X49" s="30">
        <v>22.496634263294698</v>
      </c>
    </row>
    <row r="50" spans="1:24" s="93" customFormat="1" x14ac:dyDescent="0.15">
      <c r="A50" s="33" t="s">
        <v>62</v>
      </c>
      <c r="B50" s="1"/>
      <c r="C50" s="1"/>
      <c r="D50" s="1"/>
      <c r="E50" s="34">
        <v>248633.97476243289</v>
      </c>
      <c r="F50" s="34">
        <v>666.74712775704268</v>
      </c>
      <c r="G50" s="34">
        <v>438.19375163393698</v>
      </c>
      <c r="H50" s="34">
        <v>1001.1979874128027</v>
      </c>
      <c r="I50" s="34">
        <v>347.01796583041704</v>
      </c>
      <c r="J50" s="34">
        <v>650.01858989471793</v>
      </c>
      <c r="K50" s="35">
        <v>71.053194598984405</v>
      </c>
      <c r="L50" s="34">
        <v>292.56771253349302</v>
      </c>
      <c r="M50" s="35">
        <v>61.361526374101878</v>
      </c>
      <c r="N50" s="35">
        <v>16.581861065069667</v>
      </c>
      <c r="O50" s="35">
        <v>78.410512897368463</v>
      </c>
      <c r="P50" s="35">
        <v>11.805434907338631</v>
      </c>
      <c r="Q50" s="35">
        <v>70.902216005557804</v>
      </c>
      <c r="R50" s="35">
        <v>14.893850100032969</v>
      </c>
      <c r="S50" s="35">
        <v>38.97364283030393</v>
      </c>
      <c r="T50" s="36">
        <v>4.8723663629097471</v>
      </c>
      <c r="U50" s="35">
        <v>26.014716857392738</v>
      </c>
      <c r="V50" s="36">
        <v>3.5841102744816467</v>
      </c>
      <c r="W50" s="35">
        <v>18.621516428207233</v>
      </c>
      <c r="X50" s="35">
        <v>24.27479742282863</v>
      </c>
    </row>
    <row r="51" spans="1:24" x14ac:dyDescent="0.15">
      <c r="A51" s="10" t="s">
        <v>63</v>
      </c>
      <c r="E51" s="13">
        <v>7394.0488925696918</v>
      </c>
      <c r="F51" s="13">
        <v>43.57471838977645</v>
      </c>
      <c r="G51" s="14">
        <v>4.953808107226207</v>
      </c>
      <c r="H51" s="13">
        <v>282.6396020028169</v>
      </c>
      <c r="I51" s="13">
        <v>16.814034021690766</v>
      </c>
      <c r="J51" s="13">
        <v>30.78868817679631</v>
      </c>
      <c r="K51" s="14">
        <v>3.5551926991822183</v>
      </c>
      <c r="L51" s="13">
        <v>12.730469154042765</v>
      </c>
      <c r="M51" s="14">
        <v>4.4806607108391852</v>
      </c>
      <c r="N51" s="14">
        <v>1.0986354361593758</v>
      </c>
      <c r="O51" s="14">
        <v>4.6853329312547967</v>
      </c>
      <c r="P51" s="15">
        <v>0.6274663111158888</v>
      </c>
      <c r="Q51" s="14">
        <v>3.5090401233783779</v>
      </c>
      <c r="R51" s="15">
        <v>0.69071648734243629</v>
      </c>
      <c r="S51" s="14">
        <v>1.7395981211183</v>
      </c>
      <c r="T51" s="15">
        <v>0.18755246552783239</v>
      </c>
      <c r="U51" s="14">
        <v>1.0561745507783389</v>
      </c>
      <c r="V51" s="15">
        <v>0.11030845210604723</v>
      </c>
      <c r="W51" s="14">
        <v>2.6290979578163118</v>
      </c>
      <c r="X51" s="14">
        <v>1.7168361775816929</v>
      </c>
    </row>
    <row r="52" spans="1:24" s="93" customFormat="1" x14ac:dyDescent="0.15">
      <c r="A52" s="38" t="s">
        <v>64</v>
      </c>
      <c r="B52" s="39"/>
      <c r="C52" s="39"/>
      <c r="D52" s="39"/>
      <c r="E52" s="41">
        <v>2.9738690778823074</v>
      </c>
      <c r="F52" s="41">
        <v>6.5354189880597016</v>
      </c>
      <c r="G52" s="41">
        <v>1.1305063316750743</v>
      </c>
      <c r="H52" s="50">
        <v>28.230140846885472</v>
      </c>
      <c r="I52" s="41">
        <v>4.8452920820553587</v>
      </c>
      <c r="J52" s="41">
        <v>4.736585792382197</v>
      </c>
      <c r="K52" s="41">
        <v>5.0035648914131077</v>
      </c>
      <c r="L52" s="41">
        <v>4.3512898411800611</v>
      </c>
      <c r="M52" s="41">
        <v>7.3020685364343931</v>
      </c>
      <c r="N52" s="41">
        <v>6.6255255176012415</v>
      </c>
      <c r="O52" s="41">
        <v>5.9753887050674308</v>
      </c>
      <c r="P52" s="41">
        <v>5.3150630708728563</v>
      </c>
      <c r="Q52" s="41">
        <v>4.9491261642701199</v>
      </c>
      <c r="R52" s="41">
        <v>4.6375952671962724</v>
      </c>
      <c r="S52" s="41">
        <v>4.4635245637486998</v>
      </c>
      <c r="T52" s="41">
        <v>3.849309587135135</v>
      </c>
      <c r="U52" s="41">
        <v>4.0599117667436779</v>
      </c>
      <c r="V52" s="41">
        <v>3.077708096523359</v>
      </c>
      <c r="W52" s="50">
        <v>14.118602896560265</v>
      </c>
      <c r="X52" s="41">
        <v>7.0725046544245798</v>
      </c>
    </row>
    <row r="53" spans="1:24" s="95" customFormat="1" x14ac:dyDescent="0.15">
      <c r="A53" s="42" t="s">
        <v>65</v>
      </c>
      <c r="B53" s="43"/>
      <c r="C53" s="43"/>
      <c r="D53" s="43"/>
      <c r="E53" s="44">
        <v>254400</v>
      </c>
      <c r="F53" s="44">
        <v>1492</v>
      </c>
      <c r="G53" s="44">
        <v>504</v>
      </c>
      <c r="H53" s="44">
        <v>6958</v>
      </c>
      <c r="I53" s="44">
        <v>336</v>
      </c>
      <c r="J53" s="44">
        <v>634</v>
      </c>
      <c r="K53" s="44">
        <v>70</v>
      </c>
      <c r="L53" s="44">
        <v>283</v>
      </c>
      <c r="M53" s="44">
        <v>61</v>
      </c>
      <c r="N53" s="44">
        <v>16.2</v>
      </c>
      <c r="O53" s="44">
        <v>81</v>
      </c>
      <c r="P53" s="44">
        <v>11.7</v>
      </c>
      <c r="Q53" s="44">
        <v>74</v>
      </c>
      <c r="R53" s="44">
        <v>15.9</v>
      </c>
      <c r="S53" s="44">
        <v>41</v>
      </c>
      <c r="T53" s="44">
        <v>5.2</v>
      </c>
      <c r="U53" s="44">
        <v>29.2</v>
      </c>
      <c r="V53" s="44">
        <v>3.9</v>
      </c>
      <c r="W53" s="44">
        <v>30.6</v>
      </c>
      <c r="X53" s="44">
        <v>25.2</v>
      </c>
    </row>
    <row r="54" spans="1:24" s="93" customFormat="1" ht="13.5" thickBot="1" x14ac:dyDescent="0.2">
      <c r="A54" s="45" t="s">
        <v>66</v>
      </c>
      <c r="B54" s="46"/>
      <c r="C54" s="46"/>
      <c r="D54" s="46"/>
      <c r="E54" s="48">
        <v>-2.2665193543895881</v>
      </c>
      <c r="F54" s="51">
        <v>-55.311854707973005</v>
      </c>
      <c r="G54" s="51">
        <v>-13.056795310726791</v>
      </c>
      <c r="H54" s="51">
        <v>-85.610836628157472</v>
      </c>
      <c r="I54" s="48">
        <v>3.279156497147929</v>
      </c>
      <c r="J54" s="48">
        <v>2.526591466043838</v>
      </c>
      <c r="K54" s="48">
        <v>1.5045637128348637</v>
      </c>
      <c r="L54" s="48">
        <v>3.3808171496441775</v>
      </c>
      <c r="M54" s="48">
        <v>0.59266618705225893</v>
      </c>
      <c r="N54" s="48">
        <v>2.357167068331282</v>
      </c>
      <c r="O54" s="48">
        <v>-3.1968976575697994</v>
      </c>
      <c r="P54" s="48">
        <v>0.9011530541763384</v>
      </c>
      <c r="Q54" s="48">
        <v>-4.1861945870840485</v>
      </c>
      <c r="R54" s="48">
        <v>-6.32798679224548</v>
      </c>
      <c r="S54" s="48">
        <v>-4.9423345602343165</v>
      </c>
      <c r="T54" s="48">
        <v>-6.3006468671202507</v>
      </c>
      <c r="U54" s="51">
        <v>-10.908503913038565</v>
      </c>
      <c r="V54" s="48">
        <v>-8.0997365517526489</v>
      </c>
      <c r="W54" s="51">
        <v>-39.145371149649563</v>
      </c>
      <c r="X54" s="48">
        <v>-3.6714387982990835</v>
      </c>
    </row>
    <row r="55" spans="1:24" ht="13.5" thickBot="1" x14ac:dyDescent="0.2"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</row>
    <row r="56" spans="1:24" x14ac:dyDescent="0.15">
      <c r="A56" s="4" t="s">
        <v>75</v>
      </c>
      <c r="B56" s="25" t="s">
        <v>76</v>
      </c>
      <c r="C56" s="25" t="s">
        <v>77</v>
      </c>
      <c r="D56" s="25"/>
      <c r="E56" s="7">
        <v>374721.94633018674</v>
      </c>
      <c r="F56" s="7">
        <v>246.469691042634</v>
      </c>
      <c r="G56" s="26">
        <v>0.28708875196890099</v>
      </c>
      <c r="H56" s="7">
        <v>225.56783004766501</v>
      </c>
      <c r="I56" s="26">
        <v>0.41234525251395698</v>
      </c>
      <c r="J56" s="26">
        <v>0.82150383312249298</v>
      </c>
      <c r="K56" s="54">
        <v>8.2593618599645605E-2</v>
      </c>
      <c r="L56" s="26">
        <v>0.29955962075218501</v>
      </c>
      <c r="M56" s="54">
        <v>5.7642373130089297E-2</v>
      </c>
      <c r="N56" s="26"/>
      <c r="O56" s="54">
        <v>5.43763826722918E-2</v>
      </c>
      <c r="P56" s="55">
        <v>7.8876895011897302E-3</v>
      </c>
      <c r="Q56" s="54">
        <v>4.3122132075568802E-2</v>
      </c>
      <c r="R56" s="55">
        <v>8.5274483467549598E-3</v>
      </c>
      <c r="S56" s="54">
        <v>2.1876853688576399E-2</v>
      </c>
      <c r="T56" s="55">
        <v>3.21663123625795E-3</v>
      </c>
      <c r="U56" s="54">
        <v>1.8755312841795199E-2</v>
      </c>
      <c r="V56" s="55">
        <v>3.0322132765297498E-3</v>
      </c>
      <c r="W56" s="9">
        <v>9.6986375369323792</v>
      </c>
      <c r="X56" s="54">
        <v>5.6114553907795697E-2</v>
      </c>
    </row>
    <row r="57" spans="1:24" x14ac:dyDescent="0.15">
      <c r="A57" s="10" t="s">
        <v>78</v>
      </c>
      <c r="B57" s="3" t="s">
        <v>76</v>
      </c>
      <c r="C57" s="3" t="s">
        <v>77</v>
      </c>
      <c r="E57" s="13">
        <v>396623.78434098547</v>
      </c>
      <c r="F57" s="13">
        <v>261.01855967993998</v>
      </c>
      <c r="G57" s="16">
        <v>0.39678243668021801</v>
      </c>
      <c r="H57" s="13">
        <v>240.90336149378501</v>
      </c>
      <c r="I57" s="16">
        <v>0.419852527257084</v>
      </c>
      <c r="J57" s="16">
        <v>0.85377178272927701</v>
      </c>
      <c r="K57" s="17">
        <v>8.6625758951909798E-2</v>
      </c>
      <c r="L57" s="16">
        <v>0.32240444870353002</v>
      </c>
      <c r="M57" s="17">
        <v>6.0967236707906498E-2</v>
      </c>
      <c r="N57" s="16"/>
      <c r="O57" s="17">
        <v>6.8328108147625605E-2</v>
      </c>
      <c r="P57" s="17">
        <v>1.00718297497013E-2</v>
      </c>
      <c r="Q57" s="17">
        <v>5.8660556812151897E-2</v>
      </c>
      <c r="R57" s="17">
        <v>1.16428009673052E-2</v>
      </c>
      <c r="S57" s="17">
        <v>3.2176564429768101E-2</v>
      </c>
      <c r="T57" s="18">
        <v>4.9900351564195304E-3</v>
      </c>
      <c r="U57" s="17">
        <v>2.7256869610325599E-2</v>
      </c>
      <c r="V57" s="18">
        <v>4.1875727578919398E-3</v>
      </c>
      <c r="W57" s="15">
        <v>8.4168891264406192</v>
      </c>
      <c r="X57" s="17">
        <v>8.4590487737572106E-2</v>
      </c>
    </row>
    <row r="58" spans="1:24" x14ac:dyDescent="0.15">
      <c r="A58" s="27" t="s">
        <v>79</v>
      </c>
      <c r="B58" s="28" t="s">
        <v>76</v>
      </c>
      <c r="C58" s="28" t="s">
        <v>77</v>
      </c>
      <c r="D58" s="28"/>
      <c r="E58" s="29">
        <v>386688.60125407699</v>
      </c>
      <c r="F58" s="29">
        <v>243.47593461681501</v>
      </c>
      <c r="G58" s="32">
        <v>0.29698954947361</v>
      </c>
      <c r="H58" s="29">
        <v>235.358951485387</v>
      </c>
      <c r="I58" s="32">
        <v>0.38399226661545</v>
      </c>
      <c r="J58" s="32">
        <v>0.76882264751531404</v>
      </c>
      <c r="K58" s="56">
        <v>7.4299131248315095E-2</v>
      </c>
      <c r="L58" s="32">
        <v>0.28103460884280002</v>
      </c>
      <c r="M58" s="56">
        <v>5.97105886773069E-2</v>
      </c>
      <c r="N58" s="32"/>
      <c r="O58" s="56">
        <v>5.43392671865102E-2</v>
      </c>
      <c r="P58" s="57">
        <v>8.7366092574030305E-3</v>
      </c>
      <c r="Q58" s="56">
        <v>4.9257921919565101E-2</v>
      </c>
      <c r="R58" s="57">
        <v>9.5287346808436806E-3</v>
      </c>
      <c r="S58" s="56">
        <v>2.5048773621331399E-2</v>
      </c>
      <c r="T58" s="57">
        <v>3.9911512525456303E-3</v>
      </c>
      <c r="U58" s="56">
        <v>2.2281518013340301E-2</v>
      </c>
      <c r="V58" s="57">
        <v>3.3811915856508099E-3</v>
      </c>
      <c r="W58" s="31">
        <v>8.3485672100074204</v>
      </c>
      <c r="X58" s="56">
        <v>7.8665272173092202E-2</v>
      </c>
    </row>
    <row r="59" spans="1:24" s="93" customFormat="1" x14ac:dyDescent="0.15">
      <c r="A59" s="33" t="s">
        <v>62</v>
      </c>
      <c r="B59" s="1"/>
      <c r="C59" s="1"/>
      <c r="D59" s="1"/>
      <c r="E59" s="34">
        <v>386011.44397508306</v>
      </c>
      <c r="F59" s="34">
        <v>250.32139511312968</v>
      </c>
      <c r="G59" s="37">
        <v>0.32695357937424302</v>
      </c>
      <c r="H59" s="34">
        <v>233.94338100894569</v>
      </c>
      <c r="I59" s="37">
        <v>0.40539668212883034</v>
      </c>
      <c r="J59" s="37">
        <v>0.81469942112236138</v>
      </c>
      <c r="K59" s="58">
        <v>8.1172836266623513E-2</v>
      </c>
      <c r="L59" s="37">
        <v>0.30099955943283835</v>
      </c>
      <c r="M59" s="58">
        <v>5.9440066171767558E-2</v>
      </c>
      <c r="N59" s="37"/>
      <c r="O59" s="58">
        <v>5.9014586002142537E-2</v>
      </c>
      <c r="P59" s="59">
        <v>8.898709502764687E-3</v>
      </c>
      <c r="Q59" s="58">
        <v>5.0346870269095269E-2</v>
      </c>
      <c r="R59" s="59">
        <v>9.8996613316346144E-3</v>
      </c>
      <c r="S59" s="58">
        <v>2.6367397246558632E-2</v>
      </c>
      <c r="T59" s="59">
        <v>4.06593921507437E-3</v>
      </c>
      <c r="U59" s="58">
        <v>2.2764566821820365E-2</v>
      </c>
      <c r="V59" s="59">
        <v>3.533659206690833E-3</v>
      </c>
      <c r="W59" s="36">
        <v>8.8213646244601396</v>
      </c>
      <c r="X59" s="58">
        <v>7.3123437939486668E-2</v>
      </c>
    </row>
    <row r="60" spans="1:24" x14ac:dyDescent="0.15">
      <c r="A60" s="10" t="s">
        <v>63</v>
      </c>
      <c r="E60" s="13">
        <v>10966.609938727095</v>
      </c>
      <c r="F60" s="14">
        <v>9.3841697401181836</v>
      </c>
      <c r="G60" s="16">
        <v>6.0675847190632633E-2</v>
      </c>
      <c r="H60" s="14">
        <v>7.7651471984800837</v>
      </c>
      <c r="I60" s="16">
        <v>1.8912999395105885E-2</v>
      </c>
      <c r="J60" s="16">
        <v>4.2881393522140723E-2</v>
      </c>
      <c r="K60" s="17">
        <v>6.2849347223442112E-3</v>
      </c>
      <c r="L60" s="16">
        <v>2.072247524015031E-2</v>
      </c>
      <c r="M60" s="17">
        <v>1.6788586218846153E-3</v>
      </c>
      <c r="N60" s="16"/>
      <c r="O60" s="17">
        <v>8.0657681255801011E-3</v>
      </c>
      <c r="P60" s="17">
        <v>1.1010560945981715E-3</v>
      </c>
      <c r="Q60" s="17">
        <v>7.8262390204089771E-3</v>
      </c>
      <c r="R60" s="17">
        <v>1.5904544705185827E-3</v>
      </c>
      <c r="S60" s="17">
        <v>5.2749489605882147E-3</v>
      </c>
      <c r="T60" s="17">
        <v>8.8906428086810206E-4</v>
      </c>
      <c r="U60" s="17">
        <v>4.2713134965332118E-3</v>
      </c>
      <c r="V60" s="17">
        <v>5.9257798169741363E-4</v>
      </c>
      <c r="W60" s="16">
        <v>0.76050824669060668</v>
      </c>
      <c r="X60" s="16">
        <v>1.5025100561194982E-2</v>
      </c>
    </row>
    <row r="61" spans="1:24" s="93" customFormat="1" ht="13.5" thickBot="1" x14ac:dyDescent="0.2">
      <c r="A61" s="45" t="s">
        <v>64</v>
      </c>
      <c r="B61" s="46"/>
      <c r="C61" s="46"/>
      <c r="D61" s="46"/>
      <c r="E61" s="48">
        <v>2.8410064286682095</v>
      </c>
      <c r="F61" s="48">
        <v>3.7488484497608061</v>
      </c>
      <c r="G61" s="51">
        <v>18.557939419644903</v>
      </c>
      <c r="H61" s="48">
        <v>3.3192421025081935</v>
      </c>
      <c r="I61" s="48">
        <v>4.6653069028067558</v>
      </c>
      <c r="J61" s="48">
        <v>5.263461886724512</v>
      </c>
      <c r="K61" s="48">
        <v>7.7426575334887477</v>
      </c>
      <c r="L61" s="48">
        <v>6.8845533459241119</v>
      </c>
      <c r="M61" s="48">
        <v>2.8244561791588789</v>
      </c>
      <c r="N61" s="51"/>
      <c r="O61" s="51">
        <v>13.667414569827315</v>
      </c>
      <c r="P61" s="51">
        <v>12.373210904975503</v>
      </c>
      <c r="Q61" s="51">
        <v>15.544638581463138</v>
      </c>
      <c r="R61" s="51">
        <v>16.065746263826679</v>
      </c>
      <c r="S61" s="51">
        <v>20.005573213247963</v>
      </c>
      <c r="T61" s="51">
        <v>21.866147864973438</v>
      </c>
      <c r="U61" s="51">
        <v>18.762990440209293</v>
      </c>
      <c r="V61" s="51">
        <v>16.769528328464514</v>
      </c>
      <c r="W61" s="48">
        <v>8.6212086118948879</v>
      </c>
      <c r="X61" s="51">
        <v>20.547584994060333</v>
      </c>
    </row>
    <row r="62" spans="1:24" ht="13.5" thickBot="1" x14ac:dyDescent="0.2"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</row>
    <row r="63" spans="1:24" x14ac:dyDescent="0.15">
      <c r="A63" s="4" t="s">
        <v>80</v>
      </c>
      <c r="B63" s="25" t="s">
        <v>81</v>
      </c>
      <c r="C63" s="25" t="s">
        <v>82</v>
      </c>
      <c r="D63" s="25"/>
      <c r="E63" s="7">
        <v>274775.98549738771</v>
      </c>
      <c r="F63" s="7">
        <v>256.73742849785702</v>
      </c>
      <c r="G63" s="54">
        <v>3.9471563473624099E-2</v>
      </c>
      <c r="H63" s="7">
        <v>279.77429414859</v>
      </c>
      <c r="I63" s="54">
        <v>1.85124851375577E-2</v>
      </c>
      <c r="J63" s="54">
        <v>2.8185038663950199E-2</v>
      </c>
      <c r="K63" s="55">
        <v>3.5686018988466601E-3</v>
      </c>
      <c r="L63" s="54">
        <v>1.4896683282306899E-2</v>
      </c>
      <c r="M63" s="55">
        <v>5.12142685169937E-3</v>
      </c>
      <c r="N63" s="54"/>
      <c r="O63" s="55">
        <v>6.4988726552020299E-3</v>
      </c>
      <c r="P63" s="60">
        <v>7.7965087211503904E-4</v>
      </c>
      <c r="Q63" s="55">
        <v>4.6457961361910096E-3</v>
      </c>
      <c r="R63" s="60">
        <v>7.7262954367595803E-4</v>
      </c>
      <c r="S63" s="55">
        <v>1.92929163215673E-3</v>
      </c>
      <c r="T63" s="60">
        <v>4.04128384447697E-4</v>
      </c>
      <c r="U63" s="55">
        <v>2.2756212915081399E-3</v>
      </c>
      <c r="V63" s="60">
        <v>2.6231965994879299E-4</v>
      </c>
      <c r="W63" s="9">
        <v>1.1850497400281701</v>
      </c>
      <c r="X63" s="54">
        <v>1.9688894109674601E-2</v>
      </c>
    </row>
    <row r="64" spans="1:24" x14ac:dyDescent="0.15">
      <c r="A64" s="10" t="s">
        <v>83</v>
      </c>
      <c r="B64" s="3" t="s">
        <v>81</v>
      </c>
      <c r="C64" s="3" t="s">
        <v>82</v>
      </c>
      <c r="E64" s="13">
        <v>272296.12988629506</v>
      </c>
      <c r="F64" s="13">
        <v>265.64303877717498</v>
      </c>
      <c r="G64" s="17">
        <v>4.6081187621880598E-2</v>
      </c>
      <c r="H64" s="13">
        <v>277.39963838901099</v>
      </c>
      <c r="I64" s="17">
        <v>2.1401013567237299E-2</v>
      </c>
      <c r="J64" s="17">
        <v>3.5458002143769797E-2</v>
      </c>
      <c r="K64" s="18">
        <v>3.4000412071248701E-3</v>
      </c>
      <c r="L64" s="17">
        <v>1.68606045381289E-2</v>
      </c>
      <c r="M64" s="18">
        <v>5.6372946232567302E-3</v>
      </c>
      <c r="N64" s="17"/>
      <c r="O64" s="18">
        <v>6.8340147869924098E-3</v>
      </c>
      <c r="P64" s="61">
        <v>8.1789667427099703E-4</v>
      </c>
      <c r="Q64" s="18">
        <v>4.91987627376941E-3</v>
      </c>
      <c r="R64" s="18">
        <v>1.1073884054486199E-3</v>
      </c>
      <c r="S64" s="18">
        <v>2.82493309766762E-3</v>
      </c>
      <c r="T64" s="61">
        <v>4.2356463720089602E-4</v>
      </c>
      <c r="U64" s="18">
        <v>2.23412490192845E-3</v>
      </c>
      <c r="V64" s="61">
        <v>3.6471560937680498E-4</v>
      </c>
      <c r="W64" s="15">
        <v>1.2014577882145101</v>
      </c>
      <c r="X64" s="17">
        <v>2.3403900728567101E-2</v>
      </c>
    </row>
    <row r="65" spans="1:24" x14ac:dyDescent="0.15">
      <c r="A65" s="27" t="s">
        <v>84</v>
      </c>
      <c r="B65" s="28" t="s">
        <v>81</v>
      </c>
      <c r="C65" s="28" t="s">
        <v>82</v>
      </c>
      <c r="D65" s="28"/>
      <c r="E65" s="29">
        <v>258881.19395097473</v>
      </c>
      <c r="F65" s="29">
        <v>251.91450983745901</v>
      </c>
      <c r="G65" s="56">
        <v>3.9060977715841501E-2</v>
      </c>
      <c r="H65" s="29">
        <v>267.224539362119</v>
      </c>
      <c r="I65" s="56">
        <v>1.8693075857422699E-2</v>
      </c>
      <c r="J65" s="56">
        <v>3.6830569548021198E-2</v>
      </c>
      <c r="K65" s="57">
        <v>3.41030328447E-3</v>
      </c>
      <c r="L65" s="56">
        <v>1.5762391860103499E-2</v>
      </c>
      <c r="M65" s="57">
        <v>5.5471065490308204E-3</v>
      </c>
      <c r="N65" s="56"/>
      <c r="O65" s="57">
        <v>6.1556432268600096E-3</v>
      </c>
      <c r="P65" s="62">
        <v>8.6555775551470503E-4</v>
      </c>
      <c r="Q65" s="57">
        <v>5.1242959242271601E-3</v>
      </c>
      <c r="R65" s="62">
        <v>8.5497066839727604E-4</v>
      </c>
      <c r="S65" s="57">
        <v>2.6469734921366899E-3</v>
      </c>
      <c r="T65" s="62">
        <v>2.64140730906976E-4</v>
      </c>
      <c r="U65" s="57">
        <v>2.23550418417724E-3</v>
      </c>
      <c r="V65" s="62">
        <v>3.00532356898167E-4</v>
      </c>
      <c r="W65" s="31">
        <v>1.14405492268285</v>
      </c>
      <c r="X65" s="56">
        <v>1.37548700616217E-2</v>
      </c>
    </row>
    <row r="66" spans="1:24" s="93" customFormat="1" x14ac:dyDescent="0.15">
      <c r="A66" s="33" t="s">
        <v>62</v>
      </c>
      <c r="B66" s="1"/>
      <c r="C66" s="1"/>
      <c r="D66" s="1"/>
      <c r="E66" s="34">
        <v>268651.10311155248</v>
      </c>
      <c r="F66" s="34">
        <v>258.0983257041637</v>
      </c>
      <c r="G66" s="58">
        <v>4.1537909603782064E-2</v>
      </c>
      <c r="H66" s="34">
        <v>274.79949063324</v>
      </c>
      <c r="I66" s="58">
        <v>1.9535524854072565E-2</v>
      </c>
      <c r="J66" s="58">
        <v>3.3491203451913733E-2</v>
      </c>
      <c r="K66" s="59">
        <v>3.4596487968138433E-3</v>
      </c>
      <c r="L66" s="58">
        <v>1.5839893226846435E-2</v>
      </c>
      <c r="M66" s="59">
        <v>5.4352760079956408E-3</v>
      </c>
      <c r="N66" s="58"/>
      <c r="O66" s="59">
        <v>6.4961768896848156E-3</v>
      </c>
      <c r="P66" s="63">
        <v>8.2103510063358037E-4</v>
      </c>
      <c r="Q66" s="59">
        <v>4.8966561113958605E-3</v>
      </c>
      <c r="R66" s="63">
        <v>9.1166287250728456E-4</v>
      </c>
      <c r="S66" s="59">
        <v>2.4670660739870131E-3</v>
      </c>
      <c r="T66" s="63">
        <v>3.6394458418518969E-4</v>
      </c>
      <c r="U66" s="59">
        <v>2.2484167925379433E-3</v>
      </c>
      <c r="V66" s="63">
        <v>3.0918920874125499E-4</v>
      </c>
      <c r="W66" s="36">
        <v>1.1768541503085101</v>
      </c>
      <c r="X66" s="58">
        <v>1.8949221633287799E-2</v>
      </c>
    </row>
    <row r="67" spans="1:24" x14ac:dyDescent="0.15">
      <c r="A67" s="10" t="s">
        <v>63</v>
      </c>
      <c r="E67" s="13">
        <v>8551.3604015631918</v>
      </c>
      <c r="F67" s="14">
        <v>6.9647080065681619</v>
      </c>
      <c r="G67" s="17">
        <v>3.9399462595860963E-3</v>
      </c>
      <c r="H67" s="14">
        <v>6.6666830256146588</v>
      </c>
      <c r="I67" s="17">
        <v>1.6180819992306008E-3</v>
      </c>
      <c r="J67" s="17">
        <v>4.6462376055870641E-3</v>
      </c>
      <c r="K67" s="61">
        <v>9.4495562804765501E-5</v>
      </c>
      <c r="L67" s="17">
        <v>9.8425175699748358E-4</v>
      </c>
      <c r="M67" s="18">
        <v>2.7551668164387986E-4</v>
      </c>
      <c r="N67" s="17"/>
      <c r="O67" s="18">
        <v>3.3919381445260687E-4</v>
      </c>
      <c r="P67" s="61">
        <v>4.3039347623842654E-5</v>
      </c>
      <c r="Q67" s="18">
        <v>2.4009351041448572E-4</v>
      </c>
      <c r="R67" s="18">
        <v>1.7443158655751028E-4</v>
      </c>
      <c r="S67" s="18">
        <v>4.7415020617372469E-4</v>
      </c>
      <c r="T67" s="61">
        <v>8.6977289145822199E-5</v>
      </c>
      <c r="U67" s="61">
        <v>2.3569878617528522E-5</v>
      </c>
      <c r="V67" s="61">
        <v>5.1743969964536725E-5</v>
      </c>
      <c r="W67" s="16">
        <v>2.9565994164769935E-2</v>
      </c>
      <c r="X67" s="17">
        <v>4.8668557336494422E-3</v>
      </c>
    </row>
    <row r="68" spans="1:24" s="93" customFormat="1" ht="13.5" thickBot="1" x14ac:dyDescent="0.2">
      <c r="A68" s="45" t="s">
        <v>64</v>
      </c>
      <c r="B68" s="46"/>
      <c r="C68" s="46"/>
      <c r="D68" s="46"/>
      <c r="E68" s="48">
        <v>3.1830728787338702</v>
      </c>
      <c r="F68" s="48">
        <v>2.6984708202064116</v>
      </c>
      <c r="G68" s="48">
        <v>9.4851818427265311</v>
      </c>
      <c r="H68" s="48">
        <v>2.4260172427001763</v>
      </c>
      <c r="I68" s="48">
        <v>8.282766965911744</v>
      </c>
      <c r="J68" s="51">
        <v>13.873008810382334</v>
      </c>
      <c r="K68" s="48">
        <v>2.7313628739365394</v>
      </c>
      <c r="L68" s="48">
        <v>6.213752472329249</v>
      </c>
      <c r="M68" s="48">
        <v>5.0690467464499882</v>
      </c>
      <c r="N68" s="48"/>
      <c r="O68" s="48">
        <v>5.2214374733423243</v>
      </c>
      <c r="P68" s="48">
        <v>5.2420837538650709</v>
      </c>
      <c r="Q68" s="48">
        <v>4.9032136411565101</v>
      </c>
      <c r="R68" s="51">
        <v>19.133343236604876</v>
      </c>
      <c r="S68" s="51">
        <v>19.219193647596676</v>
      </c>
      <c r="T68" s="51">
        <v>23.898497992640728</v>
      </c>
      <c r="U68" s="48">
        <v>1.0482877861325512</v>
      </c>
      <c r="V68" s="51">
        <v>16.735373842829901</v>
      </c>
      <c r="W68" s="48">
        <v>2.5122904275792597</v>
      </c>
      <c r="X68" s="51">
        <v>25.683670959338578</v>
      </c>
    </row>
    <row r="70" spans="1:24" x14ac:dyDescent="0.15">
      <c r="A70" s="2" t="s">
        <v>85</v>
      </c>
      <c r="I70" s="3">
        <v>38</v>
      </c>
      <c r="J70" s="3">
        <v>80</v>
      </c>
      <c r="K70" s="3">
        <v>8.9</v>
      </c>
      <c r="L70" s="3">
        <v>32</v>
      </c>
      <c r="M70" s="3">
        <v>5.6</v>
      </c>
      <c r="N70" s="3">
        <v>1.1000000000000001</v>
      </c>
      <c r="O70" s="3">
        <v>4.7</v>
      </c>
      <c r="P70" s="3">
        <v>0.77</v>
      </c>
      <c r="Q70" s="3">
        <v>4.4000000000000004</v>
      </c>
      <c r="R70" s="14">
        <v>1</v>
      </c>
      <c r="S70" s="3">
        <v>2.9</v>
      </c>
      <c r="T70" s="15">
        <v>0.4</v>
      </c>
      <c r="U70" s="3">
        <v>2.8</v>
      </c>
      <c r="V70" s="3">
        <v>0.43</v>
      </c>
    </row>
    <row r="71" spans="1:24" x14ac:dyDescent="0.15">
      <c r="A71" s="3" t="s">
        <v>86</v>
      </c>
    </row>
    <row r="72" spans="1:24" s="93" customFormat="1" x14ac:dyDescent="0.15">
      <c r="A72" s="1" t="s">
        <v>0</v>
      </c>
      <c r="B72" s="1" t="s">
        <v>1</v>
      </c>
      <c r="C72" s="1" t="s">
        <v>2</v>
      </c>
      <c r="D72" s="1" t="s">
        <v>3</v>
      </c>
      <c r="E72" s="1"/>
      <c r="F72" s="1"/>
      <c r="G72" s="1"/>
      <c r="H72" s="1"/>
      <c r="I72" s="64" t="s">
        <v>8</v>
      </c>
      <c r="J72" s="64" t="s">
        <v>9</v>
      </c>
      <c r="K72" s="64" t="s">
        <v>10</v>
      </c>
      <c r="L72" s="64" t="s">
        <v>11</v>
      </c>
      <c r="M72" s="64" t="s">
        <v>12</v>
      </c>
      <c r="N72" s="64" t="s">
        <v>13</v>
      </c>
      <c r="O72" s="64" t="s">
        <v>14</v>
      </c>
      <c r="P72" s="64" t="s">
        <v>15</v>
      </c>
      <c r="Q72" s="64" t="s">
        <v>16</v>
      </c>
      <c r="R72" s="64" t="s">
        <v>17</v>
      </c>
      <c r="S72" s="64" t="s">
        <v>18</v>
      </c>
      <c r="T72" s="64" t="s">
        <v>19</v>
      </c>
      <c r="U72" s="64" t="s">
        <v>20</v>
      </c>
      <c r="V72" s="64" t="s">
        <v>21</v>
      </c>
      <c r="W72" s="1"/>
      <c r="X72" s="1"/>
    </row>
    <row r="73" spans="1:24" ht="13.5" thickBot="1" x14ac:dyDescent="0.2">
      <c r="I73" s="65" t="s">
        <v>85</v>
      </c>
      <c r="J73" s="65" t="s">
        <v>85</v>
      </c>
      <c r="K73" s="65" t="s">
        <v>85</v>
      </c>
      <c r="L73" s="65" t="s">
        <v>85</v>
      </c>
      <c r="M73" s="65" t="s">
        <v>85</v>
      </c>
      <c r="N73" s="65" t="s">
        <v>85</v>
      </c>
      <c r="O73" s="65" t="s">
        <v>85</v>
      </c>
      <c r="P73" s="65" t="s">
        <v>85</v>
      </c>
      <c r="Q73" s="65" t="s">
        <v>85</v>
      </c>
      <c r="R73" s="65" t="s">
        <v>85</v>
      </c>
      <c r="S73" s="65" t="s">
        <v>85</v>
      </c>
      <c r="T73" s="65" t="s">
        <v>85</v>
      </c>
      <c r="U73" s="65" t="s">
        <v>85</v>
      </c>
      <c r="V73" s="65" t="s">
        <v>85</v>
      </c>
    </row>
    <row r="74" spans="1:24" x14ac:dyDescent="0.15">
      <c r="A74" s="4" t="s">
        <v>25</v>
      </c>
      <c r="B74" s="5" t="s">
        <v>26</v>
      </c>
      <c r="C74" s="5" t="s">
        <v>27</v>
      </c>
      <c r="D74" s="6" t="s">
        <v>28</v>
      </c>
      <c r="E74" s="7"/>
      <c r="F74" s="7"/>
      <c r="G74" s="7"/>
      <c r="H74" s="8"/>
      <c r="I74" s="9">
        <v>0.55751343411963161</v>
      </c>
      <c r="J74" s="9">
        <v>0.43379175877427878</v>
      </c>
      <c r="K74" s="8">
        <v>1.4804032099337527</v>
      </c>
      <c r="L74" s="8">
        <v>3.1281148240564689</v>
      </c>
      <c r="M74" s="8">
        <v>5.9356787530877497</v>
      </c>
      <c r="N74" s="8">
        <v>7.9659413140213813</v>
      </c>
      <c r="O74" s="7">
        <v>10.856912466831446</v>
      </c>
      <c r="P74" s="7">
        <v>11.689688393731362</v>
      </c>
      <c r="Q74" s="7">
        <v>15.329748638106</v>
      </c>
      <c r="R74" s="7">
        <v>17.383160046047699</v>
      </c>
      <c r="S74" s="7">
        <v>17.995962936226586</v>
      </c>
      <c r="T74" s="7">
        <v>18.689582193513498</v>
      </c>
      <c r="U74" s="7">
        <v>16.233851810737178</v>
      </c>
      <c r="V74" s="7">
        <v>16.080670770723302</v>
      </c>
      <c r="W74" s="9"/>
      <c r="X74" s="8"/>
    </row>
    <row r="75" spans="1:24" x14ac:dyDescent="0.15">
      <c r="A75" s="10" t="s">
        <v>33</v>
      </c>
      <c r="B75" s="11" t="s">
        <v>34</v>
      </c>
      <c r="C75" s="11" t="s">
        <v>31</v>
      </c>
      <c r="D75" s="12" t="s">
        <v>28</v>
      </c>
      <c r="E75" s="13"/>
      <c r="F75" s="13"/>
      <c r="G75" s="14"/>
      <c r="H75" s="14"/>
      <c r="I75" s="15">
        <v>0.33788950257908684</v>
      </c>
      <c r="J75" s="15">
        <v>0.43044721746474746</v>
      </c>
      <c r="K75" s="15">
        <v>0.51964220826891339</v>
      </c>
      <c r="L75" s="15">
        <v>0.64997470096389687</v>
      </c>
      <c r="M75" s="15">
        <v>0.98316018374760727</v>
      </c>
      <c r="N75" s="14">
        <v>1.1142584501761179</v>
      </c>
      <c r="O75" s="14">
        <v>1.4552814153822999</v>
      </c>
      <c r="P75" s="14">
        <v>1.6220669818721167</v>
      </c>
      <c r="Q75" s="14">
        <v>2.0176758541470226</v>
      </c>
      <c r="R75" s="14">
        <v>2.1662816573008099</v>
      </c>
      <c r="S75" s="14">
        <v>2.5563871383524517</v>
      </c>
      <c r="T75" s="14">
        <v>3.1126964569176252</v>
      </c>
      <c r="U75" s="14">
        <v>2.8670691583740395</v>
      </c>
      <c r="V75" s="14">
        <v>3.2876063169714884</v>
      </c>
      <c r="W75" s="15"/>
      <c r="X75" s="15"/>
    </row>
    <row r="76" spans="1:24" x14ac:dyDescent="0.15">
      <c r="A76" s="10" t="s">
        <v>35</v>
      </c>
      <c r="B76" s="11" t="s">
        <v>36</v>
      </c>
      <c r="C76" s="11" t="s">
        <v>27</v>
      </c>
      <c r="D76" s="12" t="s">
        <v>28</v>
      </c>
      <c r="E76" s="13"/>
      <c r="F76" s="13"/>
      <c r="G76" s="15"/>
      <c r="H76" s="14"/>
      <c r="I76" s="17">
        <v>7.2778708074412377E-3</v>
      </c>
      <c r="J76" s="16">
        <v>5.8579499019492994E-3</v>
      </c>
      <c r="K76" s="16">
        <v>7.8793315642259887E-3</v>
      </c>
      <c r="L76" s="16">
        <v>9.0131734232180936E-3</v>
      </c>
      <c r="M76" s="16">
        <v>1.1567130429170536E-2</v>
      </c>
      <c r="N76" s="16">
        <v>1.1117209554286363E-2</v>
      </c>
      <c r="O76" s="16">
        <v>1.8037732935051128E-2</v>
      </c>
      <c r="P76" s="16">
        <v>2.1707874303859481E-2</v>
      </c>
      <c r="Q76" s="16">
        <v>2.8765847268934545E-2</v>
      </c>
      <c r="R76" s="16">
        <v>3.4038782199399799E-2</v>
      </c>
      <c r="S76" s="16">
        <v>4.0590454183023449E-2</v>
      </c>
      <c r="T76" s="16">
        <v>5.0484883592840243E-2</v>
      </c>
      <c r="U76" s="16">
        <v>5.0489249638712146E-2</v>
      </c>
      <c r="V76" s="16">
        <v>5.8085233482470695E-2</v>
      </c>
      <c r="W76" s="15"/>
      <c r="X76" s="15"/>
    </row>
    <row r="77" spans="1:24" x14ac:dyDescent="0.15">
      <c r="A77" s="10" t="s">
        <v>37</v>
      </c>
      <c r="B77" s="11" t="s">
        <v>38</v>
      </c>
      <c r="C77" s="11" t="s">
        <v>31</v>
      </c>
      <c r="D77" s="3" t="s">
        <v>39</v>
      </c>
      <c r="E77" s="13"/>
      <c r="F77" s="13"/>
      <c r="G77" s="14"/>
      <c r="H77" s="14"/>
      <c r="I77" s="15">
        <v>0.47605223556815257</v>
      </c>
      <c r="J77" s="15">
        <v>0.45135785984172372</v>
      </c>
      <c r="K77" s="15">
        <v>0.57055256709553037</v>
      </c>
      <c r="L77" s="15">
        <v>0.69299468924325625</v>
      </c>
      <c r="M77" s="15">
        <v>0.98656175932181434</v>
      </c>
      <c r="N77" s="14">
        <v>1.1761849100281907</v>
      </c>
      <c r="O77" s="14">
        <v>1.2729483111797979</v>
      </c>
      <c r="P77" s="14">
        <v>1.250043966343183</v>
      </c>
      <c r="Q77" s="14">
        <v>1.3285769771713545</v>
      </c>
      <c r="R77" s="14">
        <v>1.2444144462773501</v>
      </c>
      <c r="S77" s="14">
        <v>1.2057520346975208</v>
      </c>
      <c r="T77" s="14">
        <v>1.2105179536905724</v>
      </c>
      <c r="U77" s="14">
        <v>1.0387228141475073</v>
      </c>
      <c r="V77" s="14">
        <v>1.0222881580975396</v>
      </c>
      <c r="W77" s="14"/>
      <c r="X77" s="13"/>
    </row>
    <row r="78" spans="1:24" x14ac:dyDescent="0.15">
      <c r="A78" s="10" t="s">
        <v>40</v>
      </c>
      <c r="B78" s="11" t="s">
        <v>41</v>
      </c>
      <c r="C78" s="11" t="s">
        <v>42</v>
      </c>
      <c r="D78" s="12" t="s">
        <v>43</v>
      </c>
      <c r="E78" s="13"/>
      <c r="F78" s="13"/>
      <c r="G78" s="14"/>
      <c r="H78" s="14"/>
      <c r="I78" s="15">
        <v>0.12878713558504185</v>
      </c>
      <c r="J78" s="15">
        <v>0.13198928954993125</v>
      </c>
      <c r="K78" s="15">
        <v>0.17246080035452471</v>
      </c>
      <c r="L78" s="15">
        <v>0.22530637516475593</v>
      </c>
      <c r="M78" s="15">
        <v>0.30805700247579465</v>
      </c>
      <c r="N78" s="15">
        <v>0.40007475909567819</v>
      </c>
      <c r="O78" s="15">
        <v>0.42977134573626591</v>
      </c>
      <c r="P78" s="15">
        <v>0.4269013581312649</v>
      </c>
      <c r="Q78" s="15">
        <v>0.49111981139247729</v>
      </c>
      <c r="R78" s="15">
        <v>0.49803399932685</v>
      </c>
      <c r="S78" s="15">
        <v>0.53831031184950695</v>
      </c>
      <c r="T78" s="15">
        <v>0.59440529223186744</v>
      </c>
      <c r="U78" s="15">
        <v>0.55277254967811074</v>
      </c>
      <c r="V78" s="15">
        <v>0.56459828646726973</v>
      </c>
      <c r="W78" s="15"/>
      <c r="X78" s="13"/>
    </row>
    <row r="79" spans="1:24" x14ac:dyDescent="0.15">
      <c r="A79" s="10" t="s">
        <v>44</v>
      </c>
      <c r="B79" s="11" t="s">
        <v>45</v>
      </c>
      <c r="C79" s="11" t="s">
        <v>27</v>
      </c>
      <c r="D79" s="12" t="s">
        <v>46</v>
      </c>
      <c r="E79" s="13"/>
      <c r="F79" s="13"/>
      <c r="G79" s="15"/>
      <c r="H79" s="13"/>
      <c r="I79" s="16">
        <v>7.1138803766490524E-2</v>
      </c>
      <c r="J79" s="16">
        <v>5.8485409389133748E-2</v>
      </c>
      <c r="K79" s="16">
        <v>6.0904492498064712E-2</v>
      </c>
      <c r="L79" s="16">
        <v>6.265641822498344E-2</v>
      </c>
      <c r="M79" s="16">
        <v>8.1470553158720552E-2</v>
      </c>
      <c r="N79" s="15"/>
      <c r="O79" s="16">
        <v>8.1463346090028088E-2</v>
      </c>
      <c r="P79" s="16">
        <v>5.438252963604312E-2</v>
      </c>
      <c r="Q79" s="16">
        <v>4.9864083183321355E-2</v>
      </c>
      <c r="R79" s="16">
        <v>4.2371655505793103E-2</v>
      </c>
      <c r="S79" s="16">
        <v>4.4496417936481729E-2</v>
      </c>
      <c r="T79" s="16">
        <v>4.1877457744282504E-2</v>
      </c>
      <c r="U79" s="16">
        <v>4.3760514230123219E-2</v>
      </c>
      <c r="V79" s="16">
        <v>4.0216343463708837E-2</v>
      </c>
      <c r="W79" s="15"/>
      <c r="X79" s="14"/>
    </row>
    <row r="80" spans="1:24" x14ac:dyDescent="0.15">
      <c r="A80" s="10" t="s">
        <v>47</v>
      </c>
      <c r="B80" s="11" t="s">
        <v>48</v>
      </c>
      <c r="C80" s="11" t="s">
        <v>27</v>
      </c>
      <c r="D80" s="12" t="s">
        <v>46</v>
      </c>
      <c r="E80" s="13"/>
      <c r="F80" s="13"/>
      <c r="G80" s="15"/>
      <c r="H80" s="13"/>
      <c r="I80" s="15">
        <v>0.25268738681418129</v>
      </c>
      <c r="J80" s="15">
        <v>0.26551957008599253</v>
      </c>
      <c r="K80" s="15">
        <v>0.262959185609691</v>
      </c>
      <c r="L80" s="15">
        <v>0.28304161501550906</v>
      </c>
      <c r="M80" s="15">
        <v>0.31540373972507862</v>
      </c>
      <c r="N80" s="15">
        <v>0.30732153736854362</v>
      </c>
      <c r="O80" s="15">
        <v>0.40559680895991063</v>
      </c>
      <c r="P80" s="15">
        <v>0.35969360952912338</v>
      </c>
      <c r="Q80" s="15">
        <v>0.35797947531985674</v>
      </c>
      <c r="R80" s="15">
        <v>0.32683195177144297</v>
      </c>
      <c r="S80" s="15">
        <v>0.32364142125531659</v>
      </c>
      <c r="T80" s="15">
        <v>0.34578979986016001</v>
      </c>
      <c r="U80" s="15">
        <v>0.30322096067534965</v>
      </c>
      <c r="V80" s="15">
        <v>0.29245948882039535</v>
      </c>
      <c r="W80" s="15"/>
      <c r="X80" s="14"/>
    </row>
    <row r="81" spans="1:24" x14ac:dyDescent="0.15">
      <c r="A81" s="10" t="s">
        <v>49</v>
      </c>
      <c r="B81" s="11" t="s">
        <v>48</v>
      </c>
      <c r="C81" s="11" t="s">
        <v>31</v>
      </c>
      <c r="D81" s="12" t="s">
        <v>46</v>
      </c>
      <c r="E81" s="13"/>
      <c r="F81" s="13"/>
      <c r="G81" s="15"/>
      <c r="H81" s="13"/>
      <c r="I81" s="16">
        <v>4.3416433383385793E-2</v>
      </c>
      <c r="J81" s="16">
        <v>3.782261237183325E-2</v>
      </c>
      <c r="K81" s="16">
        <v>4.0142677284370223E-2</v>
      </c>
      <c r="L81" s="15">
        <v>4.6593352067554689E-2</v>
      </c>
      <c r="M81" s="15">
        <v>5.4920542968380004E-2</v>
      </c>
      <c r="N81" s="16">
        <v>4.5416382099701363E-2</v>
      </c>
      <c r="O81" s="16">
        <v>7.4223261569660207E-2</v>
      </c>
      <c r="P81" s="16">
        <v>6.4337485029366745E-2</v>
      </c>
      <c r="Q81" s="16">
        <v>6.3112377882186141E-2</v>
      </c>
      <c r="R81" s="16">
        <v>6.2700698274175404E-2</v>
      </c>
      <c r="S81" s="16">
        <v>5.9855569557267584E-2</v>
      </c>
      <c r="T81" s="16">
        <v>6.2947039611789241E-2</v>
      </c>
      <c r="U81" s="16">
        <v>5.556542816411357E-2</v>
      </c>
      <c r="V81" s="16">
        <v>5.8807952500216046E-2</v>
      </c>
      <c r="W81" s="15"/>
      <c r="X81" s="13"/>
    </row>
    <row r="82" spans="1:24" x14ac:dyDescent="0.15">
      <c r="A82" s="10" t="s">
        <v>50</v>
      </c>
      <c r="B82" s="11" t="s">
        <v>51</v>
      </c>
      <c r="C82" s="11" t="s">
        <v>27</v>
      </c>
      <c r="D82" s="12" t="s">
        <v>46</v>
      </c>
      <c r="E82" s="13"/>
      <c r="F82" s="13"/>
      <c r="G82" s="16"/>
      <c r="H82" s="13"/>
      <c r="I82" s="17">
        <v>9.4630059009939739E-3</v>
      </c>
      <c r="J82" s="16">
        <v>5.1820750760372125E-3</v>
      </c>
      <c r="K82" s="16">
        <v>5.5317059505256179E-3</v>
      </c>
      <c r="L82" s="16">
        <v>5.9710381596520309E-3</v>
      </c>
      <c r="M82" s="16">
        <v>6.5168071912534284E-3</v>
      </c>
      <c r="N82" s="15"/>
      <c r="O82" s="17">
        <v>8.6917797295393822E-3</v>
      </c>
      <c r="P82" s="17">
        <v>7.2290428786358956E-3</v>
      </c>
      <c r="Q82" s="17">
        <v>6.8942551452810218E-3</v>
      </c>
      <c r="R82" s="17">
        <v>7.2712477241257999E-3</v>
      </c>
      <c r="S82" s="17">
        <v>7.1601847448326209E-3</v>
      </c>
      <c r="T82" s="17">
        <v>7.6316030015627992E-3</v>
      </c>
      <c r="U82" s="17">
        <v>5.7836002566891073E-3</v>
      </c>
      <c r="V82" s="17">
        <v>7.0297870056715344E-3</v>
      </c>
      <c r="W82" s="15"/>
      <c r="X82" s="13"/>
    </row>
    <row r="83" spans="1:24" x14ac:dyDescent="0.15">
      <c r="A83" s="10" t="s">
        <v>52</v>
      </c>
      <c r="B83" s="11" t="s">
        <v>53</v>
      </c>
      <c r="C83" s="11" t="s">
        <v>27</v>
      </c>
      <c r="D83" s="12" t="s">
        <v>54</v>
      </c>
      <c r="E83" s="13"/>
      <c r="F83" s="13"/>
      <c r="G83" s="14"/>
      <c r="H83" s="13"/>
      <c r="I83" s="15">
        <v>0.2561203019358142</v>
      </c>
      <c r="J83" s="15">
        <v>0.23083224332110999</v>
      </c>
      <c r="K83" s="15">
        <v>0.28274426995414603</v>
      </c>
      <c r="L83" s="15">
        <v>0.36096507295823127</v>
      </c>
      <c r="M83" s="15">
        <v>0.55198126135848036</v>
      </c>
      <c r="N83" s="15">
        <v>0.74430228948595811</v>
      </c>
      <c r="O83" s="15">
        <v>0.87464100827829139</v>
      </c>
      <c r="P83" s="15">
        <v>0.91320657388801696</v>
      </c>
      <c r="Q83" s="14">
        <v>1.1039085773122204</v>
      </c>
      <c r="R83" s="14">
        <v>1.1287513636272599</v>
      </c>
      <c r="S83" s="14">
        <v>1.2659437957839001</v>
      </c>
      <c r="T83" s="14">
        <v>1.4465021251502599</v>
      </c>
      <c r="U83" s="14">
        <v>1.3464299057944322</v>
      </c>
      <c r="V83" s="14">
        <v>1.4282433835663488</v>
      </c>
      <c r="W83" s="15"/>
      <c r="X83" s="14"/>
    </row>
    <row r="84" spans="1:24" x14ac:dyDescent="0.15">
      <c r="A84" s="10" t="s">
        <v>55</v>
      </c>
      <c r="B84" s="11" t="s">
        <v>38</v>
      </c>
      <c r="C84" s="11" t="s">
        <v>31</v>
      </c>
      <c r="D84" s="3" t="s">
        <v>56</v>
      </c>
      <c r="E84" s="13"/>
      <c r="F84" s="13"/>
      <c r="G84" s="13"/>
      <c r="H84" s="13"/>
      <c r="I84" s="14">
        <v>4.1549617870895528</v>
      </c>
      <c r="J84" s="14">
        <v>2.0608451832390378</v>
      </c>
      <c r="K84" s="14">
        <v>5.0626348687664828</v>
      </c>
      <c r="L84" s="14">
        <v>7.513003449855125</v>
      </c>
      <c r="M84" s="13">
        <v>12.028728756404286</v>
      </c>
      <c r="N84" s="13">
        <v>16.07402039499036</v>
      </c>
      <c r="O84" s="13">
        <v>23.485075567559786</v>
      </c>
      <c r="P84" s="13">
        <v>25.581776610328831</v>
      </c>
      <c r="Q84" s="13">
        <v>35.935996226448864</v>
      </c>
      <c r="R84" s="13">
        <v>39.534699987303497</v>
      </c>
      <c r="S84" s="13">
        <v>43.34671737558655</v>
      </c>
      <c r="T84" s="13">
        <v>46.924092421271993</v>
      </c>
      <c r="U84" s="13">
        <v>37.686730681158927</v>
      </c>
      <c r="V84" s="13">
        <v>40.597464549446052</v>
      </c>
      <c r="W84" s="15"/>
      <c r="X84" s="14"/>
    </row>
    <row r="85" spans="1:24" x14ac:dyDescent="0.15">
      <c r="A85" s="10" t="s">
        <v>57</v>
      </c>
      <c r="B85" s="11" t="s">
        <v>58</v>
      </c>
      <c r="C85" s="11" t="s">
        <v>31</v>
      </c>
      <c r="D85" s="12" t="s">
        <v>59</v>
      </c>
      <c r="E85" s="13"/>
      <c r="F85" s="13"/>
      <c r="G85" s="15"/>
      <c r="H85" s="13"/>
      <c r="I85" s="15">
        <v>0.40570500301908424</v>
      </c>
      <c r="J85" s="15">
        <v>0.28409349616493629</v>
      </c>
      <c r="K85" s="15">
        <v>0.251067995829309</v>
      </c>
      <c r="L85" s="15">
        <v>0.26269170314190154</v>
      </c>
      <c r="M85" s="15">
        <v>0.27100758649408213</v>
      </c>
      <c r="N85" s="17"/>
      <c r="O85" s="15">
        <v>0.33197464014286804</v>
      </c>
      <c r="P85" s="15">
        <v>0.27607579966859608</v>
      </c>
      <c r="Q85" s="15">
        <v>0.25557969077597043</v>
      </c>
      <c r="R85" s="15">
        <v>0.22281049124900401</v>
      </c>
      <c r="S85" s="15">
        <v>0.21701396507425244</v>
      </c>
      <c r="T85" s="15">
        <v>0.23432117067386377</v>
      </c>
      <c r="U85" s="15">
        <v>0.21239202966224502</v>
      </c>
      <c r="V85" s="15">
        <v>0.19868341008810536</v>
      </c>
      <c r="W85" s="15"/>
      <c r="X85" s="13"/>
    </row>
    <row r="86" spans="1:24" ht="13.5" thickBot="1" x14ac:dyDescent="0.2">
      <c r="A86" s="19" t="s">
        <v>60</v>
      </c>
      <c r="B86" s="20" t="s">
        <v>58</v>
      </c>
      <c r="C86" s="20" t="s">
        <v>27</v>
      </c>
      <c r="D86" s="21" t="s">
        <v>59</v>
      </c>
      <c r="E86" s="22"/>
      <c r="F86" s="22"/>
      <c r="G86" s="22"/>
      <c r="H86" s="22"/>
      <c r="I86" s="23">
        <v>4.2601624875440791</v>
      </c>
      <c r="J86" s="23">
        <v>3.1479441968597874</v>
      </c>
      <c r="K86" s="23">
        <v>4.1369235983314834</v>
      </c>
      <c r="L86" s="23">
        <v>5.0330913689919692</v>
      </c>
      <c r="M86" s="23">
        <v>6.2356423456333756</v>
      </c>
      <c r="N86" s="23">
        <v>7.6677899696205172</v>
      </c>
      <c r="O86" s="22">
        <v>11.599749515619511</v>
      </c>
      <c r="P86" s="22">
        <v>12.038520031321104</v>
      </c>
      <c r="Q86" s="22">
        <v>13.371836432471977</v>
      </c>
      <c r="R86" s="22">
        <v>13.5491861383358</v>
      </c>
      <c r="S86" s="22">
        <v>13.026883004564347</v>
      </c>
      <c r="T86" s="22">
        <v>12.649597266250824</v>
      </c>
      <c r="U86" s="23">
        <v>9.7048586799467866</v>
      </c>
      <c r="V86" s="23">
        <v>8.8134618871127213</v>
      </c>
      <c r="W86" s="15"/>
      <c r="X86" s="13"/>
    </row>
    <row r="87" spans="1:24" x14ac:dyDescent="0.15">
      <c r="A87" s="10"/>
      <c r="B87" s="11"/>
      <c r="C87" s="11"/>
      <c r="D87" s="12"/>
      <c r="E87" s="13"/>
      <c r="F87" s="13"/>
      <c r="G87" s="15"/>
      <c r="H87" s="13"/>
      <c r="I87" s="15"/>
      <c r="J87" s="15"/>
      <c r="K87" s="15"/>
      <c r="L87" s="15"/>
      <c r="M87" s="15"/>
      <c r="N87" s="17"/>
      <c r="O87" s="15"/>
      <c r="P87" s="15"/>
      <c r="Q87" s="15"/>
      <c r="R87" s="15"/>
      <c r="S87" s="15"/>
      <c r="T87" s="15"/>
      <c r="U87" s="15"/>
      <c r="V87" s="15"/>
      <c r="W87" s="15"/>
      <c r="X87" s="14"/>
    </row>
    <row r="88" spans="1:24" x14ac:dyDescent="0.15">
      <c r="A88" s="94"/>
      <c r="B88" s="98"/>
      <c r="C88" s="98"/>
      <c r="D88" s="95"/>
      <c r="E88" s="143"/>
      <c r="F88" s="143"/>
      <c r="G88" s="143"/>
      <c r="H88" s="143"/>
      <c r="I88" s="100"/>
      <c r="J88" s="100"/>
      <c r="K88" s="100"/>
      <c r="L88" s="100"/>
      <c r="M88" s="100"/>
      <c r="N88" s="100"/>
      <c r="O88" s="143"/>
      <c r="P88" s="143"/>
      <c r="Q88" s="143"/>
      <c r="R88" s="143"/>
      <c r="S88" s="143"/>
      <c r="T88" s="143"/>
      <c r="U88" s="100"/>
      <c r="V88" s="100"/>
      <c r="W88" s="100"/>
      <c r="X88" s="100"/>
    </row>
    <row r="89" spans="1:24" x14ac:dyDescent="0.15">
      <c r="A89" s="94"/>
      <c r="B89" s="94"/>
      <c r="C89" s="94"/>
      <c r="D89" s="94"/>
      <c r="E89" s="94"/>
      <c r="F89" s="94"/>
      <c r="G89" s="94"/>
      <c r="H89" s="94"/>
      <c r="I89" s="144">
        <f>MEDIAN(I74:I86)</f>
        <v>0.2561203019358142</v>
      </c>
      <c r="J89" s="144">
        <f>MEDIAN(J74:J86)</f>
        <v>0.26551957008599253</v>
      </c>
      <c r="K89" s="144">
        <f>MEDIAN(K74:K86)</f>
        <v>0.262959185609691</v>
      </c>
      <c r="L89" s="144">
        <f>MEDIAN(L74:L86)</f>
        <v>0.28304161501550906</v>
      </c>
      <c r="M89" s="144">
        <f>MEDIAN(M74:M86)</f>
        <v>0.31540373972507862</v>
      </c>
      <c r="N89" s="144">
        <f>MEDIAN(N74:N86)</f>
        <v>0.92928036983103801</v>
      </c>
      <c r="O89" s="144">
        <f>MEDIAN(O74:O86)</f>
        <v>0.42977134573626591</v>
      </c>
      <c r="P89" s="144">
        <f>MEDIAN(P74:P86)</f>
        <v>0.4269013581312649</v>
      </c>
      <c r="Q89" s="144">
        <f>MEDIAN(Q74:Q86)</f>
        <v>0.49111981139247729</v>
      </c>
      <c r="R89" s="144">
        <f>MEDIAN(R74:R86)</f>
        <v>0.49803399932685</v>
      </c>
      <c r="S89" s="144">
        <f>MEDIAN(S74:S86)</f>
        <v>0.53831031184950695</v>
      </c>
      <c r="T89" s="144">
        <f>MEDIAN(T74:T86)</f>
        <v>0.59440529223186744</v>
      </c>
      <c r="U89" s="144">
        <f>MEDIAN(U74:U86)</f>
        <v>0.55277254967811074</v>
      </c>
      <c r="V89" s="144">
        <f>MEDIAN(V74:V86)</f>
        <v>0.56459828646726973</v>
      </c>
      <c r="W89" s="94"/>
      <c r="X89" s="9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BAB4CB-680B-7C49-A300-8BD4B2CE4C02}">
  <dimension ref="A1:WVJ32"/>
  <sheetViews>
    <sheetView workbookViewId="0">
      <selection activeCell="B1" sqref="B1"/>
    </sheetView>
  </sheetViews>
  <sheetFormatPr defaultColWidth="12.453125" defaultRowHeight="15" x14ac:dyDescent="0.2"/>
  <cols>
    <col min="1" max="1" width="33.046875" style="67" customWidth="1"/>
    <col min="2" max="2" width="101.484375" style="67" customWidth="1"/>
    <col min="3" max="24" width="12.453125" style="67"/>
    <col min="257" max="257" width="32.5546875" customWidth="1"/>
    <col min="258" max="258" width="91.49609375" customWidth="1"/>
    <col min="513" max="513" width="32.5546875" customWidth="1"/>
    <col min="514" max="514" width="91.49609375" customWidth="1"/>
    <col min="769" max="769" width="32.5546875" customWidth="1"/>
    <col min="770" max="770" width="91.49609375" customWidth="1"/>
    <col min="1025" max="1025" width="32.5546875" customWidth="1"/>
    <col min="1026" max="1026" width="91.49609375" customWidth="1"/>
    <col min="1281" max="1281" width="32.5546875" customWidth="1"/>
    <col min="1282" max="1282" width="91.49609375" customWidth="1"/>
    <col min="1537" max="1537" width="32.5546875" customWidth="1"/>
    <col min="1538" max="1538" width="91.49609375" customWidth="1"/>
    <col min="1793" max="1793" width="32.5546875" customWidth="1"/>
    <col min="1794" max="1794" width="91.49609375" customWidth="1"/>
    <col min="2049" max="2049" width="32.5546875" customWidth="1"/>
    <col min="2050" max="2050" width="91.49609375" customWidth="1"/>
    <col min="2305" max="2305" width="32.5546875" customWidth="1"/>
    <col min="2306" max="2306" width="91.49609375" customWidth="1"/>
    <col min="2561" max="2561" width="32.5546875" customWidth="1"/>
    <col min="2562" max="2562" width="91.49609375" customWidth="1"/>
    <col min="2817" max="2817" width="32.5546875" customWidth="1"/>
    <col min="2818" max="2818" width="91.49609375" customWidth="1"/>
    <col min="3073" max="3073" width="32.5546875" customWidth="1"/>
    <col min="3074" max="3074" width="91.49609375" customWidth="1"/>
    <col min="3329" max="3329" width="32.5546875" customWidth="1"/>
    <col min="3330" max="3330" width="91.49609375" customWidth="1"/>
    <col min="3585" max="3585" width="32.5546875" customWidth="1"/>
    <col min="3586" max="3586" width="91.49609375" customWidth="1"/>
    <col min="3841" max="3841" width="32.5546875" customWidth="1"/>
    <col min="3842" max="3842" width="91.49609375" customWidth="1"/>
    <col min="4097" max="4097" width="32.5546875" customWidth="1"/>
    <col min="4098" max="4098" width="91.49609375" customWidth="1"/>
    <col min="4353" max="4353" width="32.5546875" customWidth="1"/>
    <col min="4354" max="4354" width="91.49609375" customWidth="1"/>
    <col min="4609" max="4609" width="32.5546875" customWidth="1"/>
    <col min="4610" max="4610" width="91.49609375" customWidth="1"/>
    <col min="4865" max="4865" width="32.5546875" customWidth="1"/>
    <col min="4866" max="4866" width="91.49609375" customWidth="1"/>
    <col min="5121" max="5121" width="32.5546875" customWidth="1"/>
    <col min="5122" max="5122" width="91.49609375" customWidth="1"/>
    <col min="5377" max="5377" width="32.5546875" customWidth="1"/>
    <col min="5378" max="5378" width="91.49609375" customWidth="1"/>
    <col min="5633" max="5633" width="32.5546875" customWidth="1"/>
    <col min="5634" max="5634" width="91.49609375" customWidth="1"/>
    <col min="5889" max="5889" width="32.5546875" customWidth="1"/>
    <col min="5890" max="5890" width="91.49609375" customWidth="1"/>
    <col min="6145" max="6145" width="32.5546875" customWidth="1"/>
    <col min="6146" max="6146" width="91.49609375" customWidth="1"/>
    <col min="6401" max="6401" width="32.5546875" customWidth="1"/>
    <col min="6402" max="6402" width="91.49609375" customWidth="1"/>
    <col min="6657" max="6657" width="32.5546875" customWidth="1"/>
    <col min="6658" max="6658" width="91.49609375" customWidth="1"/>
    <col min="6913" max="6913" width="32.5546875" customWidth="1"/>
    <col min="6914" max="6914" width="91.49609375" customWidth="1"/>
    <col min="7169" max="7169" width="32.5546875" customWidth="1"/>
    <col min="7170" max="7170" width="91.49609375" customWidth="1"/>
    <col min="7425" max="7425" width="32.5546875" customWidth="1"/>
    <col min="7426" max="7426" width="91.49609375" customWidth="1"/>
    <col min="7681" max="7681" width="32.5546875" customWidth="1"/>
    <col min="7682" max="7682" width="91.49609375" customWidth="1"/>
    <col min="7937" max="7937" width="32.5546875" customWidth="1"/>
    <col min="7938" max="7938" width="91.49609375" customWidth="1"/>
    <col min="8193" max="8193" width="32.5546875" customWidth="1"/>
    <col min="8194" max="8194" width="91.49609375" customWidth="1"/>
    <col min="8449" max="8449" width="32.5546875" customWidth="1"/>
    <col min="8450" max="8450" width="91.49609375" customWidth="1"/>
    <col min="8705" max="8705" width="32.5546875" customWidth="1"/>
    <col min="8706" max="8706" width="91.49609375" customWidth="1"/>
    <col min="8961" max="8961" width="32.5546875" customWidth="1"/>
    <col min="8962" max="8962" width="91.49609375" customWidth="1"/>
    <col min="9217" max="9217" width="32.5546875" customWidth="1"/>
    <col min="9218" max="9218" width="91.49609375" customWidth="1"/>
    <col min="9473" max="9473" width="32.5546875" customWidth="1"/>
    <col min="9474" max="9474" width="91.49609375" customWidth="1"/>
    <col min="9729" max="9729" width="32.5546875" customWidth="1"/>
    <col min="9730" max="9730" width="91.49609375" customWidth="1"/>
    <col min="9985" max="9985" width="32.5546875" customWidth="1"/>
    <col min="9986" max="9986" width="91.49609375" customWidth="1"/>
    <col min="10241" max="10241" width="32.5546875" customWidth="1"/>
    <col min="10242" max="10242" width="91.49609375" customWidth="1"/>
    <col min="10497" max="10497" width="32.5546875" customWidth="1"/>
    <col min="10498" max="10498" width="91.49609375" customWidth="1"/>
    <col min="10753" max="10753" width="32.5546875" customWidth="1"/>
    <col min="10754" max="10754" width="91.49609375" customWidth="1"/>
    <col min="11009" max="11009" width="32.5546875" customWidth="1"/>
    <col min="11010" max="11010" width="91.49609375" customWidth="1"/>
    <col min="11265" max="11265" width="32.5546875" customWidth="1"/>
    <col min="11266" max="11266" width="91.49609375" customWidth="1"/>
    <col min="11521" max="11521" width="32.5546875" customWidth="1"/>
    <col min="11522" max="11522" width="91.49609375" customWidth="1"/>
    <col min="11777" max="11777" width="32.5546875" customWidth="1"/>
    <col min="11778" max="11778" width="91.49609375" customWidth="1"/>
    <col min="12033" max="12033" width="32.5546875" customWidth="1"/>
    <col min="12034" max="12034" width="91.49609375" customWidth="1"/>
    <col min="12289" max="12289" width="32.5546875" customWidth="1"/>
    <col min="12290" max="12290" width="91.49609375" customWidth="1"/>
    <col min="12545" max="12545" width="32.5546875" customWidth="1"/>
    <col min="12546" max="12546" width="91.49609375" customWidth="1"/>
    <col min="12801" max="12801" width="32.5546875" customWidth="1"/>
    <col min="12802" max="12802" width="91.49609375" customWidth="1"/>
    <col min="13057" max="13057" width="32.5546875" customWidth="1"/>
    <col min="13058" max="13058" width="91.49609375" customWidth="1"/>
    <col min="13313" max="13313" width="32.5546875" customWidth="1"/>
    <col min="13314" max="13314" width="91.49609375" customWidth="1"/>
    <col min="13569" max="13569" width="32.5546875" customWidth="1"/>
    <col min="13570" max="13570" width="91.49609375" customWidth="1"/>
    <col min="13825" max="13825" width="32.5546875" customWidth="1"/>
    <col min="13826" max="13826" width="91.49609375" customWidth="1"/>
    <col min="14081" max="14081" width="32.5546875" customWidth="1"/>
    <col min="14082" max="14082" width="91.49609375" customWidth="1"/>
    <col min="14337" max="14337" width="32.5546875" customWidth="1"/>
    <col min="14338" max="14338" width="91.49609375" customWidth="1"/>
    <col min="14593" max="14593" width="32.5546875" customWidth="1"/>
    <col min="14594" max="14594" width="91.49609375" customWidth="1"/>
    <col min="14849" max="14849" width="32.5546875" customWidth="1"/>
    <col min="14850" max="14850" width="91.49609375" customWidth="1"/>
    <col min="15105" max="15105" width="32.5546875" customWidth="1"/>
    <col min="15106" max="15106" width="91.49609375" customWidth="1"/>
    <col min="15361" max="15361" width="32.5546875" customWidth="1"/>
    <col min="15362" max="15362" width="91.49609375" customWidth="1"/>
    <col min="15617" max="15617" width="32.5546875" customWidth="1"/>
    <col min="15618" max="15618" width="91.49609375" customWidth="1"/>
    <col min="15873" max="15873" width="32.5546875" customWidth="1"/>
    <col min="15874" max="15874" width="91.49609375" customWidth="1"/>
    <col min="16129" max="16129" width="32.5546875" customWidth="1"/>
    <col min="16130" max="16130" width="91.49609375" customWidth="1"/>
    <col min="16131" max="16384" width="12.453125" style="67"/>
  </cols>
  <sheetData>
    <row r="1" spans="1:24" s="68" customFormat="1" x14ac:dyDescent="0.2">
      <c r="A1" s="66"/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  <c r="T1" s="67"/>
      <c r="U1" s="67"/>
      <c r="V1" s="67"/>
      <c r="W1" s="67"/>
      <c r="X1" s="67"/>
    </row>
    <row r="2" spans="1:24" s="68" customFormat="1" ht="15.75" thickBot="1" x14ac:dyDescent="0.25">
      <c r="A2" s="69"/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</row>
    <row r="3" spans="1:24" s="68" customFormat="1" ht="15.75" thickBot="1" x14ac:dyDescent="0.25">
      <c r="A3" s="70" t="s">
        <v>87</v>
      </c>
      <c r="B3" s="71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U3" s="67"/>
      <c r="V3" s="67"/>
      <c r="W3" s="67"/>
      <c r="X3" s="67"/>
    </row>
    <row r="4" spans="1:24" s="68" customFormat="1" ht="15.75" thickBot="1" x14ac:dyDescent="0.25">
      <c r="A4" s="72" t="s">
        <v>88</v>
      </c>
      <c r="B4" s="73" t="s">
        <v>89</v>
      </c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U4" s="67"/>
      <c r="V4" s="67"/>
      <c r="W4" s="67"/>
      <c r="X4" s="67"/>
    </row>
    <row r="5" spans="1:24" s="68" customFormat="1" ht="15.75" thickBot="1" x14ac:dyDescent="0.25">
      <c r="A5" s="72" t="s">
        <v>90</v>
      </c>
      <c r="B5" s="73" t="s">
        <v>91</v>
      </c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U5" s="67"/>
      <c r="V5" s="67"/>
      <c r="W5" s="67"/>
      <c r="X5" s="67"/>
    </row>
    <row r="6" spans="1:24" s="68" customFormat="1" ht="30.75" thickBot="1" x14ac:dyDescent="0.25">
      <c r="A6" s="72" t="s">
        <v>92</v>
      </c>
      <c r="B6" s="73" t="s">
        <v>136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U6" s="67"/>
      <c r="V6" s="67"/>
      <c r="W6" s="67"/>
      <c r="X6" s="67"/>
    </row>
    <row r="7" spans="1:24" s="68" customFormat="1" ht="15.75" thickBot="1" x14ac:dyDescent="0.25">
      <c r="A7" s="74" t="s">
        <v>93</v>
      </c>
      <c r="B7" s="75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U7" s="67"/>
      <c r="V7" s="67"/>
      <c r="W7" s="67"/>
      <c r="X7" s="67"/>
    </row>
    <row r="8" spans="1:24" s="68" customFormat="1" ht="15.75" thickBot="1" x14ac:dyDescent="0.25">
      <c r="A8" s="72" t="s">
        <v>94</v>
      </c>
      <c r="B8" s="73" t="s">
        <v>95</v>
      </c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U8" s="67"/>
      <c r="V8" s="67"/>
      <c r="W8" s="67"/>
      <c r="X8" s="67"/>
    </row>
    <row r="9" spans="1:24" s="68" customFormat="1" ht="15.75" thickBot="1" x14ac:dyDescent="0.25">
      <c r="A9" s="72" t="s">
        <v>96</v>
      </c>
      <c r="B9" s="73" t="s">
        <v>97</v>
      </c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7"/>
      <c r="Q9" s="67"/>
      <c r="R9" s="67"/>
      <c r="S9" s="67"/>
      <c r="T9" s="67"/>
      <c r="U9" s="67"/>
      <c r="V9" s="67"/>
      <c r="W9" s="67"/>
      <c r="X9" s="67"/>
    </row>
    <row r="10" spans="1:24" s="68" customFormat="1" ht="15.75" thickBot="1" x14ac:dyDescent="0.25">
      <c r="A10" s="72" t="s">
        <v>98</v>
      </c>
      <c r="B10" s="73" t="s">
        <v>99</v>
      </c>
      <c r="C10" s="67"/>
      <c r="D10" s="67"/>
      <c r="E10" s="67"/>
      <c r="F10" s="67"/>
      <c r="G10" s="67"/>
      <c r="H10" s="67"/>
      <c r="I10" s="67"/>
      <c r="J10" s="67"/>
      <c r="K10" s="67"/>
      <c r="L10" s="67"/>
      <c r="M10" s="67"/>
      <c r="N10" s="67"/>
      <c r="O10" s="67"/>
      <c r="P10" s="67"/>
      <c r="Q10" s="67"/>
      <c r="R10" s="67"/>
      <c r="S10" s="67"/>
      <c r="T10" s="67"/>
      <c r="U10" s="67"/>
      <c r="V10" s="67"/>
      <c r="W10" s="67"/>
      <c r="X10" s="67"/>
    </row>
    <row r="11" spans="1:24" s="68" customFormat="1" ht="15.75" thickBot="1" x14ac:dyDescent="0.25">
      <c r="A11" s="72" t="s">
        <v>100</v>
      </c>
      <c r="B11" s="73" t="s">
        <v>101</v>
      </c>
      <c r="C11" s="67"/>
      <c r="D11" s="67"/>
      <c r="E11" s="67"/>
      <c r="F11" s="67"/>
      <c r="G11" s="67"/>
      <c r="H11" s="67"/>
      <c r="I11" s="67"/>
      <c r="J11" s="67"/>
      <c r="K11" s="67"/>
      <c r="L11" s="67"/>
      <c r="M11" s="67"/>
      <c r="N11" s="67"/>
      <c r="O11" s="67"/>
      <c r="P11" s="67"/>
      <c r="Q11" s="67"/>
      <c r="R11" s="67"/>
      <c r="S11" s="67"/>
      <c r="T11" s="67"/>
      <c r="U11" s="67"/>
      <c r="V11" s="67"/>
      <c r="W11" s="67"/>
      <c r="X11" s="67"/>
    </row>
    <row r="12" spans="1:24" s="68" customFormat="1" ht="15.75" thickBot="1" x14ac:dyDescent="0.25">
      <c r="A12" s="74" t="s">
        <v>102</v>
      </c>
      <c r="B12" s="75"/>
      <c r="C12" s="67"/>
      <c r="D12" s="67"/>
      <c r="E12" s="67"/>
      <c r="F12" s="67"/>
      <c r="G12" s="67"/>
      <c r="H12" s="67"/>
      <c r="I12" s="67"/>
      <c r="J12" s="67"/>
      <c r="K12" s="67"/>
      <c r="L12" s="67"/>
      <c r="M12" s="67"/>
      <c r="N12" s="67"/>
      <c r="O12" s="67"/>
      <c r="P12" s="67"/>
      <c r="Q12" s="67"/>
      <c r="R12" s="67"/>
      <c r="S12" s="67"/>
      <c r="T12" s="67"/>
      <c r="U12" s="67"/>
      <c r="V12" s="67"/>
      <c r="W12" s="67"/>
      <c r="X12" s="67"/>
    </row>
    <row r="13" spans="1:24" s="68" customFormat="1" ht="15.75" thickBot="1" x14ac:dyDescent="0.25">
      <c r="A13" s="72" t="s">
        <v>94</v>
      </c>
      <c r="B13" s="73" t="s">
        <v>103</v>
      </c>
      <c r="C13" s="67"/>
      <c r="D13" s="67"/>
      <c r="E13" s="67"/>
      <c r="F13" s="67"/>
      <c r="G13" s="67"/>
      <c r="H13" s="67"/>
      <c r="I13" s="67"/>
      <c r="J13" s="67"/>
      <c r="K13" s="67"/>
      <c r="L13" s="67"/>
      <c r="M13" s="67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</row>
    <row r="14" spans="1:24" s="68" customFormat="1" ht="30.75" thickBot="1" x14ac:dyDescent="0.25">
      <c r="A14" s="72" t="s">
        <v>104</v>
      </c>
      <c r="B14" s="73" t="s">
        <v>129</v>
      </c>
      <c r="C14" s="67"/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67"/>
      <c r="Q14" s="67"/>
      <c r="R14" s="67"/>
      <c r="S14" s="67"/>
      <c r="T14" s="67"/>
      <c r="U14" s="67"/>
      <c r="V14" s="67"/>
      <c r="W14" s="67"/>
      <c r="X14" s="67"/>
    </row>
    <row r="15" spans="1:24" s="68" customFormat="1" ht="15.75" thickBot="1" x14ac:dyDescent="0.25">
      <c r="A15" s="72" t="s">
        <v>105</v>
      </c>
      <c r="B15" s="73" t="s">
        <v>106</v>
      </c>
      <c r="C15" s="67"/>
      <c r="D15" s="67"/>
      <c r="E15" s="67"/>
      <c r="F15" s="67"/>
      <c r="G15" s="67"/>
      <c r="H15" s="67"/>
      <c r="I15" s="67"/>
      <c r="J15" s="67"/>
      <c r="K15" s="67"/>
      <c r="L15" s="67"/>
      <c r="M15" s="67"/>
      <c r="N15" s="67"/>
      <c r="O15" s="67"/>
      <c r="P15" s="67"/>
      <c r="Q15" s="67"/>
      <c r="R15" s="67"/>
      <c r="S15" s="67"/>
      <c r="T15" s="67"/>
      <c r="U15" s="67"/>
      <c r="V15" s="67"/>
      <c r="W15" s="67"/>
      <c r="X15" s="67"/>
    </row>
    <row r="16" spans="1:24" s="68" customFormat="1" ht="16.5" thickBot="1" x14ac:dyDescent="0.25">
      <c r="A16" s="72" t="s">
        <v>135</v>
      </c>
      <c r="B16" s="73" t="s">
        <v>107</v>
      </c>
      <c r="C16" s="67"/>
      <c r="D16" s="67"/>
      <c r="E16" s="67"/>
      <c r="F16" s="67"/>
      <c r="G16" s="67"/>
      <c r="H16" s="67"/>
      <c r="I16" s="67"/>
      <c r="J16" s="67"/>
      <c r="K16" s="67"/>
      <c r="L16" s="67"/>
      <c r="M16" s="67"/>
      <c r="N16" s="67"/>
      <c r="O16" s="67"/>
      <c r="P16" s="67"/>
      <c r="Q16" s="67"/>
      <c r="R16" s="67"/>
      <c r="S16" s="67"/>
      <c r="T16" s="67"/>
      <c r="U16" s="67"/>
      <c r="V16" s="67"/>
      <c r="W16" s="67"/>
      <c r="X16" s="67"/>
    </row>
    <row r="17" spans="1:24" s="68" customFormat="1" ht="15.75" thickBot="1" x14ac:dyDescent="0.25">
      <c r="A17" s="72" t="s">
        <v>108</v>
      </c>
      <c r="B17" s="73" t="s">
        <v>109</v>
      </c>
      <c r="C17" s="67"/>
      <c r="D17" s="67"/>
      <c r="E17" s="67"/>
      <c r="F17" s="67"/>
      <c r="G17" s="67"/>
      <c r="H17" s="67"/>
      <c r="I17" s="67"/>
      <c r="J17" s="67"/>
      <c r="K17" s="67"/>
      <c r="L17" s="67"/>
      <c r="M17" s="67"/>
      <c r="N17" s="67"/>
      <c r="O17" s="67"/>
      <c r="P17" s="67"/>
      <c r="Q17" s="67"/>
      <c r="R17" s="67"/>
      <c r="S17" s="67"/>
      <c r="T17" s="67"/>
      <c r="U17" s="67"/>
      <c r="V17" s="67"/>
      <c r="W17" s="67"/>
      <c r="X17" s="67"/>
    </row>
    <row r="18" spans="1:24" s="68" customFormat="1" ht="45.75" thickBot="1" x14ac:dyDescent="0.25">
      <c r="A18" s="76" t="s">
        <v>110</v>
      </c>
      <c r="B18" s="77" t="s">
        <v>111</v>
      </c>
      <c r="C18" s="67"/>
      <c r="D18" s="67"/>
      <c r="E18" s="67"/>
      <c r="F18" s="67"/>
      <c r="G18" s="67"/>
      <c r="H18" s="67"/>
      <c r="I18" s="67"/>
      <c r="J18" s="67"/>
      <c r="K18" s="67"/>
      <c r="L18" s="67"/>
      <c r="M18" s="67"/>
      <c r="N18" s="67"/>
      <c r="O18" s="67"/>
      <c r="P18" s="67"/>
      <c r="Q18" s="67"/>
      <c r="R18" s="67"/>
      <c r="S18" s="67"/>
      <c r="T18" s="67"/>
      <c r="U18" s="67"/>
      <c r="V18" s="67"/>
      <c r="W18" s="67"/>
      <c r="X18" s="67"/>
    </row>
    <row r="19" spans="1:24" s="68" customFormat="1" ht="15.75" thickBot="1" x14ac:dyDescent="0.25">
      <c r="A19" s="78" t="s">
        <v>112</v>
      </c>
      <c r="B19" s="79">
        <v>25</v>
      </c>
      <c r="C19" s="67"/>
      <c r="D19" s="67"/>
      <c r="E19" s="67"/>
      <c r="F19" s="67"/>
      <c r="G19" s="67"/>
      <c r="H19" s="67"/>
      <c r="I19" s="67"/>
      <c r="J19" s="67"/>
      <c r="K19" s="67"/>
      <c r="L19" s="67"/>
      <c r="M19" s="67"/>
      <c r="N19" s="67"/>
      <c r="O19" s="67"/>
      <c r="P19" s="67"/>
      <c r="Q19" s="67"/>
      <c r="R19" s="67"/>
      <c r="S19" s="67"/>
      <c r="T19" s="67"/>
      <c r="U19" s="67"/>
      <c r="V19" s="67"/>
      <c r="W19" s="67"/>
      <c r="X19" s="67"/>
    </row>
    <row r="20" spans="1:24" s="68" customFormat="1" ht="15.75" thickBot="1" x14ac:dyDescent="0.25">
      <c r="A20" s="72" t="s">
        <v>113</v>
      </c>
      <c r="B20" s="73" t="s">
        <v>114</v>
      </c>
      <c r="C20" s="67"/>
      <c r="D20" s="67"/>
      <c r="E20" s="67"/>
      <c r="F20" s="67"/>
      <c r="G20" s="67"/>
      <c r="H20" s="67"/>
      <c r="I20" s="67"/>
      <c r="J20" s="67"/>
      <c r="K20" s="67"/>
      <c r="L20" s="67"/>
      <c r="M20" s="67"/>
      <c r="N20" s="67"/>
      <c r="O20" s="67"/>
      <c r="P20" s="67"/>
      <c r="Q20" s="67"/>
      <c r="R20" s="67"/>
      <c r="S20" s="67"/>
      <c r="T20" s="67"/>
      <c r="U20" s="67"/>
      <c r="V20" s="67"/>
      <c r="W20" s="67"/>
      <c r="X20" s="67"/>
    </row>
    <row r="21" spans="1:24" s="68" customFormat="1" ht="15.75" thickBot="1" x14ac:dyDescent="0.25">
      <c r="A21" s="72" t="s">
        <v>115</v>
      </c>
      <c r="B21" s="80">
        <v>5</v>
      </c>
      <c r="C21" s="67"/>
      <c r="D21" s="67"/>
      <c r="E21" s="67"/>
      <c r="F21" s="67"/>
      <c r="G21" s="67"/>
      <c r="H21" s="67"/>
      <c r="I21" s="67"/>
      <c r="J21" s="67"/>
      <c r="K21" s="67"/>
      <c r="L21" s="67"/>
      <c r="M21" s="67"/>
      <c r="N21" s="67"/>
      <c r="O21" s="67"/>
      <c r="P21" s="67"/>
      <c r="Q21" s="67"/>
      <c r="R21" s="67"/>
      <c r="S21" s="67"/>
      <c r="T21" s="67"/>
      <c r="U21" s="67"/>
      <c r="V21" s="67"/>
      <c r="W21" s="67"/>
      <c r="X21" s="67"/>
    </row>
    <row r="22" spans="1:24" s="68" customFormat="1" ht="15.75" thickBot="1" x14ac:dyDescent="0.25">
      <c r="A22" s="74" t="s">
        <v>116</v>
      </c>
      <c r="B22" s="75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</row>
    <row r="23" spans="1:24" s="68" customFormat="1" ht="15.75" thickBot="1" x14ac:dyDescent="0.25">
      <c r="A23" s="72" t="s">
        <v>117</v>
      </c>
      <c r="B23" s="73" t="s">
        <v>128</v>
      </c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67"/>
      <c r="N23" s="67"/>
      <c r="O23" s="67"/>
      <c r="P23" s="67"/>
      <c r="Q23" s="67"/>
      <c r="R23" s="67"/>
      <c r="S23" s="67"/>
      <c r="T23" s="67"/>
      <c r="U23" s="67"/>
      <c r="V23" s="67"/>
      <c r="W23" s="67"/>
      <c r="X23" s="67"/>
    </row>
    <row r="24" spans="1:24" s="68" customFormat="1" ht="45.75" thickBot="1" x14ac:dyDescent="0.25">
      <c r="A24" s="76" t="s">
        <v>118</v>
      </c>
      <c r="B24" s="81" t="s">
        <v>134</v>
      </c>
      <c r="C24" s="67"/>
      <c r="D24" s="67"/>
      <c r="E24" s="67"/>
      <c r="F24" s="67"/>
      <c r="G24" s="67"/>
      <c r="H24" s="67"/>
      <c r="I24" s="67"/>
      <c r="J24" s="67"/>
      <c r="K24" s="67"/>
      <c r="L24" s="67"/>
      <c r="M24" s="67"/>
      <c r="N24" s="67"/>
      <c r="O24" s="67"/>
      <c r="P24" s="67"/>
      <c r="Q24" s="67"/>
      <c r="R24" s="67"/>
      <c r="S24" s="67"/>
      <c r="T24" s="67"/>
      <c r="U24" s="67"/>
      <c r="V24" s="67"/>
      <c r="W24" s="67"/>
      <c r="X24" s="67"/>
    </row>
    <row r="25" spans="1:24" s="68" customFormat="1" ht="15.75" thickBot="1" x14ac:dyDescent="0.25">
      <c r="A25" s="82" t="s">
        <v>119</v>
      </c>
      <c r="B25" s="83" t="s">
        <v>120</v>
      </c>
      <c r="C25" s="67"/>
      <c r="D25" s="67"/>
      <c r="E25" s="67"/>
      <c r="F25" s="67"/>
      <c r="G25" s="67"/>
      <c r="H25" s="67"/>
      <c r="I25" s="67"/>
      <c r="J25" s="67"/>
      <c r="K25" s="67"/>
      <c r="L25" s="67"/>
      <c r="M25" s="67"/>
      <c r="N25" s="67"/>
      <c r="O25" s="67"/>
      <c r="P25" s="67"/>
      <c r="Q25" s="67"/>
      <c r="R25" s="67"/>
      <c r="S25" s="67"/>
      <c r="T25" s="67"/>
      <c r="U25" s="67"/>
      <c r="V25" s="67"/>
      <c r="W25" s="67"/>
      <c r="X25" s="67"/>
    </row>
    <row r="26" spans="1:24" s="68" customFormat="1" ht="15.75" thickBot="1" x14ac:dyDescent="0.25">
      <c r="A26" s="84" t="s">
        <v>121</v>
      </c>
      <c r="B26" s="85" t="s">
        <v>122</v>
      </c>
      <c r="C26" s="67"/>
      <c r="D26" s="67"/>
      <c r="E26" s="67"/>
      <c r="F26" s="67"/>
      <c r="G26" s="67"/>
      <c r="H26" s="67"/>
      <c r="I26" s="67"/>
      <c r="J26" s="67"/>
      <c r="K26" s="67"/>
      <c r="L26" s="67"/>
      <c r="M26" s="67"/>
      <c r="N26" s="67"/>
      <c r="O26" s="67"/>
      <c r="P26" s="67"/>
      <c r="Q26" s="67"/>
      <c r="R26" s="67"/>
      <c r="S26" s="67"/>
      <c r="T26" s="67"/>
      <c r="U26" s="67"/>
      <c r="V26" s="67"/>
      <c r="W26" s="67"/>
      <c r="X26" s="67"/>
    </row>
    <row r="27" spans="1:24" s="68" customFormat="1" ht="15.75" thickBot="1" x14ac:dyDescent="0.25">
      <c r="A27" s="86" t="s">
        <v>123</v>
      </c>
      <c r="B27" s="83" t="s">
        <v>124</v>
      </c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</row>
    <row r="28" spans="1:24" s="68" customFormat="1" ht="15.75" thickBot="1" x14ac:dyDescent="0.25">
      <c r="A28" s="86" t="s">
        <v>133</v>
      </c>
      <c r="B28" s="83" t="s">
        <v>125</v>
      </c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</row>
    <row r="29" spans="1:24" s="68" customFormat="1" ht="103.5" x14ac:dyDescent="0.2">
      <c r="A29" s="145" t="s">
        <v>126</v>
      </c>
      <c r="B29" s="81" t="s">
        <v>132</v>
      </c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</row>
    <row r="30" spans="1:24" s="68" customFormat="1" ht="15.75" thickBot="1" x14ac:dyDescent="0.25">
      <c r="A30" s="146"/>
      <c r="B30" s="8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</row>
    <row r="31" spans="1:24" customFormat="1" ht="62.1" customHeight="1" x14ac:dyDescent="0.2">
      <c r="A31" s="88" t="s">
        <v>130</v>
      </c>
      <c r="B31" s="89" t="s">
        <v>131</v>
      </c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</row>
    <row r="32" spans="1:24" customFormat="1" ht="15.75" thickBot="1" x14ac:dyDescent="0.25">
      <c r="A32" s="90"/>
      <c r="B32" s="91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</row>
  </sheetData>
  <mergeCells count="1">
    <mergeCell ref="A29:A3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Clumped Isotope Replicates</vt:lpstr>
      <vt:lpstr>REE</vt:lpstr>
      <vt:lpstr>Metadata for solution ICP-MS 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Darin Schwartz</dc:creator>
  <cp:lastModifiedBy>Michael D Deak</cp:lastModifiedBy>
  <dcterms:created xsi:type="dcterms:W3CDTF">2022-11-11T18:22:56Z</dcterms:created>
  <dcterms:modified xsi:type="dcterms:W3CDTF">2024-07-24T19:38:14Z</dcterms:modified>
</cp:coreProperties>
</file>