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\Desktop\ALPEDRETE\PAPER 1\RESUBMISSION\"/>
    </mc:Choice>
  </mc:AlternateContent>
  <xr:revisionPtr revIDLastSave="0" documentId="13_ncr:1_{4F79CB25-AF15-4FF7-8785-85D754437279}" xr6:coauthVersionLast="47" xr6:coauthVersionMax="47" xr10:uidLastSave="{00000000-0000-0000-0000-000000000000}"/>
  <bookViews>
    <workbookView xWindow="-120" yWindow="-120" windowWidth="29040" windowHeight="15990" activeTab="1" xr2:uid="{9D3DDCF0-1C1A-4DCD-BA8D-8D66DB35C7A3}"/>
  </bookViews>
  <sheets>
    <sheet name="Description" sheetId="2" r:id="rId1"/>
    <sheet name="PC related val. and modularity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1" l="1"/>
  <c r="S3" i="1"/>
  <c r="T3" i="1"/>
  <c r="U3" i="1"/>
  <c r="V3" i="1"/>
  <c r="W3" i="1"/>
  <c r="X3" i="1"/>
  <c r="Y3" i="1"/>
  <c r="R4" i="1"/>
  <c r="S4" i="1"/>
  <c r="T4" i="1"/>
  <c r="U4" i="1"/>
  <c r="B5" i="1"/>
  <c r="C5" i="1"/>
  <c r="D5" i="1"/>
  <c r="E5" i="1"/>
  <c r="R5" i="1"/>
  <c r="S5" i="1"/>
  <c r="T5" i="1"/>
  <c r="U5" i="1"/>
  <c r="B7" i="1"/>
  <c r="C7" i="1"/>
  <c r="D7" i="1"/>
  <c r="E7" i="1"/>
  <c r="R7" i="1"/>
  <c r="S7" i="1"/>
  <c r="T7" i="1"/>
  <c r="U7" i="1"/>
  <c r="B8" i="1"/>
  <c r="C8" i="1"/>
  <c r="D8" i="1"/>
  <c r="E8" i="1"/>
  <c r="R8" i="1"/>
  <c r="S8" i="1"/>
  <c r="T8" i="1"/>
  <c r="U8" i="1"/>
  <c r="V8" i="1"/>
  <c r="W8" i="1"/>
  <c r="X8" i="1"/>
  <c r="Y8" i="1"/>
  <c r="R9" i="1"/>
  <c r="S9" i="1"/>
  <c r="T9" i="1"/>
  <c r="U9" i="1"/>
  <c r="B10" i="1"/>
  <c r="C10" i="1"/>
  <c r="D10" i="1"/>
  <c r="E10" i="1"/>
  <c r="R10" i="1"/>
  <c r="S10" i="1"/>
  <c r="T10" i="1"/>
  <c r="U10" i="1"/>
  <c r="R11" i="1"/>
  <c r="S11" i="1"/>
  <c r="T11" i="1"/>
  <c r="U11" i="1"/>
  <c r="B13" i="1"/>
  <c r="C13" i="1"/>
  <c r="D13" i="1"/>
  <c r="E13" i="1"/>
  <c r="R14" i="1"/>
  <c r="S14" i="1"/>
  <c r="T14" i="1"/>
  <c r="U14" i="1"/>
  <c r="V14" i="1"/>
  <c r="W14" i="1"/>
  <c r="X14" i="1"/>
  <c r="Y14" i="1"/>
  <c r="B15" i="1"/>
  <c r="C15" i="1"/>
  <c r="D15" i="1"/>
  <c r="E15" i="1"/>
  <c r="R15" i="1"/>
  <c r="S15" i="1"/>
  <c r="T15" i="1"/>
  <c r="U15" i="1"/>
  <c r="V16" i="1"/>
  <c r="W16" i="1"/>
  <c r="X16" i="1"/>
  <c r="Y16" i="1"/>
  <c r="R21" i="1"/>
  <c r="S21" i="1"/>
  <c r="T21" i="1"/>
  <c r="U21" i="1"/>
  <c r="B23" i="1"/>
  <c r="C23" i="1"/>
  <c r="D23" i="1"/>
  <c r="E23" i="1"/>
  <c r="R23" i="1"/>
  <c r="S23" i="1"/>
  <c r="T23" i="1"/>
  <c r="U23" i="1"/>
  <c r="V25" i="1"/>
  <c r="W25" i="1"/>
  <c r="X25" i="1"/>
  <c r="Y25" i="1"/>
  <c r="V26" i="1"/>
  <c r="W26" i="1"/>
  <c r="X26" i="1"/>
  <c r="Y26" i="1"/>
  <c r="B27" i="1"/>
  <c r="C27" i="1"/>
  <c r="D27" i="1"/>
  <c r="E27" i="1"/>
  <c r="V27" i="1"/>
  <c r="W27" i="1"/>
  <c r="X27" i="1"/>
  <c r="Y27" i="1"/>
  <c r="V29" i="1"/>
  <c r="W29" i="1"/>
  <c r="X29" i="1"/>
  <c r="Y29" i="1"/>
  <c r="B30" i="1"/>
  <c r="C30" i="1"/>
  <c r="D30" i="1"/>
  <c r="E30" i="1"/>
  <c r="V30" i="1"/>
  <c r="W30" i="1"/>
  <c r="X30" i="1"/>
  <c r="Y30" i="1"/>
  <c r="V31" i="1"/>
  <c r="W31" i="1"/>
  <c r="X31" i="1"/>
  <c r="Y31" i="1"/>
  <c r="B32" i="1"/>
  <c r="C32" i="1"/>
  <c r="D32" i="1"/>
  <c r="E32" i="1"/>
  <c r="B33" i="1"/>
  <c r="C33" i="1"/>
  <c r="D33" i="1"/>
  <c r="E33" i="1"/>
  <c r="B34" i="1"/>
  <c r="C34" i="1"/>
  <c r="D34" i="1"/>
  <c r="E34" i="1"/>
  <c r="V34" i="1"/>
  <c r="W34" i="1"/>
  <c r="X34" i="1"/>
  <c r="Y34" i="1"/>
  <c r="B37" i="1"/>
  <c r="C37" i="1"/>
  <c r="D37" i="1"/>
  <c r="E37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V51" i="1"/>
  <c r="W51" i="1"/>
  <c r="X51" i="1"/>
  <c r="Y51" i="1"/>
  <c r="B52" i="1"/>
  <c r="C52" i="1"/>
  <c r="D52" i="1"/>
  <c r="E52" i="1"/>
  <c r="B53" i="1"/>
  <c r="C53" i="1"/>
  <c r="D53" i="1"/>
  <c r="E53" i="1"/>
  <c r="B59" i="1"/>
  <c r="C59" i="1"/>
  <c r="D59" i="1"/>
  <c r="E59" i="1"/>
  <c r="B60" i="1"/>
  <c r="C60" i="1"/>
  <c r="D60" i="1"/>
  <c r="E60" i="1"/>
</calcChain>
</file>

<file path=xl/sharedStrings.xml><?xml version="1.0" encoding="utf-8"?>
<sst xmlns="http://schemas.openxmlformats.org/spreadsheetml/2006/main" count="886" uniqueCount="85">
  <si>
    <t>-</t>
  </si>
  <si>
    <t>D71</t>
  </si>
  <si>
    <t>D40</t>
  </si>
  <si>
    <t>D39</t>
  </si>
  <si>
    <t>D38</t>
  </si>
  <si>
    <t>D37</t>
  </si>
  <si>
    <t>D36</t>
  </si>
  <si>
    <t>D31</t>
  </si>
  <si>
    <t>D30</t>
  </si>
  <si>
    <t>D29</t>
  </si>
  <si>
    <t>D28</t>
  </si>
  <si>
    <t>D261</t>
  </si>
  <si>
    <t>D26</t>
  </si>
  <si>
    <t>D25</t>
  </si>
  <si>
    <t>D24</t>
  </si>
  <si>
    <t>D23</t>
  </si>
  <si>
    <t>D22</t>
  </si>
  <si>
    <t>D21</t>
  </si>
  <si>
    <t>D18</t>
  </si>
  <si>
    <t>D171</t>
  </si>
  <si>
    <t>D17</t>
  </si>
  <si>
    <t>D16</t>
  </si>
  <si>
    <t>D15</t>
  </si>
  <si>
    <t>D14</t>
  </si>
  <si>
    <t>D13</t>
  </si>
  <si>
    <t>D12</t>
  </si>
  <si>
    <t>D101</t>
  </si>
  <si>
    <t>D10</t>
  </si>
  <si>
    <t>D07</t>
  </si>
  <si>
    <t>D06</t>
  </si>
  <si>
    <t>D05</t>
  </si>
  <si>
    <t>D03</t>
  </si>
  <si>
    <t>D02</t>
  </si>
  <si>
    <t>D01</t>
  </si>
  <si>
    <t>C3X</t>
  </si>
  <si>
    <t>C30</t>
  </si>
  <si>
    <t>C29</t>
  </si>
  <si>
    <t>C28</t>
  </si>
  <si>
    <t>C27</t>
  </si>
  <si>
    <t>C26</t>
  </si>
  <si>
    <t>C24</t>
  </si>
  <si>
    <t>C23</t>
  </si>
  <si>
    <t>C221</t>
  </si>
  <si>
    <t>C22</t>
  </si>
  <si>
    <t>C211</t>
  </si>
  <si>
    <t>C21</t>
  </si>
  <si>
    <t>C20</t>
  </si>
  <si>
    <t>C1X</t>
  </si>
  <si>
    <t>C19</t>
  </si>
  <si>
    <t>C18</t>
  </si>
  <si>
    <t>C17</t>
  </si>
  <si>
    <t>C16</t>
  </si>
  <si>
    <t>C15</t>
  </si>
  <si>
    <t>C13</t>
  </si>
  <si>
    <t>C12</t>
  </si>
  <si>
    <t>C11</t>
  </si>
  <si>
    <t>C101</t>
  </si>
  <si>
    <t>C10</t>
  </si>
  <si>
    <t>C04</t>
  </si>
  <si>
    <t>C02</t>
  </si>
  <si>
    <t>C01</t>
  </si>
  <si>
    <t>dPCconnectork</t>
  </si>
  <si>
    <t>dPCintrak</t>
  </si>
  <si>
    <t>dPCfluxk</t>
  </si>
  <si>
    <t>dPCk</t>
  </si>
  <si>
    <t>Pelobates cultripes</t>
  </si>
  <si>
    <t>Bufo spinosus</t>
  </si>
  <si>
    <t>Pleurodeles waltl</t>
  </si>
  <si>
    <t>Triturus pygmaeus</t>
  </si>
  <si>
    <t>Epidalea calamita</t>
  </si>
  <si>
    <t>Pelophylax perezi</t>
  </si>
  <si>
    <t>PC</t>
  </si>
  <si>
    <t>Modularity</t>
  </si>
  <si>
    <t>Article title</t>
  </si>
  <si>
    <t>Integrating dispersal, breeding and abundance data with graph theory for the characterization and management of functional connectivity in amphibian pondscapes</t>
  </si>
  <si>
    <t>Journal</t>
  </si>
  <si>
    <t>Landscape Ecology</t>
  </si>
  <si>
    <t>Authors</t>
  </si>
  <si>
    <t>Ismael Reyes-Moya, Gregorio Sánchez-Montes &amp; Íñigo Martínez-Solano</t>
  </si>
  <si>
    <t>Affiliations</t>
  </si>
  <si>
    <t>Departamento de Biodiversidad y Biología Evolutiva, Museo Nacional de Ciencias Naturales (MNCN-CSIC), c/ José Gutiérrez Abascal 2, 28006 Madrid, Spain.</t>
  </si>
  <si>
    <t>Corresponding author e-mail</t>
  </si>
  <si>
    <t>ismaelrymy@gmail.com</t>
  </si>
  <si>
    <t>Supplementary spreadsheet 3</t>
  </si>
  <si>
    <t>This excel contains PC, dPCk and its fractions for all ponds and species as well as modularity values from the walktrap clustering for all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</si>
</sst>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3" fillId="0" borderId="0" xfId="0" applyFont="1"/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mael/Desktop/outpu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9"/>
      <sheetName val="PP"/>
      <sheetName val="EC"/>
      <sheetName val="TP"/>
      <sheetName val="PW"/>
      <sheetName val="BS"/>
      <sheetName val="PC"/>
    </sheetNames>
    <sheetDataSet>
      <sheetData sheetId="0">
        <row r="1">
          <cell r="F1" t="str">
            <v>EC</v>
          </cell>
          <cell r="U1" t="str">
            <v>BS</v>
          </cell>
          <cell r="Z1" t="str">
            <v>PC</v>
          </cell>
        </row>
        <row r="2">
          <cell r="B2" t="str">
            <v>P_Cremovek</v>
          </cell>
          <cell r="C2" t="str">
            <v>P_Cfluxk</v>
          </cell>
          <cell r="D2" t="str">
            <v>P_Cintrak</v>
          </cell>
          <cell r="E2" t="str">
            <v>P_Cconectork</v>
          </cell>
          <cell r="V2" t="str">
            <v>P_Cremovek</v>
          </cell>
          <cell r="W2" t="str">
            <v>P_Cfluxk</v>
          </cell>
          <cell r="X2" t="str">
            <v>P_Cintrak</v>
          </cell>
          <cell r="Y2" t="str">
            <v>P_Cconectork</v>
          </cell>
          <cell r="AA2" t="str">
            <v>P_Cremovek</v>
          </cell>
          <cell r="AB2" t="str">
            <v>P_Cfluxk</v>
          </cell>
          <cell r="AC2" t="str">
            <v>P_Cintrak</v>
          </cell>
          <cell r="AD2" t="str">
            <v>P_Cconectork</v>
          </cell>
        </row>
        <row r="3">
          <cell r="A3" t="str">
            <v>C04</v>
          </cell>
          <cell r="B3">
            <v>3.11</v>
          </cell>
          <cell r="C3">
            <v>0.74</v>
          </cell>
          <cell r="D3">
            <v>2.37</v>
          </cell>
          <cell r="E3">
            <v>0</v>
          </cell>
          <cell r="U3" t="str">
            <v>C01</v>
          </cell>
          <cell r="V3">
            <v>1.42</v>
          </cell>
          <cell r="W3">
            <v>1.06</v>
          </cell>
          <cell r="X3">
            <v>0.36</v>
          </cell>
          <cell r="Y3">
            <v>0</v>
          </cell>
          <cell r="Z3" t="str">
            <v>C01</v>
          </cell>
          <cell r="AA3">
            <v>10.19</v>
          </cell>
          <cell r="AB3">
            <v>3.39</v>
          </cell>
          <cell r="AC3">
            <v>6.8</v>
          </cell>
          <cell r="AD3">
            <v>0</v>
          </cell>
        </row>
        <row r="4">
          <cell r="A4" t="str">
            <v>C101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U4" t="str">
            <v>C02</v>
          </cell>
          <cell r="V4">
            <v>10.61</v>
          </cell>
          <cell r="W4">
            <v>7.29</v>
          </cell>
          <cell r="X4">
            <v>3.28</v>
          </cell>
          <cell r="Y4">
            <v>0.04</v>
          </cell>
          <cell r="Z4" t="str">
            <v>C11</v>
          </cell>
          <cell r="AA4">
            <v>5.97</v>
          </cell>
          <cell r="AB4">
            <v>3.22</v>
          </cell>
          <cell r="AC4">
            <v>0.56000000000000005</v>
          </cell>
          <cell r="AD4">
            <v>2.19</v>
          </cell>
        </row>
        <row r="5">
          <cell r="A5" t="str">
            <v>C11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U5" t="str">
            <v>C04</v>
          </cell>
          <cell r="V5">
            <v>5.87</v>
          </cell>
          <cell r="W5">
            <v>4.41</v>
          </cell>
          <cell r="X5">
            <v>1.46</v>
          </cell>
          <cell r="Y5">
            <v>0</v>
          </cell>
          <cell r="Z5" t="str">
            <v>C18</v>
          </cell>
          <cell r="AA5">
            <v>3.12</v>
          </cell>
          <cell r="AB5">
            <v>0.9</v>
          </cell>
          <cell r="AC5">
            <v>2.2200000000000002</v>
          </cell>
          <cell r="AD5">
            <v>0</v>
          </cell>
        </row>
        <row r="6">
          <cell r="A6" t="str">
            <v>C13</v>
          </cell>
          <cell r="B6">
            <v>0.24</v>
          </cell>
          <cell r="C6">
            <v>0.14000000000000001</v>
          </cell>
          <cell r="D6">
            <v>0.1</v>
          </cell>
          <cell r="E6">
            <v>0</v>
          </cell>
          <cell r="U6" t="str">
            <v>C101</v>
          </cell>
          <cell r="V6">
            <v>4.6399999999999997</v>
          </cell>
          <cell r="W6">
            <v>1.36</v>
          </cell>
          <cell r="X6">
            <v>3.28</v>
          </cell>
          <cell r="Y6">
            <v>0</v>
          </cell>
          <cell r="Z6" t="str">
            <v>C1X</v>
          </cell>
          <cell r="AA6">
            <v>2.2000000000000002</v>
          </cell>
          <cell r="AB6">
            <v>1.98</v>
          </cell>
          <cell r="AC6">
            <v>0.14000000000000001</v>
          </cell>
          <cell r="AD6">
            <v>0.08</v>
          </cell>
        </row>
        <row r="7">
          <cell r="A7" t="str">
            <v>C17</v>
          </cell>
          <cell r="B7">
            <v>0.28000000000000003</v>
          </cell>
          <cell r="C7">
            <v>7.0000000000000007E-2</v>
          </cell>
          <cell r="D7">
            <v>0</v>
          </cell>
          <cell r="E7">
            <v>0.21</v>
          </cell>
          <cell r="U7" t="str">
            <v>C11</v>
          </cell>
          <cell r="V7">
            <v>4.01</v>
          </cell>
          <cell r="W7">
            <v>2.44</v>
          </cell>
          <cell r="X7">
            <v>1.46</v>
          </cell>
          <cell r="Y7">
            <v>0.11</v>
          </cell>
          <cell r="Z7" t="str">
            <v>C27</v>
          </cell>
          <cell r="AA7">
            <v>29.57</v>
          </cell>
          <cell r="AB7">
            <v>22.77</v>
          </cell>
          <cell r="AC7">
            <v>6.8</v>
          </cell>
          <cell r="AD7">
            <v>0</v>
          </cell>
        </row>
        <row r="8">
          <cell r="A8" t="str">
            <v>C19</v>
          </cell>
          <cell r="B8">
            <v>1.66</v>
          </cell>
          <cell r="C8">
            <v>0.65</v>
          </cell>
          <cell r="D8">
            <v>1.01</v>
          </cell>
          <cell r="E8">
            <v>0</v>
          </cell>
          <cell r="U8" t="str">
            <v>C12</v>
          </cell>
          <cell r="V8">
            <v>4.9800000000000004</v>
          </cell>
          <cell r="W8">
            <v>3.35</v>
          </cell>
          <cell r="X8">
            <v>1.46</v>
          </cell>
          <cell r="Y8">
            <v>0.17</v>
          </cell>
          <cell r="Z8" t="str">
            <v>C28</v>
          </cell>
          <cell r="AA8">
            <v>60.53</v>
          </cell>
          <cell r="AB8">
            <v>24.73</v>
          </cell>
          <cell r="AC8">
            <v>35.549999999999997</v>
          </cell>
          <cell r="AD8">
            <v>0.25</v>
          </cell>
        </row>
        <row r="9">
          <cell r="A9" t="str">
            <v>C24</v>
          </cell>
          <cell r="B9">
            <v>0.02</v>
          </cell>
          <cell r="C9">
            <v>0.02</v>
          </cell>
          <cell r="D9">
            <v>0</v>
          </cell>
          <cell r="E9">
            <v>0</v>
          </cell>
          <cell r="U9" t="str">
            <v>C13</v>
          </cell>
          <cell r="V9">
            <v>11.54</v>
          </cell>
          <cell r="W9">
            <v>5.7</v>
          </cell>
          <cell r="X9">
            <v>5.83</v>
          </cell>
          <cell r="Y9">
            <v>0.01</v>
          </cell>
          <cell r="Z9" t="str">
            <v>C29</v>
          </cell>
          <cell r="AA9">
            <v>11.57</v>
          </cell>
          <cell r="AB9">
            <v>6.76</v>
          </cell>
          <cell r="AC9">
            <v>3.47</v>
          </cell>
          <cell r="AD9">
            <v>1.34</v>
          </cell>
        </row>
        <row r="10">
          <cell r="A10" t="str">
            <v>C29</v>
          </cell>
          <cell r="B10">
            <v>0.22</v>
          </cell>
          <cell r="C10">
            <v>0.22</v>
          </cell>
          <cell r="D10">
            <v>0</v>
          </cell>
          <cell r="E10">
            <v>0</v>
          </cell>
          <cell r="U10" t="str">
            <v>C15</v>
          </cell>
          <cell r="V10">
            <v>2.94</v>
          </cell>
          <cell r="W10">
            <v>2.4700000000000002</v>
          </cell>
          <cell r="X10">
            <v>0.36</v>
          </cell>
          <cell r="Y10">
            <v>0.11</v>
          </cell>
          <cell r="Z10" t="str">
            <v>C3X</v>
          </cell>
          <cell r="AA10">
            <v>1.31</v>
          </cell>
          <cell r="AB10">
            <v>0.93</v>
          </cell>
          <cell r="AC10">
            <v>0.14000000000000001</v>
          </cell>
          <cell r="AD10">
            <v>0.24</v>
          </cell>
        </row>
        <row r="11">
          <cell r="A11" t="str">
            <v>D01</v>
          </cell>
          <cell r="B11">
            <v>22.47</v>
          </cell>
          <cell r="C11">
            <v>0.89</v>
          </cell>
          <cell r="D11">
            <v>21.58</v>
          </cell>
          <cell r="E11">
            <v>0</v>
          </cell>
          <cell r="U11" t="str">
            <v>C18</v>
          </cell>
          <cell r="V11">
            <v>7.88</v>
          </cell>
          <cell r="W11">
            <v>6.31</v>
          </cell>
          <cell r="X11">
            <v>0.36</v>
          </cell>
          <cell r="Y11">
            <v>1.21</v>
          </cell>
          <cell r="Z11" t="str">
            <v>D01</v>
          </cell>
          <cell r="AA11">
            <v>13.44</v>
          </cell>
          <cell r="AB11">
            <v>7.48</v>
          </cell>
          <cell r="AC11">
            <v>5</v>
          </cell>
          <cell r="AD11">
            <v>0.96</v>
          </cell>
        </row>
        <row r="12">
          <cell r="A12" t="str">
            <v>D03</v>
          </cell>
          <cell r="B12">
            <v>0.6</v>
          </cell>
          <cell r="C12">
            <v>0.48</v>
          </cell>
          <cell r="D12">
            <v>0.08</v>
          </cell>
          <cell r="E12">
            <v>0.04</v>
          </cell>
          <cell r="U12" t="str">
            <v>C19</v>
          </cell>
          <cell r="V12">
            <v>52.06</v>
          </cell>
          <cell r="W12">
            <v>27.88</v>
          </cell>
          <cell r="X12">
            <v>23.33</v>
          </cell>
          <cell r="Y12">
            <v>0.85</v>
          </cell>
          <cell r="Z12" t="str">
            <v>D02</v>
          </cell>
          <cell r="AA12">
            <v>4.8499999999999996</v>
          </cell>
          <cell r="AB12">
            <v>1.89</v>
          </cell>
          <cell r="AC12">
            <v>0.14000000000000001</v>
          </cell>
          <cell r="AD12">
            <v>2.82</v>
          </cell>
        </row>
        <row r="13">
          <cell r="A13" t="str">
            <v>D05</v>
          </cell>
          <cell r="B13">
            <v>0.49</v>
          </cell>
          <cell r="C13">
            <v>0.35</v>
          </cell>
          <cell r="D13">
            <v>0.14000000000000001</v>
          </cell>
          <cell r="E13">
            <v>0</v>
          </cell>
          <cell r="U13" t="str">
            <v>C221</v>
          </cell>
          <cell r="V13">
            <v>13.48</v>
          </cell>
          <cell r="W13">
            <v>8.06</v>
          </cell>
          <cell r="X13">
            <v>0.36</v>
          </cell>
          <cell r="Y13">
            <v>5.0599999999999996</v>
          </cell>
          <cell r="Z13" t="str">
            <v>D06</v>
          </cell>
          <cell r="AA13">
            <v>2.0299999999999998</v>
          </cell>
          <cell r="AB13">
            <v>1.89</v>
          </cell>
          <cell r="AC13">
            <v>0.14000000000000001</v>
          </cell>
          <cell r="AD13">
            <v>0</v>
          </cell>
        </row>
        <row r="14">
          <cell r="A14" t="str">
            <v>D06</v>
          </cell>
          <cell r="B14">
            <v>0.03</v>
          </cell>
          <cell r="C14">
            <v>0.03</v>
          </cell>
          <cell r="D14">
            <v>0</v>
          </cell>
          <cell r="E14">
            <v>0</v>
          </cell>
          <cell r="U14" t="str">
            <v>C24</v>
          </cell>
          <cell r="V14">
            <v>33.43</v>
          </cell>
          <cell r="W14">
            <v>20.309999999999999</v>
          </cell>
          <cell r="X14">
            <v>13.12</v>
          </cell>
          <cell r="Y14">
            <v>0</v>
          </cell>
          <cell r="Z14" t="str">
            <v>D26</v>
          </cell>
          <cell r="AA14">
            <v>2.0299999999999998</v>
          </cell>
          <cell r="AB14">
            <v>1.89</v>
          </cell>
          <cell r="AC14">
            <v>0.14000000000000001</v>
          </cell>
          <cell r="AD14">
            <v>0</v>
          </cell>
        </row>
        <row r="15">
          <cell r="A15" t="str">
            <v>D101</v>
          </cell>
          <cell r="B15">
            <v>0.04</v>
          </cell>
          <cell r="C15">
            <v>0.04</v>
          </cell>
          <cell r="D15">
            <v>0</v>
          </cell>
          <cell r="E15">
            <v>0</v>
          </cell>
        </row>
        <row r="16">
          <cell r="A16" t="str">
            <v>D14</v>
          </cell>
          <cell r="B16">
            <v>0.27</v>
          </cell>
          <cell r="C16">
            <v>0.26</v>
          </cell>
          <cell r="D16">
            <v>0</v>
          </cell>
          <cell r="E16">
            <v>0.01</v>
          </cell>
        </row>
        <row r="17">
          <cell r="A17" t="str">
            <v>D15</v>
          </cell>
          <cell r="B17">
            <v>6.58</v>
          </cell>
          <cell r="C17">
            <v>6.09</v>
          </cell>
          <cell r="D17">
            <v>0.28000000000000003</v>
          </cell>
          <cell r="E17">
            <v>0.21</v>
          </cell>
        </row>
        <row r="18">
          <cell r="A18" t="str">
            <v>D16</v>
          </cell>
          <cell r="B18">
            <v>29.79</v>
          </cell>
          <cell r="C18">
            <v>22.7</v>
          </cell>
          <cell r="D18">
            <v>6.63</v>
          </cell>
          <cell r="E18">
            <v>0.46</v>
          </cell>
        </row>
        <row r="19">
          <cell r="A19" t="str">
            <v>D17</v>
          </cell>
          <cell r="B19">
            <v>19.25</v>
          </cell>
          <cell r="C19">
            <v>14.94</v>
          </cell>
          <cell r="D19">
            <v>1.5</v>
          </cell>
          <cell r="E19">
            <v>2.81</v>
          </cell>
        </row>
        <row r="20">
          <cell r="A20" t="str">
            <v>D171</v>
          </cell>
          <cell r="B20">
            <v>0.45</v>
          </cell>
          <cell r="C20">
            <v>0.42</v>
          </cell>
          <cell r="D20">
            <v>0</v>
          </cell>
          <cell r="E20">
            <v>0.03</v>
          </cell>
        </row>
        <row r="21">
          <cell r="A21" t="str">
            <v>D18</v>
          </cell>
          <cell r="B21">
            <v>46.13</v>
          </cell>
          <cell r="C21">
            <v>26.82</v>
          </cell>
          <cell r="D21">
            <v>19.309999999999999</v>
          </cell>
          <cell r="E21">
            <v>0</v>
          </cell>
        </row>
        <row r="22">
          <cell r="A22" t="str">
            <v>D21</v>
          </cell>
          <cell r="B22">
            <v>0.17</v>
          </cell>
          <cell r="C22">
            <v>0.17</v>
          </cell>
          <cell r="D22">
            <v>0</v>
          </cell>
          <cell r="E22">
            <v>0</v>
          </cell>
        </row>
        <row r="23">
          <cell r="A23" t="str">
            <v>D22</v>
          </cell>
          <cell r="B23">
            <v>0.52</v>
          </cell>
          <cell r="C23">
            <v>0.32</v>
          </cell>
          <cell r="D23">
            <v>0</v>
          </cell>
          <cell r="E23">
            <v>0.2</v>
          </cell>
        </row>
        <row r="24">
          <cell r="A24" t="str">
            <v>D23</v>
          </cell>
          <cell r="B24">
            <v>0.61</v>
          </cell>
          <cell r="C24">
            <v>0.59</v>
          </cell>
          <cell r="D24">
            <v>0.02</v>
          </cell>
          <cell r="E24">
            <v>0</v>
          </cell>
        </row>
        <row r="25">
          <cell r="A25" t="str">
            <v>D24</v>
          </cell>
          <cell r="B25">
            <v>9.06</v>
          </cell>
          <cell r="C25">
            <v>0.54</v>
          </cell>
          <cell r="D25">
            <v>8.52</v>
          </cell>
          <cell r="E25">
            <v>0</v>
          </cell>
        </row>
        <row r="26">
          <cell r="A26" t="str">
            <v>D25</v>
          </cell>
          <cell r="B26">
            <v>0.09</v>
          </cell>
          <cell r="C26">
            <v>0.06</v>
          </cell>
          <cell r="D26">
            <v>0</v>
          </cell>
          <cell r="E26">
            <v>0.03</v>
          </cell>
        </row>
        <row r="27">
          <cell r="A27" t="str">
            <v>D261</v>
          </cell>
          <cell r="B27">
            <v>0.08</v>
          </cell>
          <cell r="C27">
            <v>0.06</v>
          </cell>
          <cell r="D27">
            <v>0</v>
          </cell>
          <cell r="E27">
            <v>0.02</v>
          </cell>
        </row>
        <row r="28">
          <cell r="A28" t="str">
            <v>D28</v>
          </cell>
          <cell r="B28">
            <v>0.11</v>
          </cell>
          <cell r="C28">
            <v>0.09</v>
          </cell>
          <cell r="D28">
            <v>0.02</v>
          </cell>
          <cell r="E28">
            <v>0</v>
          </cell>
        </row>
        <row r="29">
          <cell r="A29" t="str">
            <v>D38</v>
          </cell>
          <cell r="B29">
            <v>0.04</v>
          </cell>
          <cell r="C29">
            <v>0.04</v>
          </cell>
          <cell r="D29">
            <v>0</v>
          </cell>
          <cell r="E29">
            <v>0</v>
          </cell>
        </row>
        <row r="30">
          <cell r="A30" t="str">
            <v>D39</v>
          </cell>
          <cell r="B30">
            <v>7.0000000000000007E-2</v>
          </cell>
          <cell r="C30">
            <v>7.0000000000000007E-2</v>
          </cell>
          <cell r="D30">
            <v>0</v>
          </cell>
          <cell r="E3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375E-646E-4F9E-80DF-B72ACB513FA2}">
  <dimension ref="A1:B9"/>
  <sheetViews>
    <sheetView workbookViewId="0">
      <selection activeCell="A4" sqref="A4"/>
    </sheetView>
  </sheetViews>
  <sheetFormatPr defaultRowHeight="15" x14ac:dyDescent="0.25"/>
  <sheetData>
    <row r="1" spans="1:2" x14ac:dyDescent="0.25">
      <c r="A1" t="s">
        <v>83</v>
      </c>
    </row>
    <row r="3" spans="1:2" x14ac:dyDescent="0.25">
      <c r="A3" t="s">
        <v>84</v>
      </c>
    </row>
    <row r="5" spans="1:2" x14ac:dyDescent="0.25">
      <c r="A5" t="s">
        <v>73</v>
      </c>
      <c r="B5" t="s">
        <v>74</v>
      </c>
    </row>
    <row r="6" spans="1:2" x14ac:dyDescent="0.25">
      <c r="A6" t="s">
        <v>75</v>
      </c>
      <c r="B6" t="s">
        <v>76</v>
      </c>
    </row>
    <row r="7" spans="1:2" x14ac:dyDescent="0.25">
      <c r="A7" t="s">
        <v>77</v>
      </c>
      <c r="B7" t="s">
        <v>78</v>
      </c>
    </row>
    <row r="8" spans="1:2" x14ac:dyDescent="0.25">
      <c r="A8" t="s">
        <v>79</v>
      </c>
      <c r="B8" t="s">
        <v>80</v>
      </c>
    </row>
    <row r="9" spans="1:2" x14ac:dyDescent="0.25">
      <c r="A9" t="s">
        <v>81</v>
      </c>
      <c r="B9" s="23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A4E5-DE40-4D6A-93F2-A782D26940C5}">
  <dimension ref="A1:AT68"/>
  <sheetViews>
    <sheetView tabSelected="1" zoomScale="85" zoomScaleNormal="85" workbookViewId="0">
      <selection activeCell="AH68" sqref="AH68"/>
    </sheetView>
  </sheetViews>
  <sheetFormatPr defaultRowHeight="15" x14ac:dyDescent="0.25"/>
  <cols>
    <col min="1" max="1" width="3.7109375" bestFit="1" customWidth="1"/>
    <col min="2" max="2" width="4.140625" bestFit="1" customWidth="1"/>
    <col min="3" max="3" width="5.7109375" bestFit="1" customWidth="1"/>
    <col min="4" max="4" width="6.42578125" bestFit="1" customWidth="1"/>
    <col min="5" max="5" width="9.42578125" bestFit="1" customWidth="1"/>
    <col min="6" max="6" width="4.140625" bestFit="1" customWidth="1"/>
    <col min="7" max="7" width="5.7109375" bestFit="1" customWidth="1"/>
    <col min="8" max="8" width="6.42578125" bestFit="1" customWidth="1"/>
    <col min="9" max="9" width="9.42578125" bestFit="1" customWidth="1"/>
    <col min="10" max="10" width="4.140625" bestFit="1" customWidth="1"/>
    <col min="11" max="11" width="5.7109375" bestFit="1" customWidth="1"/>
    <col min="12" max="12" width="6.42578125" bestFit="1" customWidth="1"/>
    <col min="13" max="13" width="9.42578125" bestFit="1" customWidth="1"/>
    <col min="14" max="14" width="4.140625" bestFit="1" customWidth="1"/>
    <col min="15" max="15" width="5.7109375" bestFit="1" customWidth="1"/>
    <col min="16" max="16" width="6.42578125" bestFit="1" customWidth="1"/>
    <col min="17" max="17" width="9.42578125" bestFit="1" customWidth="1"/>
    <col min="18" max="18" width="4.140625" bestFit="1" customWidth="1"/>
    <col min="19" max="19" width="5.7109375" bestFit="1" customWidth="1"/>
    <col min="20" max="20" width="6.42578125" bestFit="1" customWidth="1"/>
    <col min="21" max="21" width="9.42578125" bestFit="1" customWidth="1"/>
    <col min="22" max="22" width="4.140625" bestFit="1" customWidth="1"/>
    <col min="23" max="23" width="5.7109375" bestFit="1" customWidth="1"/>
    <col min="24" max="24" width="6.42578125" bestFit="1" customWidth="1"/>
    <col min="25" max="25" width="9.42578125" bestFit="1" customWidth="1"/>
  </cols>
  <sheetData>
    <row r="1" spans="1:46" s="2" customFormat="1" ht="11.45" customHeight="1" x14ac:dyDescent="0.25">
      <c r="A1" s="1"/>
      <c r="B1" s="24" t="s">
        <v>70</v>
      </c>
      <c r="C1" s="25"/>
      <c r="D1" s="25"/>
      <c r="E1" s="26"/>
      <c r="F1" s="24" t="s">
        <v>69</v>
      </c>
      <c r="G1" s="25"/>
      <c r="H1" s="25"/>
      <c r="I1" s="26"/>
      <c r="J1" s="25" t="s">
        <v>68</v>
      </c>
      <c r="K1" s="25"/>
      <c r="L1" s="25"/>
      <c r="M1" s="25"/>
      <c r="N1" s="24" t="s">
        <v>67</v>
      </c>
      <c r="O1" s="25"/>
      <c r="P1" s="25"/>
      <c r="Q1" s="26"/>
      <c r="R1" s="25" t="s">
        <v>66</v>
      </c>
      <c r="S1" s="25"/>
      <c r="T1" s="25"/>
      <c r="U1" s="25"/>
      <c r="V1" s="24" t="s">
        <v>65</v>
      </c>
      <c r="W1" s="25"/>
      <c r="X1" s="25"/>
      <c r="Y1" s="26"/>
      <c r="AB1" s="18"/>
      <c r="AC1" s="18"/>
    </row>
    <row r="2" spans="1:46" s="2" customFormat="1" ht="11.45" customHeight="1" x14ac:dyDescent="0.25">
      <c r="A2" s="3"/>
      <c r="B2" s="4" t="s">
        <v>64</v>
      </c>
      <c r="C2" s="5" t="s">
        <v>63</v>
      </c>
      <c r="D2" s="5" t="s">
        <v>62</v>
      </c>
      <c r="E2" s="6" t="s">
        <v>61</v>
      </c>
      <c r="F2" s="4" t="s">
        <v>64</v>
      </c>
      <c r="G2" s="5" t="s">
        <v>63</v>
      </c>
      <c r="H2" s="5" t="s">
        <v>62</v>
      </c>
      <c r="I2" s="6" t="s">
        <v>61</v>
      </c>
      <c r="J2" s="5" t="s">
        <v>64</v>
      </c>
      <c r="K2" s="5" t="s">
        <v>63</v>
      </c>
      <c r="L2" s="5" t="s">
        <v>62</v>
      </c>
      <c r="M2" s="5" t="s">
        <v>61</v>
      </c>
      <c r="N2" s="4" t="s">
        <v>64</v>
      </c>
      <c r="O2" s="5" t="s">
        <v>63</v>
      </c>
      <c r="P2" s="5" t="s">
        <v>62</v>
      </c>
      <c r="Q2" s="6" t="s">
        <v>61</v>
      </c>
      <c r="R2" s="5" t="s">
        <v>64</v>
      </c>
      <c r="S2" s="5" t="s">
        <v>63</v>
      </c>
      <c r="T2" s="5" t="s">
        <v>62</v>
      </c>
      <c r="U2" s="5" t="s">
        <v>61</v>
      </c>
      <c r="V2" s="4" t="s">
        <v>64</v>
      </c>
      <c r="W2" s="5" t="s">
        <v>63</v>
      </c>
      <c r="X2" s="5" t="s">
        <v>62</v>
      </c>
      <c r="Y2" s="6" t="s">
        <v>61</v>
      </c>
      <c r="AA2" s="18"/>
      <c r="AB2" s="18"/>
      <c r="AC2" s="18"/>
      <c r="AK2"/>
      <c r="AL2"/>
      <c r="AM2"/>
      <c r="AN2"/>
      <c r="AO2"/>
      <c r="AP2"/>
      <c r="AQ2"/>
      <c r="AR2"/>
      <c r="AS2"/>
      <c r="AT2"/>
    </row>
    <row r="3" spans="1:46" s="2" customFormat="1" ht="11.45" customHeight="1" x14ac:dyDescent="0.25">
      <c r="A3" s="7" t="s">
        <v>60</v>
      </c>
      <c r="B3" s="8" t="s">
        <v>0</v>
      </c>
      <c r="C3" s="8" t="s">
        <v>0</v>
      </c>
      <c r="D3" s="8" t="s">
        <v>0</v>
      </c>
      <c r="E3" s="8" t="s">
        <v>0</v>
      </c>
      <c r="F3" s="9">
        <v>0.31</v>
      </c>
      <c r="G3" s="10">
        <v>0.3</v>
      </c>
      <c r="H3" s="10">
        <v>0.01</v>
      </c>
      <c r="I3" s="11">
        <v>0</v>
      </c>
      <c r="J3" s="18">
        <v>8.23</v>
      </c>
      <c r="K3" s="18">
        <v>0.01</v>
      </c>
      <c r="L3" s="18">
        <v>8.2200000000000006</v>
      </c>
      <c r="M3" s="18">
        <v>0</v>
      </c>
      <c r="N3" s="9">
        <v>1.89</v>
      </c>
      <c r="O3" s="10">
        <v>0.66</v>
      </c>
      <c r="P3" s="10">
        <v>1.23</v>
      </c>
      <c r="Q3" s="11">
        <v>0</v>
      </c>
      <c r="R3" s="8">
        <f>VLOOKUP($A3,[1]Sheet1!$U:$Y,2,FALSE)</f>
        <v>1.42</v>
      </c>
      <c r="S3" s="8">
        <f>VLOOKUP($A3,[1]Sheet1!$U:$Y,3,FALSE)</f>
        <v>1.06</v>
      </c>
      <c r="T3" s="8">
        <f>VLOOKUP($A3,[1]Sheet1!$U:$Y,4,FALSE)</f>
        <v>0.36</v>
      </c>
      <c r="U3" s="8">
        <f>VLOOKUP($A3,[1]Sheet1!$U:$Y,5,FALSE)</f>
        <v>0</v>
      </c>
      <c r="V3" s="9">
        <f>VLOOKUP($A3,[1]Sheet1!Z:AD,2,FALSE)</f>
        <v>10.19</v>
      </c>
      <c r="W3" s="10">
        <f>VLOOKUP($A3,[1]Sheet1!$Z:$AD,3,FALSE)</f>
        <v>3.39</v>
      </c>
      <c r="X3" s="10">
        <f>VLOOKUP($A3,[1]Sheet1!$Z:$AD,4,FALSE)</f>
        <v>6.8</v>
      </c>
      <c r="Y3" s="11">
        <f>VLOOKUP($A3,[1]Sheet1!$Z:$AD,5,FALSE)</f>
        <v>0</v>
      </c>
      <c r="Z3" s="18"/>
      <c r="AA3" s="18"/>
      <c r="AB3" s="18"/>
      <c r="AC3" s="18"/>
      <c r="AK3"/>
      <c r="AL3"/>
      <c r="AM3"/>
      <c r="AN3"/>
      <c r="AO3"/>
      <c r="AP3"/>
      <c r="AQ3"/>
      <c r="AR3"/>
      <c r="AS3"/>
      <c r="AT3"/>
    </row>
    <row r="4" spans="1:46" s="2" customFormat="1" ht="11.45" customHeight="1" x14ac:dyDescent="0.25">
      <c r="A4" s="12" t="s">
        <v>59</v>
      </c>
      <c r="B4" s="8" t="s">
        <v>0</v>
      </c>
      <c r="C4" s="8" t="s">
        <v>0</v>
      </c>
      <c r="D4" s="8" t="s">
        <v>0</v>
      </c>
      <c r="E4" s="8" t="s">
        <v>0</v>
      </c>
      <c r="F4" s="9">
        <v>0.18</v>
      </c>
      <c r="G4" s="10">
        <v>0.17</v>
      </c>
      <c r="H4" s="10">
        <v>0.01</v>
      </c>
      <c r="I4" s="11">
        <v>0</v>
      </c>
      <c r="J4" s="18">
        <v>7.0000000000000007E-2</v>
      </c>
      <c r="K4" s="18">
        <v>0.04</v>
      </c>
      <c r="L4" s="18">
        <v>0.03</v>
      </c>
      <c r="M4" s="18">
        <v>0</v>
      </c>
      <c r="N4" s="9">
        <v>0.72</v>
      </c>
      <c r="O4" s="10">
        <v>0.14000000000000001</v>
      </c>
      <c r="P4" s="10">
        <v>0</v>
      </c>
      <c r="Q4" s="11">
        <v>0.57999999999999996</v>
      </c>
      <c r="R4" s="8">
        <f>VLOOKUP($A4,[1]Sheet1!$U:$Y,2,FALSE)</f>
        <v>10.61</v>
      </c>
      <c r="S4" s="8">
        <f>VLOOKUP($A4,[1]Sheet1!$U:$Y,3,FALSE)</f>
        <v>7.29</v>
      </c>
      <c r="T4" s="8">
        <f>VLOOKUP($A4,[1]Sheet1!$U:$Y,4,FALSE)</f>
        <v>3.28</v>
      </c>
      <c r="U4" s="8">
        <f>VLOOKUP($A4,[1]Sheet1!$U:$Y,5,FALSE)</f>
        <v>0.04</v>
      </c>
      <c r="V4" s="9" t="s">
        <v>0</v>
      </c>
      <c r="W4" s="10" t="s">
        <v>0</v>
      </c>
      <c r="X4" s="10" t="s">
        <v>0</v>
      </c>
      <c r="Y4" s="11" t="s">
        <v>0</v>
      </c>
      <c r="Z4" s="18"/>
      <c r="AA4" s="18"/>
      <c r="AB4" s="18"/>
      <c r="AC4" s="18"/>
      <c r="AK4"/>
      <c r="AL4"/>
      <c r="AM4"/>
      <c r="AN4"/>
      <c r="AO4"/>
      <c r="AP4"/>
      <c r="AQ4"/>
      <c r="AR4"/>
      <c r="AS4"/>
      <c r="AT4"/>
    </row>
    <row r="5" spans="1:46" s="2" customFormat="1" ht="11.45" customHeight="1" x14ac:dyDescent="0.25">
      <c r="A5" s="12" t="s">
        <v>58</v>
      </c>
      <c r="B5" s="8">
        <f>VLOOKUP(A5,[1]Sheet1!$A$2:$E$30,2,FALSE)</f>
        <v>3.11</v>
      </c>
      <c r="C5" s="8">
        <f>VLOOKUP(A5,[1]Sheet1!$A$2:$E$30,3,FALSE)</f>
        <v>0.74</v>
      </c>
      <c r="D5" s="8">
        <f>VLOOKUP(A5,[1]Sheet1!$A$2:$E$30,4,FALSE)</f>
        <v>2.37</v>
      </c>
      <c r="E5" s="8">
        <f>VLOOKUP(A5,[1]Sheet1!$A$2:$E$30,5,FALSE)</f>
        <v>0</v>
      </c>
      <c r="F5" s="9">
        <v>0.38</v>
      </c>
      <c r="G5" s="10">
        <v>0.32</v>
      </c>
      <c r="H5" s="10">
        <v>0.06</v>
      </c>
      <c r="I5" s="11">
        <v>0</v>
      </c>
      <c r="J5" s="18">
        <v>0.59</v>
      </c>
      <c r="K5" s="18">
        <v>0.04</v>
      </c>
      <c r="L5" s="18">
        <v>0.55000000000000004</v>
      </c>
      <c r="M5" s="18">
        <v>0</v>
      </c>
      <c r="N5" s="9">
        <v>16.07</v>
      </c>
      <c r="O5" s="10">
        <v>7.03</v>
      </c>
      <c r="P5" s="10">
        <v>9.0399999999999991</v>
      </c>
      <c r="Q5" s="11">
        <v>0</v>
      </c>
      <c r="R5" s="8">
        <f>VLOOKUP($A5,[1]Sheet1!$U:$Y,2,FALSE)</f>
        <v>5.87</v>
      </c>
      <c r="S5" s="8">
        <f>VLOOKUP($A5,[1]Sheet1!$U:$Y,3,FALSE)</f>
        <v>4.41</v>
      </c>
      <c r="T5" s="8">
        <f>VLOOKUP($A5,[1]Sheet1!$U:$Y,4,FALSE)</f>
        <v>1.46</v>
      </c>
      <c r="U5" s="8">
        <f>VLOOKUP($A5,[1]Sheet1!$U:$Y,5,FALSE)</f>
        <v>0</v>
      </c>
      <c r="V5" s="9" t="s">
        <v>0</v>
      </c>
      <c r="W5" s="10" t="s">
        <v>0</v>
      </c>
      <c r="X5" s="10" t="s">
        <v>0</v>
      </c>
      <c r="Y5" s="11" t="s">
        <v>0</v>
      </c>
      <c r="Z5" s="18"/>
      <c r="AA5" s="18"/>
      <c r="AB5" s="18"/>
      <c r="AC5" s="18"/>
      <c r="AK5"/>
      <c r="AL5"/>
      <c r="AM5"/>
      <c r="AN5"/>
      <c r="AO5"/>
      <c r="AP5"/>
      <c r="AQ5"/>
      <c r="AR5"/>
      <c r="AS5"/>
      <c r="AT5"/>
    </row>
    <row r="6" spans="1:46" s="2" customFormat="1" ht="11.45" customHeight="1" x14ac:dyDescent="0.25">
      <c r="A6" s="12" t="s">
        <v>57</v>
      </c>
      <c r="B6" s="8" t="s">
        <v>0</v>
      </c>
      <c r="C6" s="8" t="s">
        <v>0</v>
      </c>
      <c r="D6" s="8" t="s">
        <v>0</v>
      </c>
      <c r="E6" s="8" t="s">
        <v>0</v>
      </c>
      <c r="F6" s="9">
        <v>0.04</v>
      </c>
      <c r="G6" s="10">
        <v>0.04</v>
      </c>
      <c r="H6" s="10">
        <v>0</v>
      </c>
      <c r="I6" s="11">
        <v>0</v>
      </c>
      <c r="J6" s="18">
        <v>0</v>
      </c>
      <c r="K6" s="18">
        <v>0</v>
      </c>
      <c r="L6" s="18">
        <v>0</v>
      </c>
      <c r="M6" s="18">
        <v>0</v>
      </c>
      <c r="N6" s="9" t="s">
        <v>0</v>
      </c>
      <c r="O6" s="10" t="s">
        <v>0</v>
      </c>
      <c r="P6" s="10" t="s">
        <v>0</v>
      </c>
      <c r="Q6" s="11" t="s">
        <v>0</v>
      </c>
      <c r="R6" s="8" t="s">
        <v>0</v>
      </c>
      <c r="S6" s="8" t="s">
        <v>0</v>
      </c>
      <c r="T6" s="8" t="s">
        <v>0</v>
      </c>
      <c r="U6" s="8" t="s">
        <v>0</v>
      </c>
      <c r="V6" s="9" t="s">
        <v>0</v>
      </c>
      <c r="W6" s="10" t="s">
        <v>0</v>
      </c>
      <c r="X6" s="10" t="s">
        <v>0</v>
      </c>
      <c r="Y6" s="11" t="s">
        <v>0</v>
      </c>
      <c r="Z6" s="18"/>
      <c r="AA6" s="18"/>
      <c r="AB6" s="18"/>
      <c r="AC6" s="18"/>
      <c r="AK6"/>
      <c r="AL6"/>
      <c r="AM6"/>
      <c r="AN6"/>
      <c r="AO6"/>
      <c r="AP6"/>
      <c r="AQ6"/>
      <c r="AR6"/>
      <c r="AS6"/>
      <c r="AT6"/>
    </row>
    <row r="7" spans="1:46" s="2" customFormat="1" ht="11.45" customHeight="1" x14ac:dyDescent="0.25">
      <c r="A7" s="12" t="s">
        <v>56</v>
      </c>
      <c r="B7" s="8">
        <f>VLOOKUP(A7,[1]Sheet1!$A$2:$E$30,2,FALSE)</f>
        <v>0</v>
      </c>
      <c r="C7" s="8">
        <f>VLOOKUP(A7,[1]Sheet1!$A$2:$E$30,3,FALSE)</f>
        <v>0</v>
      </c>
      <c r="D7" s="8">
        <f>VLOOKUP(A7,[1]Sheet1!$A$2:$E$30,4,FALSE)</f>
        <v>0</v>
      </c>
      <c r="E7" s="8">
        <f>VLOOKUP(A7,[1]Sheet1!$A$2:$E$30,5,FALSE)</f>
        <v>0</v>
      </c>
      <c r="F7" s="9">
        <v>0.06</v>
      </c>
      <c r="G7" s="10">
        <v>0.06</v>
      </c>
      <c r="H7" s="10">
        <v>0</v>
      </c>
      <c r="I7" s="11">
        <v>0</v>
      </c>
      <c r="J7" s="18">
        <v>0.01</v>
      </c>
      <c r="K7" s="18">
        <v>0</v>
      </c>
      <c r="L7" s="18">
        <v>0.01</v>
      </c>
      <c r="M7" s="18">
        <v>0</v>
      </c>
      <c r="N7" s="9">
        <v>7.0000000000000007E-2</v>
      </c>
      <c r="O7" s="10">
        <v>0</v>
      </c>
      <c r="P7" s="10">
        <v>7.0000000000000007E-2</v>
      </c>
      <c r="Q7" s="11">
        <v>0</v>
      </c>
      <c r="R7" s="8">
        <f>VLOOKUP($A7,[1]Sheet1!$U:$Y,2,FALSE)</f>
        <v>4.6399999999999997</v>
      </c>
      <c r="S7" s="8">
        <f>VLOOKUP($A7,[1]Sheet1!$U:$Y,3,FALSE)</f>
        <v>1.36</v>
      </c>
      <c r="T7" s="8">
        <f>VLOOKUP($A7,[1]Sheet1!$U:$Y,4,FALSE)</f>
        <v>3.28</v>
      </c>
      <c r="U7" s="8">
        <f>VLOOKUP($A7,[1]Sheet1!$U:$Y,5,FALSE)</f>
        <v>0</v>
      </c>
      <c r="V7" s="9" t="s">
        <v>0</v>
      </c>
      <c r="W7" s="10" t="s">
        <v>0</v>
      </c>
      <c r="X7" s="10" t="s">
        <v>0</v>
      </c>
      <c r="Y7" s="11" t="s">
        <v>0</v>
      </c>
      <c r="Z7" s="18"/>
      <c r="AA7" s="18"/>
      <c r="AB7" s="18"/>
      <c r="AC7" s="18"/>
      <c r="AK7"/>
      <c r="AL7"/>
      <c r="AM7"/>
      <c r="AN7"/>
      <c r="AO7"/>
      <c r="AP7"/>
      <c r="AQ7"/>
      <c r="AR7"/>
      <c r="AS7"/>
      <c r="AT7"/>
    </row>
    <row r="8" spans="1:46" s="2" customFormat="1" ht="11.45" customHeight="1" x14ac:dyDescent="0.25">
      <c r="A8" s="12" t="s">
        <v>55</v>
      </c>
      <c r="B8" s="8">
        <f>VLOOKUP(A8,[1]Sheet1!$A$2:$E$30,2,FALSE)</f>
        <v>0</v>
      </c>
      <c r="C8" s="8">
        <f>VLOOKUP(A8,[1]Sheet1!$A$2:$E$30,3,FALSE)</f>
        <v>0</v>
      </c>
      <c r="D8" s="8">
        <f>VLOOKUP(A8,[1]Sheet1!$A$2:$E$30,4,FALSE)</f>
        <v>0</v>
      </c>
      <c r="E8" s="8">
        <f>VLOOKUP(A8,[1]Sheet1!$A$2:$E$30,5,FALSE)</f>
        <v>0</v>
      </c>
      <c r="F8" s="9">
        <v>48.88</v>
      </c>
      <c r="G8" s="10">
        <v>1.69</v>
      </c>
      <c r="H8" s="10">
        <v>47.19</v>
      </c>
      <c r="I8" s="11">
        <v>0</v>
      </c>
      <c r="J8" s="18">
        <v>0.02</v>
      </c>
      <c r="K8" s="18">
        <v>0</v>
      </c>
      <c r="L8" s="18">
        <v>0.02</v>
      </c>
      <c r="M8" s="18">
        <v>0</v>
      </c>
      <c r="N8" s="9" t="s">
        <v>0</v>
      </c>
      <c r="O8" s="10" t="s">
        <v>0</v>
      </c>
      <c r="P8" s="10" t="s">
        <v>0</v>
      </c>
      <c r="Q8" s="11" t="s">
        <v>0</v>
      </c>
      <c r="R8" s="8">
        <f>VLOOKUP($A8,[1]Sheet1!$U:$Y,2,FALSE)</f>
        <v>4.01</v>
      </c>
      <c r="S8" s="8">
        <f>VLOOKUP($A8,[1]Sheet1!$U:$Y,3,FALSE)</f>
        <v>2.44</v>
      </c>
      <c r="T8" s="8">
        <f>VLOOKUP($A8,[1]Sheet1!$U:$Y,4,FALSE)</f>
        <v>1.46</v>
      </c>
      <c r="U8" s="8">
        <f>VLOOKUP($A8,[1]Sheet1!$U:$Y,5,FALSE)</f>
        <v>0.11</v>
      </c>
      <c r="V8" s="9">
        <f>VLOOKUP($A8,[1]Sheet1!Z:AD,2,FALSE)</f>
        <v>5.97</v>
      </c>
      <c r="W8" s="10">
        <f>VLOOKUP($A8,[1]Sheet1!$Z:$AD,3,FALSE)</f>
        <v>3.22</v>
      </c>
      <c r="X8" s="10">
        <f>VLOOKUP($A8,[1]Sheet1!$Z:$AD,4,FALSE)</f>
        <v>0.56000000000000005</v>
      </c>
      <c r="Y8" s="11">
        <f>VLOOKUP($A8,[1]Sheet1!$Z:$AD,5,FALSE)</f>
        <v>2.19</v>
      </c>
      <c r="Z8" s="18"/>
      <c r="AA8" s="18"/>
      <c r="AB8" s="18"/>
      <c r="AC8" s="18"/>
      <c r="AK8"/>
      <c r="AL8"/>
      <c r="AM8"/>
      <c r="AN8"/>
      <c r="AO8"/>
      <c r="AP8"/>
      <c r="AQ8"/>
      <c r="AR8"/>
      <c r="AS8"/>
      <c r="AT8"/>
    </row>
    <row r="9" spans="1:46" s="2" customFormat="1" ht="11.45" customHeight="1" x14ac:dyDescent="0.25">
      <c r="A9" s="12" t="s">
        <v>54</v>
      </c>
      <c r="B9" s="8" t="s">
        <v>0</v>
      </c>
      <c r="C9" s="8" t="s">
        <v>0</v>
      </c>
      <c r="D9" s="8" t="s">
        <v>0</v>
      </c>
      <c r="E9" s="8" t="s">
        <v>0</v>
      </c>
      <c r="F9" s="9">
        <v>0.34</v>
      </c>
      <c r="G9" s="10">
        <v>0.32</v>
      </c>
      <c r="H9" s="10">
        <v>0.02</v>
      </c>
      <c r="I9" s="11">
        <v>0</v>
      </c>
      <c r="J9" s="18">
        <v>0.03</v>
      </c>
      <c r="K9" s="18">
        <v>0</v>
      </c>
      <c r="L9" s="18">
        <v>0.03</v>
      </c>
      <c r="M9" s="18">
        <v>0</v>
      </c>
      <c r="N9" s="9" t="s">
        <v>0</v>
      </c>
      <c r="O9" s="10" t="s">
        <v>0</v>
      </c>
      <c r="P9" s="10" t="s">
        <v>0</v>
      </c>
      <c r="Q9" s="11" t="s">
        <v>0</v>
      </c>
      <c r="R9" s="8">
        <f>VLOOKUP($A9,[1]Sheet1!$U:$Y,2,FALSE)</f>
        <v>4.9800000000000004</v>
      </c>
      <c r="S9" s="8">
        <f>VLOOKUP($A9,[1]Sheet1!$U:$Y,3,FALSE)</f>
        <v>3.35</v>
      </c>
      <c r="T9" s="8">
        <f>VLOOKUP($A9,[1]Sheet1!$U:$Y,4,FALSE)</f>
        <v>1.46</v>
      </c>
      <c r="U9" s="8">
        <f>VLOOKUP($A9,[1]Sheet1!$U:$Y,5,FALSE)</f>
        <v>0.17</v>
      </c>
      <c r="V9" s="9" t="s">
        <v>0</v>
      </c>
      <c r="W9" s="10" t="s">
        <v>0</v>
      </c>
      <c r="X9" s="10" t="s">
        <v>0</v>
      </c>
      <c r="Y9" s="11" t="s">
        <v>0</v>
      </c>
      <c r="Z9" s="18"/>
      <c r="AA9" s="18"/>
      <c r="AB9" s="18"/>
      <c r="AC9" s="18"/>
      <c r="AK9"/>
      <c r="AL9"/>
      <c r="AM9"/>
      <c r="AN9"/>
      <c r="AO9"/>
      <c r="AP9"/>
      <c r="AQ9"/>
      <c r="AR9"/>
      <c r="AS9"/>
      <c r="AT9"/>
    </row>
    <row r="10" spans="1:46" s="2" customFormat="1" ht="11.45" customHeight="1" x14ac:dyDescent="0.25">
      <c r="A10" s="12" t="s">
        <v>53</v>
      </c>
      <c r="B10" s="8">
        <f>VLOOKUP(A10,[1]Sheet1!$A$2:$E$30,2,FALSE)</f>
        <v>0.24</v>
      </c>
      <c r="C10" s="8">
        <f>VLOOKUP(A10,[1]Sheet1!$A$2:$E$30,3,FALSE)</f>
        <v>0.14000000000000001</v>
      </c>
      <c r="D10" s="8">
        <f>VLOOKUP(A10,[1]Sheet1!$A$2:$E$30,4,FALSE)</f>
        <v>0.1</v>
      </c>
      <c r="E10" s="8">
        <f>VLOOKUP(A10,[1]Sheet1!$A$2:$E$30,5,FALSE)</f>
        <v>0</v>
      </c>
      <c r="F10" s="9">
        <v>1.1000000000000001</v>
      </c>
      <c r="G10" s="10">
        <v>0.71</v>
      </c>
      <c r="H10" s="10">
        <v>0.39</v>
      </c>
      <c r="I10" s="11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9" t="s">
        <v>0</v>
      </c>
      <c r="O10" s="10" t="s">
        <v>0</v>
      </c>
      <c r="P10" s="10" t="s">
        <v>0</v>
      </c>
      <c r="Q10" s="11" t="s">
        <v>0</v>
      </c>
      <c r="R10" s="8">
        <f>VLOOKUP($A10,[1]Sheet1!$U:$Y,2,FALSE)</f>
        <v>11.54</v>
      </c>
      <c r="S10" s="8">
        <f>VLOOKUP($A10,[1]Sheet1!$U:$Y,3,FALSE)</f>
        <v>5.7</v>
      </c>
      <c r="T10" s="8">
        <f>VLOOKUP($A10,[1]Sheet1!$U:$Y,4,FALSE)</f>
        <v>5.83</v>
      </c>
      <c r="U10" s="8">
        <f>VLOOKUP($A10,[1]Sheet1!$U:$Y,5,FALSE)</f>
        <v>0.01</v>
      </c>
      <c r="V10" s="9" t="s">
        <v>0</v>
      </c>
      <c r="W10" s="10" t="s">
        <v>0</v>
      </c>
      <c r="X10" s="10" t="s">
        <v>0</v>
      </c>
      <c r="Y10" s="11" t="s">
        <v>0</v>
      </c>
      <c r="Z10" s="18"/>
      <c r="AA10" s="18"/>
      <c r="AB10" s="18"/>
      <c r="AC10" s="18"/>
      <c r="AK10"/>
      <c r="AL10"/>
      <c r="AM10"/>
      <c r="AN10"/>
      <c r="AO10"/>
      <c r="AP10"/>
      <c r="AQ10"/>
      <c r="AR10"/>
      <c r="AS10"/>
      <c r="AT10"/>
    </row>
    <row r="11" spans="1:46" s="2" customFormat="1" ht="11.45" customHeight="1" x14ac:dyDescent="0.25">
      <c r="A11" s="12" t="s">
        <v>52</v>
      </c>
      <c r="B11" s="8" t="s">
        <v>0</v>
      </c>
      <c r="C11" s="8" t="s">
        <v>0</v>
      </c>
      <c r="D11" s="8" t="s">
        <v>0</v>
      </c>
      <c r="E11" s="8" t="s">
        <v>0</v>
      </c>
      <c r="F11" s="9">
        <v>0.03</v>
      </c>
      <c r="G11" s="10">
        <v>0.03</v>
      </c>
      <c r="H11" s="10">
        <v>0</v>
      </c>
      <c r="I11" s="11">
        <v>0</v>
      </c>
      <c r="J11" s="18">
        <v>0</v>
      </c>
      <c r="K11" s="18">
        <v>0</v>
      </c>
      <c r="L11" s="18">
        <v>0</v>
      </c>
      <c r="M11" s="18">
        <v>0</v>
      </c>
      <c r="N11" s="9" t="s">
        <v>0</v>
      </c>
      <c r="O11" s="10" t="s">
        <v>0</v>
      </c>
      <c r="P11" s="10" t="s">
        <v>0</v>
      </c>
      <c r="Q11" s="11" t="s">
        <v>0</v>
      </c>
      <c r="R11" s="8">
        <f>VLOOKUP($A11,[1]Sheet1!$U:$Y,2,FALSE)</f>
        <v>2.94</v>
      </c>
      <c r="S11" s="8">
        <f>VLOOKUP($A11,[1]Sheet1!$U:$Y,3,FALSE)</f>
        <v>2.4700000000000002</v>
      </c>
      <c r="T11" s="8">
        <f>VLOOKUP($A11,[1]Sheet1!$U:$Y,4,FALSE)</f>
        <v>0.36</v>
      </c>
      <c r="U11" s="8">
        <f>VLOOKUP($A11,[1]Sheet1!$U:$Y,5,FALSE)</f>
        <v>0.11</v>
      </c>
      <c r="V11" s="9" t="s">
        <v>0</v>
      </c>
      <c r="W11" s="10" t="s">
        <v>0</v>
      </c>
      <c r="X11" s="10" t="s">
        <v>0</v>
      </c>
      <c r="Y11" s="11" t="s">
        <v>0</v>
      </c>
      <c r="Z11" s="18"/>
      <c r="AA11" s="18"/>
      <c r="AB11" s="18"/>
      <c r="AC11" s="18"/>
      <c r="AK11"/>
      <c r="AL11"/>
      <c r="AM11"/>
      <c r="AN11"/>
      <c r="AO11"/>
      <c r="AP11"/>
      <c r="AQ11"/>
      <c r="AR11"/>
      <c r="AS11"/>
      <c r="AT11"/>
    </row>
    <row r="12" spans="1:46" s="2" customFormat="1" ht="11.45" customHeight="1" x14ac:dyDescent="0.25">
      <c r="A12" s="12" t="s">
        <v>51</v>
      </c>
      <c r="B12" s="8" t="s">
        <v>0</v>
      </c>
      <c r="C12" s="8" t="s">
        <v>0</v>
      </c>
      <c r="D12" s="8" t="s">
        <v>0</v>
      </c>
      <c r="E12" s="8" t="s">
        <v>0</v>
      </c>
      <c r="F12" s="9">
        <v>2.2400000000000002</v>
      </c>
      <c r="G12" s="10">
        <v>1.92</v>
      </c>
      <c r="H12" s="10">
        <v>0.32</v>
      </c>
      <c r="I12" s="11">
        <v>0</v>
      </c>
      <c r="J12" s="18">
        <v>0.11</v>
      </c>
      <c r="K12" s="18">
        <v>0.1</v>
      </c>
      <c r="L12" s="18">
        <v>0.01</v>
      </c>
      <c r="M12" s="18">
        <v>0</v>
      </c>
      <c r="N12" s="9">
        <v>1</v>
      </c>
      <c r="O12" s="10">
        <v>0.98</v>
      </c>
      <c r="P12" s="10">
        <v>0.02</v>
      </c>
      <c r="Q12" s="11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9" t="s">
        <v>0</v>
      </c>
      <c r="W12" s="10" t="s">
        <v>0</v>
      </c>
      <c r="X12" s="10" t="s">
        <v>0</v>
      </c>
      <c r="Y12" s="11" t="s">
        <v>0</v>
      </c>
      <c r="Z12" s="18"/>
      <c r="AA12" s="18"/>
      <c r="AB12" s="18"/>
      <c r="AC12" s="18"/>
      <c r="AK12"/>
      <c r="AL12"/>
      <c r="AM12"/>
      <c r="AN12"/>
      <c r="AO12"/>
      <c r="AP12"/>
      <c r="AQ12"/>
      <c r="AR12"/>
      <c r="AS12"/>
      <c r="AT12"/>
    </row>
    <row r="13" spans="1:46" s="2" customFormat="1" ht="11.45" customHeight="1" x14ac:dyDescent="0.25">
      <c r="A13" s="12" t="s">
        <v>50</v>
      </c>
      <c r="B13" s="8">
        <f>VLOOKUP(A13,[1]Sheet1!$A$2:$E$30,2,FALSE)</f>
        <v>0.28000000000000003</v>
      </c>
      <c r="C13" s="8">
        <f>VLOOKUP(A13,[1]Sheet1!$A$2:$E$30,3,FALSE)</f>
        <v>7.0000000000000007E-2</v>
      </c>
      <c r="D13" s="8">
        <f>VLOOKUP(A13,[1]Sheet1!$A$2:$E$30,4,FALSE)</f>
        <v>0</v>
      </c>
      <c r="E13" s="8">
        <f>VLOOKUP(A13,[1]Sheet1!$A$2:$E$30,5,FALSE)</f>
        <v>0.21</v>
      </c>
      <c r="F13" s="9">
        <v>0.51</v>
      </c>
      <c r="G13" s="10">
        <v>0.5</v>
      </c>
      <c r="H13" s="10">
        <v>0.01</v>
      </c>
      <c r="I13" s="11">
        <v>0</v>
      </c>
      <c r="J13" s="18">
        <v>0.3</v>
      </c>
      <c r="K13" s="18">
        <v>0.17</v>
      </c>
      <c r="L13" s="18">
        <v>0.13</v>
      </c>
      <c r="M13" s="18">
        <v>0</v>
      </c>
      <c r="N13" s="9">
        <v>5.67</v>
      </c>
      <c r="O13" s="10">
        <v>4.84</v>
      </c>
      <c r="P13" s="10">
        <v>0.62</v>
      </c>
      <c r="Q13" s="11">
        <v>0.21</v>
      </c>
      <c r="R13" s="8" t="s">
        <v>0</v>
      </c>
      <c r="S13" s="8" t="s">
        <v>0</v>
      </c>
      <c r="T13" s="8" t="s">
        <v>0</v>
      </c>
      <c r="U13" s="8" t="s">
        <v>0</v>
      </c>
      <c r="V13" s="9" t="s">
        <v>0</v>
      </c>
      <c r="W13" s="10" t="s">
        <v>0</v>
      </c>
      <c r="X13" s="10" t="s">
        <v>0</v>
      </c>
      <c r="Y13" s="11" t="s">
        <v>0</v>
      </c>
      <c r="Z13" s="18"/>
      <c r="AA13" s="18"/>
      <c r="AB13" s="18"/>
      <c r="AC13" s="18"/>
      <c r="AK13"/>
      <c r="AL13"/>
      <c r="AM13"/>
      <c r="AN13"/>
      <c r="AO13"/>
      <c r="AP13"/>
      <c r="AQ13"/>
      <c r="AR13"/>
      <c r="AS13"/>
      <c r="AT13"/>
    </row>
    <row r="14" spans="1:46" s="2" customFormat="1" ht="11.45" customHeight="1" x14ac:dyDescent="0.25">
      <c r="A14" s="12" t="s">
        <v>49</v>
      </c>
      <c r="B14" s="8" t="s">
        <v>0</v>
      </c>
      <c r="C14" s="8" t="s">
        <v>0</v>
      </c>
      <c r="D14" s="8" t="s">
        <v>0</v>
      </c>
      <c r="E14" s="8" t="s">
        <v>0</v>
      </c>
      <c r="F14" s="9">
        <v>9.01</v>
      </c>
      <c r="G14" s="10">
        <v>4.16</v>
      </c>
      <c r="H14" s="10">
        <v>4.8499999999999996</v>
      </c>
      <c r="I14" s="11">
        <v>0</v>
      </c>
      <c r="J14" s="18">
        <v>0.11</v>
      </c>
      <c r="K14" s="18">
        <v>0.09</v>
      </c>
      <c r="L14" s="18">
        <v>0.01</v>
      </c>
      <c r="M14" s="18">
        <v>0.01</v>
      </c>
      <c r="N14" s="9">
        <v>2.97</v>
      </c>
      <c r="O14" s="10">
        <v>2.73</v>
      </c>
      <c r="P14" s="10">
        <v>0.15</v>
      </c>
      <c r="Q14" s="11">
        <v>0.09</v>
      </c>
      <c r="R14" s="8">
        <f>VLOOKUP($A14,[1]Sheet1!$U:$Y,2,FALSE)</f>
        <v>7.88</v>
      </c>
      <c r="S14" s="8">
        <f>VLOOKUP($A14,[1]Sheet1!$U:$Y,3,FALSE)</f>
        <v>6.31</v>
      </c>
      <c r="T14" s="8">
        <f>VLOOKUP($A14,[1]Sheet1!$U:$Y,4,FALSE)</f>
        <v>0.36</v>
      </c>
      <c r="U14" s="8">
        <f>VLOOKUP($A14,[1]Sheet1!$U:$Y,5,FALSE)</f>
        <v>1.21</v>
      </c>
      <c r="V14" s="9">
        <f>VLOOKUP($A14,[1]Sheet1!Z:AD,2,FALSE)</f>
        <v>3.12</v>
      </c>
      <c r="W14" s="10">
        <f>VLOOKUP($A14,[1]Sheet1!$Z:$AD,3,FALSE)</f>
        <v>0.9</v>
      </c>
      <c r="X14" s="10">
        <f>VLOOKUP($A14,[1]Sheet1!$Z:$AD,4,FALSE)</f>
        <v>2.2200000000000002</v>
      </c>
      <c r="Y14" s="11">
        <f>VLOOKUP($A14,[1]Sheet1!$Z:$AD,5,FALSE)</f>
        <v>0</v>
      </c>
      <c r="Z14" s="18"/>
      <c r="AA14" s="18"/>
      <c r="AB14" s="18"/>
      <c r="AK14"/>
      <c r="AL14"/>
      <c r="AM14"/>
      <c r="AN14"/>
      <c r="AO14"/>
      <c r="AP14"/>
      <c r="AQ14"/>
      <c r="AR14"/>
      <c r="AS14"/>
      <c r="AT14"/>
    </row>
    <row r="15" spans="1:46" s="2" customFormat="1" ht="11.45" customHeight="1" x14ac:dyDescent="0.25">
      <c r="A15" s="12" t="s">
        <v>48</v>
      </c>
      <c r="B15" s="8">
        <f>VLOOKUP(A15,[1]Sheet1!$A$2:$E$30,2,FALSE)</f>
        <v>1.66</v>
      </c>
      <c r="C15" s="8">
        <f>VLOOKUP(A15,[1]Sheet1!$A$2:$E$30,3,FALSE)</f>
        <v>0.65</v>
      </c>
      <c r="D15" s="8">
        <f>VLOOKUP(A15,[1]Sheet1!$A$2:$E$30,4,FALSE)</f>
        <v>1.01</v>
      </c>
      <c r="E15" s="8">
        <f>VLOOKUP(A15,[1]Sheet1!$A$2:$E$30,5,FALSE)</f>
        <v>0</v>
      </c>
      <c r="F15" s="9">
        <v>2.76</v>
      </c>
      <c r="G15" s="10">
        <v>2.04</v>
      </c>
      <c r="H15" s="10">
        <v>0.72</v>
      </c>
      <c r="I15" s="11">
        <v>0</v>
      </c>
      <c r="J15" s="18">
        <v>0.04</v>
      </c>
      <c r="K15" s="18">
        <v>0.03</v>
      </c>
      <c r="L15" s="18">
        <v>0.01</v>
      </c>
      <c r="M15" s="18">
        <v>0</v>
      </c>
      <c r="N15" s="9">
        <v>0.71</v>
      </c>
      <c r="O15" s="10">
        <v>0.5</v>
      </c>
      <c r="P15" s="10">
        <v>0</v>
      </c>
      <c r="Q15" s="11">
        <v>0.21</v>
      </c>
      <c r="R15" s="8">
        <f>VLOOKUP($A15,[1]Sheet1!$U:$Y,2,FALSE)</f>
        <v>52.06</v>
      </c>
      <c r="S15" s="8">
        <f>VLOOKUP($A15,[1]Sheet1!$U:$Y,3,FALSE)</f>
        <v>27.88</v>
      </c>
      <c r="T15" s="8">
        <f>VLOOKUP($A15,[1]Sheet1!$U:$Y,4,FALSE)</f>
        <v>23.33</v>
      </c>
      <c r="U15" s="8">
        <f>VLOOKUP($A15,[1]Sheet1!$U:$Y,5,FALSE)</f>
        <v>0.85</v>
      </c>
      <c r="V15" s="9" t="s">
        <v>0</v>
      </c>
      <c r="W15" s="10" t="s">
        <v>0</v>
      </c>
      <c r="X15" s="10" t="s">
        <v>0</v>
      </c>
      <c r="Y15" s="11" t="s">
        <v>0</v>
      </c>
      <c r="Z15" s="18"/>
      <c r="AA15" s="18"/>
      <c r="AB15" s="18"/>
      <c r="AC15" s="18"/>
      <c r="AK15"/>
      <c r="AL15"/>
      <c r="AM15"/>
      <c r="AN15"/>
      <c r="AO15"/>
      <c r="AP15"/>
      <c r="AQ15"/>
      <c r="AR15"/>
      <c r="AS15"/>
      <c r="AT15"/>
    </row>
    <row r="16" spans="1:46" s="2" customFormat="1" ht="11.45" customHeight="1" x14ac:dyDescent="0.25">
      <c r="A16" s="12" t="s">
        <v>47</v>
      </c>
      <c r="B16" s="8" t="s">
        <v>0</v>
      </c>
      <c r="C16" s="8" t="s">
        <v>0</v>
      </c>
      <c r="D16" s="8" t="s">
        <v>0</v>
      </c>
      <c r="E16" s="8" t="s">
        <v>0</v>
      </c>
      <c r="F16" s="9">
        <v>8.17</v>
      </c>
      <c r="G16" s="10">
        <v>1.38</v>
      </c>
      <c r="H16" s="10">
        <v>6.79</v>
      </c>
      <c r="I16" s="11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9" t="s">
        <v>0</v>
      </c>
      <c r="O16" s="10" t="s">
        <v>0</v>
      </c>
      <c r="P16" s="10" t="s">
        <v>0</v>
      </c>
      <c r="Q16" s="11" t="s">
        <v>0</v>
      </c>
      <c r="R16" s="8" t="s">
        <v>0</v>
      </c>
      <c r="S16" s="8" t="s">
        <v>0</v>
      </c>
      <c r="T16" s="8" t="s">
        <v>0</v>
      </c>
      <c r="U16" s="8" t="s">
        <v>0</v>
      </c>
      <c r="V16" s="9">
        <f>VLOOKUP($A16,[1]Sheet1!Z:AD,2,FALSE)</f>
        <v>2.2000000000000002</v>
      </c>
      <c r="W16" s="10">
        <f>VLOOKUP($A16,[1]Sheet1!$Z:$AD,3,FALSE)</f>
        <v>1.98</v>
      </c>
      <c r="X16" s="10">
        <f>VLOOKUP($A16,[1]Sheet1!$Z:$AD,4,FALSE)</f>
        <v>0.14000000000000001</v>
      </c>
      <c r="Y16" s="11">
        <f>VLOOKUP($A16,[1]Sheet1!$Z:$AD,5,FALSE)</f>
        <v>0.08</v>
      </c>
      <c r="Z16" s="18"/>
      <c r="AA16" s="18"/>
      <c r="AB16" s="18"/>
      <c r="AK16"/>
      <c r="AL16"/>
      <c r="AM16"/>
      <c r="AN16"/>
      <c r="AO16"/>
      <c r="AP16"/>
      <c r="AQ16"/>
      <c r="AR16"/>
      <c r="AS16"/>
      <c r="AT16"/>
    </row>
    <row r="17" spans="1:46" s="2" customFormat="1" ht="11.45" customHeight="1" x14ac:dyDescent="0.25">
      <c r="A17" s="12" t="s">
        <v>46</v>
      </c>
      <c r="B17" s="8" t="s">
        <v>0</v>
      </c>
      <c r="C17" s="8" t="s">
        <v>0</v>
      </c>
      <c r="D17" s="8" t="s">
        <v>0</v>
      </c>
      <c r="E17" s="8" t="s">
        <v>0</v>
      </c>
      <c r="F17" s="9">
        <v>0.75</v>
      </c>
      <c r="G17" s="10">
        <v>0.6</v>
      </c>
      <c r="H17" s="10">
        <v>0.15</v>
      </c>
      <c r="I17" s="11">
        <v>0</v>
      </c>
      <c r="J17" s="18">
        <v>0.01</v>
      </c>
      <c r="K17" s="18">
        <v>0</v>
      </c>
      <c r="L17" s="18">
        <v>0.01</v>
      </c>
      <c r="M17" s="18">
        <v>0</v>
      </c>
      <c r="N17" s="9" t="s">
        <v>0</v>
      </c>
      <c r="O17" s="10" t="s">
        <v>0</v>
      </c>
      <c r="P17" s="10" t="s">
        <v>0</v>
      </c>
      <c r="Q17" s="11" t="s">
        <v>0</v>
      </c>
      <c r="R17" s="8" t="s">
        <v>0</v>
      </c>
      <c r="S17" s="8" t="s">
        <v>0</v>
      </c>
      <c r="T17" s="8" t="s">
        <v>0</v>
      </c>
      <c r="U17" s="8" t="s">
        <v>0</v>
      </c>
      <c r="V17" s="9" t="s">
        <v>0</v>
      </c>
      <c r="W17" s="10" t="s">
        <v>0</v>
      </c>
      <c r="X17" s="10" t="s">
        <v>0</v>
      </c>
      <c r="Y17" s="11" t="s">
        <v>0</v>
      </c>
      <c r="Z17" s="18"/>
      <c r="AA17" s="18"/>
      <c r="AB17" s="18"/>
      <c r="AC17" s="18"/>
      <c r="AK17"/>
      <c r="AL17"/>
      <c r="AM17"/>
      <c r="AN17"/>
      <c r="AO17"/>
      <c r="AP17"/>
      <c r="AQ17"/>
      <c r="AR17"/>
      <c r="AS17"/>
      <c r="AT17"/>
    </row>
    <row r="18" spans="1:46" s="2" customFormat="1" ht="11.45" customHeight="1" x14ac:dyDescent="0.25">
      <c r="A18" s="12" t="s">
        <v>45</v>
      </c>
      <c r="B18" s="8" t="s">
        <v>0</v>
      </c>
      <c r="C18" s="8" t="s">
        <v>0</v>
      </c>
      <c r="D18" s="8" t="s">
        <v>0</v>
      </c>
      <c r="E18" s="8" t="s">
        <v>0</v>
      </c>
      <c r="F18" s="9">
        <v>0.76</v>
      </c>
      <c r="G18" s="10">
        <v>0.68</v>
      </c>
      <c r="H18" s="10">
        <v>0.08</v>
      </c>
      <c r="I18" s="11">
        <v>0</v>
      </c>
      <c r="J18" s="8" t="s">
        <v>0</v>
      </c>
      <c r="K18" s="8" t="s">
        <v>0</v>
      </c>
      <c r="L18" s="8" t="s">
        <v>0</v>
      </c>
      <c r="M18" s="8" t="s">
        <v>0</v>
      </c>
      <c r="N18" s="9" t="s">
        <v>0</v>
      </c>
      <c r="O18" s="10" t="s">
        <v>0</v>
      </c>
      <c r="P18" s="10" t="s">
        <v>0</v>
      </c>
      <c r="Q18" s="11" t="s">
        <v>0</v>
      </c>
      <c r="R18" s="8" t="s">
        <v>0</v>
      </c>
      <c r="S18" s="8" t="s">
        <v>0</v>
      </c>
      <c r="T18" s="8" t="s">
        <v>0</v>
      </c>
      <c r="U18" s="8" t="s">
        <v>0</v>
      </c>
      <c r="V18" s="9" t="s">
        <v>0</v>
      </c>
      <c r="W18" s="10" t="s">
        <v>0</v>
      </c>
      <c r="X18" s="10" t="s">
        <v>0</v>
      </c>
      <c r="Y18" s="11" t="s">
        <v>0</v>
      </c>
      <c r="Z18" s="18"/>
      <c r="AA18" s="18"/>
      <c r="AB18" s="18"/>
      <c r="AC18" s="18"/>
      <c r="AK18"/>
      <c r="AL18"/>
      <c r="AM18"/>
      <c r="AN18"/>
      <c r="AO18"/>
      <c r="AP18"/>
      <c r="AQ18"/>
      <c r="AR18"/>
      <c r="AS18"/>
      <c r="AT18"/>
    </row>
    <row r="19" spans="1:46" s="2" customFormat="1" ht="11.45" customHeight="1" x14ac:dyDescent="0.25">
      <c r="A19" s="12" t="s">
        <v>44</v>
      </c>
      <c r="B19" s="8" t="s">
        <v>0</v>
      </c>
      <c r="C19" s="8" t="s">
        <v>0</v>
      </c>
      <c r="D19" s="8" t="s">
        <v>0</v>
      </c>
      <c r="E19" s="8" t="s">
        <v>0</v>
      </c>
      <c r="F19" s="9">
        <v>0.28999999999999998</v>
      </c>
      <c r="G19" s="10">
        <v>0.28000000000000003</v>
      </c>
      <c r="H19" s="10">
        <v>0.01</v>
      </c>
      <c r="I19" s="11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9" t="s">
        <v>0</v>
      </c>
      <c r="O19" s="10" t="s">
        <v>0</v>
      </c>
      <c r="P19" s="10" t="s">
        <v>0</v>
      </c>
      <c r="Q19" s="11" t="s">
        <v>0</v>
      </c>
      <c r="R19" s="8" t="s">
        <v>0</v>
      </c>
      <c r="S19" s="8" t="s">
        <v>0</v>
      </c>
      <c r="T19" s="8" t="s">
        <v>0</v>
      </c>
      <c r="U19" s="8" t="s">
        <v>0</v>
      </c>
      <c r="V19" s="9" t="s">
        <v>0</v>
      </c>
      <c r="W19" s="10" t="s">
        <v>0</v>
      </c>
      <c r="X19" s="10" t="s">
        <v>0</v>
      </c>
      <c r="Y19" s="11" t="s">
        <v>0</v>
      </c>
      <c r="Z19" s="18"/>
      <c r="AA19" s="18"/>
      <c r="AB19" s="18"/>
      <c r="AC19" s="18"/>
      <c r="AK19"/>
      <c r="AL19"/>
      <c r="AM19"/>
      <c r="AN19"/>
      <c r="AO19"/>
      <c r="AP19"/>
      <c r="AQ19"/>
      <c r="AR19"/>
      <c r="AS19"/>
      <c r="AT19"/>
    </row>
    <row r="20" spans="1:46" s="2" customFormat="1" ht="11.45" customHeight="1" x14ac:dyDescent="0.25">
      <c r="A20" s="12" t="s">
        <v>43</v>
      </c>
      <c r="B20" s="8" t="s">
        <v>0</v>
      </c>
      <c r="C20" s="8" t="s">
        <v>0</v>
      </c>
      <c r="D20" s="8" t="s">
        <v>0</v>
      </c>
      <c r="E20" s="8" t="s">
        <v>0</v>
      </c>
      <c r="F20" s="9">
        <v>0.17</v>
      </c>
      <c r="G20" s="10">
        <v>0.17</v>
      </c>
      <c r="H20" s="10">
        <v>0</v>
      </c>
      <c r="I20" s="11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9" t="s">
        <v>0</v>
      </c>
      <c r="O20" s="10" t="s">
        <v>0</v>
      </c>
      <c r="P20" s="10" t="s">
        <v>0</v>
      </c>
      <c r="Q20" s="11" t="s">
        <v>0</v>
      </c>
      <c r="R20" s="8" t="s">
        <v>0</v>
      </c>
      <c r="S20" s="8" t="s">
        <v>0</v>
      </c>
      <c r="T20" s="8" t="s">
        <v>0</v>
      </c>
      <c r="U20" s="8" t="s">
        <v>0</v>
      </c>
      <c r="V20" s="9" t="s">
        <v>0</v>
      </c>
      <c r="W20" s="10" t="s">
        <v>0</v>
      </c>
      <c r="X20" s="10" t="s">
        <v>0</v>
      </c>
      <c r="Y20" s="11" t="s">
        <v>0</v>
      </c>
      <c r="Z20" s="18"/>
      <c r="AA20" s="18"/>
      <c r="AB20" s="18"/>
      <c r="AC20" s="18"/>
      <c r="AK20"/>
      <c r="AL20"/>
      <c r="AM20"/>
      <c r="AN20"/>
      <c r="AO20"/>
      <c r="AP20"/>
      <c r="AQ20"/>
      <c r="AR20"/>
      <c r="AS20"/>
      <c r="AT20"/>
    </row>
    <row r="21" spans="1:46" s="2" customFormat="1" ht="11.45" customHeight="1" x14ac:dyDescent="0.25">
      <c r="A21" s="12" t="s">
        <v>42</v>
      </c>
      <c r="B21" s="8" t="s">
        <v>0</v>
      </c>
      <c r="C21" s="8" t="s">
        <v>0</v>
      </c>
      <c r="D21" s="8" t="s">
        <v>0</v>
      </c>
      <c r="E21" s="8" t="s">
        <v>0</v>
      </c>
      <c r="F21" s="9">
        <v>0.06</v>
      </c>
      <c r="G21" s="10">
        <v>0.06</v>
      </c>
      <c r="H21" s="10">
        <v>0</v>
      </c>
      <c r="I21" s="11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9" t="s">
        <v>0</v>
      </c>
      <c r="O21" s="10" t="s">
        <v>0</v>
      </c>
      <c r="P21" s="10" t="s">
        <v>0</v>
      </c>
      <c r="Q21" s="11" t="s">
        <v>0</v>
      </c>
      <c r="R21" s="8">
        <f>VLOOKUP($A21,[1]Sheet1!$U:$Y,2,FALSE)</f>
        <v>13.48</v>
      </c>
      <c r="S21" s="8">
        <f>VLOOKUP($A21,[1]Sheet1!$U:$Y,3,FALSE)</f>
        <v>8.06</v>
      </c>
      <c r="T21" s="8">
        <f>VLOOKUP($A21,[1]Sheet1!$U:$Y,4,FALSE)</f>
        <v>0.36</v>
      </c>
      <c r="U21" s="8">
        <f>VLOOKUP($A21,[1]Sheet1!$U:$Y,5,FALSE)</f>
        <v>5.0599999999999996</v>
      </c>
      <c r="V21" s="9" t="s">
        <v>0</v>
      </c>
      <c r="W21" s="10" t="s">
        <v>0</v>
      </c>
      <c r="X21" s="10" t="s">
        <v>0</v>
      </c>
      <c r="Y21" s="11" t="s">
        <v>0</v>
      </c>
      <c r="Z21" s="18"/>
      <c r="AA21" s="18"/>
      <c r="AB21" s="18"/>
      <c r="AC21" s="18"/>
      <c r="AK21"/>
      <c r="AL21"/>
      <c r="AM21"/>
      <c r="AN21"/>
      <c r="AO21"/>
      <c r="AP21"/>
      <c r="AQ21"/>
      <c r="AR21"/>
      <c r="AS21"/>
      <c r="AT21"/>
    </row>
    <row r="22" spans="1:46" s="2" customFormat="1" ht="11.45" customHeight="1" x14ac:dyDescent="0.25">
      <c r="A22" s="12" t="s">
        <v>41</v>
      </c>
      <c r="B22" s="8" t="s">
        <v>0</v>
      </c>
      <c r="C22" s="8" t="s">
        <v>0</v>
      </c>
      <c r="D22" s="8" t="s">
        <v>0</v>
      </c>
      <c r="E22" s="8" t="s">
        <v>0</v>
      </c>
      <c r="F22" s="9">
        <v>1.6</v>
      </c>
      <c r="G22" s="10">
        <v>1.1599999999999999</v>
      </c>
      <c r="H22" s="10">
        <v>0.44</v>
      </c>
      <c r="I22" s="11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9" t="s">
        <v>0</v>
      </c>
      <c r="O22" s="10" t="s">
        <v>0</v>
      </c>
      <c r="P22" s="10" t="s">
        <v>0</v>
      </c>
      <c r="Q22" s="11" t="s">
        <v>0</v>
      </c>
      <c r="R22" s="8" t="s">
        <v>0</v>
      </c>
      <c r="S22" s="8" t="s">
        <v>0</v>
      </c>
      <c r="T22" s="8" t="s">
        <v>0</v>
      </c>
      <c r="U22" s="8" t="s">
        <v>0</v>
      </c>
      <c r="V22" s="9" t="s">
        <v>0</v>
      </c>
      <c r="W22" s="10" t="s">
        <v>0</v>
      </c>
      <c r="X22" s="10" t="s">
        <v>0</v>
      </c>
      <c r="Y22" s="11" t="s">
        <v>0</v>
      </c>
      <c r="Z22" s="18"/>
      <c r="AA22" s="18"/>
      <c r="AB22" s="18"/>
      <c r="AC22" s="18"/>
      <c r="AK22"/>
      <c r="AL22"/>
      <c r="AM22"/>
      <c r="AN22"/>
      <c r="AO22"/>
      <c r="AP22"/>
      <c r="AQ22"/>
      <c r="AR22"/>
      <c r="AS22"/>
      <c r="AT22"/>
    </row>
    <row r="23" spans="1:46" s="2" customFormat="1" ht="11.45" customHeight="1" x14ac:dyDescent="0.25">
      <c r="A23" s="12" t="s">
        <v>40</v>
      </c>
      <c r="B23" s="8">
        <f>VLOOKUP(A23,[1]Sheet1!$A$2:$E$30,2,FALSE)</f>
        <v>0.02</v>
      </c>
      <c r="C23" s="8">
        <f>VLOOKUP(A23,[1]Sheet1!$A$2:$E$30,3,FALSE)</f>
        <v>0.02</v>
      </c>
      <c r="D23" s="8">
        <f>VLOOKUP(A23,[1]Sheet1!$A$2:$E$30,4,FALSE)</f>
        <v>0</v>
      </c>
      <c r="E23" s="8">
        <f>VLOOKUP(A23,[1]Sheet1!$A$2:$E$30,5,FALSE)</f>
        <v>0</v>
      </c>
      <c r="F23" s="9">
        <v>0.51</v>
      </c>
      <c r="G23" s="10">
        <v>0.44</v>
      </c>
      <c r="H23" s="10">
        <v>7.0000000000000007E-2</v>
      </c>
      <c r="I23" s="11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9" t="s">
        <v>0</v>
      </c>
      <c r="O23" s="10" t="s">
        <v>0</v>
      </c>
      <c r="P23" s="10" t="s">
        <v>0</v>
      </c>
      <c r="Q23" s="11" t="s">
        <v>0</v>
      </c>
      <c r="R23" s="8">
        <f>VLOOKUP($A23,[1]Sheet1!$U:$Y,2,FALSE)</f>
        <v>33.43</v>
      </c>
      <c r="S23" s="8">
        <f>VLOOKUP($A23,[1]Sheet1!$U:$Y,3,FALSE)</f>
        <v>20.309999999999999</v>
      </c>
      <c r="T23" s="8">
        <f>VLOOKUP($A23,[1]Sheet1!$U:$Y,4,FALSE)</f>
        <v>13.12</v>
      </c>
      <c r="U23" s="8">
        <f>VLOOKUP($A23,[1]Sheet1!$U:$Y,5,FALSE)</f>
        <v>0</v>
      </c>
      <c r="V23" s="9" t="s">
        <v>0</v>
      </c>
      <c r="W23" s="10" t="s">
        <v>0</v>
      </c>
      <c r="X23" s="10" t="s">
        <v>0</v>
      </c>
      <c r="Y23" s="11" t="s">
        <v>0</v>
      </c>
      <c r="Z23" s="18"/>
      <c r="AA23" s="18"/>
      <c r="AB23" s="18"/>
      <c r="AC23" s="18"/>
      <c r="AK23"/>
      <c r="AL23"/>
      <c r="AM23"/>
      <c r="AN23"/>
      <c r="AO23"/>
      <c r="AP23"/>
      <c r="AQ23"/>
      <c r="AR23"/>
      <c r="AS23"/>
      <c r="AT23"/>
    </row>
    <row r="24" spans="1:46" s="2" customFormat="1" ht="11.45" customHeight="1" x14ac:dyDescent="0.25">
      <c r="A24" s="12" t="s">
        <v>39</v>
      </c>
      <c r="B24" s="8" t="s">
        <v>0</v>
      </c>
      <c r="C24" s="8" t="s">
        <v>0</v>
      </c>
      <c r="D24" s="8" t="s">
        <v>0</v>
      </c>
      <c r="E24" s="8" t="s">
        <v>0</v>
      </c>
      <c r="F24" s="9">
        <v>0.01</v>
      </c>
      <c r="G24" s="10">
        <v>0.01</v>
      </c>
      <c r="H24" s="10">
        <v>0</v>
      </c>
      <c r="I24" s="11">
        <v>0</v>
      </c>
      <c r="J24" s="8" t="s">
        <v>0</v>
      </c>
      <c r="K24" s="8" t="s">
        <v>0</v>
      </c>
      <c r="L24" s="8" t="s">
        <v>0</v>
      </c>
      <c r="M24" s="8" t="s">
        <v>0</v>
      </c>
      <c r="N24" s="9" t="s">
        <v>0</v>
      </c>
      <c r="O24" s="10" t="s">
        <v>0</v>
      </c>
      <c r="P24" s="10" t="s">
        <v>0</v>
      </c>
      <c r="Q24" s="11" t="s">
        <v>0</v>
      </c>
      <c r="R24" s="8" t="s">
        <v>0</v>
      </c>
      <c r="S24" s="8" t="s">
        <v>0</v>
      </c>
      <c r="T24" s="8" t="s">
        <v>0</v>
      </c>
      <c r="U24" s="8" t="s">
        <v>0</v>
      </c>
      <c r="V24" s="9" t="s">
        <v>0</v>
      </c>
      <c r="W24" s="10" t="s">
        <v>0</v>
      </c>
      <c r="X24" s="10" t="s">
        <v>0</v>
      </c>
      <c r="Y24" s="11" t="s">
        <v>0</v>
      </c>
      <c r="Z24" s="18"/>
      <c r="AA24" s="18"/>
      <c r="AB24" s="18"/>
      <c r="AC24" s="18"/>
      <c r="AK24"/>
      <c r="AL24"/>
      <c r="AM24"/>
      <c r="AN24"/>
      <c r="AO24"/>
      <c r="AP24"/>
      <c r="AQ24"/>
      <c r="AR24"/>
      <c r="AS24"/>
      <c r="AT24"/>
    </row>
    <row r="25" spans="1:46" s="2" customFormat="1" ht="11.45" customHeight="1" x14ac:dyDescent="0.25">
      <c r="A25" s="12" t="s">
        <v>38</v>
      </c>
      <c r="B25" s="8" t="s">
        <v>0</v>
      </c>
      <c r="C25" s="8" t="s">
        <v>0</v>
      </c>
      <c r="D25" s="8" t="s">
        <v>0</v>
      </c>
      <c r="E25" s="8" t="s">
        <v>0</v>
      </c>
      <c r="F25" s="9">
        <v>0.09</v>
      </c>
      <c r="G25" s="10">
        <v>0.06</v>
      </c>
      <c r="H25" s="10">
        <v>0.03</v>
      </c>
      <c r="I25" s="11">
        <v>0</v>
      </c>
      <c r="J25" s="18">
        <v>0</v>
      </c>
      <c r="K25" s="18">
        <v>0</v>
      </c>
      <c r="L25" s="18">
        <v>0</v>
      </c>
      <c r="M25" s="18">
        <v>0</v>
      </c>
      <c r="N25" s="9" t="s">
        <v>0</v>
      </c>
      <c r="O25" s="10" t="s">
        <v>0</v>
      </c>
      <c r="P25" s="10" t="s">
        <v>0</v>
      </c>
      <c r="Q25" s="11" t="s">
        <v>0</v>
      </c>
      <c r="R25" s="8" t="s">
        <v>0</v>
      </c>
      <c r="S25" s="8" t="s">
        <v>0</v>
      </c>
      <c r="T25" s="8" t="s">
        <v>0</v>
      </c>
      <c r="U25" s="8" t="s">
        <v>0</v>
      </c>
      <c r="V25" s="9">
        <f>VLOOKUP($A25,[1]Sheet1!Z:AD,2,FALSE)</f>
        <v>29.57</v>
      </c>
      <c r="W25" s="10">
        <f>VLOOKUP($A25,[1]Sheet1!$Z:$AD,3,FALSE)</f>
        <v>22.77</v>
      </c>
      <c r="X25" s="10">
        <f>VLOOKUP($A25,[1]Sheet1!$Z:$AD,4,FALSE)</f>
        <v>6.8</v>
      </c>
      <c r="Y25" s="11">
        <f>VLOOKUP($A25,[1]Sheet1!$Z:$AD,5,FALSE)</f>
        <v>0</v>
      </c>
      <c r="Z25" s="18"/>
      <c r="AA25" s="18"/>
      <c r="AB25" s="18"/>
      <c r="AC25" s="18"/>
      <c r="AK25"/>
      <c r="AL25"/>
      <c r="AM25"/>
      <c r="AN25"/>
      <c r="AO25"/>
      <c r="AP25"/>
      <c r="AQ25"/>
      <c r="AR25"/>
      <c r="AS25"/>
      <c r="AT25"/>
    </row>
    <row r="26" spans="1:46" s="2" customFormat="1" ht="11.45" customHeight="1" x14ac:dyDescent="0.25">
      <c r="A26" s="12" t="s">
        <v>37</v>
      </c>
      <c r="B26" s="8" t="s">
        <v>0</v>
      </c>
      <c r="C26" s="8" t="s">
        <v>0</v>
      </c>
      <c r="D26" s="8" t="s">
        <v>0</v>
      </c>
      <c r="E26" s="8" t="s">
        <v>0</v>
      </c>
      <c r="F26" s="9">
        <v>0.11</v>
      </c>
      <c r="G26" s="10">
        <v>7.0000000000000007E-2</v>
      </c>
      <c r="H26" s="10">
        <v>0.04</v>
      </c>
      <c r="I26" s="11">
        <v>0</v>
      </c>
      <c r="J26" s="18">
        <v>0</v>
      </c>
      <c r="K26" s="18">
        <v>0</v>
      </c>
      <c r="L26" s="18">
        <v>0</v>
      </c>
      <c r="M26" s="18">
        <v>0</v>
      </c>
      <c r="N26" s="9">
        <v>0.12</v>
      </c>
      <c r="O26" s="10">
        <v>0.01</v>
      </c>
      <c r="P26" s="10">
        <v>0.11</v>
      </c>
      <c r="Q26" s="11">
        <v>0</v>
      </c>
      <c r="R26" s="8" t="s">
        <v>0</v>
      </c>
      <c r="S26" s="8" t="s">
        <v>0</v>
      </c>
      <c r="T26" s="8" t="s">
        <v>0</v>
      </c>
      <c r="U26" s="8" t="s">
        <v>0</v>
      </c>
      <c r="V26" s="9">
        <f>VLOOKUP($A26,[1]Sheet1!Z:AD,2,FALSE)</f>
        <v>60.53</v>
      </c>
      <c r="W26" s="10">
        <f>VLOOKUP($A26,[1]Sheet1!$Z:$AD,3,FALSE)</f>
        <v>24.73</v>
      </c>
      <c r="X26" s="10">
        <f>VLOOKUP($A26,[1]Sheet1!$Z:$AD,4,FALSE)</f>
        <v>35.549999999999997</v>
      </c>
      <c r="Y26" s="11">
        <f>VLOOKUP($A26,[1]Sheet1!$Z:$AD,5,FALSE)</f>
        <v>0.25</v>
      </c>
      <c r="Z26" s="18"/>
      <c r="AA26" s="18"/>
      <c r="AB26" s="18"/>
      <c r="AC26" s="18"/>
      <c r="AK26"/>
      <c r="AL26"/>
      <c r="AM26"/>
      <c r="AN26"/>
      <c r="AO26"/>
      <c r="AP26"/>
      <c r="AQ26"/>
      <c r="AR26"/>
      <c r="AS26"/>
      <c r="AT26"/>
    </row>
    <row r="27" spans="1:46" s="2" customFormat="1" ht="11.45" customHeight="1" x14ac:dyDescent="0.25">
      <c r="A27" s="12" t="s">
        <v>36</v>
      </c>
      <c r="B27" s="8">
        <f>VLOOKUP(A27,[1]Sheet1!$A$2:$E$30,2,FALSE)</f>
        <v>0.22</v>
      </c>
      <c r="C27" s="8">
        <f>VLOOKUP(A27,[1]Sheet1!$A$2:$E$30,3,FALSE)</f>
        <v>0.22</v>
      </c>
      <c r="D27" s="8">
        <f>VLOOKUP(A27,[1]Sheet1!$A$2:$E$30,4,FALSE)</f>
        <v>0</v>
      </c>
      <c r="E27" s="8">
        <f>VLOOKUP(A27,[1]Sheet1!$A$2:$E$30,5,FALSE)</f>
        <v>0</v>
      </c>
      <c r="F27" s="9">
        <v>0.96</v>
      </c>
      <c r="G27" s="10">
        <v>0.27</v>
      </c>
      <c r="H27" s="10">
        <v>0.69</v>
      </c>
      <c r="I27" s="11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9" t="s">
        <v>0</v>
      </c>
      <c r="O27" s="10" t="s">
        <v>0</v>
      </c>
      <c r="P27" s="10" t="s">
        <v>0</v>
      </c>
      <c r="Q27" s="11" t="s">
        <v>0</v>
      </c>
      <c r="R27" s="8" t="s">
        <v>0</v>
      </c>
      <c r="S27" s="8" t="s">
        <v>0</v>
      </c>
      <c r="T27" s="8" t="s">
        <v>0</v>
      </c>
      <c r="U27" s="8" t="s">
        <v>0</v>
      </c>
      <c r="V27" s="9">
        <f>VLOOKUP($A27,[1]Sheet1!Z:AD,2,FALSE)</f>
        <v>11.57</v>
      </c>
      <c r="W27" s="10">
        <f>VLOOKUP($A27,[1]Sheet1!$Z:$AD,3,FALSE)</f>
        <v>6.76</v>
      </c>
      <c r="X27" s="10">
        <f>VLOOKUP($A27,[1]Sheet1!$Z:$AD,4,FALSE)</f>
        <v>3.47</v>
      </c>
      <c r="Y27" s="11">
        <f>VLOOKUP($A27,[1]Sheet1!$Z:$AD,5,FALSE)</f>
        <v>1.34</v>
      </c>
      <c r="Z27" s="18"/>
      <c r="AA27" s="18"/>
      <c r="AB27" s="18"/>
      <c r="AC27" s="18"/>
      <c r="AK27"/>
      <c r="AL27"/>
      <c r="AM27"/>
      <c r="AN27"/>
      <c r="AO27"/>
      <c r="AP27"/>
      <c r="AQ27"/>
      <c r="AR27"/>
      <c r="AS27"/>
      <c r="AT27"/>
    </row>
    <row r="28" spans="1:46" s="2" customFormat="1" ht="11.45" customHeight="1" x14ac:dyDescent="0.25">
      <c r="A28" s="12" t="s">
        <v>35</v>
      </c>
      <c r="B28" s="8" t="s">
        <v>0</v>
      </c>
      <c r="C28" s="8" t="s">
        <v>0</v>
      </c>
      <c r="D28" s="8" t="s">
        <v>0</v>
      </c>
      <c r="E28" s="8" t="s">
        <v>0</v>
      </c>
      <c r="F28" s="9">
        <v>0.01</v>
      </c>
      <c r="G28" s="10">
        <v>0.01</v>
      </c>
      <c r="H28" s="10">
        <v>0</v>
      </c>
      <c r="I28" s="11">
        <v>0</v>
      </c>
      <c r="J28" s="18">
        <v>0.43</v>
      </c>
      <c r="K28" s="18">
        <v>0</v>
      </c>
      <c r="L28" s="18">
        <v>0.43</v>
      </c>
      <c r="M28" s="18">
        <v>0</v>
      </c>
      <c r="N28" s="9">
        <v>4.38</v>
      </c>
      <c r="O28" s="10">
        <v>0.01</v>
      </c>
      <c r="P28" s="10">
        <v>4.37</v>
      </c>
      <c r="Q28" s="11">
        <v>0</v>
      </c>
      <c r="R28" s="8" t="s">
        <v>0</v>
      </c>
      <c r="S28" s="8" t="s">
        <v>0</v>
      </c>
      <c r="T28" s="8" t="s">
        <v>0</v>
      </c>
      <c r="U28" s="8" t="s">
        <v>0</v>
      </c>
      <c r="V28" s="9" t="s">
        <v>0</v>
      </c>
      <c r="W28" s="10" t="s">
        <v>0</v>
      </c>
      <c r="X28" s="10" t="s">
        <v>0</v>
      </c>
      <c r="Y28" s="11" t="s">
        <v>0</v>
      </c>
      <c r="Z28" s="18"/>
      <c r="AA28" s="18"/>
      <c r="AB28" s="18"/>
      <c r="AC28" s="18"/>
      <c r="AK28"/>
      <c r="AL28"/>
      <c r="AM28"/>
      <c r="AN28"/>
      <c r="AO28"/>
      <c r="AP28"/>
      <c r="AQ28"/>
      <c r="AR28"/>
      <c r="AS28"/>
      <c r="AT28"/>
    </row>
    <row r="29" spans="1:46" s="2" customFormat="1" ht="11.45" customHeight="1" x14ac:dyDescent="0.25">
      <c r="A29" s="12" t="s">
        <v>34</v>
      </c>
      <c r="B29" s="8" t="s">
        <v>0</v>
      </c>
      <c r="C29" s="8" t="s">
        <v>0</v>
      </c>
      <c r="D29" s="8" t="s">
        <v>0</v>
      </c>
      <c r="E29" s="8" t="s">
        <v>0</v>
      </c>
      <c r="F29" s="9" t="s">
        <v>0</v>
      </c>
      <c r="G29" s="10" t="s">
        <v>0</v>
      </c>
      <c r="H29" s="10" t="s">
        <v>0</v>
      </c>
      <c r="I29" s="11" t="s">
        <v>0</v>
      </c>
      <c r="J29" s="18">
        <v>0.09</v>
      </c>
      <c r="K29" s="18">
        <v>0.04</v>
      </c>
      <c r="L29" s="18">
        <v>0.05</v>
      </c>
      <c r="M29" s="18">
        <v>0</v>
      </c>
      <c r="N29" s="9" t="s">
        <v>0</v>
      </c>
      <c r="O29" s="10" t="s">
        <v>0</v>
      </c>
      <c r="P29" s="10" t="s">
        <v>0</v>
      </c>
      <c r="Q29" s="11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9">
        <f>VLOOKUP($A29,[1]Sheet1!Z:AD,2,FALSE)</f>
        <v>1.31</v>
      </c>
      <c r="W29" s="10">
        <f>VLOOKUP($A29,[1]Sheet1!$Z:$AD,3,FALSE)</f>
        <v>0.93</v>
      </c>
      <c r="X29" s="10">
        <f>VLOOKUP($A29,[1]Sheet1!$Z:$AD,4,FALSE)</f>
        <v>0.14000000000000001</v>
      </c>
      <c r="Y29" s="11">
        <f>VLOOKUP($A29,[1]Sheet1!$Z:$AD,5,FALSE)</f>
        <v>0.24</v>
      </c>
      <c r="Z29" s="18"/>
      <c r="AA29" s="18"/>
      <c r="AB29" s="18"/>
      <c r="AC29" s="18"/>
      <c r="AK29"/>
      <c r="AL29"/>
      <c r="AM29"/>
      <c r="AN29"/>
      <c r="AO29"/>
      <c r="AP29"/>
      <c r="AQ29"/>
      <c r="AR29"/>
      <c r="AS29"/>
      <c r="AT29"/>
    </row>
    <row r="30" spans="1:46" s="2" customFormat="1" ht="11.45" customHeight="1" x14ac:dyDescent="0.25">
      <c r="A30" s="12" t="s">
        <v>33</v>
      </c>
      <c r="B30" s="8">
        <f>VLOOKUP(A30,[1]Sheet1!$A$2:$E$30,2,FALSE)</f>
        <v>22.47</v>
      </c>
      <c r="C30" s="8">
        <f>VLOOKUP(A30,[1]Sheet1!$A$2:$E$30,3,FALSE)</f>
        <v>0.89</v>
      </c>
      <c r="D30" s="8">
        <f>VLOOKUP(A30,[1]Sheet1!$A$2:$E$30,4,FALSE)</f>
        <v>21.58</v>
      </c>
      <c r="E30" s="8">
        <f>VLOOKUP(A30,[1]Sheet1!$A$2:$E$30,5,FALSE)</f>
        <v>0</v>
      </c>
      <c r="F30" s="9">
        <v>0.3</v>
      </c>
      <c r="G30" s="10">
        <v>0.24</v>
      </c>
      <c r="H30" s="10">
        <v>0.06</v>
      </c>
      <c r="I30" s="11">
        <v>0</v>
      </c>
      <c r="J30" s="18">
        <v>3.53</v>
      </c>
      <c r="K30" s="18">
        <v>0</v>
      </c>
      <c r="L30" s="18">
        <v>3.53</v>
      </c>
      <c r="M30" s="18">
        <v>0</v>
      </c>
      <c r="N30" s="9">
        <v>12.46</v>
      </c>
      <c r="O30" s="10">
        <v>0.01</v>
      </c>
      <c r="P30" s="10">
        <v>12.45</v>
      </c>
      <c r="Q30" s="11">
        <v>0</v>
      </c>
      <c r="R30" s="8" t="s">
        <v>0</v>
      </c>
      <c r="S30" s="8" t="s">
        <v>0</v>
      </c>
      <c r="T30" s="8" t="s">
        <v>0</v>
      </c>
      <c r="U30" s="8" t="s">
        <v>0</v>
      </c>
      <c r="V30" s="9">
        <f>VLOOKUP($A30,[1]Sheet1!Z:AD,2,FALSE)</f>
        <v>13.44</v>
      </c>
      <c r="W30" s="10">
        <f>VLOOKUP($A30,[1]Sheet1!$Z:$AD,3,FALSE)</f>
        <v>7.48</v>
      </c>
      <c r="X30" s="10">
        <f>VLOOKUP($A30,[1]Sheet1!$Z:$AD,4,FALSE)</f>
        <v>5</v>
      </c>
      <c r="Y30" s="11">
        <f>VLOOKUP($A30,[1]Sheet1!$Z:$AD,5,FALSE)</f>
        <v>0.96</v>
      </c>
      <c r="Z30" s="18"/>
      <c r="AA30" s="18"/>
      <c r="AB30" s="18"/>
      <c r="AC30" s="18"/>
      <c r="AK30"/>
      <c r="AL30"/>
      <c r="AM30"/>
      <c r="AN30"/>
      <c r="AO30"/>
      <c r="AP30"/>
      <c r="AQ30"/>
      <c r="AR30"/>
      <c r="AS30"/>
      <c r="AT30"/>
    </row>
    <row r="31" spans="1:46" s="2" customFormat="1" ht="11.45" customHeight="1" x14ac:dyDescent="0.25">
      <c r="A31" s="12" t="s">
        <v>32</v>
      </c>
      <c r="B31" s="8" t="s">
        <v>0</v>
      </c>
      <c r="C31" s="8" t="s">
        <v>0</v>
      </c>
      <c r="D31" s="8" t="s">
        <v>0</v>
      </c>
      <c r="E31" s="8" t="s">
        <v>0</v>
      </c>
      <c r="F31" s="9">
        <v>8.42</v>
      </c>
      <c r="G31" s="10">
        <v>1.73</v>
      </c>
      <c r="H31" s="10">
        <v>6.69</v>
      </c>
      <c r="I31" s="11">
        <v>0</v>
      </c>
      <c r="J31" s="8" t="s">
        <v>0</v>
      </c>
      <c r="K31" s="8" t="s">
        <v>0</v>
      </c>
      <c r="L31" s="8" t="s">
        <v>0</v>
      </c>
      <c r="M31" s="8" t="s">
        <v>0</v>
      </c>
      <c r="N31" s="9" t="s">
        <v>0</v>
      </c>
      <c r="O31" s="10" t="s">
        <v>0</v>
      </c>
      <c r="P31" s="10" t="s">
        <v>0</v>
      </c>
      <c r="Q31" s="11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9">
        <f>VLOOKUP($A31,[1]Sheet1!Z:AD,2,FALSE)</f>
        <v>4.8499999999999996</v>
      </c>
      <c r="W31" s="10">
        <f>VLOOKUP($A31,[1]Sheet1!$Z:$AD,3,FALSE)</f>
        <v>1.89</v>
      </c>
      <c r="X31" s="10">
        <f>VLOOKUP($A31,[1]Sheet1!$Z:$AD,4,FALSE)</f>
        <v>0.14000000000000001</v>
      </c>
      <c r="Y31" s="11">
        <f>VLOOKUP($A31,[1]Sheet1!$Z:$AD,5,FALSE)</f>
        <v>2.82</v>
      </c>
      <c r="Z31" s="18"/>
      <c r="AA31" s="18"/>
      <c r="AB31" s="18"/>
      <c r="AC31" s="18"/>
      <c r="AK31"/>
      <c r="AL31"/>
      <c r="AM31"/>
      <c r="AN31"/>
      <c r="AO31"/>
      <c r="AP31"/>
      <c r="AQ31"/>
      <c r="AR31"/>
      <c r="AS31"/>
      <c r="AT31"/>
    </row>
    <row r="32" spans="1:46" s="2" customFormat="1" ht="11.45" customHeight="1" x14ac:dyDescent="0.25">
      <c r="A32" s="12" t="s">
        <v>31</v>
      </c>
      <c r="B32" s="8">
        <f>VLOOKUP(A32,[1]Sheet1!$A$2:$E$30,2,FALSE)</f>
        <v>0.6</v>
      </c>
      <c r="C32" s="8">
        <f>VLOOKUP(A32,[1]Sheet1!$A$2:$E$30,3,FALSE)</f>
        <v>0.48</v>
      </c>
      <c r="D32" s="8">
        <f>VLOOKUP(A32,[1]Sheet1!$A$2:$E$30,4,FALSE)</f>
        <v>0.08</v>
      </c>
      <c r="E32" s="8">
        <f>VLOOKUP(A32,[1]Sheet1!$A$2:$E$30,5,FALSE)</f>
        <v>0.04</v>
      </c>
      <c r="F32" s="9">
        <v>0.24</v>
      </c>
      <c r="G32" s="10">
        <v>0.23</v>
      </c>
      <c r="H32" s="10">
        <v>0.01</v>
      </c>
      <c r="I32" s="11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9" t="s">
        <v>0</v>
      </c>
      <c r="O32" s="10" t="s">
        <v>0</v>
      </c>
      <c r="P32" s="10" t="s">
        <v>0</v>
      </c>
      <c r="Q32" s="11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9" t="s">
        <v>0</v>
      </c>
      <c r="W32" s="10" t="s">
        <v>0</v>
      </c>
      <c r="X32" s="10" t="s">
        <v>0</v>
      </c>
      <c r="Y32" s="11" t="s">
        <v>0</v>
      </c>
      <c r="Z32" s="18"/>
      <c r="AA32" s="18"/>
      <c r="AB32" s="18"/>
      <c r="AC32" s="18"/>
      <c r="AK32"/>
      <c r="AL32"/>
      <c r="AM32"/>
      <c r="AN32"/>
      <c r="AO32"/>
      <c r="AP32"/>
      <c r="AQ32"/>
      <c r="AR32"/>
      <c r="AS32"/>
      <c r="AT32"/>
    </row>
    <row r="33" spans="1:46" s="2" customFormat="1" ht="11.45" customHeight="1" x14ac:dyDescent="0.25">
      <c r="A33" s="12" t="s">
        <v>30</v>
      </c>
      <c r="B33" s="8">
        <f>VLOOKUP(A33,[1]Sheet1!$A$2:$E$30,2,FALSE)</f>
        <v>0.49</v>
      </c>
      <c r="C33" s="8">
        <f>VLOOKUP(A33,[1]Sheet1!$A$2:$E$30,3,FALSE)</f>
        <v>0.35</v>
      </c>
      <c r="D33" s="8">
        <f>VLOOKUP(A33,[1]Sheet1!$A$2:$E$30,4,FALSE)</f>
        <v>0.14000000000000001</v>
      </c>
      <c r="E33" s="8">
        <f>VLOOKUP(A33,[1]Sheet1!$A$2:$E$30,5,FALSE)</f>
        <v>0</v>
      </c>
      <c r="F33" s="9">
        <v>2.1800000000000002</v>
      </c>
      <c r="G33" s="10">
        <v>1.2</v>
      </c>
      <c r="H33" s="10">
        <v>0.98</v>
      </c>
      <c r="I33" s="11">
        <v>0</v>
      </c>
      <c r="J33" s="18">
        <v>0.56999999999999995</v>
      </c>
      <c r="K33" s="18">
        <v>0.06</v>
      </c>
      <c r="L33" s="18">
        <v>0.51</v>
      </c>
      <c r="M33" s="18">
        <v>0</v>
      </c>
      <c r="N33" s="9" t="s">
        <v>0</v>
      </c>
      <c r="O33" s="10" t="s">
        <v>0</v>
      </c>
      <c r="P33" s="10" t="s">
        <v>0</v>
      </c>
      <c r="Q33" s="11" t="s">
        <v>0</v>
      </c>
      <c r="R33" s="8" t="s">
        <v>0</v>
      </c>
      <c r="S33" s="8" t="s">
        <v>0</v>
      </c>
      <c r="T33" s="8" t="s">
        <v>0</v>
      </c>
      <c r="U33" s="8" t="s">
        <v>0</v>
      </c>
      <c r="V33" s="9" t="s">
        <v>0</v>
      </c>
      <c r="W33" s="10" t="s">
        <v>0</v>
      </c>
      <c r="X33" s="10" t="s">
        <v>0</v>
      </c>
      <c r="Y33" s="11" t="s">
        <v>0</v>
      </c>
      <c r="Z33" s="18"/>
      <c r="AA33" s="18"/>
      <c r="AB33" s="18"/>
      <c r="AC33" s="18"/>
      <c r="AK33"/>
      <c r="AL33"/>
      <c r="AM33"/>
      <c r="AN33"/>
      <c r="AO33"/>
      <c r="AP33"/>
      <c r="AQ33"/>
      <c r="AR33"/>
      <c r="AS33"/>
      <c r="AT33"/>
    </row>
    <row r="34" spans="1:46" s="2" customFormat="1" ht="11.45" customHeight="1" x14ac:dyDescent="0.25">
      <c r="A34" s="12" t="s">
        <v>29</v>
      </c>
      <c r="B34" s="8">
        <f>VLOOKUP(A34,[1]Sheet1!$A$2:$E$30,2,FALSE)</f>
        <v>0.03</v>
      </c>
      <c r="C34" s="8">
        <f>VLOOKUP(A34,[1]Sheet1!$A$2:$E$30,3,FALSE)</f>
        <v>0.03</v>
      </c>
      <c r="D34" s="8">
        <f>VLOOKUP(A34,[1]Sheet1!$A$2:$E$30,4,FALSE)</f>
        <v>0</v>
      </c>
      <c r="E34" s="8">
        <f>VLOOKUP(A34,[1]Sheet1!$A$2:$E$30,5,FALSE)</f>
        <v>0</v>
      </c>
      <c r="F34" s="9">
        <v>0.27</v>
      </c>
      <c r="G34" s="10">
        <v>0.24</v>
      </c>
      <c r="H34" s="10">
        <v>0.03</v>
      </c>
      <c r="I34" s="11">
        <v>0</v>
      </c>
      <c r="J34" s="8" t="s">
        <v>0</v>
      </c>
      <c r="K34" s="8" t="s">
        <v>0</v>
      </c>
      <c r="L34" s="8" t="s">
        <v>0</v>
      </c>
      <c r="M34" s="8" t="s">
        <v>0</v>
      </c>
      <c r="N34" s="9" t="s">
        <v>0</v>
      </c>
      <c r="O34" s="10" t="s">
        <v>0</v>
      </c>
      <c r="P34" s="10" t="s">
        <v>0</v>
      </c>
      <c r="Q34" s="11" t="s">
        <v>0</v>
      </c>
      <c r="R34" s="8" t="s">
        <v>0</v>
      </c>
      <c r="S34" s="8" t="s">
        <v>0</v>
      </c>
      <c r="T34" s="8" t="s">
        <v>0</v>
      </c>
      <c r="U34" s="8" t="s">
        <v>0</v>
      </c>
      <c r="V34" s="9">
        <f>VLOOKUP($A34,[1]Sheet1!Z:AD,2,FALSE)</f>
        <v>2.0299999999999998</v>
      </c>
      <c r="W34" s="10">
        <f>VLOOKUP($A34,[1]Sheet1!$Z:$AD,3,FALSE)</f>
        <v>1.89</v>
      </c>
      <c r="X34" s="10">
        <f>VLOOKUP($A34,[1]Sheet1!$Z:$AD,4,FALSE)</f>
        <v>0.14000000000000001</v>
      </c>
      <c r="Y34" s="11">
        <f>VLOOKUP($A34,[1]Sheet1!$Z:$AD,5,FALSE)</f>
        <v>0</v>
      </c>
      <c r="Z34" s="18"/>
      <c r="AA34" s="18"/>
      <c r="AB34" s="18"/>
      <c r="AC34" s="18"/>
      <c r="AK34"/>
      <c r="AL34"/>
      <c r="AM34"/>
      <c r="AN34"/>
      <c r="AO34"/>
      <c r="AP34"/>
      <c r="AQ34"/>
      <c r="AR34"/>
      <c r="AS34"/>
      <c r="AT34"/>
    </row>
    <row r="35" spans="1:46" s="2" customFormat="1" ht="11.45" customHeight="1" x14ac:dyDescent="0.25">
      <c r="A35" s="12" t="s">
        <v>28</v>
      </c>
      <c r="B35" s="8" t="s">
        <v>0</v>
      </c>
      <c r="C35" s="8" t="s">
        <v>0</v>
      </c>
      <c r="D35" s="8" t="s">
        <v>0</v>
      </c>
      <c r="E35" s="8" t="s">
        <v>0</v>
      </c>
      <c r="F35" s="9">
        <v>0.61</v>
      </c>
      <c r="G35" s="10">
        <v>0.49</v>
      </c>
      <c r="H35" s="10">
        <v>0.12</v>
      </c>
      <c r="I35" s="11">
        <v>0</v>
      </c>
      <c r="J35" s="18">
        <v>0</v>
      </c>
      <c r="K35" s="18">
        <v>0</v>
      </c>
      <c r="L35" s="18">
        <v>0</v>
      </c>
      <c r="M35" s="18">
        <v>0</v>
      </c>
      <c r="N35" s="9" t="s">
        <v>0</v>
      </c>
      <c r="O35" s="10" t="s">
        <v>0</v>
      </c>
      <c r="P35" s="10" t="s">
        <v>0</v>
      </c>
      <c r="Q35" s="11" t="s">
        <v>0</v>
      </c>
      <c r="R35" s="8" t="s">
        <v>0</v>
      </c>
      <c r="S35" s="8" t="s">
        <v>0</v>
      </c>
      <c r="T35" s="8" t="s">
        <v>0</v>
      </c>
      <c r="U35" s="8" t="s">
        <v>0</v>
      </c>
      <c r="V35" s="9" t="s">
        <v>0</v>
      </c>
      <c r="W35" s="10" t="s">
        <v>0</v>
      </c>
      <c r="X35" s="10" t="s">
        <v>0</v>
      </c>
      <c r="Y35" s="11" t="s">
        <v>0</v>
      </c>
      <c r="Z35" s="18"/>
      <c r="AA35" s="18"/>
      <c r="AB35" s="18"/>
      <c r="AC35" s="18"/>
      <c r="AK35"/>
      <c r="AL35"/>
      <c r="AM35"/>
      <c r="AN35"/>
      <c r="AO35"/>
      <c r="AP35"/>
      <c r="AQ35"/>
      <c r="AR35"/>
      <c r="AS35"/>
      <c r="AT35"/>
    </row>
    <row r="36" spans="1:46" s="2" customFormat="1" ht="11.45" customHeight="1" x14ac:dyDescent="0.25">
      <c r="A36" s="12" t="s">
        <v>27</v>
      </c>
      <c r="B36" s="8" t="s">
        <v>0</v>
      </c>
      <c r="C36" s="8" t="s">
        <v>0</v>
      </c>
      <c r="D36" s="8" t="s">
        <v>0</v>
      </c>
      <c r="E36" s="8" t="s">
        <v>0</v>
      </c>
      <c r="F36" s="9">
        <v>0.03</v>
      </c>
      <c r="G36" s="10">
        <v>0.03</v>
      </c>
      <c r="H36" s="10">
        <v>0</v>
      </c>
      <c r="I36" s="11">
        <v>0</v>
      </c>
      <c r="J36" s="18">
        <v>0.17</v>
      </c>
      <c r="K36" s="18">
        <v>0</v>
      </c>
      <c r="L36" s="18">
        <v>0.17</v>
      </c>
      <c r="M36" s="18">
        <v>0</v>
      </c>
      <c r="N36" s="9">
        <v>0</v>
      </c>
      <c r="O36" s="10">
        <v>0</v>
      </c>
      <c r="P36" s="10">
        <v>0</v>
      </c>
      <c r="Q36" s="11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9" t="s">
        <v>0</v>
      </c>
      <c r="W36" s="10" t="s">
        <v>0</v>
      </c>
      <c r="X36" s="10" t="s">
        <v>0</v>
      </c>
      <c r="Y36" s="11" t="s">
        <v>0</v>
      </c>
      <c r="Z36" s="18"/>
      <c r="AA36" s="18"/>
      <c r="AB36" s="18"/>
      <c r="AC36" s="18"/>
      <c r="AK36"/>
      <c r="AL36"/>
      <c r="AM36"/>
      <c r="AN36"/>
      <c r="AO36"/>
      <c r="AP36"/>
      <c r="AQ36"/>
      <c r="AR36"/>
      <c r="AS36"/>
      <c r="AT36"/>
    </row>
    <row r="37" spans="1:46" s="2" customFormat="1" ht="11.45" customHeight="1" x14ac:dyDescent="0.25">
      <c r="A37" s="12" t="s">
        <v>26</v>
      </c>
      <c r="B37" s="8">
        <f>VLOOKUP(A37,[1]Sheet1!$A$2:$E$30,2,FALSE)</f>
        <v>0.04</v>
      </c>
      <c r="C37" s="8">
        <f>VLOOKUP(A37,[1]Sheet1!$A$2:$E$30,3,FALSE)</f>
        <v>0.04</v>
      </c>
      <c r="D37" s="8">
        <f>VLOOKUP(A37,[1]Sheet1!$A$2:$E$30,4,FALSE)</f>
        <v>0</v>
      </c>
      <c r="E37" s="8">
        <f>VLOOKUP(A37,[1]Sheet1!$A$2:$E$30,5,FALSE)</f>
        <v>0</v>
      </c>
      <c r="F37" s="9">
        <v>2.64</v>
      </c>
      <c r="G37" s="10">
        <v>0.7</v>
      </c>
      <c r="H37" s="10">
        <v>1.94</v>
      </c>
      <c r="I37" s="11">
        <v>0</v>
      </c>
      <c r="J37" s="18">
        <v>0</v>
      </c>
      <c r="K37" s="18">
        <v>0</v>
      </c>
      <c r="L37" s="18">
        <v>0</v>
      </c>
      <c r="M37" s="18">
        <v>0</v>
      </c>
      <c r="N37" s="9" t="s">
        <v>0</v>
      </c>
      <c r="O37" s="10" t="s">
        <v>0</v>
      </c>
      <c r="P37" s="10" t="s">
        <v>0</v>
      </c>
      <c r="Q37" s="11" t="s">
        <v>0</v>
      </c>
      <c r="R37" s="8" t="s">
        <v>0</v>
      </c>
      <c r="S37" s="8" t="s">
        <v>0</v>
      </c>
      <c r="T37" s="8" t="s">
        <v>0</v>
      </c>
      <c r="U37" s="8" t="s">
        <v>0</v>
      </c>
      <c r="V37" s="9" t="s">
        <v>0</v>
      </c>
      <c r="W37" s="10" t="s">
        <v>0</v>
      </c>
      <c r="X37" s="10" t="s">
        <v>0</v>
      </c>
      <c r="Y37" s="11" t="s">
        <v>0</v>
      </c>
      <c r="Z37" s="18"/>
      <c r="AA37" s="18"/>
      <c r="AB37" s="18"/>
      <c r="AC37" s="18"/>
      <c r="AK37"/>
      <c r="AL37"/>
      <c r="AM37"/>
      <c r="AN37"/>
      <c r="AO37"/>
      <c r="AP37"/>
      <c r="AQ37"/>
      <c r="AR37"/>
      <c r="AS37"/>
      <c r="AT37"/>
    </row>
    <row r="38" spans="1:46" s="2" customFormat="1" ht="11.45" customHeight="1" x14ac:dyDescent="0.25">
      <c r="A38" s="12" t="s">
        <v>25</v>
      </c>
      <c r="B38" s="8" t="s">
        <v>0</v>
      </c>
      <c r="C38" s="8" t="s">
        <v>0</v>
      </c>
      <c r="D38" s="8" t="s">
        <v>0</v>
      </c>
      <c r="E38" s="8" t="s">
        <v>0</v>
      </c>
      <c r="F38" s="9">
        <v>0.02</v>
      </c>
      <c r="G38" s="10">
        <v>0.02</v>
      </c>
      <c r="H38" s="10">
        <v>0</v>
      </c>
      <c r="I38" s="11">
        <v>0</v>
      </c>
      <c r="J38" s="8" t="s">
        <v>0</v>
      </c>
      <c r="K38" s="8" t="s">
        <v>0</v>
      </c>
      <c r="L38" s="8" t="s">
        <v>0</v>
      </c>
      <c r="M38" s="8" t="s">
        <v>0</v>
      </c>
      <c r="N38" s="9" t="s">
        <v>0</v>
      </c>
      <c r="O38" s="10" t="s">
        <v>0</v>
      </c>
      <c r="P38" s="10" t="s">
        <v>0</v>
      </c>
      <c r="Q38" s="11" t="s">
        <v>0</v>
      </c>
      <c r="R38" s="8" t="s">
        <v>0</v>
      </c>
      <c r="S38" s="8" t="s">
        <v>0</v>
      </c>
      <c r="T38" s="8" t="s">
        <v>0</v>
      </c>
      <c r="U38" s="8" t="s">
        <v>0</v>
      </c>
      <c r="V38" s="9" t="s">
        <v>0</v>
      </c>
      <c r="W38" s="10" t="s">
        <v>0</v>
      </c>
      <c r="X38" s="10" t="s">
        <v>0</v>
      </c>
      <c r="Y38" s="11" t="s">
        <v>0</v>
      </c>
      <c r="Z38" s="18"/>
      <c r="AA38" s="18"/>
      <c r="AB38" s="18"/>
      <c r="AC38" s="18"/>
      <c r="AK38"/>
      <c r="AL38"/>
      <c r="AM38"/>
      <c r="AN38"/>
      <c r="AO38"/>
      <c r="AP38"/>
      <c r="AQ38"/>
      <c r="AR38"/>
      <c r="AS38"/>
      <c r="AT38"/>
    </row>
    <row r="39" spans="1:46" s="2" customFormat="1" ht="11.45" customHeight="1" x14ac:dyDescent="0.25">
      <c r="A39" s="12" t="s">
        <v>24</v>
      </c>
      <c r="B39" s="8" t="s">
        <v>0</v>
      </c>
      <c r="C39" s="8" t="s">
        <v>0</v>
      </c>
      <c r="D39" s="8" t="s">
        <v>0</v>
      </c>
      <c r="E39" s="8" t="s">
        <v>0</v>
      </c>
      <c r="F39" s="9">
        <v>7.0000000000000007E-2</v>
      </c>
      <c r="G39" s="10">
        <v>7.0000000000000007E-2</v>
      </c>
      <c r="H39" s="10">
        <v>0</v>
      </c>
      <c r="I39" s="11">
        <v>0</v>
      </c>
      <c r="J39" s="18">
        <v>0.01</v>
      </c>
      <c r="K39" s="18">
        <v>0.01</v>
      </c>
      <c r="L39" s="18">
        <v>0</v>
      </c>
      <c r="M39" s="18">
        <v>0</v>
      </c>
      <c r="N39" s="9" t="s">
        <v>0</v>
      </c>
      <c r="O39" s="10" t="s">
        <v>0</v>
      </c>
      <c r="P39" s="10" t="s">
        <v>0</v>
      </c>
      <c r="Q39" s="11" t="s">
        <v>0</v>
      </c>
      <c r="R39" s="8" t="s">
        <v>0</v>
      </c>
      <c r="S39" s="8" t="s">
        <v>0</v>
      </c>
      <c r="T39" s="8" t="s">
        <v>0</v>
      </c>
      <c r="U39" s="8" t="s">
        <v>0</v>
      </c>
      <c r="V39" s="9" t="s">
        <v>0</v>
      </c>
      <c r="W39" s="10" t="s">
        <v>0</v>
      </c>
      <c r="X39" s="10" t="s">
        <v>0</v>
      </c>
      <c r="Y39" s="11" t="s">
        <v>0</v>
      </c>
      <c r="Z39" s="18"/>
      <c r="AA39" s="18"/>
      <c r="AB39" s="18"/>
      <c r="AC39" s="18"/>
      <c r="AK39"/>
      <c r="AL39"/>
      <c r="AM39"/>
      <c r="AN39"/>
      <c r="AO39"/>
      <c r="AP39"/>
      <c r="AQ39"/>
      <c r="AR39"/>
      <c r="AS39"/>
      <c r="AT39"/>
    </row>
    <row r="40" spans="1:46" s="2" customFormat="1" ht="11.45" customHeight="1" x14ac:dyDescent="0.25">
      <c r="A40" s="12" t="s">
        <v>23</v>
      </c>
      <c r="B40" s="8">
        <f>VLOOKUP(A40,[1]Sheet1!$A$2:$E$30,2,FALSE)</f>
        <v>0.27</v>
      </c>
      <c r="C40" s="8">
        <f>VLOOKUP(A40,[1]Sheet1!$A$2:$E$30,3,FALSE)</f>
        <v>0.26</v>
      </c>
      <c r="D40" s="8">
        <f>VLOOKUP(A40,[1]Sheet1!$A$2:$E$30,4,FALSE)</f>
        <v>0</v>
      </c>
      <c r="E40" s="8">
        <f>VLOOKUP(A40,[1]Sheet1!$A$2:$E$30,5,FALSE)</f>
        <v>0.01</v>
      </c>
      <c r="F40" s="9">
        <v>13.29</v>
      </c>
      <c r="G40" s="10">
        <v>1.63</v>
      </c>
      <c r="H40" s="10">
        <v>11.66</v>
      </c>
      <c r="I40" s="11">
        <v>0</v>
      </c>
      <c r="J40" s="18">
        <v>0.04</v>
      </c>
      <c r="K40" s="18">
        <v>0.03</v>
      </c>
      <c r="L40" s="18">
        <v>0</v>
      </c>
      <c r="M40" s="18">
        <v>0.01</v>
      </c>
      <c r="N40" s="9">
        <v>0.96</v>
      </c>
      <c r="O40" s="10">
        <v>0.96</v>
      </c>
      <c r="P40" s="10">
        <v>0</v>
      </c>
      <c r="Q40" s="11">
        <v>0</v>
      </c>
      <c r="R40" s="8" t="s">
        <v>0</v>
      </c>
      <c r="S40" s="8" t="s">
        <v>0</v>
      </c>
      <c r="T40" s="8" t="s">
        <v>0</v>
      </c>
      <c r="U40" s="8" t="s">
        <v>0</v>
      </c>
      <c r="V40" s="9" t="s">
        <v>0</v>
      </c>
      <c r="W40" s="10" t="s">
        <v>0</v>
      </c>
      <c r="X40" s="10" t="s">
        <v>0</v>
      </c>
      <c r="Y40" s="11" t="s">
        <v>0</v>
      </c>
      <c r="Z40" s="18"/>
      <c r="AA40" s="18"/>
      <c r="AB40" s="18"/>
      <c r="AC40" s="18"/>
      <c r="AK40"/>
      <c r="AL40"/>
      <c r="AM40"/>
      <c r="AN40"/>
      <c r="AO40"/>
      <c r="AP40"/>
      <c r="AQ40"/>
      <c r="AR40"/>
      <c r="AS40"/>
      <c r="AT40"/>
    </row>
    <row r="41" spans="1:46" s="2" customFormat="1" ht="11.45" customHeight="1" x14ac:dyDescent="0.25">
      <c r="A41" s="12" t="s">
        <v>22</v>
      </c>
      <c r="B41" s="8">
        <f>VLOOKUP(A41,[1]Sheet1!$A$2:$E$30,2,FALSE)</f>
        <v>6.58</v>
      </c>
      <c r="C41" s="8">
        <f>VLOOKUP(A41,[1]Sheet1!$A$2:$E$30,3,FALSE)</f>
        <v>6.09</v>
      </c>
      <c r="D41" s="8">
        <f>VLOOKUP(A41,[1]Sheet1!$A$2:$E$30,4,FALSE)</f>
        <v>0.28000000000000003</v>
      </c>
      <c r="E41" s="8">
        <f>VLOOKUP(A41,[1]Sheet1!$A$2:$E$30,5,FALSE)</f>
        <v>0.21</v>
      </c>
      <c r="F41" s="9">
        <v>0.14000000000000001</v>
      </c>
      <c r="G41" s="10">
        <v>0.14000000000000001</v>
      </c>
      <c r="H41" s="10">
        <v>0</v>
      </c>
      <c r="I41" s="11">
        <v>0</v>
      </c>
      <c r="J41" s="18">
        <v>0.56000000000000005</v>
      </c>
      <c r="K41" s="18">
        <v>0.47</v>
      </c>
      <c r="L41" s="18">
        <v>7.0000000000000007E-2</v>
      </c>
      <c r="M41" s="18">
        <v>0.02</v>
      </c>
      <c r="N41" s="9">
        <v>7.58</v>
      </c>
      <c r="O41" s="10">
        <v>5.51</v>
      </c>
      <c r="P41" s="10">
        <v>0.15</v>
      </c>
      <c r="Q41" s="11">
        <v>1.92</v>
      </c>
      <c r="R41" s="8" t="s">
        <v>0</v>
      </c>
      <c r="S41" s="8" t="s">
        <v>0</v>
      </c>
      <c r="T41" s="8" t="s">
        <v>0</v>
      </c>
      <c r="U41" s="8" t="s">
        <v>0</v>
      </c>
      <c r="V41" s="9" t="s">
        <v>0</v>
      </c>
      <c r="W41" s="10" t="s">
        <v>0</v>
      </c>
      <c r="X41" s="10" t="s">
        <v>0</v>
      </c>
      <c r="Y41" s="11" t="s">
        <v>0</v>
      </c>
      <c r="Z41" s="18"/>
      <c r="AA41" s="18"/>
      <c r="AB41" s="18"/>
      <c r="AC41" s="18"/>
      <c r="AK41"/>
      <c r="AL41"/>
      <c r="AM41"/>
      <c r="AN41"/>
      <c r="AO41"/>
      <c r="AP41"/>
      <c r="AQ41"/>
      <c r="AR41"/>
      <c r="AS41"/>
      <c r="AT41"/>
    </row>
    <row r="42" spans="1:46" s="2" customFormat="1" ht="11.45" customHeight="1" x14ac:dyDescent="0.25">
      <c r="A42" s="12" t="s">
        <v>21</v>
      </c>
      <c r="B42" s="8">
        <f>VLOOKUP(A42,[1]Sheet1!$A$2:$E$30,2,FALSE)</f>
        <v>29.79</v>
      </c>
      <c r="C42" s="8">
        <f>VLOOKUP(A42,[1]Sheet1!$A$2:$E$30,3,FALSE)</f>
        <v>22.7</v>
      </c>
      <c r="D42" s="8">
        <f>VLOOKUP(A42,[1]Sheet1!$A$2:$E$30,4,FALSE)</f>
        <v>6.63</v>
      </c>
      <c r="E42" s="8">
        <f>VLOOKUP(A42,[1]Sheet1!$A$2:$E$30,5,FALSE)</f>
        <v>0.46</v>
      </c>
      <c r="F42" s="9">
        <v>0.03</v>
      </c>
      <c r="G42" s="10">
        <v>0.03</v>
      </c>
      <c r="H42" s="10">
        <v>0</v>
      </c>
      <c r="I42" s="11">
        <v>0</v>
      </c>
      <c r="J42" s="8" t="s">
        <v>0</v>
      </c>
      <c r="K42" s="8" t="s">
        <v>0</v>
      </c>
      <c r="L42" s="8" t="s">
        <v>0</v>
      </c>
      <c r="M42" s="8" t="s">
        <v>0</v>
      </c>
      <c r="N42" s="9" t="s">
        <v>0</v>
      </c>
      <c r="O42" s="10" t="s">
        <v>0</v>
      </c>
      <c r="P42" s="10" t="s">
        <v>0</v>
      </c>
      <c r="Q42" s="11" t="s">
        <v>0</v>
      </c>
      <c r="R42" s="8" t="s">
        <v>0</v>
      </c>
      <c r="S42" s="8" t="s">
        <v>0</v>
      </c>
      <c r="T42" s="8" t="s">
        <v>0</v>
      </c>
      <c r="U42" s="8" t="s">
        <v>0</v>
      </c>
      <c r="V42" s="9" t="s">
        <v>0</v>
      </c>
      <c r="W42" s="10" t="s">
        <v>0</v>
      </c>
      <c r="X42" s="10" t="s">
        <v>0</v>
      </c>
      <c r="Y42" s="11" t="s">
        <v>0</v>
      </c>
      <c r="Z42" s="18"/>
      <c r="AC42" s="18"/>
      <c r="AK42"/>
      <c r="AL42"/>
      <c r="AM42"/>
      <c r="AN42"/>
      <c r="AO42"/>
      <c r="AP42"/>
      <c r="AQ42"/>
      <c r="AR42"/>
      <c r="AS42"/>
      <c r="AT42"/>
    </row>
    <row r="43" spans="1:46" s="2" customFormat="1" ht="11.45" customHeight="1" x14ac:dyDescent="0.25">
      <c r="A43" s="12" t="s">
        <v>20</v>
      </c>
      <c r="B43" s="8">
        <f>VLOOKUP(A43,[1]Sheet1!$A$2:$E$30,2,FALSE)</f>
        <v>19.25</v>
      </c>
      <c r="C43" s="8">
        <f>VLOOKUP(A43,[1]Sheet1!$A$2:$E$30,3,FALSE)</f>
        <v>14.94</v>
      </c>
      <c r="D43" s="8">
        <f>VLOOKUP(A43,[1]Sheet1!$A$2:$E$30,4,FALSE)</f>
        <v>1.5</v>
      </c>
      <c r="E43" s="8">
        <f>VLOOKUP(A43,[1]Sheet1!$A$2:$E$30,5,FALSE)</f>
        <v>2.81</v>
      </c>
      <c r="F43" s="9">
        <v>0.08</v>
      </c>
      <c r="G43" s="10">
        <v>0.08</v>
      </c>
      <c r="H43" s="10">
        <v>0</v>
      </c>
      <c r="I43" s="11">
        <v>0</v>
      </c>
      <c r="J43" s="18">
        <v>3.9</v>
      </c>
      <c r="K43" s="18">
        <v>3.66</v>
      </c>
      <c r="L43" s="18">
        <v>0.18</v>
      </c>
      <c r="M43" s="18">
        <v>0.06</v>
      </c>
      <c r="N43" s="9">
        <v>11.31</v>
      </c>
      <c r="O43" s="10">
        <v>7.76</v>
      </c>
      <c r="P43" s="10">
        <v>0.27</v>
      </c>
      <c r="Q43" s="11">
        <v>3.28</v>
      </c>
      <c r="R43" s="8" t="s">
        <v>0</v>
      </c>
      <c r="S43" s="8" t="s">
        <v>0</v>
      </c>
      <c r="T43" s="8" t="s">
        <v>0</v>
      </c>
      <c r="U43" s="8" t="s">
        <v>0</v>
      </c>
      <c r="V43" s="9" t="s">
        <v>0</v>
      </c>
      <c r="W43" s="10" t="s">
        <v>0</v>
      </c>
      <c r="X43" s="10" t="s">
        <v>0</v>
      </c>
      <c r="Y43" s="11" t="s">
        <v>0</v>
      </c>
      <c r="Z43" s="18"/>
      <c r="AC43" s="18"/>
      <c r="AK43"/>
      <c r="AL43"/>
      <c r="AM43"/>
      <c r="AN43"/>
      <c r="AO43"/>
      <c r="AP43"/>
      <c r="AQ43"/>
      <c r="AR43"/>
      <c r="AS43"/>
      <c r="AT43"/>
    </row>
    <row r="44" spans="1:46" s="2" customFormat="1" ht="11.45" customHeight="1" x14ac:dyDescent="0.25">
      <c r="A44" s="12" t="s">
        <v>19</v>
      </c>
      <c r="B44" s="8">
        <f>VLOOKUP(A44,[1]Sheet1!$A$2:$E$30,2,FALSE)</f>
        <v>0.45</v>
      </c>
      <c r="C44" s="8">
        <f>VLOOKUP(A44,[1]Sheet1!$A$2:$E$30,3,FALSE)</f>
        <v>0.42</v>
      </c>
      <c r="D44" s="8">
        <f>VLOOKUP(A44,[1]Sheet1!$A$2:$E$30,4,FALSE)</f>
        <v>0</v>
      </c>
      <c r="E44" s="8">
        <f>VLOOKUP(A44,[1]Sheet1!$A$2:$E$30,5,FALSE)</f>
        <v>0.03</v>
      </c>
      <c r="F44" s="9">
        <v>0.06</v>
      </c>
      <c r="G44" s="10">
        <v>0.06</v>
      </c>
      <c r="H44" s="10">
        <v>0</v>
      </c>
      <c r="I44" s="11">
        <v>0</v>
      </c>
      <c r="J44" s="18">
        <v>0.27</v>
      </c>
      <c r="K44" s="18">
        <v>0.03</v>
      </c>
      <c r="L44" s="18">
        <v>0</v>
      </c>
      <c r="M44" s="18">
        <v>0.24</v>
      </c>
      <c r="N44" s="9" t="s">
        <v>0</v>
      </c>
      <c r="O44" s="10" t="s">
        <v>0</v>
      </c>
      <c r="P44" s="10" t="s">
        <v>0</v>
      </c>
      <c r="Q44" s="11" t="s">
        <v>0</v>
      </c>
      <c r="R44" s="8" t="s">
        <v>0</v>
      </c>
      <c r="S44" s="8" t="s">
        <v>0</v>
      </c>
      <c r="T44" s="8" t="s">
        <v>0</v>
      </c>
      <c r="U44" s="8" t="s">
        <v>0</v>
      </c>
      <c r="V44" s="9" t="s">
        <v>0</v>
      </c>
      <c r="W44" s="10" t="s">
        <v>0</v>
      </c>
      <c r="X44" s="10" t="s">
        <v>0</v>
      </c>
      <c r="Y44" s="11" t="s">
        <v>0</v>
      </c>
      <c r="Z44" s="18"/>
      <c r="AA44" s="18"/>
      <c r="AB44" s="18"/>
      <c r="AC44" s="18"/>
      <c r="AK44"/>
      <c r="AL44"/>
      <c r="AM44"/>
      <c r="AN44"/>
      <c r="AO44"/>
      <c r="AP44"/>
      <c r="AQ44"/>
      <c r="AR44"/>
      <c r="AS44"/>
      <c r="AT44"/>
    </row>
    <row r="45" spans="1:46" s="2" customFormat="1" ht="11.45" customHeight="1" x14ac:dyDescent="0.25">
      <c r="A45" s="12" t="s">
        <v>18</v>
      </c>
      <c r="B45" s="8">
        <f>VLOOKUP(A45,[1]Sheet1!$A$2:$E$30,2,FALSE)</f>
        <v>46.13</v>
      </c>
      <c r="C45" s="8">
        <f>VLOOKUP(A45,[1]Sheet1!$A$2:$E$30,3,FALSE)</f>
        <v>26.82</v>
      </c>
      <c r="D45" s="8">
        <f>VLOOKUP(A45,[1]Sheet1!$A$2:$E$30,4,FALSE)</f>
        <v>19.309999999999999</v>
      </c>
      <c r="E45" s="8">
        <f>VLOOKUP(A45,[1]Sheet1!$A$2:$E$30,5,FALSE)</f>
        <v>0</v>
      </c>
      <c r="F45" s="9">
        <v>0.65</v>
      </c>
      <c r="G45" s="10">
        <v>0.37</v>
      </c>
      <c r="H45" s="10">
        <v>0.28000000000000003</v>
      </c>
      <c r="I45" s="11">
        <v>0</v>
      </c>
      <c r="J45" s="18">
        <v>84.7</v>
      </c>
      <c r="K45" s="18">
        <v>4.1100000000000003</v>
      </c>
      <c r="L45" s="18">
        <v>80.59</v>
      </c>
      <c r="M45" s="18">
        <v>0</v>
      </c>
      <c r="N45" s="9">
        <v>61.65</v>
      </c>
      <c r="O45" s="10">
        <v>16.34</v>
      </c>
      <c r="P45" s="10">
        <v>45.31</v>
      </c>
      <c r="Q45" s="11">
        <v>0</v>
      </c>
      <c r="R45" s="8" t="s">
        <v>0</v>
      </c>
      <c r="S45" s="8" t="s">
        <v>0</v>
      </c>
      <c r="T45" s="8" t="s">
        <v>0</v>
      </c>
      <c r="U45" s="8" t="s">
        <v>0</v>
      </c>
      <c r="V45" s="9" t="s">
        <v>0</v>
      </c>
      <c r="W45" s="10" t="s">
        <v>0</v>
      </c>
      <c r="X45" s="10" t="s">
        <v>0</v>
      </c>
      <c r="Y45" s="11" t="s">
        <v>0</v>
      </c>
      <c r="Z45" s="18"/>
      <c r="AA45" s="18"/>
      <c r="AB45" s="18"/>
      <c r="AC45" s="18"/>
      <c r="AK45"/>
      <c r="AL45"/>
      <c r="AM45"/>
      <c r="AN45"/>
      <c r="AO45"/>
      <c r="AP45"/>
      <c r="AQ45"/>
      <c r="AR45"/>
      <c r="AS45"/>
      <c r="AT45"/>
    </row>
    <row r="46" spans="1:46" s="2" customFormat="1" ht="11.45" customHeight="1" x14ac:dyDescent="0.25">
      <c r="A46" s="12" t="s">
        <v>17</v>
      </c>
      <c r="B46" s="8">
        <f>VLOOKUP(A46,[1]Sheet1!$A$2:$E$30,2,FALSE)</f>
        <v>0.17</v>
      </c>
      <c r="C46" s="8">
        <f>VLOOKUP(A46,[1]Sheet1!$A$2:$E$30,3,FALSE)</f>
        <v>0.17</v>
      </c>
      <c r="D46" s="8">
        <f>VLOOKUP(A46,[1]Sheet1!$A$2:$E$30,4,FALSE)</f>
        <v>0</v>
      </c>
      <c r="E46" s="8">
        <f>VLOOKUP(A46,[1]Sheet1!$A$2:$E$30,5,FALSE)</f>
        <v>0</v>
      </c>
      <c r="F46" s="9">
        <v>0.14000000000000001</v>
      </c>
      <c r="G46" s="10">
        <v>0.13</v>
      </c>
      <c r="H46" s="10">
        <v>0.01</v>
      </c>
      <c r="I46" s="11">
        <v>0</v>
      </c>
      <c r="J46" s="18">
        <v>0.04</v>
      </c>
      <c r="K46" s="18">
        <v>0.03</v>
      </c>
      <c r="L46" s="18">
        <v>0.01</v>
      </c>
      <c r="M46" s="18">
        <v>0</v>
      </c>
      <c r="N46" s="9">
        <v>1.85</v>
      </c>
      <c r="O46" s="10">
        <v>0.64</v>
      </c>
      <c r="P46" s="10">
        <v>0</v>
      </c>
      <c r="Q46" s="11">
        <v>1.21</v>
      </c>
      <c r="R46" s="8" t="s">
        <v>0</v>
      </c>
      <c r="S46" s="8" t="s">
        <v>0</v>
      </c>
      <c r="T46" s="8" t="s">
        <v>0</v>
      </c>
      <c r="U46" s="8" t="s">
        <v>0</v>
      </c>
      <c r="V46" s="9" t="s">
        <v>0</v>
      </c>
      <c r="W46" s="10" t="s">
        <v>0</v>
      </c>
      <c r="X46" s="10" t="s">
        <v>0</v>
      </c>
      <c r="Y46" s="11" t="s">
        <v>0</v>
      </c>
      <c r="Z46" s="18"/>
      <c r="AA46" s="18"/>
      <c r="AB46" s="18"/>
      <c r="AC46" s="18"/>
      <c r="AK46"/>
      <c r="AL46"/>
      <c r="AM46"/>
      <c r="AN46"/>
      <c r="AO46"/>
      <c r="AP46"/>
      <c r="AQ46"/>
      <c r="AR46"/>
      <c r="AS46"/>
      <c r="AT46"/>
    </row>
    <row r="47" spans="1:46" s="2" customFormat="1" ht="11.45" customHeight="1" x14ac:dyDescent="0.25">
      <c r="A47" s="12" t="s">
        <v>16</v>
      </c>
      <c r="B47" s="8">
        <f>VLOOKUP(A47,[1]Sheet1!$A$2:$E$30,2,FALSE)</f>
        <v>0.52</v>
      </c>
      <c r="C47" s="8">
        <f>VLOOKUP(A47,[1]Sheet1!$A$2:$E$30,3,FALSE)</f>
        <v>0.32</v>
      </c>
      <c r="D47" s="8">
        <f>VLOOKUP(A47,[1]Sheet1!$A$2:$E$30,4,FALSE)</f>
        <v>0</v>
      </c>
      <c r="E47" s="8">
        <f>VLOOKUP(A47,[1]Sheet1!$A$2:$E$30,5,FALSE)</f>
        <v>0.2</v>
      </c>
      <c r="F47" s="9">
        <v>0.48</v>
      </c>
      <c r="G47" s="10">
        <v>0.41</v>
      </c>
      <c r="H47" s="10">
        <v>7.0000000000000007E-2</v>
      </c>
      <c r="I47" s="11">
        <v>0</v>
      </c>
      <c r="J47" s="18">
        <v>0.11</v>
      </c>
      <c r="K47" s="18">
        <v>7.0000000000000007E-2</v>
      </c>
      <c r="L47" s="18">
        <v>0.02</v>
      </c>
      <c r="M47" s="18">
        <v>0.02</v>
      </c>
      <c r="N47" s="9" t="s">
        <v>0</v>
      </c>
      <c r="O47" s="10" t="s">
        <v>0</v>
      </c>
      <c r="P47" s="10" t="s">
        <v>0</v>
      </c>
      <c r="Q47" s="11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9" t="s">
        <v>0</v>
      </c>
      <c r="W47" s="10" t="s">
        <v>0</v>
      </c>
      <c r="X47" s="10" t="s">
        <v>0</v>
      </c>
      <c r="Y47" s="11" t="s">
        <v>0</v>
      </c>
      <c r="Z47" s="18"/>
      <c r="AA47" s="18"/>
      <c r="AB47" s="18"/>
      <c r="AC47" s="18"/>
      <c r="AK47"/>
      <c r="AL47"/>
      <c r="AM47"/>
      <c r="AN47"/>
      <c r="AO47"/>
      <c r="AP47"/>
      <c r="AQ47"/>
      <c r="AR47"/>
      <c r="AS47"/>
      <c r="AT47"/>
    </row>
    <row r="48" spans="1:46" s="2" customFormat="1" ht="11.45" customHeight="1" x14ac:dyDescent="0.25">
      <c r="A48" s="12" t="s">
        <v>15</v>
      </c>
      <c r="B48" s="8">
        <f>VLOOKUP(A48,[1]Sheet1!$A$2:$E$30,2,FALSE)</f>
        <v>0.61</v>
      </c>
      <c r="C48" s="8">
        <f>VLOOKUP(A48,[1]Sheet1!$A$2:$E$30,3,FALSE)</f>
        <v>0.59</v>
      </c>
      <c r="D48" s="8">
        <f>VLOOKUP(A48,[1]Sheet1!$A$2:$E$30,4,FALSE)</f>
        <v>0.02</v>
      </c>
      <c r="E48" s="8">
        <f>VLOOKUP(A48,[1]Sheet1!$A$2:$E$30,5,FALSE)</f>
        <v>0</v>
      </c>
      <c r="F48" s="9">
        <v>0.24</v>
      </c>
      <c r="G48" s="10">
        <v>0.21</v>
      </c>
      <c r="H48" s="10">
        <v>0.03</v>
      </c>
      <c r="I48" s="11">
        <v>0</v>
      </c>
      <c r="J48" s="18">
        <v>0.39</v>
      </c>
      <c r="K48" s="18">
        <v>0.08</v>
      </c>
      <c r="L48" s="18">
        <v>0.31</v>
      </c>
      <c r="M48" s="18">
        <v>0</v>
      </c>
      <c r="N48" s="9">
        <v>3.93</v>
      </c>
      <c r="O48" s="10">
        <v>3.66</v>
      </c>
      <c r="P48" s="10">
        <v>0.27</v>
      </c>
      <c r="Q48" s="11">
        <v>0</v>
      </c>
      <c r="R48" s="8" t="s">
        <v>0</v>
      </c>
      <c r="S48" s="8" t="s">
        <v>0</v>
      </c>
      <c r="T48" s="8" t="s">
        <v>0</v>
      </c>
      <c r="U48" s="8" t="s">
        <v>0</v>
      </c>
      <c r="V48" s="9" t="s">
        <v>0</v>
      </c>
      <c r="W48" s="10" t="s">
        <v>0</v>
      </c>
      <c r="X48" s="10" t="s">
        <v>0</v>
      </c>
      <c r="Y48" s="11" t="s">
        <v>0</v>
      </c>
      <c r="Z48" s="18"/>
      <c r="AA48" s="18"/>
      <c r="AB48" s="18"/>
      <c r="AC48" s="18"/>
      <c r="AK48"/>
      <c r="AL48"/>
      <c r="AM48"/>
      <c r="AN48"/>
      <c r="AO48"/>
      <c r="AP48"/>
      <c r="AQ48"/>
      <c r="AR48"/>
      <c r="AS48"/>
      <c r="AT48"/>
    </row>
    <row r="49" spans="1:46" s="2" customFormat="1" ht="11.45" customHeight="1" x14ac:dyDescent="0.25">
      <c r="A49" s="12" t="s">
        <v>14</v>
      </c>
      <c r="B49" s="8">
        <f>VLOOKUP(A49,[1]Sheet1!$A$2:$E$30,2,FALSE)</f>
        <v>9.06</v>
      </c>
      <c r="C49" s="8">
        <f>VLOOKUP(A49,[1]Sheet1!$A$2:$E$30,3,FALSE)</f>
        <v>0.54</v>
      </c>
      <c r="D49" s="8">
        <f>VLOOKUP(A49,[1]Sheet1!$A$2:$E$30,4,FALSE)</f>
        <v>8.52</v>
      </c>
      <c r="E49" s="8">
        <f>VLOOKUP(A49,[1]Sheet1!$A$2:$E$30,5,FALSE)</f>
        <v>0</v>
      </c>
      <c r="F49" s="9">
        <v>0.08</v>
      </c>
      <c r="G49" s="10">
        <v>7.0000000000000007E-2</v>
      </c>
      <c r="H49" s="10">
        <v>0.01</v>
      </c>
      <c r="I49" s="11">
        <v>0</v>
      </c>
      <c r="J49" s="18">
        <v>0.04</v>
      </c>
      <c r="K49" s="18">
        <v>0</v>
      </c>
      <c r="L49" s="18">
        <v>0.04</v>
      </c>
      <c r="M49" s="18">
        <v>0</v>
      </c>
      <c r="N49" s="9" t="s">
        <v>0</v>
      </c>
      <c r="O49" s="10" t="s">
        <v>0</v>
      </c>
      <c r="P49" s="10" t="s">
        <v>0</v>
      </c>
      <c r="Q49" s="11" t="s">
        <v>0</v>
      </c>
      <c r="R49" s="8" t="s">
        <v>0</v>
      </c>
      <c r="S49" s="8" t="s">
        <v>0</v>
      </c>
      <c r="T49" s="8" t="s">
        <v>0</v>
      </c>
      <c r="U49" s="8" t="s">
        <v>0</v>
      </c>
      <c r="V49" s="9" t="s">
        <v>0</v>
      </c>
      <c r="W49" s="10" t="s">
        <v>0</v>
      </c>
      <c r="X49" s="10" t="s">
        <v>0</v>
      </c>
      <c r="Y49" s="11" t="s">
        <v>0</v>
      </c>
      <c r="Z49" s="18"/>
      <c r="AA49" s="18"/>
      <c r="AB49" s="18"/>
      <c r="AC49" s="18"/>
      <c r="AK49"/>
      <c r="AL49"/>
      <c r="AM49"/>
      <c r="AN49"/>
      <c r="AO49"/>
      <c r="AP49"/>
      <c r="AQ49"/>
      <c r="AR49"/>
      <c r="AS49"/>
      <c r="AT49"/>
    </row>
    <row r="50" spans="1:46" s="2" customFormat="1" ht="11.45" customHeight="1" x14ac:dyDescent="0.25">
      <c r="A50" s="12" t="s">
        <v>13</v>
      </c>
      <c r="B50" s="8">
        <f>VLOOKUP(A50,[1]Sheet1!$A$2:$E$30,2,FALSE)</f>
        <v>0.09</v>
      </c>
      <c r="C50" s="8">
        <f>VLOOKUP(A50,[1]Sheet1!$A$2:$E$30,3,FALSE)</f>
        <v>0.06</v>
      </c>
      <c r="D50" s="8">
        <f>VLOOKUP(A50,[1]Sheet1!$A$2:$E$30,4,FALSE)</f>
        <v>0</v>
      </c>
      <c r="E50" s="8">
        <f>VLOOKUP(A50,[1]Sheet1!$A$2:$E$30,5,FALSE)</f>
        <v>0.03</v>
      </c>
      <c r="F50" s="9" t="s">
        <v>0</v>
      </c>
      <c r="G50" s="10" t="s">
        <v>0</v>
      </c>
      <c r="H50" s="10" t="s">
        <v>0</v>
      </c>
      <c r="I50" s="11" t="s">
        <v>0</v>
      </c>
      <c r="J50" s="18">
        <v>0.01</v>
      </c>
      <c r="K50" s="18">
        <v>0</v>
      </c>
      <c r="L50" s="18">
        <v>0.01</v>
      </c>
      <c r="M50" s="18">
        <v>0</v>
      </c>
      <c r="N50" s="9" t="s">
        <v>0</v>
      </c>
      <c r="O50" s="10" t="s">
        <v>0</v>
      </c>
      <c r="P50" s="10" t="s">
        <v>0</v>
      </c>
      <c r="Q50" s="11" t="s">
        <v>0</v>
      </c>
      <c r="R50" s="8" t="s">
        <v>0</v>
      </c>
      <c r="S50" s="8" t="s">
        <v>0</v>
      </c>
      <c r="T50" s="8" t="s">
        <v>0</v>
      </c>
      <c r="U50" s="8" t="s">
        <v>0</v>
      </c>
      <c r="V50" s="9" t="s">
        <v>0</v>
      </c>
      <c r="W50" s="10" t="s">
        <v>0</v>
      </c>
      <c r="X50" s="10" t="s">
        <v>0</v>
      </c>
      <c r="Y50" s="11" t="s">
        <v>0</v>
      </c>
      <c r="Z50" s="18"/>
      <c r="AA50" s="18"/>
      <c r="AB50" s="18"/>
      <c r="AC50" s="18"/>
      <c r="AK50"/>
      <c r="AL50"/>
      <c r="AM50"/>
      <c r="AN50"/>
      <c r="AO50"/>
      <c r="AP50"/>
      <c r="AQ50"/>
      <c r="AR50"/>
      <c r="AS50"/>
      <c r="AT50"/>
    </row>
    <row r="51" spans="1:46" s="2" customFormat="1" ht="11.45" customHeight="1" x14ac:dyDescent="0.25">
      <c r="A51" s="12" t="s">
        <v>12</v>
      </c>
      <c r="B51" s="8" t="s">
        <v>0</v>
      </c>
      <c r="C51" s="8" t="s">
        <v>0</v>
      </c>
      <c r="D51" s="8" t="s">
        <v>0</v>
      </c>
      <c r="E51" s="8" t="s">
        <v>0</v>
      </c>
      <c r="F51" s="9">
        <v>2.5299999999999998</v>
      </c>
      <c r="G51" s="10">
        <v>1.01</v>
      </c>
      <c r="H51" s="10">
        <v>1.52</v>
      </c>
      <c r="I51" s="11">
        <v>0</v>
      </c>
      <c r="J51" s="8" t="s">
        <v>0</v>
      </c>
      <c r="K51" s="8" t="s">
        <v>0</v>
      </c>
      <c r="L51" s="8" t="s">
        <v>0</v>
      </c>
      <c r="M51" s="8" t="s">
        <v>0</v>
      </c>
      <c r="N51" s="9" t="s">
        <v>0</v>
      </c>
      <c r="O51" s="10" t="s">
        <v>0</v>
      </c>
      <c r="P51" s="10" t="s">
        <v>0</v>
      </c>
      <c r="Q51" s="11" t="s">
        <v>0</v>
      </c>
      <c r="R51" s="8" t="s">
        <v>0</v>
      </c>
      <c r="S51" s="8" t="s">
        <v>0</v>
      </c>
      <c r="T51" s="8" t="s">
        <v>0</v>
      </c>
      <c r="U51" s="8" t="s">
        <v>0</v>
      </c>
      <c r="V51" s="9">
        <f>VLOOKUP($A51,[1]Sheet1!Z:AD,2,FALSE)</f>
        <v>2.0299999999999998</v>
      </c>
      <c r="W51" s="10">
        <f>VLOOKUP($A51,[1]Sheet1!$Z:$AD,3,FALSE)</f>
        <v>1.89</v>
      </c>
      <c r="X51" s="10">
        <f>VLOOKUP($A51,[1]Sheet1!$Z:$AD,4,FALSE)</f>
        <v>0.14000000000000001</v>
      </c>
      <c r="Y51" s="11">
        <f>VLOOKUP($A51,[1]Sheet1!$Z:$AD,5,FALSE)</f>
        <v>0</v>
      </c>
      <c r="Z51" s="18"/>
      <c r="AA51" s="18"/>
      <c r="AB51" s="18"/>
      <c r="AC51" s="18"/>
      <c r="AK51"/>
      <c r="AL51"/>
      <c r="AM51"/>
      <c r="AN51"/>
      <c r="AO51"/>
      <c r="AP51"/>
      <c r="AQ51"/>
      <c r="AR51"/>
      <c r="AS51"/>
      <c r="AT51"/>
    </row>
    <row r="52" spans="1:46" s="2" customFormat="1" ht="11.45" customHeight="1" x14ac:dyDescent="0.25">
      <c r="A52" s="12" t="s">
        <v>11</v>
      </c>
      <c r="B52" s="8">
        <f>VLOOKUP(A52,[1]Sheet1!$A$2:$E$30,2,FALSE)</f>
        <v>0.08</v>
      </c>
      <c r="C52" s="8">
        <f>VLOOKUP(A52,[1]Sheet1!$A$2:$E$30,3,FALSE)</f>
        <v>0.06</v>
      </c>
      <c r="D52" s="8">
        <f>VLOOKUP(A52,[1]Sheet1!$A$2:$E$30,4,FALSE)</f>
        <v>0</v>
      </c>
      <c r="E52" s="8">
        <f>VLOOKUP(A52,[1]Sheet1!$A$2:$E$30,5,FALSE)</f>
        <v>0.02</v>
      </c>
      <c r="F52" s="9">
        <v>0.15</v>
      </c>
      <c r="G52" s="10">
        <v>0.15</v>
      </c>
      <c r="H52" s="10">
        <v>0</v>
      </c>
      <c r="I52" s="11">
        <v>0</v>
      </c>
      <c r="J52" s="18">
        <v>0</v>
      </c>
      <c r="K52" s="18">
        <v>0</v>
      </c>
      <c r="L52" s="18">
        <v>0</v>
      </c>
      <c r="M52" s="18">
        <v>0</v>
      </c>
      <c r="N52" s="9">
        <v>0</v>
      </c>
      <c r="O52" s="10">
        <v>0</v>
      </c>
      <c r="P52" s="10">
        <v>0</v>
      </c>
      <c r="Q52" s="11">
        <v>0</v>
      </c>
      <c r="R52" s="8" t="s">
        <v>0</v>
      </c>
      <c r="S52" s="8" t="s">
        <v>0</v>
      </c>
      <c r="T52" s="8" t="s">
        <v>0</v>
      </c>
      <c r="U52" s="8" t="s">
        <v>0</v>
      </c>
      <c r="V52" s="9" t="s">
        <v>0</v>
      </c>
      <c r="W52" s="10" t="s">
        <v>0</v>
      </c>
      <c r="X52" s="10" t="s">
        <v>0</v>
      </c>
      <c r="Y52" s="11" t="s">
        <v>0</v>
      </c>
      <c r="Z52" s="18"/>
      <c r="AA52" s="18"/>
      <c r="AB52" s="18"/>
      <c r="AC52" s="18"/>
      <c r="AK52"/>
      <c r="AL52"/>
      <c r="AM52"/>
      <c r="AN52"/>
      <c r="AO52"/>
      <c r="AP52"/>
      <c r="AQ52"/>
      <c r="AR52"/>
      <c r="AS52"/>
      <c r="AT52"/>
    </row>
    <row r="53" spans="1:46" s="2" customFormat="1" ht="11.45" customHeight="1" x14ac:dyDescent="0.25">
      <c r="A53" s="12" t="s">
        <v>10</v>
      </c>
      <c r="B53" s="8">
        <f>VLOOKUP(A53,[1]Sheet1!$A$2:$E$30,2,FALSE)</f>
        <v>0.11</v>
      </c>
      <c r="C53" s="8">
        <f>VLOOKUP(A53,[1]Sheet1!$A$2:$E$30,3,FALSE)</f>
        <v>0.09</v>
      </c>
      <c r="D53" s="8">
        <f>VLOOKUP(A53,[1]Sheet1!$A$2:$E$30,4,FALSE)</f>
        <v>0.02</v>
      </c>
      <c r="E53" s="8">
        <f>VLOOKUP(A53,[1]Sheet1!$A$2:$E$30,5,FALSE)</f>
        <v>0</v>
      </c>
      <c r="F53" s="9">
        <v>0.18</v>
      </c>
      <c r="G53" s="10">
        <v>0.16</v>
      </c>
      <c r="H53" s="10">
        <v>0.02</v>
      </c>
      <c r="I53" s="11">
        <v>0</v>
      </c>
      <c r="J53" s="8" t="s">
        <v>0</v>
      </c>
      <c r="K53" s="8" t="s">
        <v>0</v>
      </c>
      <c r="L53" s="8" t="s">
        <v>0</v>
      </c>
      <c r="M53" s="8" t="s">
        <v>0</v>
      </c>
      <c r="N53" s="9" t="s">
        <v>0</v>
      </c>
      <c r="O53" s="10" t="s">
        <v>0</v>
      </c>
      <c r="P53" s="10" t="s">
        <v>0</v>
      </c>
      <c r="Q53" s="11" t="s">
        <v>0</v>
      </c>
      <c r="R53" s="8" t="s">
        <v>0</v>
      </c>
      <c r="S53" s="8" t="s">
        <v>0</v>
      </c>
      <c r="T53" s="8" t="s">
        <v>0</v>
      </c>
      <c r="U53" s="8" t="s">
        <v>0</v>
      </c>
      <c r="V53" s="9" t="s">
        <v>0</v>
      </c>
      <c r="W53" s="10" t="s">
        <v>0</v>
      </c>
      <c r="X53" s="10" t="s">
        <v>0</v>
      </c>
      <c r="Y53" s="11" t="s">
        <v>0</v>
      </c>
      <c r="Z53" s="18"/>
      <c r="AA53" s="18"/>
      <c r="AB53" s="18"/>
      <c r="AC53" s="18"/>
      <c r="AK53"/>
      <c r="AL53"/>
      <c r="AM53"/>
      <c r="AN53"/>
      <c r="AO53"/>
      <c r="AP53"/>
      <c r="AQ53"/>
      <c r="AR53"/>
      <c r="AS53"/>
      <c r="AT53"/>
    </row>
    <row r="54" spans="1:46" s="2" customFormat="1" ht="11.45" customHeight="1" x14ac:dyDescent="0.25">
      <c r="A54" s="12" t="s">
        <v>9</v>
      </c>
      <c r="B54" s="8" t="s">
        <v>0</v>
      </c>
      <c r="C54" s="8" t="s">
        <v>0</v>
      </c>
      <c r="D54" s="8" t="s">
        <v>0</v>
      </c>
      <c r="E54" s="8" t="s">
        <v>0</v>
      </c>
      <c r="F54" s="9">
        <v>1.1000000000000001</v>
      </c>
      <c r="G54" s="10">
        <v>0.68</v>
      </c>
      <c r="H54" s="10">
        <v>0.42</v>
      </c>
      <c r="I54" s="11">
        <v>0</v>
      </c>
      <c r="J54" s="8" t="s">
        <v>0</v>
      </c>
      <c r="K54" s="8" t="s">
        <v>0</v>
      </c>
      <c r="L54" s="8" t="s">
        <v>0</v>
      </c>
      <c r="M54" s="8" t="s">
        <v>0</v>
      </c>
      <c r="N54" s="9" t="s">
        <v>0</v>
      </c>
      <c r="O54" s="10" t="s">
        <v>0</v>
      </c>
      <c r="P54" s="10" t="s">
        <v>0</v>
      </c>
      <c r="Q54" s="11" t="s">
        <v>0</v>
      </c>
      <c r="R54" s="8" t="s">
        <v>0</v>
      </c>
      <c r="S54" s="8" t="s">
        <v>0</v>
      </c>
      <c r="T54" s="8" t="s">
        <v>0</v>
      </c>
      <c r="U54" s="8" t="s">
        <v>0</v>
      </c>
      <c r="V54" s="9" t="s">
        <v>0</v>
      </c>
      <c r="W54" s="10" t="s">
        <v>0</v>
      </c>
      <c r="X54" s="10" t="s">
        <v>0</v>
      </c>
      <c r="Y54" s="11" t="s">
        <v>0</v>
      </c>
      <c r="Z54" s="18"/>
      <c r="AA54" s="18"/>
      <c r="AB54" s="18"/>
      <c r="AC54" s="18"/>
      <c r="AK54"/>
      <c r="AL54"/>
      <c r="AM54"/>
      <c r="AN54"/>
      <c r="AO54"/>
      <c r="AP54"/>
      <c r="AQ54"/>
      <c r="AR54"/>
      <c r="AS54"/>
      <c r="AT54"/>
    </row>
    <row r="55" spans="1:46" s="2" customFormat="1" ht="11.45" customHeight="1" x14ac:dyDescent="0.25">
      <c r="A55" s="12" t="s">
        <v>8</v>
      </c>
      <c r="B55" s="8" t="s">
        <v>0</v>
      </c>
      <c r="C55" s="8" t="s">
        <v>0</v>
      </c>
      <c r="D55" s="8" t="s">
        <v>0</v>
      </c>
      <c r="E55" s="8" t="s">
        <v>0</v>
      </c>
      <c r="F55" s="9">
        <v>0.52</v>
      </c>
      <c r="G55" s="10">
        <v>0.43</v>
      </c>
      <c r="H55" s="10">
        <v>0.09</v>
      </c>
      <c r="I55" s="11">
        <v>0</v>
      </c>
      <c r="J55" s="8" t="s">
        <v>0</v>
      </c>
      <c r="K55" s="8" t="s">
        <v>0</v>
      </c>
      <c r="L55" s="8" t="s">
        <v>0</v>
      </c>
      <c r="M55" s="8" t="s">
        <v>0</v>
      </c>
      <c r="N55" s="9" t="s">
        <v>0</v>
      </c>
      <c r="O55" s="10" t="s">
        <v>0</v>
      </c>
      <c r="P55" s="10" t="s">
        <v>0</v>
      </c>
      <c r="Q55" s="11" t="s">
        <v>0</v>
      </c>
      <c r="R55" s="8" t="s">
        <v>0</v>
      </c>
      <c r="S55" s="8" t="s">
        <v>0</v>
      </c>
      <c r="T55" s="8" t="s">
        <v>0</v>
      </c>
      <c r="U55" s="8" t="s">
        <v>0</v>
      </c>
      <c r="V55" s="9" t="s">
        <v>0</v>
      </c>
      <c r="W55" s="10" t="s">
        <v>0</v>
      </c>
      <c r="X55" s="10" t="s">
        <v>0</v>
      </c>
      <c r="Y55" s="11" t="s">
        <v>0</v>
      </c>
      <c r="Z55" s="18"/>
      <c r="AA55" s="18"/>
      <c r="AB55" s="18"/>
      <c r="AC55" s="18"/>
      <c r="AK55"/>
      <c r="AL55"/>
      <c r="AM55"/>
      <c r="AN55"/>
      <c r="AO55"/>
      <c r="AP55"/>
      <c r="AQ55"/>
      <c r="AR55"/>
      <c r="AS55"/>
      <c r="AT55"/>
    </row>
    <row r="56" spans="1:46" s="2" customFormat="1" ht="11.45" customHeight="1" x14ac:dyDescent="0.25">
      <c r="A56" s="12" t="s">
        <v>7</v>
      </c>
      <c r="B56" s="8" t="s">
        <v>0</v>
      </c>
      <c r="C56" s="8" t="s">
        <v>0</v>
      </c>
      <c r="D56" s="8" t="s">
        <v>0</v>
      </c>
      <c r="E56" s="8" t="s">
        <v>0</v>
      </c>
      <c r="F56" s="9" t="s">
        <v>0</v>
      </c>
      <c r="G56" s="10" t="s">
        <v>0</v>
      </c>
      <c r="H56" s="10" t="s">
        <v>0</v>
      </c>
      <c r="I56" s="11" t="s">
        <v>0</v>
      </c>
      <c r="J56" s="18">
        <v>0.03</v>
      </c>
      <c r="K56" s="18">
        <v>0.03</v>
      </c>
      <c r="L56" s="18">
        <v>0</v>
      </c>
      <c r="M56" s="18">
        <v>0</v>
      </c>
      <c r="N56" s="9" t="s">
        <v>0</v>
      </c>
      <c r="O56" s="10" t="s">
        <v>0</v>
      </c>
      <c r="P56" s="10" t="s">
        <v>0</v>
      </c>
      <c r="Q56" s="11" t="s">
        <v>0</v>
      </c>
      <c r="R56" s="8" t="s">
        <v>0</v>
      </c>
      <c r="S56" s="8" t="s">
        <v>0</v>
      </c>
      <c r="T56" s="8" t="s">
        <v>0</v>
      </c>
      <c r="U56" s="8" t="s">
        <v>0</v>
      </c>
      <c r="V56" s="9" t="s">
        <v>0</v>
      </c>
      <c r="W56" s="10" t="s">
        <v>0</v>
      </c>
      <c r="X56" s="10" t="s">
        <v>0</v>
      </c>
      <c r="Y56" s="11" t="s">
        <v>0</v>
      </c>
      <c r="Z56" s="18"/>
      <c r="AA56" s="18"/>
      <c r="AB56" s="18"/>
      <c r="AC56" s="18"/>
      <c r="AK56"/>
      <c r="AL56"/>
      <c r="AM56"/>
      <c r="AN56"/>
      <c r="AO56"/>
      <c r="AP56"/>
      <c r="AQ56"/>
      <c r="AR56"/>
      <c r="AS56"/>
      <c r="AT56"/>
    </row>
    <row r="57" spans="1:46" s="2" customFormat="1" ht="11.45" customHeight="1" x14ac:dyDescent="0.25">
      <c r="A57" s="12" t="s">
        <v>6</v>
      </c>
      <c r="B57" s="8" t="s">
        <v>0</v>
      </c>
      <c r="C57" s="8" t="s">
        <v>0</v>
      </c>
      <c r="D57" s="8" t="s">
        <v>0</v>
      </c>
      <c r="E57" s="8" t="s">
        <v>0</v>
      </c>
      <c r="F57" s="9">
        <v>7.0000000000000007E-2</v>
      </c>
      <c r="G57" s="10">
        <v>7.0000000000000007E-2</v>
      </c>
      <c r="H57" s="10">
        <v>0</v>
      </c>
      <c r="I57" s="11">
        <v>0</v>
      </c>
      <c r="J57" s="18">
        <v>0.19</v>
      </c>
      <c r="K57" s="18">
        <v>0.14000000000000001</v>
      </c>
      <c r="L57" s="18">
        <v>0.02</v>
      </c>
      <c r="M57" s="18">
        <v>0.03</v>
      </c>
      <c r="N57" s="9" t="s">
        <v>0</v>
      </c>
      <c r="O57" s="10" t="s">
        <v>0</v>
      </c>
      <c r="P57" s="10" t="s">
        <v>0</v>
      </c>
      <c r="Q57" s="11" t="s">
        <v>0</v>
      </c>
      <c r="R57" s="8" t="s">
        <v>0</v>
      </c>
      <c r="S57" s="8" t="s">
        <v>0</v>
      </c>
      <c r="T57" s="8" t="s">
        <v>0</v>
      </c>
      <c r="U57" s="8" t="s">
        <v>0</v>
      </c>
      <c r="V57" s="9" t="s">
        <v>0</v>
      </c>
      <c r="W57" s="10" t="s">
        <v>0</v>
      </c>
      <c r="X57" s="10" t="s">
        <v>0</v>
      </c>
      <c r="Y57" s="11" t="s">
        <v>0</v>
      </c>
      <c r="Z57" s="18"/>
      <c r="AA57" s="18"/>
      <c r="AB57" s="18"/>
      <c r="AK57"/>
      <c r="AL57"/>
      <c r="AM57"/>
      <c r="AN57"/>
      <c r="AO57"/>
      <c r="AP57"/>
      <c r="AQ57"/>
      <c r="AR57"/>
      <c r="AS57"/>
      <c r="AT57"/>
    </row>
    <row r="58" spans="1:46" s="2" customFormat="1" ht="11.45" customHeight="1" x14ac:dyDescent="0.25">
      <c r="A58" s="12" t="s">
        <v>5</v>
      </c>
      <c r="B58" s="8" t="s">
        <v>0</v>
      </c>
      <c r="C58" s="8" t="s">
        <v>0</v>
      </c>
      <c r="D58" s="8" t="s">
        <v>0</v>
      </c>
      <c r="E58" s="8" t="s">
        <v>0</v>
      </c>
      <c r="F58" s="9">
        <v>0.21</v>
      </c>
      <c r="G58" s="10">
        <v>0.2</v>
      </c>
      <c r="H58" s="10">
        <v>0.01</v>
      </c>
      <c r="I58" s="11">
        <v>0</v>
      </c>
      <c r="J58" s="18">
        <v>0.03</v>
      </c>
      <c r="K58" s="18">
        <v>0.03</v>
      </c>
      <c r="L58" s="18">
        <v>0</v>
      </c>
      <c r="M58" s="18">
        <v>0</v>
      </c>
      <c r="N58" s="9" t="s">
        <v>0</v>
      </c>
      <c r="O58" s="10" t="s">
        <v>0</v>
      </c>
      <c r="P58" s="10" t="s">
        <v>0</v>
      </c>
      <c r="Q58" s="11" t="s">
        <v>0</v>
      </c>
      <c r="R58" s="8" t="s">
        <v>0</v>
      </c>
      <c r="S58" s="8" t="s">
        <v>0</v>
      </c>
      <c r="T58" s="8" t="s">
        <v>0</v>
      </c>
      <c r="U58" s="8" t="s">
        <v>0</v>
      </c>
      <c r="V58" s="9" t="s">
        <v>0</v>
      </c>
      <c r="W58" s="10" t="s">
        <v>0</v>
      </c>
      <c r="X58" s="10" t="s">
        <v>0</v>
      </c>
      <c r="Y58" s="11" t="s">
        <v>0</v>
      </c>
      <c r="Z58" s="18"/>
      <c r="AA58" s="18"/>
      <c r="AB58" s="18"/>
      <c r="AC58" s="18"/>
      <c r="AK58"/>
      <c r="AL58"/>
      <c r="AM58"/>
      <c r="AN58"/>
      <c r="AO58"/>
      <c r="AP58"/>
      <c r="AQ58"/>
      <c r="AR58"/>
      <c r="AS58"/>
      <c r="AT58"/>
    </row>
    <row r="59" spans="1:46" s="2" customFormat="1" ht="11.45" customHeight="1" x14ac:dyDescent="0.25">
      <c r="A59" s="12" t="s">
        <v>4</v>
      </c>
      <c r="B59" s="8">
        <f>VLOOKUP(A59,[1]Sheet1!$A$2:$E$30,2,FALSE)</f>
        <v>0.04</v>
      </c>
      <c r="C59" s="8">
        <f>VLOOKUP(A59,[1]Sheet1!$A$2:$E$30,3,FALSE)</f>
        <v>0.04</v>
      </c>
      <c r="D59" s="8">
        <f>VLOOKUP(A59,[1]Sheet1!$A$2:$E$30,4,FALSE)</f>
        <v>0</v>
      </c>
      <c r="E59" s="8">
        <f>VLOOKUP(A59,[1]Sheet1!$A$2:$E$30,5,FALSE)</f>
        <v>0</v>
      </c>
      <c r="F59" s="9" t="s">
        <v>0</v>
      </c>
      <c r="G59" s="10" t="s">
        <v>0</v>
      </c>
      <c r="H59" s="10" t="s">
        <v>0</v>
      </c>
      <c r="I59" s="11" t="s">
        <v>0</v>
      </c>
      <c r="J59" s="18">
        <v>0.19</v>
      </c>
      <c r="K59" s="18">
        <v>0.17</v>
      </c>
      <c r="L59" s="18">
        <v>0.02</v>
      </c>
      <c r="M59" s="18">
        <v>0</v>
      </c>
      <c r="N59" s="9" t="s">
        <v>0</v>
      </c>
      <c r="O59" s="10" t="s">
        <v>0</v>
      </c>
      <c r="P59" s="10" t="s">
        <v>0</v>
      </c>
      <c r="Q59" s="11" t="s">
        <v>0</v>
      </c>
      <c r="R59" s="8" t="s">
        <v>0</v>
      </c>
      <c r="S59" s="8" t="s">
        <v>0</v>
      </c>
      <c r="T59" s="8" t="s">
        <v>0</v>
      </c>
      <c r="U59" s="8" t="s">
        <v>0</v>
      </c>
      <c r="V59" s="9" t="s">
        <v>0</v>
      </c>
      <c r="W59" s="10" t="s">
        <v>0</v>
      </c>
      <c r="X59" s="10" t="s">
        <v>0</v>
      </c>
      <c r="Y59" s="11" t="s">
        <v>0</v>
      </c>
      <c r="Z59" s="18"/>
      <c r="AA59" s="18"/>
      <c r="AB59" s="18"/>
      <c r="AC59" s="18"/>
      <c r="AK59"/>
      <c r="AL59"/>
      <c r="AM59"/>
      <c r="AN59"/>
      <c r="AO59"/>
      <c r="AP59"/>
      <c r="AQ59"/>
      <c r="AR59"/>
      <c r="AS59"/>
      <c r="AT59"/>
    </row>
    <row r="60" spans="1:46" s="2" customFormat="1" ht="11.45" customHeight="1" x14ac:dyDescent="0.25">
      <c r="A60" s="12" t="s">
        <v>3</v>
      </c>
      <c r="B60" s="8">
        <f>VLOOKUP(A60,[1]Sheet1!$A$2:$E$30,2,FALSE)</f>
        <v>7.0000000000000007E-2</v>
      </c>
      <c r="C60" s="8">
        <f>VLOOKUP(A60,[1]Sheet1!$A$2:$E$30,3,FALSE)</f>
        <v>7.0000000000000007E-2</v>
      </c>
      <c r="D60" s="8">
        <f>VLOOKUP(A60,[1]Sheet1!$A$2:$E$30,4,FALSE)</f>
        <v>0</v>
      </c>
      <c r="E60" s="8">
        <f>VLOOKUP(A60,[1]Sheet1!$A$2:$E$30,5,FALSE)</f>
        <v>0</v>
      </c>
      <c r="F60" s="9" t="s">
        <v>0</v>
      </c>
      <c r="G60" s="10" t="s">
        <v>0</v>
      </c>
      <c r="H60" s="10" t="s">
        <v>0</v>
      </c>
      <c r="I60" s="11" t="s">
        <v>0</v>
      </c>
      <c r="J60" s="18">
        <v>0.39</v>
      </c>
      <c r="K60" s="18">
        <v>0.25</v>
      </c>
      <c r="L60" s="18">
        <v>0.14000000000000001</v>
      </c>
      <c r="M60" s="18">
        <v>0</v>
      </c>
      <c r="N60" s="9">
        <v>0.02</v>
      </c>
      <c r="O60" s="10">
        <v>0</v>
      </c>
      <c r="P60" s="10">
        <v>0.02</v>
      </c>
      <c r="Q60" s="11">
        <v>0</v>
      </c>
      <c r="R60" s="8" t="s">
        <v>0</v>
      </c>
      <c r="S60" s="8" t="s">
        <v>0</v>
      </c>
      <c r="T60" s="8" t="s">
        <v>0</v>
      </c>
      <c r="U60" s="8" t="s">
        <v>0</v>
      </c>
      <c r="V60" s="9" t="s">
        <v>0</v>
      </c>
      <c r="W60" s="10" t="s">
        <v>0</v>
      </c>
      <c r="X60" s="10" t="s">
        <v>0</v>
      </c>
      <c r="Y60" s="11" t="s">
        <v>0</v>
      </c>
      <c r="Z60" s="18"/>
      <c r="AA60" s="18"/>
      <c r="AB60" s="18"/>
      <c r="AC60" s="18"/>
      <c r="AK60"/>
      <c r="AL60"/>
      <c r="AM60"/>
      <c r="AN60"/>
      <c r="AO60"/>
      <c r="AP60"/>
      <c r="AQ60"/>
      <c r="AR60"/>
      <c r="AS60"/>
      <c r="AT60"/>
    </row>
    <row r="61" spans="1:46" s="2" customFormat="1" ht="11.45" customHeight="1" x14ac:dyDescent="0.25">
      <c r="A61" s="12" t="s">
        <v>2</v>
      </c>
      <c r="B61" s="8" t="s">
        <v>0</v>
      </c>
      <c r="C61" s="8" t="s">
        <v>0</v>
      </c>
      <c r="D61" s="8" t="s">
        <v>0</v>
      </c>
      <c r="E61" s="8" t="s">
        <v>0</v>
      </c>
      <c r="F61" s="9">
        <v>0.04</v>
      </c>
      <c r="G61" s="10">
        <v>0.04</v>
      </c>
      <c r="H61" s="10">
        <v>0</v>
      </c>
      <c r="I61" s="11">
        <v>0</v>
      </c>
      <c r="J61" s="8" t="s">
        <v>0</v>
      </c>
      <c r="K61" s="8" t="s">
        <v>0</v>
      </c>
      <c r="L61" s="8" t="s">
        <v>0</v>
      </c>
      <c r="M61" s="8" t="s">
        <v>0</v>
      </c>
      <c r="N61" s="9" t="s">
        <v>0</v>
      </c>
      <c r="O61" s="10" t="s">
        <v>0</v>
      </c>
      <c r="P61" s="10" t="s">
        <v>0</v>
      </c>
      <c r="Q61" s="11" t="s">
        <v>0</v>
      </c>
      <c r="R61" s="8" t="s">
        <v>0</v>
      </c>
      <c r="S61" s="8" t="s">
        <v>0</v>
      </c>
      <c r="T61" s="8" t="s">
        <v>0</v>
      </c>
      <c r="U61" s="8" t="s">
        <v>0</v>
      </c>
      <c r="V61" s="9" t="s">
        <v>0</v>
      </c>
      <c r="W61" s="10" t="s">
        <v>0</v>
      </c>
      <c r="X61" s="10" t="s">
        <v>0</v>
      </c>
      <c r="Y61" s="11" t="s">
        <v>0</v>
      </c>
      <c r="Z61" s="18"/>
      <c r="AA61" s="18"/>
      <c r="AB61" s="18"/>
      <c r="AC61" s="18"/>
      <c r="AK61"/>
      <c r="AL61"/>
      <c r="AM61"/>
      <c r="AN61"/>
      <c r="AO61"/>
      <c r="AP61"/>
      <c r="AQ61"/>
      <c r="AR61"/>
      <c r="AS61"/>
      <c r="AT61"/>
    </row>
    <row r="62" spans="1:46" s="2" customFormat="1" ht="11.45" customHeight="1" x14ac:dyDescent="0.25">
      <c r="A62" s="13" t="s">
        <v>1</v>
      </c>
      <c r="B62" s="14" t="s">
        <v>0</v>
      </c>
      <c r="C62" s="14" t="s">
        <v>0</v>
      </c>
      <c r="D62" s="14" t="s">
        <v>0</v>
      </c>
      <c r="E62" s="14" t="s">
        <v>0</v>
      </c>
      <c r="F62" s="15">
        <v>0.03</v>
      </c>
      <c r="G62" s="16">
        <v>0.03</v>
      </c>
      <c r="H62" s="16">
        <v>0</v>
      </c>
      <c r="I62" s="17">
        <v>0</v>
      </c>
      <c r="J62" s="19">
        <v>0</v>
      </c>
      <c r="K62" s="20">
        <v>0</v>
      </c>
      <c r="L62" s="20">
        <v>0</v>
      </c>
      <c r="M62" s="21">
        <v>0</v>
      </c>
      <c r="N62" s="15" t="s">
        <v>0</v>
      </c>
      <c r="O62" s="16" t="s">
        <v>0</v>
      </c>
      <c r="P62" s="16" t="s">
        <v>0</v>
      </c>
      <c r="Q62" s="17" t="s">
        <v>0</v>
      </c>
      <c r="R62" s="14" t="s">
        <v>0</v>
      </c>
      <c r="S62" s="14" t="s">
        <v>0</v>
      </c>
      <c r="T62" s="14" t="s">
        <v>0</v>
      </c>
      <c r="U62" s="14" t="s">
        <v>0</v>
      </c>
      <c r="V62" s="15" t="s">
        <v>0</v>
      </c>
      <c r="W62" s="16" t="s">
        <v>0</v>
      </c>
      <c r="X62" s="16" t="s">
        <v>0</v>
      </c>
      <c r="Y62" s="17" t="s">
        <v>0</v>
      </c>
      <c r="Z62" s="18"/>
      <c r="AA62" s="18"/>
      <c r="AB62" s="18"/>
      <c r="AC62" s="18"/>
      <c r="AK62"/>
      <c r="AL62"/>
      <c r="AM62"/>
      <c r="AN62"/>
      <c r="AO62"/>
      <c r="AP62"/>
      <c r="AQ62"/>
      <c r="AR62"/>
      <c r="AS62"/>
      <c r="AT62"/>
    </row>
    <row r="63" spans="1:46" x14ac:dyDescent="0.25">
      <c r="B63" s="27" t="s">
        <v>71</v>
      </c>
      <c r="C63" s="27"/>
      <c r="D63" s="22">
        <v>0.23400000000000001</v>
      </c>
      <c r="E63" s="22"/>
      <c r="F63" s="27" t="s">
        <v>71</v>
      </c>
      <c r="G63" s="27"/>
      <c r="H63" s="22">
        <v>0.105</v>
      </c>
      <c r="I63" s="22"/>
      <c r="J63" s="28" t="s">
        <v>71</v>
      </c>
      <c r="K63" s="28"/>
      <c r="L63" s="22">
        <v>0.23799999999999999</v>
      </c>
      <c r="M63" s="22"/>
      <c r="N63" s="27" t="s">
        <v>71</v>
      </c>
      <c r="O63" s="27"/>
      <c r="P63" s="22">
        <v>0.24199999999999999</v>
      </c>
      <c r="Q63" s="22"/>
      <c r="R63" s="27" t="s">
        <v>71</v>
      </c>
      <c r="S63" s="27"/>
      <c r="T63" s="22">
        <v>0.23699999999999999</v>
      </c>
      <c r="U63" s="22"/>
      <c r="V63" s="27" t="s">
        <v>71</v>
      </c>
      <c r="W63" s="27"/>
      <c r="X63" s="22">
        <v>0.252</v>
      </c>
      <c r="Y63" s="22"/>
    </row>
    <row r="64" spans="1:46" x14ac:dyDescent="0.25">
      <c r="B64" s="28" t="s">
        <v>72</v>
      </c>
      <c r="C64" s="28"/>
      <c r="D64" s="22">
        <v>0.51200000000000001</v>
      </c>
      <c r="E64" s="22"/>
      <c r="F64" s="28" t="s">
        <v>72</v>
      </c>
      <c r="G64" s="28"/>
      <c r="H64" s="22">
        <v>0.59699999999999998</v>
      </c>
      <c r="I64" s="22"/>
      <c r="J64" s="28" t="s">
        <v>72</v>
      </c>
      <c r="K64" s="28"/>
      <c r="L64" s="22">
        <v>0.72299999999999998</v>
      </c>
      <c r="M64" s="22"/>
      <c r="N64" s="28" t="s">
        <v>72</v>
      </c>
      <c r="O64" s="28"/>
      <c r="P64" s="22">
        <v>0.51</v>
      </c>
      <c r="Q64" s="22"/>
      <c r="R64" s="28" t="s">
        <v>72</v>
      </c>
      <c r="S64" s="28"/>
      <c r="T64" s="22">
        <v>0.32800000000000001</v>
      </c>
      <c r="U64" s="22"/>
      <c r="V64" s="28" t="s">
        <v>72</v>
      </c>
      <c r="W64" s="28"/>
      <c r="X64" s="22">
        <v>0.58799999999999997</v>
      </c>
      <c r="Y64" s="22"/>
    </row>
    <row r="68" spans="2:2" x14ac:dyDescent="0.25">
      <c r="B68" s="22"/>
    </row>
  </sheetData>
  <sortState xmlns:xlrd2="http://schemas.microsoft.com/office/spreadsheetml/2017/richdata2" ref="AC2:AG68">
    <sortCondition ref="AC1:AC68"/>
  </sortState>
  <mergeCells count="18">
    <mergeCell ref="J63:K63"/>
    <mergeCell ref="J64:K64"/>
    <mergeCell ref="F63:G63"/>
    <mergeCell ref="F64:G64"/>
    <mergeCell ref="B63:C63"/>
    <mergeCell ref="B64:C64"/>
    <mergeCell ref="V63:W63"/>
    <mergeCell ref="V64:W64"/>
    <mergeCell ref="R64:S64"/>
    <mergeCell ref="R63:S63"/>
    <mergeCell ref="N63:O63"/>
    <mergeCell ref="N64:O64"/>
    <mergeCell ref="B1:E1"/>
    <mergeCell ref="N1:Q1"/>
    <mergeCell ref="R1:U1"/>
    <mergeCell ref="V1:Y1"/>
    <mergeCell ref="J1:M1"/>
    <mergeCell ref="F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PC related val. and modularity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</dc:creator>
  <cp:lastModifiedBy>Ismael</cp:lastModifiedBy>
  <dcterms:created xsi:type="dcterms:W3CDTF">2022-02-04T10:14:25Z</dcterms:created>
  <dcterms:modified xsi:type="dcterms:W3CDTF">2022-05-13T14:52:56Z</dcterms:modified>
</cp:coreProperties>
</file>