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pm/Desktop/Wissenschaft/C71-Surgery/"/>
    </mc:Choice>
  </mc:AlternateContent>
  <xr:revisionPtr revIDLastSave="0" documentId="13_ncr:1_{8BBDE80D-7441-0A48-9FF7-8C3144C0956E}" xr6:coauthVersionLast="47" xr6:coauthVersionMax="47" xr10:uidLastSave="{00000000-0000-0000-0000-000000000000}"/>
  <bookViews>
    <workbookView xWindow="9980" yWindow="2340" windowWidth="27040" windowHeight="15740" xr2:uid="{ACE696AA-5CFD-E74F-9375-B2DABFD8BFAC}"/>
  </bookViews>
  <sheets>
    <sheet name="Tabelle2" sheetId="2" r:id="rId1"/>
    <sheet name="Tabelle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2" l="1"/>
  <c r="K32" i="2"/>
  <c r="K33" i="2"/>
  <c r="K34" i="2"/>
  <c r="K35" i="2"/>
  <c r="K36" i="2"/>
  <c r="K37" i="2"/>
  <c r="K38" i="2"/>
  <c r="K39" i="2"/>
  <c r="K40" i="2"/>
  <c r="K41" i="2"/>
  <c r="AF3" i="1"/>
  <c r="AH3" i="1" s="1"/>
  <c r="X3" i="1"/>
  <c r="P3" i="1"/>
  <c r="H3" i="1"/>
  <c r="AE27" i="1"/>
  <c r="AE26" i="1"/>
  <c r="AE25" i="1"/>
  <c r="AE24" i="1"/>
  <c r="AE23" i="1"/>
  <c r="AE22" i="1"/>
  <c r="AE21" i="1"/>
  <c r="AE20" i="1"/>
  <c r="AE19" i="1"/>
  <c r="AE9" i="1"/>
  <c r="AE8" i="1"/>
  <c r="AE7" i="1"/>
  <c r="AE6" i="1"/>
  <c r="AC27" i="1"/>
  <c r="AC26" i="1"/>
  <c r="AC25" i="1"/>
  <c r="AC24" i="1"/>
  <c r="AC23" i="1"/>
  <c r="AC22" i="1"/>
  <c r="AC21" i="1"/>
  <c r="AC20" i="1"/>
  <c r="AC19" i="1"/>
  <c r="AF19" i="1" s="1"/>
  <c r="AG19" i="1" s="1"/>
  <c r="AC9" i="1"/>
  <c r="AC8" i="1"/>
  <c r="AC7" i="1"/>
  <c r="AC6" i="1"/>
  <c r="AA27" i="1"/>
  <c r="AA26" i="1"/>
  <c r="AA25" i="1"/>
  <c r="AA24" i="1"/>
  <c r="AF24" i="1" s="1"/>
  <c r="AG24" i="1" s="1"/>
  <c r="AA23" i="1"/>
  <c r="AF23" i="1" s="1"/>
  <c r="AG23" i="1" s="1"/>
  <c r="AA22" i="1"/>
  <c r="AF22" i="1" s="1"/>
  <c r="AG22" i="1" s="1"/>
  <c r="AA21" i="1"/>
  <c r="AA20" i="1"/>
  <c r="AA19" i="1"/>
  <c r="AA9" i="1"/>
  <c r="AA8" i="1"/>
  <c r="AA7" i="1"/>
  <c r="AA6" i="1"/>
  <c r="W27" i="1"/>
  <c r="W26" i="1"/>
  <c r="W25" i="1"/>
  <c r="W24" i="1"/>
  <c r="W23" i="1"/>
  <c r="W22" i="1"/>
  <c r="W21" i="1"/>
  <c r="W20" i="1"/>
  <c r="W19" i="1"/>
  <c r="W9" i="1"/>
  <c r="W8" i="1"/>
  <c r="W7" i="1"/>
  <c r="W6" i="1"/>
  <c r="U27" i="1"/>
  <c r="U26" i="1"/>
  <c r="U25" i="1"/>
  <c r="U24" i="1"/>
  <c r="U23" i="1"/>
  <c r="U22" i="1"/>
  <c r="U21" i="1"/>
  <c r="U20" i="1"/>
  <c r="U19" i="1"/>
  <c r="U9" i="1"/>
  <c r="U8" i="1"/>
  <c r="U7" i="1"/>
  <c r="U6" i="1"/>
  <c r="S27" i="1"/>
  <c r="S26" i="1"/>
  <c r="S25" i="1"/>
  <c r="S24" i="1"/>
  <c r="S23" i="1"/>
  <c r="S22" i="1"/>
  <c r="X22" i="1" s="1"/>
  <c r="Y22" i="1" s="1"/>
  <c r="S21" i="1"/>
  <c r="X21" i="1" s="1"/>
  <c r="Y21" i="1" s="1"/>
  <c r="S20" i="1"/>
  <c r="S19" i="1"/>
  <c r="S9" i="1"/>
  <c r="S8" i="1"/>
  <c r="S7" i="1"/>
  <c r="S6" i="1"/>
  <c r="O27" i="1"/>
  <c r="O26" i="1"/>
  <c r="O25" i="1"/>
  <c r="O24" i="1"/>
  <c r="O23" i="1"/>
  <c r="O22" i="1"/>
  <c r="O21" i="1"/>
  <c r="O20" i="1"/>
  <c r="O19" i="1"/>
  <c r="O9" i="1"/>
  <c r="O8" i="1"/>
  <c r="O7" i="1"/>
  <c r="O6" i="1"/>
  <c r="M27" i="1"/>
  <c r="P27" i="1" s="1"/>
  <c r="Q27" i="1" s="1"/>
  <c r="M26" i="1"/>
  <c r="M25" i="1"/>
  <c r="M24" i="1"/>
  <c r="M23" i="1"/>
  <c r="M22" i="1"/>
  <c r="M21" i="1"/>
  <c r="M20" i="1"/>
  <c r="M19" i="1"/>
  <c r="M9" i="1"/>
  <c r="M8" i="1"/>
  <c r="M7" i="1"/>
  <c r="M6" i="1"/>
  <c r="K27" i="1"/>
  <c r="K26" i="1"/>
  <c r="K25" i="1"/>
  <c r="K24" i="1"/>
  <c r="K23" i="1"/>
  <c r="K22" i="1"/>
  <c r="K21" i="1"/>
  <c r="P21" i="1" s="1"/>
  <c r="Q21" i="1" s="1"/>
  <c r="K20" i="1"/>
  <c r="P20" i="1" s="1"/>
  <c r="Q20" i="1" s="1"/>
  <c r="K19" i="1"/>
  <c r="K9" i="1"/>
  <c r="K8" i="1"/>
  <c r="K7" i="1"/>
  <c r="K6" i="1"/>
  <c r="G27" i="1"/>
  <c r="G26" i="1"/>
  <c r="G25" i="1"/>
  <c r="G24" i="1"/>
  <c r="G23" i="1"/>
  <c r="G22" i="1"/>
  <c r="G21" i="1"/>
  <c r="G20" i="1"/>
  <c r="G19" i="1"/>
  <c r="G9" i="1"/>
  <c r="G8" i="1"/>
  <c r="G7" i="1"/>
  <c r="G6" i="1"/>
  <c r="E27" i="1"/>
  <c r="E26" i="1"/>
  <c r="E25" i="1"/>
  <c r="E24" i="1"/>
  <c r="E23" i="1"/>
  <c r="E22" i="1"/>
  <c r="E21" i="1"/>
  <c r="E20" i="1"/>
  <c r="E19" i="1"/>
  <c r="E9" i="1"/>
  <c r="E8" i="1"/>
  <c r="E7" i="1"/>
  <c r="H7" i="1" s="1"/>
  <c r="I7" i="1" s="1"/>
  <c r="E6" i="1"/>
  <c r="C27" i="1"/>
  <c r="C26" i="1"/>
  <c r="C25" i="1"/>
  <c r="C24" i="1"/>
  <c r="C23" i="1"/>
  <c r="C22" i="1"/>
  <c r="C21" i="1"/>
  <c r="C20" i="1"/>
  <c r="H20" i="1" s="1"/>
  <c r="I20" i="1" s="1"/>
  <c r="C19" i="1"/>
  <c r="C9" i="1"/>
  <c r="C8" i="1"/>
  <c r="C7" i="1"/>
  <c r="C6" i="1"/>
  <c r="P7" i="1" l="1"/>
  <c r="Q7" i="1" s="1"/>
  <c r="P8" i="1"/>
  <c r="Q8" i="1" s="1"/>
  <c r="P9" i="1"/>
  <c r="Q9" i="1" s="1"/>
  <c r="X19" i="1"/>
  <c r="Y19" i="1" s="1"/>
  <c r="P26" i="1"/>
  <c r="Q26" i="1" s="1"/>
  <c r="X20" i="1"/>
  <c r="Y20" i="1" s="1"/>
  <c r="AF9" i="1"/>
  <c r="H23" i="1"/>
  <c r="I23" i="1" s="1"/>
  <c r="AF20" i="1"/>
  <c r="H21" i="1"/>
  <c r="I21" i="1" s="1"/>
  <c r="P19" i="1"/>
  <c r="Q19" i="1" s="1"/>
  <c r="H22" i="1"/>
  <c r="I22" i="1" s="1"/>
  <c r="P23" i="1"/>
  <c r="Q23" i="1" s="1"/>
  <c r="X24" i="1"/>
  <c r="Y24" i="1" s="1"/>
  <c r="AF6" i="1"/>
  <c r="AF25" i="1"/>
  <c r="X6" i="1"/>
  <c r="Y6" i="1" s="1"/>
  <c r="AF7" i="1"/>
  <c r="AF26" i="1"/>
  <c r="P6" i="1"/>
  <c r="Q6" i="1" s="1"/>
  <c r="P25" i="1"/>
  <c r="Q25" i="1" s="1"/>
  <c r="X7" i="1"/>
  <c r="Y7" i="1" s="1"/>
  <c r="X26" i="1"/>
  <c r="Y26" i="1" s="1"/>
  <c r="AF8" i="1"/>
  <c r="AF27" i="1"/>
  <c r="P22" i="1"/>
  <c r="Q22" i="1" s="1"/>
  <c r="X23" i="1"/>
  <c r="Y23" i="1" s="1"/>
  <c r="H19" i="1"/>
  <c r="I19" i="1" s="1"/>
  <c r="P24" i="1"/>
  <c r="Q24" i="1" s="1"/>
  <c r="X25" i="1"/>
  <c r="Y25" i="1" s="1"/>
  <c r="H6" i="1"/>
  <c r="I6" i="1" s="1"/>
  <c r="H25" i="1"/>
  <c r="I25" i="1" s="1"/>
  <c r="X8" i="1"/>
  <c r="Y8" i="1" s="1"/>
  <c r="X27" i="1"/>
  <c r="Y27" i="1" s="1"/>
  <c r="H8" i="1"/>
  <c r="I8" i="1" s="1"/>
  <c r="H27" i="1"/>
  <c r="I27" i="1" s="1"/>
  <c r="H9" i="1"/>
  <c r="I9" i="1" s="1"/>
  <c r="AF21" i="1"/>
  <c r="H24" i="1"/>
  <c r="I24" i="1" s="1"/>
  <c r="H26" i="1"/>
  <c r="I26" i="1" s="1"/>
  <c r="X9" i="1"/>
  <c r="Y9" i="1" s="1"/>
  <c r="AG25" i="1" l="1"/>
  <c r="AH25" i="1"/>
  <c r="AI25" i="1" s="1"/>
  <c r="AG6" i="1"/>
  <c r="AH6" i="1"/>
  <c r="AI6" i="1" s="1"/>
  <c r="AG8" i="1"/>
  <c r="AH8" i="1"/>
  <c r="AI8" i="1" s="1"/>
  <c r="AG9" i="1"/>
  <c r="AH9" i="1"/>
  <c r="AI9" i="1" s="1"/>
  <c r="AG27" i="1"/>
  <c r="AH27" i="1"/>
  <c r="AI27" i="1" s="1"/>
  <c r="AH24" i="1"/>
  <c r="AI24" i="1" s="1"/>
  <c r="AG26" i="1"/>
  <c r="AH26" i="1"/>
  <c r="AI26" i="1" s="1"/>
  <c r="AG20" i="1"/>
  <c r="AH20" i="1"/>
  <c r="AI20" i="1" s="1"/>
  <c r="AH23" i="1"/>
  <c r="AI23" i="1" s="1"/>
  <c r="AG21" i="1"/>
  <c r="AH21" i="1"/>
  <c r="AI21" i="1" s="1"/>
  <c r="AG7" i="1"/>
  <c r="AH7" i="1"/>
  <c r="AI7" i="1" s="1"/>
  <c r="AH22" i="1"/>
  <c r="AI22" i="1" s="1"/>
  <c r="AH19" i="1"/>
  <c r="AI19" i="1" s="1"/>
</calcChain>
</file>

<file path=xl/sharedStrings.xml><?xml version="1.0" encoding="utf-8"?>
<sst xmlns="http://schemas.openxmlformats.org/spreadsheetml/2006/main" count="148" uniqueCount="90">
  <si>
    <t>Anzahl Fälle</t>
  </si>
  <si>
    <t>Fallzahl</t>
  </si>
  <si>
    <t>Geschlecht</t>
  </si>
  <si>
    <t>männlich</t>
  </si>
  <si>
    <t>weiblich</t>
  </si>
  <si>
    <t>divers</t>
  </si>
  <si>
    <t>unbekannt</t>
  </si>
  <si>
    <t>Altersklassen</t>
  </si>
  <si>
    <t>&lt; 28 Tage</t>
  </si>
  <si>
    <t>28 Tage - 1. Jahr</t>
  </si>
  <si>
    <t>1-2 Jahre</t>
  </si>
  <si>
    <t>3-5 Jahre</t>
  </si>
  <si>
    <t>6-9 Jahre</t>
  </si>
  <si>
    <t>10-15 Jahre</t>
  </si>
  <si>
    <t>16-17 Jahre</t>
  </si>
  <si>
    <t>18-29 Jahre</t>
  </si>
  <si>
    <t>30-39 Jahre</t>
  </si>
  <si>
    <t>40-49 Jahre</t>
  </si>
  <si>
    <t>50-54 Jahre</t>
  </si>
  <si>
    <t>55-59 Jahre</t>
  </si>
  <si>
    <t>60-64 Jahre</t>
  </si>
  <si>
    <t>65-74 Jahre</t>
  </si>
  <si>
    <t>75-79 Jahre</t>
  </si>
  <si>
    <t>80+ Jahre</t>
  </si>
  <si>
    <t>ND</t>
  </si>
  <si>
    <t>HND</t>
  </si>
  <si>
    <t>HD</t>
  </si>
  <si>
    <t>Gesamt</t>
  </si>
  <si>
    <t>Age groups</t>
  </si>
  <si>
    <t>male</t>
  </si>
  <si>
    <t>female</t>
  </si>
  <si>
    <t>unknown</t>
  </si>
  <si>
    <t>diverse</t>
  </si>
  <si>
    <t>18-29 years</t>
  </si>
  <si>
    <t>30-39 years</t>
  </si>
  <si>
    <t>40-49 years</t>
  </si>
  <si>
    <t>50-54 years</t>
  </si>
  <si>
    <t>55-59 years</t>
  </si>
  <si>
    <t>60-64 years</t>
  </si>
  <si>
    <t>65-74 years</t>
  </si>
  <si>
    <t>75-79 years</t>
  </si>
  <si>
    <t>80+ years</t>
  </si>
  <si>
    <t>%</t>
  </si>
  <si>
    <t>total</t>
  </si>
  <si>
    <t>Sex</t>
  </si>
  <si>
    <t>Case numbers</t>
  </si>
  <si>
    <t>Filter</t>
  </si>
  <si>
    <t xml:space="preserve">Diagnosis: </t>
  </si>
  <si>
    <t>C71.0 - C71.9</t>
  </si>
  <si>
    <t>Age groups:</t>
  </si>
  <si>
    <t>≥18 years</t>
  </si>
  <si>
    <t>Selected OPS Codes:</t>
  </si>
  <si>
    <t>8-522</t>
  </si>
  <si>
    <t>High-voltage radiotherapy</t>
  </si>
  <si>
    <t>8-523</t>
  </si>
  <si>
    <t>Other high-voltage radiotherapy</t>
  </si>
  <si>
    <t>2019 - 2022</t>
  </si>
  <si>
    <t>T80.1</t>
  </si>
  <si>
    <t>T80.8</t>
  </si>
  <si>
    <t>T81.0</t>
  </si>
  <si>
    <t>T81.3</t>
  </si>
  <si>
    <t>T81.4</t>
  </si>
  <si>
    <t>T81.8</t>
  </si>
  <si>
    <t>T82.7</t>
  </si>
  <si>
    <t>T83.5</t>
  </si>
  <si>
    <t>T85.0</t>
  </si>
  <si>
    <t>T85.72</t>
  </si>
  <si>
    <t>T88.7</t>
  </si>
  <si>
    <t>Vascular complications after infusion, transfusion or injection for therapeutic purposes</t>
  </si>
  <si>
    <t>Other complications after infusion, transfusion or injection for therapeutic purposes</t>
  </si>
  <si>
    <t>Bleeding and hematoma as a complication of a procedure, not elsewhere classified</t>
  </si>
  <si>
    <t>Launching of a surgical wound, not elsewhere classified</t>
  </si>
  <si>
    <t>Infection after a procedure, not elsewhere classified</t>
  </si>
  <si>
    <t>Other complications of procedures, not elsewhere classified</t>
  </si>
  <si>
    <t>Infection and inflammatory reaction due to other devices, implants or transplants in the heart and vessels</t>
  </si>
  <si>
    <t>Infection and inflammatory reaction due to prosthesis, implant or transplant in the urinary tract</t>
  </si>
  <si>
    <t>Mechanical complication due to a ventricular, intracranial shunt</t>
  </si>
  <si>
    <t>Infection and inflammatory reaction due to internal prostheses, implants or transplants in the nervous system</t>
  </si>
  <si>
    <t>Unspecified adverse reaction of a medicinal product or drug</t>
  </si>
  <si>
    <t>OPS code</t>
  </si>
  <si>
    <t>Description</t>
  </si>
  <si>
    <t>Complications as specified by the OPS Codes T80 - T88</t>
  </si>
  <si>
    <t>Inpatient cases involving malignant glioma radiation therapy patients</t>
  </si>
  <si>
    <t>8-542</t>
  </si>
  <si>
    <t>non-complex chemotherapy</t>
  </si>
  <si>
    <t>8-543</t>
  </si>
  <si>
    <t>middle-complex chemotherapy</t>
  </si>
  <si>
    <t>8-544</t>
  </si>
  <si>
    <t>high-complex chemotherapy</t>
  </si>
  <si>
    <t>Inpatient cases involving malignant glioma receiving chemotherapy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</si>
</sst>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1" fillId="0" borderId="0" xfId="0" applyFont="1"/>
    <xf numFmtId="3" fontId="0" fillId="0" borderId="0" xfId="0" applyNumberForma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3" fontId="0" fillId="2" borderId="0" xfId="0" applyNumberFormat="1" applyFill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915C-FBB8-3045-BF7A-0F0776501DA5}">
  <dimension ref="A1:L84"/>
  <sheetViews>
    <sheetView tabSelected="1" topLeftCell="A37" workbookViewId="0">
      <selection activeCell="A45" sqref="A45:A50"/>
    </sheetView>
  </sheetViews>
  <sheetFormatPr baseColWidth="10" defaultRowHeight="15" x14ac:dyDescent="0.2"/>
  <cols>
    <col min="1" max="1" width="11.5" style="14" customWidth="1"/>
    <col min="2" max="2" width="62.1640625" style="11" customWidth="1"/>
    <col min="3" max="3" width="10.83203125" style="11"/>
    <col min="4" max="4" width="10.83203125" style="19"/>
    <col min="5" max="5" width="10.83203125" style="11"/>
    <col min="6" max="6" width="10.83203125" style="19"/>
    <col min="7" max="7" width="10.83203125" style="11"/>
    <col min="8" max="8" width="10.83203125" style="19"/>
    <col min="9" max="9" width="10.83203125" style="11"/>
    <col min="10" max="10" width="10.83203125" style="19"/>
    <col min="11" max="11" width="10.83203125" style="11"/>
    <col min="12" max="12" width="10.83203125" style="19"/>
    <col min="13" max="16384" width="10.83203125" style="11"/>
  </cols>
  <sheetData>
    <row r="1" spans="1:12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23" customFormat="1" ht="19" x14ac:dyDescent="0.25">
      <c r="A2" s="24" t="s">
        <v>82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">
      <c r="A3" s="25" t="s">
        <v>46</v>
      </c>
      <c r="B3" s="11" t="s">
        <v>47</v>
      </c>
      <c r="C3" s="27" t="s">
        <v>48</v>
      </c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2">
      <c r="A4" s="25"/>
      <c r="B4" s="11" t="s">
        <v>49</v>
      </c>
      <c r="C4" s="27" t="s">
        <v>50</v>
      </c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2">
      <c r="A5" s="25"/>
      <c r="B5" s="11" t="s">
        <v>51</v>
      </c>
      <c r="C5" s="14" t="s">
        <v>52</v>
      </c>
      <c r="D5" s="27" t="s">
        <v>53</v>
      </c>
      <c r="E5" s="27"/>
      <c r="F5" s="27"/>
      <c r="G5" s="27"/>
      <c r="H5" s="27"/>
      <c r="I5" s="27"/>
      <c r="J5" s="27"/>
      <c r="K5" s="27"/>
      <c r="L5" s="27"/>
    </row>
    <row r="6" spans="1:12" x14ac:dyDescent="0.2">
      <c r="A6" s="25"/>
      <c r="B6" s="15"/>
      <c r="C6" s="16" t="s">
        <v>54</v>
      </c>
      <c r="D6" s="27" t="s">
        <v>55</v>
      </c>
      <c r="E6" s="27"/>
      <c r="F6" s="27"/>
      <c r="G6" s="27"/>
      <c r="H6" s="27"/>
      <c r="I6" s="27"/>
      <c r="J6" s="27"/>
      <c r="K6" s="27"/>
      <c r="L6" s="27"/>
    </row>
    <row r="7" spans="1:12" x14ac:dyDescent="0.2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s="17" customFormat="1" x14ac:dyDescent="0.2">
      <c r="A8" s="14"/>
      <c r="C8" s="17">
        <v>2022</v>
      </c>
      <c r="D8" s="18" t="s">
        <v>42</v>
      </c>
      <c r="E8" s="17">
        <v>2021</v>
      </c>
      <c r="F8" s="18" t="s">
        <v>42</v>
      </c>
      <c r="G8" s="17">
        <v>2020</v>
      </c>
      <c r="H8" s="18" t="s">
        <v>42</v>
      </c>
      <c r="I8" s="17">
        <v>2019</v>
      </c>
      <c r="J8" s="18" t="s">
        <v>42</v>
      </c>
      <c r="K8" s="17" t="s">
        <v>43</v>
      </c>
      <c r="L8" s="18" t="s">
        <v>42</v>
      </c>
    </row>
    <row r="9" spans="1:12" x14ac:dyDescent="0.2">
      <c r="A9" s="14" t="s">
        <v>45</v>
      </c>
      <c r="C9" s="11">
        <v>2481</v>
      </c>
      <c r="E9" s="11">
        <v>2738</v>
      </c>
      <c r="G9" s="11">
        <v>2838</v>
      </c>
      <c r="I9" s="11">
        <v>3083</v>
      </c>
      <c r="K9" s="11">
        <v>11140</v>
      </c>
    </row>
    <row r="10" spans="1:12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2" x14ac:dyDescent="0.2">
      <c r="A11" s="27" t="s">
        <v>44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x14ac:dyDescent="0.2">
      <c r="B12" s="11" t="s">
        <v>29</v>
      </c>
      <c r="C12" s="11">
        <v>1446</v>
      </c>
      <c r="D12" s="19">
        <v>0.5828295042321644</v>
      </c>
      <c r="E12" s="11">
        <v>1479</v>
      </c>
      <c r="F12" s="19">
        <v>0.54017531044558076</v>
      </c>
      <c r="G12" s="11">
        <v>1586</v>
      </c>
      <c r="H12" s="19">
        <v>0.55884425651867509</v>
      </c>
      <c r="I12" s="11">
        <v>1703</v>
      </c>
      <c r="J12" s="19">
        <v>0.55238404151800191</v>
      </c>
      <c r="K12" s="11">
        <v>6214</v>
      </c>
      <c r="L12" s="19">
        <v>0.55780969479353681</v>
      </c>
    </row>
    <row r="13" spans="1:12" x14ac:dyDescent="0.2">
      <c r="B13" s="11" t="s">
        <v>30</v>
      </c>
      <c r="C13" s="11">
        <v>1035</v>
      </c>
      <c r="D13" s="19">
        <v>0.41717049576783555</v>
      </c>
      <c r="E13" s="11">
        <v>1259</v>
      </c>
      <c r="F13" s="19">
        <v>0.4598246895544193</v>
      </c>
      <c r="G13" s="11">
        <v>1252</v>
      </c>
      <c r="H13" s="19">
        <v>0.44115574348132486</v>
      </c>
      <c r="I13" s="11">
        <v>1380</v>
      </c>
      <c r="J13" s="19">
        <v>0.44761595848199803</v>
      </c>
      <c r="K13" s="11">
        <v>4926</v>
      </c>
      <c r="L13" s="19">
        <v>0.44219030520646319</v>
      </c>
    </row>
    <row r="14" spans="1:12" x14ac:dyDescent="0.2">
      <c r="B14" s="11" t="s">
        <v>32</v>
      </c>
      <c r="C14" s="11">
        <v>0</v>
      </c>
      <c r="D14" s="19">
        <v>0</v>
      </c>
      <c r="E14" s="11">
        <v>0</v>
      </c>
      <c r="F14" s="19">
        <v>0</v>
      </c>
      <c r="G14" s="11">
        <v>0</v>
      </c>
      <c r="H14" s="19">
        <v>0</v>
      </c>
      <c r="I14" s="11">
        <v>0</v>
      </c>
      <c r="J14" s="19">
        <v>0</v>
      </c>
      <c r="K14" s="11">
        <v>0</v>
      </c>
      <c r="L14" s="19">
        <v>0</v>
      </c>
    </row>
    <row r="15" spans="1:12" x14ac:dyDescent="0.2">
      <c r="B15" s="11" t="s">
        <v>31</v>
      </c>
      <c r="C15" s="11">
        <v>0</v>
      </c>
      <c r="D15" s="19">
        <v>0</v>
      </c>
      <c r="E15" s="11">
        <v>0</v>
      </c>
      <c r="F15" s="19">
        <v>0</v>
      </c>
      <c r="G15" s="11">
        <v>0</v>
      </c>
      <c r="H15" s="19">
        <v>0</v>
      </c>
      <c r="I15" s="11">
        <v>0</v>
      </c>
      <c r="J15" s="19">
        <v>0</v>
      </c>
      <c r="K15" s="11">
        <v>0</v>
      </c>
      <c r="L15" s="19">
        <v>0</v>
      </c>
    </row>
    <row r="16" spans="1:12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 s="17" customFormat="1" x14ac:dyDescent="0.2">
      <c r="A17" s="25" t="s">
        <v>28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x14ac:dyDescent="0.2">
      <c r="A18" s="27"/>
      <c r="B18" s="11" t="s">
        <v>33</v>
      </c>
      <c r="C18" s="11">
        <v>73</v>
      </c>
      <c r="D18" s="19">
        <v>2.9423619508262798E-2</v>
      </c>
      <c r="E18" s="11">
        <v>78</v>
      </c>
      <c r="F18" s="19">
        <v>2.8487947406866325E-2</v>
      </c>
      <c r="G18" s="11">
        <v>73</v>
      </c>
      <c r="H18" s="19">
        <v>2.5722339675828047E-2</v>
      </c>
      <c r="I18" s="11">
        <v>118</v>
      </c>
      <c r="J18" s="19">
        <v>3.8274408044112876E-2</v>
      </c>
      <c r="K18" s="11">
        <v>342</v>
      </c>
      <c r="L18" s="19">
        <v>3.0700179533213644E-2</v>
      </c>
    </row>
    <row r="19" spans="1:12" x14ac:dyDescent="0.2">
      <c r="A19" s="27"/>
      <c r="B19" s="11" t="s">
        <v>34</v>
      </c>
      <c r="C19" s="11">
        <v>128</v>
      </c>
      <c r="D19" s="19">
        <v>5.1592099959693674E-2</v>
      </c>
      <c r="E19" s="11">
        <v>145</v>
      </c>
      <c r="F19" s="19">
        <v>5.295836376917458E-2</v>
      </c>
      <c r="G19" s="11">
        <v>130</v>
      </c>
      <c r="H19" s="19">
        <v>4.5806906272022552E-2</v>
      </c>
      <c r="I19" s="11">
        <v>184.99999999999997</v>
      </c>
      <c r="J19" s="19">
        <v>6.0006487187804075E-2</v>
      </c>
      <c r="K19" s="11">
        <v>588</v>
      </c>
      <c r="L19" s="19">
        <v>5.2782764811490128E-2</v>
      </c>
    </row>
    <row r="20" spans="1:12" x14ac:dyDescent="0.2">
      <c r="A20" s="27"/>
      <c r="B20" s="11" t="s">
        <v>35</v>
      </c>
      <c r="C20" s="11">
        <v>210.00000000000006</v>
      </c>
      <c r="D20" s="19">
        <v>8.4643288996372454E-2</v>
      </c>
      <c r="E20" s="11">
        <v>237</v>
      </c>
      <c r="F20" s="19">
        <v>8.6559532505478445E-2</v>
      </c>
      <c r="G20" s="11">
        <v>287.00000000000006</v>
      </c>
      <c r="H20" s="19">
        <v>0.10112755461592673</v>
      </c>
      <c r="I20" s="11">
        <v>279</v>
      </c>
      <c r="J20" s="19">
        <v>9.0496269867012646E-2</v>
      </c>
      <c r="K20" s="11">
        <v>1013</v>
      </c>
      <c r="L20" s="19">
        <v>9.0933572710951524E-2</v>
      </c>
    </row>
    <row r="21" spans="1:12" x14ac:dyDescent="0.2">
      <c r="A21" s="27"/>
      <c r="B21" s="11" t="s">
        <v>36</v>
      </c>
      <c r="C21" s="11">
        <v>213</v>
      </c>
      <c r="D21" s="19">
        <v>8.5852478839177751E-2</v>
      </c>
      <c r="E21" s="11">
        <v>249.99999999999994</v>
      </c>
      <c r="F21" s="19">
        <v>9.1307523739956153E-2</v>
      </c>
      <c r="G21" s="11">
        <v>281</v>
      </c>
      <c r="H21" s="19">
        <v>9.9013389711064131E-2</v>
      </c>
      <c r="I21" s="11">
        <v>288</v>
      </c>
      <c r="J21" s="19">
        <v>9.3415504378851766E-2</v>
      </c>
      <c r="K21" s="11">
        <v>1032</v>
      </c>
      <c r="L21" s="19">
        <v>9.2639138240574501E-2</v>
      </c>
    </row>
    <row r="22" spans="1:12" x14ac:dyDescent="0.2">
      <c r="A22" s="27"/>
      <c r="B22" s="11" t="s">
        <v>37</v>
      </c>
      <c r="C22" s="11">
        <v>333.00000000000006</v>
      </c>
      <c r="D22" s="19">
        <v>0.1342200725513906</v>
      </c>
      <c r="E22" s="11">
        <v>380</v>
      </c>
      <c r="F22" s="19">
        <v>0.13878743608473337</v>
      </c>
      <c r="G22" s="11">
        <v>387</v>
      </c>
      <c r="H22" s="19">
        <v>0.13636363636363635</v>
      </c>
      <c r="I22" s="11">
        <v>375</v>
      </c>
      <c r="J22" s="19">
        <v>0.12163477132662991</v>
      </c>
      <c r="K22" s="11">
        <v>1475</v>
      </c>
      <c r="L22" s="19">
        <v>0.13240574506283662</v>
      </c>
    </row>
    <row r="23" spans="1:12" x14ac:dyDescent="0.2">
      <c r="A23" s="27"/>
      <c r="B23" s="11" t="s">
        <v>38</v>
      </c>
      <c r="C23" s="11">
        <v>363</v>
      </c>
      <c r="D23" s="19">
        <v>0.14631197097944376</v>
      </c>
      <c r="E23" s="11">
        <v>374</v>
      </c>
      <c r="F23" s="19">
        <v>0.13659605551497445</v>
      </c>
      <c r="G23" s="11">
        <v>380</v>
      </c>
      <c r="H23" s="19">
        <v>0.1338971106412967</v>
      </c>
      <c r="I23" s="11">
        <v>428</v>
      </c>
      <c r="J23" s="19">
        <v>0.13882581900746027</v>
      </c>
      <c r="K23" s="11">
        <v>1545</v>
      </c>
      <c r="L23" s="19">
        <v>0.13868940754039497</v>
      </c>
    </row>
    <row r="24" spans="1:12" x14ac:dyDescent="0.2">
      <c r="A24" s="27"/>
      <c r="B24" s="11" t="s">
        <v>39</v>
      </c>
      <c r="C24" s="11">
        <v>651</v>
      </c>
      <c r="D24" s="19">
        <v>0.26239419588875451</v>
      </c>
      <c r="E24" s="11">
        <v>725</v>
      </c>
      <c r="F24" s="19">
        <v>0.26479181884587288</v>
      </c>
      <c r="G24" s="11">
        <v>706</v>
      </c>
      <c r="H24" s="19">
        <v>0.24876673713883016</v>
      </c>
      <c r="I24" s="11">
        <v>796</v>
      </c>
      <c r="J24" s="19">
        <v>0.25819007460265975</v>
      </c>
      <c r="K24" s="11">
        <v>2878</v>
      </c>
      <c r="L24" s="19">
        <v>0.25834829443447038</v>
      </c>
    </row>
    <row r="25" spans="1:12" x14ac:dyDescent="0.2">
      <c r="A25" s="27"/>
      <c r="B25" s="11" t="s">
        <v>40</v>
      </c>
      <c r="C25" s="11">
        <v>252</v>
      </c>
      <c r="D25" s="19">
        <v>0.10157194679564692</v>
      </c>
      <c r="E25" s="11">
        <v>275</v>
      </c>
      <c r="F25" s="19">
        <v>0.10043827611395179</v>
      </c>
      <c r="G25" s="11">
        <v>303.99999999999994</v>
      </c>
      <c r="H25" s="19">
        <v>0.10711768851303732</v>
      </c>
      <c r="I25" s="11">
        <v>349</v>
      </c>
      <c r="J25" s="19">
        <v>0.1132014271813169</v>
      </c>
      <c r="K25" s="11">
        <v>1180</v>
      </c>
      <c r="L25" s="19">
        <v>0.1059245960502693</v>
      </c>
    </row>
    <row r="26" spans="1:12" x14ac:dyDescent="0.2">
      <c r="A26" s="27"/>
      <c r="B26" s="11" t="s">
        <v>41</v>
      </c>
      <c r="C26" s="11">
        <v>258</v>
      </c>
      <c r="D26" s="19">
        <v>0.10399032648125756</v>
      </c>
      <c r="E26" s="11">
        <v>274.00000000000006</v>
      </c>
      <c r="F26" s="19">
        <v>0.10007304601899199</v>
      </c>
      <c r="G26" s="11">
        <v>290</v>
      </c>
      <c r="H26" s="19">
        <v>0.10218463706835799</v>
      </c>
      <c r="I26" s="11">
        <v>265</v>
      </c>
      <c r="J26" s="19">
        <v>8.5955238404151799E-2</v>
      </c>
      <c r="K26" s="11">
        <v>1087</v>
      </c>
      <c r="L26" s="19">
        <v>9.7576301615798916E-2</v>
      </c>
    </row>
    <row r="27" spans="1:12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s="17" customFormat="1" ht="16" x14ac:dyDescent="0.2">
      <c r="A28" s="33" t="s">
        <v>81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 s="17" customForma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s="17" customFormat="1" x14ac:dyDescent="0.2">
      <c r="A30" s="12" t="s">
        <v>79</v>
      </c>
      <c r="B30" s="17" t="s">
        <v>80</v>
      </c>
      <c r="C30" s="17">
        <v>2022</v>
      </c>
      <c r="E30" s="17">
        <v>2021</v>
      </c>
      <c r="F30" s="18"/>
      <c r="G30" s="17">
        <v>2020</v>
      </c>
      <c r="I30" s="17">
        <v>2022</v>
      </c>
      <c r="J30" s="18"/>
      <c r="K30" s="17" t="s">
        <v>56</v>
      </c>
      <c r="L30" s="18"/>
    </row>
    <row r="31" spans="1:12" ht="32" x14ac:dyDescent="0.2">
      <c r="A31" s="13" t="s">
        <v>57</v>
      </c>
      <c r="B31" s="20" t="s">
        <v>68</v>
      </c>
      <c r="C31" s="21"/>
      <c r="D31" s="21"/>
      <c r="E31" s="21">
        <v>5</v>
      </c>
      <c r="F31" s="22"/>
      <c r="G31" s="21">
        <v>8</v>
      </c>
      <c r="H31" s="21"/>
      <c r="I31" s="21">
        <v>11</v>
      </c>
      <c r="J31" s="22"/>
      <c r="K31" s="21">
        <f t="shared" ref="K31:K40" si="0">SUM(C31:J31)</f>
        <v>24</v>
      </c>
    </row>
    <row r="32" spans="1:12" ht="32" x14ac:dyDescent="0.2">
      <c r="A32" s="13" t="s">
        <v>58</v>
      </c>
      <c r="B32" s="20" t="s">
        <v>69</v>
      </c>
      <c r="C32" s="21">
        <v>8</v>
      </c>
      <c r="D32" s="21"/>
      <c r="E32" s="21">
        <v>9</v>
      </c>
      <c r="F32" s="22"/>
      <c r="G32" s="21">
        <v>6</v>
      </c>
      <c r="H32" s="21"/>
      <c r="I32" s="21">
        <v>10</v>
      </c>
      <c r="J32" s="22"/>
      <c r="K32" s="21">
        <f t="shared" si="0"/>
        <v>33</v>
      </c>
    </row>
    <row r="33" spans="1:12" ht="32" x14ac:dyDescent="0.2">
      <c r="A33" s="13" t="s">
        <v>59</v>
      </c>
      <c r="B33" s="20" t="s">
        <v>70</v>
      </c>
      <c r="C33" s="21">
        <v>37</v>
      </c>
      <c r="D33" s="21"/>
      <c r="E33" s="21">
        <v>28</v>
      </c>
      <c r="F33" s="22"/>
      <c r="G33" s="21">
        <v>34</v>
      </c>
      <c r="H33" s="21"/>
      <c r="I33" s="21">
        <v>45</v>
      </c>
      <c r="J33" s="22"/>
      <c r="K33" s="21">
        <f t="shared" si="0"/>
        <v>144</v>
      </c>
    </row>
    <row r="34" spans="1:12" ht="16" x14ac:dyDescent="0.2">
      <c r="A34" s="13" t="s">
        <v>60</v>
      </c>
      <c r="B34" s="20" t="s">
        <v>71</v>
      </c>
      <c r="C34" s="21">
        <v>6</v>
      </c>
      <c r="D34" s="21"/>
      <c r="E34" s="21">
        <v>12</v>
      </c>
      <c r="F34" s="22"/>
      <c r="G34" s="21">
        <v>20</v>
      </c>
      <c r="H34" s="21"/>
      <c r="I34" s="21">
        <v>8</v>
      </c>
      <c r="J34" s="22"/>
      <c r="K34" s="21">
        <f t="shared" si="0"/>
        <v>46</v>
      </c>
    </row>
    <row r="35" spans="1:12" ht="16" x14ac:dyDescent="0.2">
      <c r="A35" s="13" t="s">
        <v>61</v>
      </c>
      <c r="B35" s="20" t="s">
        <v>72</v>
      </c>
      <c r="C35" s="21">
        <v>27</v>
      </c>
      <c r="D35" s="21"/>
      <c r="E35" s="21">
        <v>19</v>
      </c>
      <c r="F35" s="22"/>
      <c r="G35" s="21">
        <v>28</v>
      </c>
      <c r="H35" s="21"/>
      <c r="I35" s="21">
        <v>27</v>
      </c>
      <c r="J35" s="22"/>
      <c r="K35" s="21">
        <f t="shared" si="0"/>
        <v>101</v>
      </c>
    </row>
    <row r="36" spans="1:12" ht="16" x14ac:dyDescent="0.2">
      <c r="A36" s="13" t="s">
        <v>62</v>
      </c>
      <c r="B36" s="20" t="s">
        <v>73</v>
      </c>
      <c r="C36" s="21">
        <v>19</v>
      </c>
      <c r="D36" s="21"/>
      <c r="E36" s="21">
        <v>24</v>
      </c>
      <c r="F36" s="22"/>
      <c r="G36" s="21">
        <v>14</v>
      </c>
      <c r="H36" s="21"/>
      <c r="I36" s="21">
        <v>20</v>
      </c>
      <c r="J36" s="22"/>
      <c r="K36" s="21">
        <f t="shared" si="0"/>
        <v>77</v>
      </c>
    </row>
    <row r="37" spans="1:12" ht="32" x14ac:dyDescent="0.2">
      <c r="A37" s="13" t="s">
        <v>63</v>
      </c>
      <c r="B37" s="20" t="s">
        <v>74</v>
      </c>
      <c r="C37" s="21"/>
      <c r="D37" s="21"/>
      <c r="E37" s="21">
        <v>5</v>
      </c>
      <c r="F37" s="22"/>
      <c r="G37" s="21">
        <v>10</v>
      </c>
      <c r="H37" s="21"/>
      <c r="I37" s="21">
        <v>14</v>
      </c>
      <c r="J37" s="22"/>
      <c r="K37" s="21">
        <f t="shared" si="0"/>
        <v>29</v>
      </c>
    </row>
    <row r="38" spans="1:12" ht="32" x14ac:dyDescent="0.2">
      <c r="A38" s="13" t="s">
        <v>64</v>
      </c>
      <c r="B38" s="20" t="s">
        <v>75</v>
      </c>
      <c r="C38" s="21">
        <v>23</v>
      </c>
      <c r="D38" s="21"/>
      <c r="E38" s="21">
        <v>16</v>
      </c>
      <c r="F38" s="22"/>
      <c r="G38" s="21">
        <v>20</v>
      </c>
      <c r="H38" s="21"/>
      <c r="I38" s="21">
        <v>20</v>
      </c>
      <c r="J38" s="22"/>
      <c r="K38" s="21">
        <f t="shared" si="0"/>
        <v>79</v>
      </c>
    </row>
    <row r="39" spans="1:12" ht="16" x14ac:dyDescent="0.2">
      <c r="A39" s="13" t="s">
        <v>65</v>
      </c>
      <c r="B39" s="20" t="s">
        <v>76</v>
      </c>
      <c r="C39" s="21"/>
      <c r="D39" s="21"/>
      <c r="E39" s="21">
        <v>6</v>
      </c>
      <c r="F39" s="22"/>
      <c r="G39" s="21">
        <v>9</v>
      </c>
      <c r="H39" s="21"/>
      <c r="I39" s="21">
        <v>8</v>
      </c>
      <c r="J39" s="22"/>
      <c r="K39" s="21">
        <f t="shared" si="0"/>
        <v>23</v>
      </c>
    </row>
    <row r="40" spans="1:12" ht="32" x14ac:dyDescent="0.2">
      <c r="A40" s="13" t="s">
        <v>66</v>
      </c>
      <c r="B40" s="20" t="s">
        <v>77</v>
      </c>
      <c r="C40" s="21"/>
      <c r="D40" s="21"/>
      <c r="E40" s="21"/>
      <c r="F40" s="22"/>
      <c r="G40" s="21"/>
      <c r="H40" s="21"/>
      <c r="I40" s="21">
        <v>5</v>
      </c>
      <c r="J40" s="22"/>
      <c r="K40" s="21">
        <f t="shared" si="0"/>
        <v>5</v>
      </c>
    </row>
    <row r="41" spans="1:12" ht="16" x14ac:dyDescent="0.2">
      <c r="A41" s="13" t="s">
        <v>67</v>
      </c>
      <c r="B41" s="20" t="s">
        <v>78</v>
      </c>
      <c r="C41" s="21">
        <v>11</v>
      </c>
      <c r="D41" s="21"/>
      <c r="E41" s="21">
        <v>10</v>
      </c>
      <c r="F41" s="22"/>
      <c r="G41" s="21">
        <v>17</v>
      </c>
      <c r="H41" s="21"/>
      <c r="I41" s="21">
        <v>19</v>
      </c>
      <c r="J41" s="22"/>
      <c r="K41" s="21">
        <f>SUM(C41:J41)</f>
        <v>57</v>
      </c>
    </row>
    <row r="43" spans="1:12" x14ac:dyDescent="0.2">
      <c r="D43" s="11"/>
      <c r="F43" s="11"/>
    </row>
    <row r="44" spans="1:12" s="23" customFormat="1" ht="19" x14ac:dyDescent="0.25">
      <c r="A44" s="24" t="s">
        <v>89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1:12" x14ac:dyDescent="0.2">
      <c r="A45" s="25" t="s">
        <v>46</v>
      </c>
      <c r="B45" s="11" t="s">
        <v>47</v>
      </c>
      <c r="C45" s="27" t="s">
        <v>48</v>
      </c>
      <c r="D45" s="27"/>
      <c r="E45" s="27"/>
      <c r="F45" s="27"/>
      <c r="G45" s="27"/>
      <c r="H45" s="27"/>
      <c r="I45" s="27"/>
      <c r="J45" s="27"/>
      <c r="K45" s="27"/>
      <c r="L45" s="27"/>
    </row>
    <row r="46" spans="1:12" x14ac:dyDescent="0.2">
      <c r="A46" s="25"/>
      <c r="B46" s="11" t="s">
        <v>49</v>
      </c>
      <c r="C46" s="27" t="s">
        <v>50</v>
      </c>
      <c r="D46" s="27"/>
      <c r="E46" s="27"/>
      <c r="F46" s="27"/>
      <c r="G46" s="27"/>
      <c r="H46" s="27"/>
      <c r="I46" s="27"/>
      <c r="J46" s="27"/>
      <c r="K46" s="27"/>
      <c r="L46" s="27"/>
    </row>
    <row r="47" spans="1:12" x14ac:dyDescent="0.2">
      <c r="A47" s="25"/>
      <c r="B47" s="11" t="s">
        <v>51</v>
      </c>
      <c r="C47" s="14" t="s">
        <v>83</v>
      </c>
      <c r="D47" s="27" t="s">
        <v>84</v>
      </c>
      <c r="E47" s="27"/>
      <c r="F47" s="27"/>
      <c r="G47" s="27"/>
      <c r="H47" s="27"/>
      <c r="I47" s="27"/>
      <c r="J47" s="27"/>
      <c r="K47" s="27"/>
      <c r="L47" s="27"/>
    </row>
    <row r="48" spans="1:12" x14ac:dyDescent="0.2">
      <c r="A48" s="25"/>
      <c r="C48" s="14" t="s">
        <v>85</v>
      </c>
      <c r="D48" s="27" t="s">
        <v>86</v>
      </c>
      <c r="E48" s="27"/>
      <c r="F48" s="27"/>
      <c r="G48" s="27"/>
      <c r="H48" s="27"/>
      <c r="I48" s="27"/>
      <c r="J48" s="27"/>
      <c r="K48" s="27"/>
      <c r="L48" s="27"/>
    </row>
    <row r="49" spans="1:12" x14ac:dyDescent="0.2">
      <c r="A49" s="25"/>
      <c r="B49" s="15"/>
      <c r="C49" s="14" t="s">
        <v>87</v>
      </c>
      <c r="D49" s="27" t="s">
        <v>88</v>
      </c>
      <c r="E49" s="27"/>
      <c r="F49" s="27"/>
      <c r="G49" s="27"/>
      <c r="H49" s="27"/>
      <c r="I49" s="27"/>
      <c r="J49" s="27"/>
      <c r="K49" s="27"/>
      <c r="L49" s="27"/>
    </row>
    <row r="50" spans="1:12" x14ac:dyDescent="0.2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2" s="17" customFormat="1" x14ac:dyDescent="0.2">
      <c r="A51" s="14"/>
      <c r="C51" s="17">
        <v>2022</v>
      </c>
      <c r="D51" s="18" t="s">
        <v>42</v>
      </c>
      <c r="E51" s="17">
        <v>2021</v>
      </c>
      <c r="F51" s="18" t="s">
        <v>42</v>
      </c>
      <c r="G51" s="17">
        <v>2020</v>
      </c>
      <c r="H51" s="18" t="s">
        <v>42</v>
      </c>
      <c r="I51" s="17">
        <v>2019</v>
      </c>
      <c r="J51" s="18" t="s">
        <v>42</v>
      </c>
      <c r="K51" s="17" t="s">
        <v>43</v>
      </c>
      <c r="L51" s="18" t="s">
        <v>42</v>
      </c>
    </row>
    <row r="52" spans="1:12" x14ac:dyDescent="0.2">
      <c r="A52" s="14" t="s">
        <v>45</v>
      </c>
      <c r="C52" s="11">
        <v>820</v>
      </c>
      <c r="E52" s="11">
        <v>1028</v>
      </c>
      <c r="G52" s="11">
        <v>986</v>
      </c>
      <c r="I52" s="11">
        <v>1198</v>
      </c>
      <c r="K52" s="11">
        <v>4032</v>
      </c>
    </row>
    <row r="53" spans="1:12" x14ac:dyDescent="0.2">
      <c r="A53" s="11"/>
      <c r="D53" s="11"/>
      <c r="F53" s="11"/>
      <c r="H53" s="11"/>
      <c r="J53" s="11"/>
      <c r="L53" s="11"/>
    </row>
    <row r="54" spans="1:12" x14ac:dyDescent="0.2">
      <c r="A54" s="11" t="s">
        <v>44</v>
      </c>
      <c r="D54" s="11"/>
      <c r="F54" s="11"/>
      <c r="H54" s="11"/>
      <c r="J54" s="11"/>
      <c r="L54" s="11"/>
    </row>
    <row r="55" spans="1:12" x14ac:dyDescent="0.2">
      <c r="B55" s="11" t="s">
        <v>29</v>
      </c>
      <c r="C55" s="11">
        <v>536</v>
      </c>
      <c r="D55" s="19">
        <v>0.65365853658536588</v>
      </c>
      <c r="E55" s="11">
        <v>599</v>
      </c>
      <c r="F55" s="19">
        <v>0.58268482490272377</v>
      </c>
      <c r="G55" s="11">
        <v>635</v>
      </c>
      <c r="H55" s="19">
        <v>0.64401622718052742</v>
      </c>
      <c r="I55" s="11">
        <v>753</v>
      </c>
      <c r="J55" s="19">
        <v>0.62854757929883143</v>
      </c>
      <c r="K55" s="11">
        <v>2523</v>
      </c>
      <c r="L55" s="19">
        <v>0.62574404761904767</v>
      </c>
    </row>
    <row r="56" spans="1:12" x14ac:dyDescent="0.2">
      <c r="B56" s="11" t="s">
        <v>30</v>
      </c>
      <c r="C56" s="11">
        <v>284.00000000000006</v>
      </c>
      <c r="D56" s="19">
        <v>0.34634146341463423</v>
      </c>
      <c r="E56" s="11">
        <v>429</v>
      </c>
      <c r="F56" s="19">
        <v>0.41731517509727628</v>
      </c>
      <c r="G56" s="11">
        <v>351</v>
      </c>
      <c r="H56" s="19">
        <v>0.35598377281947263</v>
      </c>
      <c r="I56" s="11">
        <v>445</v>
      </c>
      <c r="J56" s="19">
        <v>0.37145242070116863</v>
      </c>
      <c r="K56" s="11">
        <v>1509</v>
      </c>
      <c r="L56" s="19">
        <v>0.37425595238095238</v>
      </c>
    </row>
    <row r="57" spans="1:12" x14ac:dyDescent="0.2">
      <c r="B57" s="11" t="s">
        <v>32</v>
      </c>
      <c r="C57" s="11">
        <v>0</v>
      </c>
      <c r="D57" s="19">
        <v>0</v>
      </c>
      <c r="E57" s="11">
        <v>0</v>
      </c>
      <c r="F57" s="19">
        <v>0</v>
      </c>
      <c r="G57" s="11">
        <v>0</v>
      </c>
      <c r="H57" s="19">
        <v>0</v>
      </c>
      <c r="I57" s="11">
        <v>0</v>
      </c>
      <c r="J57" s="19">
        <v>0</v>
      </c>
      <c r="K57" s="11">
        <v>0</v>
      </c>
      <c r="L57" s="19">
        <v>0</v>
      </c>
    </row>
    <row r="58" spans="1:12" x14ac:dyDescent="0.2">
      <c r="B58" s="11" t="s">
        <v>31</v>
      </c>
      <c r="C58" s="11">
        <v>0</v>
      </c>
      <c r="D58" s="19">
        <v>0</v>
      </c>
      <c r="E58" s="11">
        <v>0</v>
      </c>
      <c r="F58" s="19">
        <v>0</v>
      </c>
      <c r="G58" s="11">
        <v>0</v>
      </c>
      <c r="H58" s="19">
        <v>0</v>
      </c>
      <c r="I58" s="11">
        <v>0</v>
      </c>
      <c r="J58" s="19">
        <v>0</v>
      </c>
      <c r="K58" s="11">
        <v>0</v>
      </c>
      <c r="L58" s="19">
        <v>0</v>
      </c>
    </row>
    <row r="59" spans="1:12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s="17" customFormat="1" x14ac:dyDescent="0.2">
      <c r="A60" s="31" t="s">
        <v>28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x14ac:dyDescent="0.2">
      <c r="A61" s="11"/>
      <c r="B61" s="11" t="s">
        <v>33</v>
      </c>
      <c r="C61" s="11">
        <v>113</v>
      </c>
      <c r="D61" s="19">
        <v>0.1378048780487805</v>
      </c>
      <c r="E61" s="11">
        <v>163.00000000000003</v>
      </c>
      <c r="F61" s="19">
        <v>0.15856031128404671</v>
      </c>
      <c r="G61" s="11">
        <v>152</v>
      </c>
      <c r="H61" s="19">
        <v>0.15415821501014199</v>
      </c>
      <c r="I61" s="11">
        <v>244</v>
      </c>
      <c r="J61" s="19">
        <v>0.2036727879799666</v>
      </c>
      <c r="K61" s="11">
        <v>672</v>
      </c>
      <c r="L61" s="19">
        <v>0.16666666666666666</v>
      </c>
    </row>
    <row r="62" spans="1:12" x14ac:dyDescent="0.2">
      <c r="A62" s="11"/>
      <c r="B62" s="11" t="s">
        <v>34</v>
      </c>
      <c r="C62" s="11">
        <v>127</v>
      </c>
      <c r="D62" s="19">
        <v>0.1548780487804878</v>
      </c>
      <c r="E62" s="11">
        <v>158</v>
      </c>
      <c r="F62" s="19">
        <v>0.15369649805447472</v>
      </c>
      <c r="G62" s="11">
        <v>152</v>
      </c>
      <c r="H62" s="19">
        <v>0.15415821501014199</v>
      </c>
      <c r="I62" s="11">
        <v>108.99999999999999</v>
      </c>
      <c r="J62" s="19">
        <v>9.0984974958263756E-2</v>
      </c>
      <c r="K62" s="11">
        <v>546</v>
      </c>
      <c r="L62" s="19">
        <v>0.13541666666666666</v>
      </c>
    </row>
    <row r="63" spans="1:12" x14ac:dyDescent="0.2">
      <c r="A63" s="11"/>
      <c r="B63" s="11" t="s">
        <v>35</v>
      </c>
      <c r="C63" s="11">
        <v>147</v>
      </c>
      <c r="D63" s="19">
        <v>0.17926829268292682</v>
      </c>
      <c r="E63" s="11">
        <v>158</v>
      </c>
      <c r="F63" s="19">
        <v>0.15369649805447472</v>
      </c>
      <c r="G63" s="11">
        <v>144</v>
      </c>
      <c r="H63" s="19">
        <v>0.1460446247464503</v>
      </c>
      <c r="I63" s="11">
        <v>161</v>
      </c>
      <c r="J63" s="19">
        <v>0.13439065108514189</v>
      </c>
      <c r="K63" s="11">
        <v>610</v>
      </c>
      <c r="L63" s="19">
        <v>0.15128968253968253</v>
      </c>
    </row>
    <row r="64" spans="1:12" x14ac:dyDescent="0.2">
      <c r="A64" s="11"/>
      <c r="B64" s="11" t="s">
        <v>36</v>
      </c>
      <c r="C64" s="11">
        <v>79</v>
      </c>
      <c r="D64" s="19">
        <v>9.6341463414634149E-2</v>
      </c>
      <c r="E64" s="11">
        <v>92</v>
      </c>
      <c r="F64" s="19">
        <v>8.9494163424124515E-2</v>
      </c>
      <c r="G64" s="11">
        <v>119</v>
      </c>
      <c r="H64" s="19">
        <v>0.1206896551724138</v>
      </c>
      <c r="I64" s="11">
        <v>117</v>
      </c>
      <c r="J64" s="19">
        <v>9.7662771285475791E-2</v>
      </c>
      <c r="K64" s="11">
        <v>407</v>
      </c>
      <c r="L64" s="19">
        <v>0.10094246031746032</v>
      </c>
    </row>
    <row r="65" spans="1:12" x14ac:dyDescent="0.2">
      <c r="A65" s="11"/>
      <c r="B65" s="11" t="s">
        <v>37</v>
      </c>
      <c r="C65" s="11">
        <v>95</v>
      </c>
      <c r="D65" s="19">
        <v>0.11585365853658537</v>
      </c>
      <c r="E65" s="11">
        <v>127</v>
      </c>
      <c r="F65" s="19">
        <v>0.12354085603112841</v>
      </c>
      <c r="G65" s="11">
        <v>117</v>
      </c>
      <c r="H65" s="19">
        <v>0.11866125760649088</v>
      </c>
      <c r="I65" s="11">
        <v>166</v>
      </c>
      <c r="J65" s="19">
        <v>0.13856427378964942</v>
      </c>
      <c r="K65" s="11">
        <v>505</v>
      </c>
      <c r="L65" s="19">
        <v>0.12524801587301587</v>
      </c>
    </row>
    <row r="66" spans="1:12" x14ac:dyDescent="0.2">
      <c r="A66" s="11"/>
      <c r="B66" s="11" t="s">
        <v>38</v>
      </c>
      <c r="C66" s="11">
        <v>75.999999999999986</v>
      </c>
      <c r="D66" s="19">
        <v>9.2682926829268278E-2</v>
      </c>
      <c r="E66" s="11">
        <v>93</v>
      </c>
      <c r="F66" s="19">
        <v>9.0466926070038908E-2</v>
      </c>
      <c r="G66" s="11">
        <v>113</v>
      </c>
      <c r="H66" s="19">
        <v>0.11460446247464504</v>
      </c>
      <c r="I66" s="11">
        <v>123</v>
      </c>
      <c r="J66" s="19">
        <v>0.10267111853088481</v>
      </c>
      <c r="K66" s="11">
        <v>405</v>
      </c>
      <c r="L66" s="19">
        <v>0.10044642857142858</v>
      </c>
    </row>
    <row r="67" spans="1:12" x14ac:dyDescent="0.2">
      <c r="A67" s="11"/>
      <c r="B67" s="11" t="s">
        <v>39</v>
      </c>
      <c r="C67" s="11">
        <v>151</v>
      </c>
      <c r="D67" s="19">
        <v>0.18414634146341463</v>
      </c>
      <c r="E67" s="11">
        <v>163</v>
      </c>
      <c r="F67" s="19">
        <v>0.15856031128404668</v>
      </c>
      <c r="G67" s="11">
        <v>130</v>
      </c>
      <c r="H67" s="19">
        <v>0.13184584178498987</v>
      </c>
      <c r="I67" s="11">
        <v>208</v>
      </c>
      <c r="J67" s="19">
        <v>0.17362270450751252</v>
      </c>
      <c r="K67" s="11">
        <v>652</v>
      </c>
      <c r="L67" s="19">
        <v>0.16170634920634921</v>
      </c>
    </row>
    <row r="68" spans="1:12" x14ac:dyDescent="0.2">
      <c r="A68" s="11"/>
      <c r="B68" s="11" t="s">
        <v>40</v>
      </c>
      <c r="C68" s="11">
        <v>18</v>
      </c>
      <c r="D68" s="19">
        <v>2.1951219512195121E-2</v>
      </c>
      <c r="E68" s="11">
        <v>47</v>
      </c>
      <c r="F68" s="19">
        <v>4.5719844357976651E-2</v>
      </c>
      <c r="G68" s="11">
        <v>39</v>
      </c>
      <c r="H68" s="19">
        <v>3.9553752535496957E-2</v>
      </c>
      <c r="I68" s="11">
        <v>40</v>
      </c>
      <c r="J68" s="19">
        <v>3.3388981636060099E-2</v>
      </c>
      <c r="K68" s="11">
        <v>144</v>
      </c>
      <c r="L68" s="19">
        <v>3.5714285714285712E-2</v>
      </c>
    </row>
    <row r="69" spans="1:12" x14ac:dyDescent="0.2">
      <c r="A69" s="11"/>
      <c r="B69" s="11" t="s">
        <v>41</v>
      </c>
      <c r="C69" s="11">
        <v>14</v>
      </c>
      <c r="D69" s="19">
        <v>1.7073170731707318E-2</v>
      </c>
      <c r="E69" s="11">
        <v>27</v>
      </c>
      <c r="F69" s="19">
        <v>2.6264591439688716E-2</v>
      </c>
      <c r="G69" s="11">
        <v>20</v>
      </c>
      <c r="H69" s="19">
        <v>2.0283975659229209E-2</v>
      </c>
      <c r="I69" s="11">
        <v>30</v>
      </c>
      <c r="J69" s="19">
        <v>2.5041736227045076E-2</v>
      </c>
      <c r="K69" s="11">
        <v>91</v>
      </c>
      <c r="L69" s="19">
        <v>2.2569444444444444E-2</v>
      </c>
    </row>
    <row r="70" spans="1:12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s="17" customFormat="1" ht="16" x14ac:dyDescent="0.2">
      <c r="A71" s="33" t="s">
        <v>81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s="17" customFormat="1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2" s="17" customFormat="1" x14ac:dyDescent="0.2">
      <c r="A73" s="12" t="s">
        <v>79</v>
      </c>
      <c r="B73" s="17" t="s">
        <v>80</v>
      </c>
      <c r="C73" s="17">
        <v>2022</v>
      </c>
      <c r="E73" s="17">
        <v>2021</v>
      </c>
      <c r="F73" s="18"/>
      <c r="G73" s="17">
        <v>2020</v>
      </c>
      <c r="I73" s="17">
        <v>2022</v>
      </c>
      <c r="J73" s="18"/>
      <c r="K73" s="17" t="s">
        <v>56</v>
      </c>
      <c r="L73" s="18"/>
    </row>
    <row r="74" spans="1:12" ht="32" x14ac:dyDescent="0.2">
      <c r="A74" s="13" t="s">
        <v>59</v>
      </c>
      <c r="B74" s="20" t="s">
        <v>70</v>
      </c>
      <c r="C74" s="21"/>
      <c r="D74" s="21"/>
      <c r="E74" s="21"/>
      <c r="F74" s="22"/>
      <c r="G74" s="21">
        <v>12</v>
      </c>
      <c r="H74" s="21"/>
      <c r="I74" s="21">
        <v>6</v>
      </c>
      <c r="J74" s="22"/>
      <c r="K74" s="21">
        <v>18</v>
      </c>
    </row>
    <row r="75" spans="1:12" ht="16" x14ac:dyDescent="0.2">
      <c r="A75" s="13" t="s">
        <v>61</v>
      </c>
      <c r="B75" s="20" t="s">
        <v>72</v>
      </c>
      <c r="C75" s="21"/>
      <c r="D75" s="21"/>
      <c r="E75" s="21"/>
      <c r="F75" s="22"/>
      <c r="G75" s="21">
        <v>6</v>
      </c>
      <c r="H75" s="21"/>
      <c r="I75" s="21">
        <v>8</v>
      </c>
      <c r="J75" s="22"/>
      <c r="K75" s="21">
        <v>14</v>
      </c>
    </row>
    <row r="76" spans="1:12" ht="32" x14ac:dyDescent="0.2">
      <c r="A76" s="13" t="s">
        <v>63</v>
      </c>
      <c r="B76" s="20" t="s">
        <v>74</v>
      </c>
      <c r="C76" s="21"/>
      <c r="D76" s="21"/>
      <c r="E76" s="21"/>
      <c r="F76" s="22"/>
      <c r="G76" s="21"/>
      <c r="H76" s="21"/>
      <c r="I76" s="21">
        <v>5</v>
      </c>
      <c r="J76" s="22"/>
      <c r="K76" s="21">
        <v>5</v>
      </c>
    </row>
    <row r="77" spans="1:12" ht="32" x14ac:dyDescent="0.2">
      <c r="A77" s="13" t="s">
        <v>64</v>
      </c>
      <c r="B77" s="20" t="s">
        <v>75</v>
      </c>
      <c r="C77" s="21"/>
      <c r="D77" s="21"/>
      <c r="E77" s="21">
        <v>6</v>
      </c>
      <c r="F77" s="22"/>
      <c r="G77" s="21"/>
      <c r="H77" s="21"/>
      <c r="I77" s="21"/>
      <c r="J77" s="22"/>
      <c r="K77" s="21">
        <v>6</v>
      </c>
    </row>
    <row r="78" spans="1:12" ht="16" x14ac:dyDescent="0.2">
      <c r="A78" s="13" t="s">
        <v>67</v>
      </c>
      <c r="B78" s="20" t="s">
        <v>78</v>
      </c>
      <c r="C78" s="21"/>
      <c r="D78" s="21"/>
      <c r="E78" s="21"/>
      <c r="F78" s="22"/>
      <c r="G78" s="21"/>
      <c r="H78" s="21"/>
      <c r="I78" s="21">
        <v>5</v>
      </c>
      <c r="J78" s="22"/>
      <c r="K78" s="21">
        <v>5</v>
      </c>
    </row>
    <row r="82" spans="6:6" x14ac:dyDescent="0.2">
      <c r="F82" s="32"/>
    </row>
    <row r="83" spans="6:6" x14ac:dyDescent="0.2">
      <c r="F83" s="32"/>
    </row>
    <row r="84" spans="6:6" x14ac:dyDescent="0.2">
      <c r="F84" s="32"/>
    </row>
  </sheetData>
  <mergeCells count="28">
    <mergeCell ref="A45:A50"/>
    <mergeCell ref="D49:L49"/>
    <mergeCell ref="B50:L50"/>
    <mergeCell ref="A72:L72"/>
    <mergeCell ref="A70:L70"/>
    <mergeCell ref="A71:L71"/>
    <mergeCell ref="A59:L59"/>
    <mergeCell ref="A1:L1"/>
    <mergeCell ref="A44:L44"/>
    <mergeCell ref="C45:L45"/>
    <mergeCell ref="C46:L46"/>
    <mergeCell ref="D47:L47"/>
    <mergeCell ref="D48:L48"/>
    <mergeCell ref="A18:A26"/>
    <mergeCell ref="A28:L28"/>
    <mergeCell ref="A29:L29"/>
    <mergeCell ref="A27:L27"/>
    <mergeCell ref="A16:L16"/>
    <mergeCell ref="A17:L17"/>
    <mergeCell ref="A11:L11"/>
    <mergeCell ref="A10:L10"/>
    <mergeCell ref="A2:L2"/>
    <mergeCell ref="A3:A7"/>
    <mergeCell ref="B7:L7"/>
    <mergeCell ref="C3:L3"/>
    <mergeCell ref="C4:L4"/>
    <mergeCell ref="D5:L5"/>
    <mergeCell ref="D6:L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230D-E51C-1E40-9E1E-EE964CBA816D}">
  <dimension ref="A1:AI27"/>
  <sheetViews>
    <sheetView workbookViewId="0">
      <selection activeCell="G44" sqref="G44"/>
    </sheetView>
  </sheetViews>
  <sheetFormatPr baseColWidth="10" defaultRowHeight="16" x14ac:dyDescent="0.2"/>
  <cols>
    <col min="9" max="9" width="10.83203125" style="7"/>
    <col min="17" max="17" width="10.83203125" style="7"/>
    <col min="25" max="25" width="10.83203125" style="7"/>
    <col min="33" max="33" width="10.83203125" style="7"/>
    <col min="34" max="34" width="10.83203125" style="8"/>
    <col min="35" max="35" width="10.83203125" style="9"/>
  </cols>
  <sheetData>
    <row r="1" spans="1:35" x14ac:dyDescent="0.2">
      <c r="B1" s="30">
        <v>2022</v>
      </c>
      <c r="C1" s="30"/>
      <c r="D1" s="30"/>
      <c r="E1" s="30"/>
      <c r="F1" s="30"/>
      <c r="G1" s="30"/>
      <c r="H1" s="30"/>
      <c r="I1" s="30"/>
      <c r="J1" s="30">
        <v>2021</v>
      </c>
      <c r="K1" s="30"/>
      <c r="L1" s="30"/>
      <c r="M1" s="30"/>
      <c r="N1" s="30"/>
      <c r="O1" s="30"/>
      <c r="P1" s="30"/>
      <c r="Q1" s="30"/>
      <c r="R1" s="30">
        <v>2020</v>
      </c>
      <c r="S1" s="30"/>
      <c r="T1" s="30"/>
      <c r="U1" s="30"/>
      <c r="V1" s="30"/>
      <c r="W1" s="30"/>
      <c r="X1" s="30"/>
      <c r="Y1" s="30"/>
      <c r="Z1" s="30">
        <v>2021</v>
      </c>
      <c r="AA1" s="30"/>
      <c r="AB1" s="30"/>
      <c r="AC1" s="30"/>
      <c r="AD1" s="30"/>
      <c r="AE1" s="30"/>
      <c r="AF1" s="30"/>
      <c r="AG1" s="30"/>
      <c r="AI1" s="8"/>
    </row>
    <row r="2" spans="1:35" x14ac:dyDescent="0.2">
      <c r="A2" s="1" t="s">
        <v>0</v>
      </c>
      <c r="B2" s="1" t="s">
        <v>26</v>
      </c>
      <c r="D2" s="1" t="s">
        <v>24</v>
      </c>
      <c r="F2" s="1" t="s">
        <v>25</v>
      </c>
      <c r="H2" s="5" t="s">
        <v>27</v>
      </c>
      <c r="J2" s="1" t="s">
        <v>26</v>
      </c>
      <c r="L2" s="1" t="s">
        <v>24</v>
      </c>
      <c r="N2" s="1" t="s">
        <v>25</v>
      </c>
      <c r="P2" s="5" t="s">
        <v>27</v>
      </c>
      <c r="R2" s="1" t="s">
        <v>26</v>
      </c>
      <c r="T2" s="1" t="s">
        <v>24</v>
      </c>
      <c r="V2" s="1" t="s">
        <v>25</v>
      </c>
      <c r="X2" s="5" t="s">
        <v>27</v>
      </c>
      <c r="Z2" s="1" t="s">
        <v>26</v>
      </c>
      <c r="AB2" s="1" t="s">
        <v>24</v>
      </c>
      <c r="AD2" s="1" t="s">
        <v>25</v>
      </c>
      <c r="AF2" s="5" t="s">
        <v>27</v>
      </c>
    </row>
    <row r="3" spans="1:35" x14ac:dyDescent="0.2">
      <c r="A3" s="2" t="s">
        <v>1</v>
      </c>
      <c r="B3" s="3">
        <v>2327</v>
      </c>
      <c r="D3" s="3">
        <v>735</v>
      </c>
      <c r="F3" s="3">
        <v>581</v>
      </c>
      <c r="H3" s="6">
        <f>(B3+D3)-F3</f>
        <v>2481</v>
      </c>
      <c r="J3" s="3">
        <v>2568</v>
      </c>
      <c r="L3" s="3">
        <v>784</v>
      </c>
      <c r="N3" s="3">
        <v>614</v>
      </c>
      <c r="P3" s="6">
        <f>(J3+L3)-N3</f>
        <v>2738</v>
      </c>
      <c r="R3" s="3">
        <v>2641</v>
      </c>
      <c r="T3" s="3">
        <v>782</v>
      </c>
      <c r="V3" s="3">
        <v>585</v>
      </c>
      <c r="X3" s="6">
        <f>(R3+T3)-V3</f>
        <v>2838</v>
      </c>
      <c r="Z3" s="3">
        <v>2869</v>
      </c>
      <c r="AB3" s="3">
        <v>912</v>
      </c>
      <c r="AD3" s="3">
        <v>698</v>
      </c>
      <c r="AF3" s="6">
        <f>(Z3+AB3)-AD3</f>
        <v>3083</v>
      </c>
      <c r="AH3" s="10">
        <f>SUM(AF3,X3,P3,H3)</f>
        <v>11140</v>
      </c>
    </row>
    <row r="4" spans="1:35" x14ac:dyDescent="0.2">
      <c r="A4" s="2"/>
      <c r="B4" s="2"/>
      <c r="D4" s="2"/>
      <c r="F4" s="2"/>
      <c r="J4" s="2"/>
      <c r="L4" s="2"/>
      <c r="N4" s="2"/>
      <c r="R4" s="2"/>
      <c r="T4" s="2"/>
      <c r="V4" s="2"/>
      <c r="Z4" s="2"/>
      <c r="AB4" s="2"/>
      <c r="AD4" s="2"/>
    </row>
    <row r="5" spans="1:35" x14ac:dyDescent="0.2">
      <c r="A5" s="1" t="s">
        <v>2</v>
      </c>
      <c r="B5" s="1"/>
      <c r="D5" s="1"/>
      <c r="F5" s="1"/>
      <c r="J5" s="1"/>
      <c r="L5" s="1"/>
      <c r="N5" s="1"/>
      <c r="R5" s="1"/>
      <c r="T5" s="1"/>
      <c r="V5" s="1"/>
      <c r="Z5" s="1"/>
      <c r="AB5" s="1"/>
      <c r="AD5" s="1"/>
    </row>
    <row r="6" spans="1:35" x14ac:dyDescent="0.2">
      <c r="A6" s="2" t="s">
        <v>3</v>
      </c>
      <c r="B6" s="4">
        <v>0.57627847013321876</v>
      </c>
      <c r="C6">
        <f>B6*B3</f>
        <v>1341</v>
      </c>
      <c r="D6" s="4">
        <v>0.60136054421768703</v>
      </c>
      <c r="E6">
        <f>D6*D3</f>
        <v>441.99999999999994</v>
      </c>
      <c r="F6" s="4">
        <v>0.58003442340791733</v>
      </c>
      <c r="G6">
        <f>F6*F3</f>
        <v>336.99999999999994</v>
      </c>
      <c r="H6" s="6">
        <f>(C6+E6)-G6</f>
        <v>1446</v>
      </c>
      <c r="I6" s="7">
        <f>H6/H3</f>
        <v>0.5828295042321644</v>
      </c>
      <c r="J6" s="4">
        <v>0.53777258566978192</v>
      </c>
      <c r="K6">
        <f>J6*J3</f>
        <v>1381</v>
      </c>
      <c r="L6" s="4">
        <v>0.55229591836734693</v>
      </c>
      <c r="M6">
        <f>L6*L3</f>
        <v>433</v>
      </c>
      <c r="N6" s="4">
        <v>0.5456026058631922</v>
      </c>
      <c r="O6">
        <f>N6*N3</f>
        <v>335</v>
      </c>
      <c r="P6" s="6">
        <f>(K6+M6)-O6</f>
        <v>1479</v>
      </c>
      <c r="Q6" s="7">
        <f>P6/P3</f>
        <v>0.54017531044558076</v>
      </c>
      <c r="R6" s="4">
        <v>0.55660734570238546</v>
      </c>
      <c r="S6">
        <f>R6*R3</f>
        <v>1470</v>
      </c>
      <c r="T6" s="4">
        <v>0.56905370843989767</v>
      </c>
      <c r="U6">
        <f>T6*T3</f>
        <v>445</v>
      </c>
      <c r="V6" s="4">
        <v>0.56239316239316239</v>
      </c>
      <c r="W6">
        <f>V6*V3</f>
        <v>329</v>
      </c>
      <c r="X6" s="6">
        <f>(S6+U6)-W6</f>
        <v>1586</v>
      </c>
      <c r="Y6" s="7">
        <f>X6/X3</f>
        <v>0.55884425651867509</v>
      </c>
      <c r="Z6" s="4">
        <v>0.55245730219588707</v>
      </c>
      <c r="AA6">
        <f>Z6*Z3</f>
        <v>1585</v>
      </c>
      <c r="AB6" s="4">
        <v>0.54166666666666663</v>
      </c>
      <c r="AC6">
        <f>AB6*AB3</f>
        <v>493.99999999999994</v>
      </c>
      <c r="AD6" s="4">
        <v>0.5386819484240688</v>
      </c>
      <c r="AE6">
        <f>AD6*AD3</f>
        <v>376</v>
      </c>
      <c r="AF6" s="6">
        <f>(AA6+AC6)-AE6</f>
        <v>1703</v>
      </c>
      <c r="AG6" s="7">
        <f>AF6/AF3</f>
        <v>0.55238404151800191</v>
      </c>
      <c r="AH6" s="10">
        <f t="shared" ref="AH6:AH9" si="0">SUM(AF6,X6,P6,H6)</f>
        <v>6214</v>
      </c>
      <c r="AI6" s="9">
        <f>AH6/AH3</f>
        <v>0.55780969479353681</v>
      </c>
    </row>
    <row r="7" spans="1:35" x14ac:dyDescent="0.2">
      <c r="A7" s="2" t="s">
        <v>4</v>
      </c>
      <c r="B7" s="4">
        <v>0.42372152986678124</v>
      </c>
      <c r="C7">
        <f>B7*B3</f>
        <v>986</v>
      </c>
      <c r="D7" s="4">
        <v>0.39863945578231286</v>
      </c>
      <c r="E7">
        <f>D7*D3</f>
        <v>292.99999999999994</v>
      </c>
      <c r="F7" s="4">
        <v>0.41996557659208267</v>
      </c>
      <c r="G7">
        <f>F7*F3</f>
        <v>244.00000000000003</v>
      </c>
      <c r="H7" s="6">
        <f t="shared" ref="H7:H9" si="1">(C7+E7)-G7</f>
        <v>1035</v>
      </c>
      <c r="I7" s="7">
        <f>H7/H3</f>
        <v>0.41717049576783555</v>
      </c>
      <c r="J7" s="4">
        <v>0.46222741433021808</v>
      </c>
      <c r="K7">
        <f>J7*J3</f>
        <v>1187</v>
      </c>
      <c r="L7" s="4">
        <v>0.44770408163265307</v>
      </c>
      <c r="M7">
        <f>L7*L3</f>
        <v>351</v>
      </c>
      <c r="N7" s="4">
        <v>0.45439739413680785</v>
      </c>
      <c r="O7">
        <f>N7*N3</f>
        <v>279</v>
      </c>
      <c r="P7" s="6">
        <f t="shared" ref="P7:P9" si="2">(K7+M7)-O7</f>
        <v>1259</v>
      </c>
      <c r="Q7" s="7">
        <f>P7/P3</f>
        <v>0.4598246895544193</v>
      </c>
      <c r="R7" s="4">
        <v>0.44339265429761454</v>
      </c>
      <c r="S7">
        <f>R7*R3</f>
        <v>1171</v>
      </c>
      <c r="T7" s="4">
        <v>0.43094629156010228</v>
      </c>
      <c r="U7">
        <f>T7*T3</f>
        <v>337</v>
      </c>
      <c r="V7" s="4">
        <v>0.43760683760683761</v>
      </c>
      <c r="W7">
        <f>V7*V3</f>
        <v>256</v>
      </c>
      <c r="X7" s="6">
        <f t="shared" ref="X7:X9" si="3">(S7+U7)-W7</f>
        <v>1252</v>
      </c>
      <c r="Y7" s="7">
        <f>X7/X3</f>
        <v>0.44115574348132486</v>
      </c>
      <c r="Z7" s="4">
        <v>0.44754269780411293</v>
      </c>
      <c r="AA7">
        <f>Z7*Z3</f>
        <v>1284</v>
      </c>
      <c r="AB7" s="4">
        <v>0.45833333333333326</v>
      </c>
      <c r="AC7">
        <f>AB7*AB3</f>
        <v>417.99999999999994</v>
      </c>
      <c r="AD7" s="4">
        <v>0.46131805157593125</v>
      </c>
      <c r="AE7">
        <f>AD7*AD3</f>
        <v>322</v>
      </c>
      <c r="AF7" s="6">
        <f t="shared" ref="AF7:AF9" si="4">(AA7+AC7)-AE7</f>
        <v>1380</v>
      </c>
      <c r="AG7" s="7">
        <f>AF7/AF3</f>
        <v>0.44761595848199803</v>
      </c>
      <c r="AH7" s="10">
        <f t="shared" si="0"/>
        <v>4926</v>
      </c>
      <c r="AI7" s="9">
        <f>AH7/AH3</f>
        <v>0.44219030520646319</v>
      </c>
    </row>
    <row r="8" spans="1:35" x14ac:dyDescent="0.2">
      <c r="A8" s="2" t="s">
        <v>5</v>
      </c>
      <c r="B8" s="4">
        <v>0</v>
      </c>
      <c r="C8">
        <f>B8*B3</f>
        <v>0</v>
      </c>
      <c r="D8" s="4">
        <v>0</v>
      </c>
      <c r="E8">
        <f>D8*D3</f>
        <v>0</v>
      </c>
      <c r="F8" s="4">
        <v>0</v>
      </c>
      <c r="G8">
        <f>F8*F3</f>
        <v>0</v>
      </c>
      <c r="H8" s="6">
        <f t="shared" si="1"/>
        <v>0</v>
      </c>
      <c r="I8" s="7">
        <f>H8/H3</f>
        <v>0</v>
      </c>
      <c r="J8" s="4">
        <v>0</v>
      </c>
      <c r="K8">
        <f>J8*J3</f>
        <v>0</v>
      </c>
      <c r="L8" s="4">
        <v>0</v>
      </c>
      <c r="M8">
        <f>L8*L3</f>
        <v>0</v>
      </c>
      <c r="N8" s="4">
        <v>0</v>
      </c>
      <c r="O8">
        <f>N8*N3</f>
        <v>0</v>
      </c>
      <c r="P8" s="6">
        <f t="shared" si="2"/>
        <v>0</v>
      </c>
      <c r="Q8" s="7">
        <f>P8/P3</f>
        <v>0</v>
      </c>
      <c r="R8" s="4">
        <v>0</v>
      </c>
      <c r="S8">
        <f>R8*R3</f>
        <v>0</v>
      </c>
      <c r="T8" s="4">
        <v>0</v>
      </c>
      <c r="U8">
        <f>T8*T3</f>
        <v>0</v>
      </c>
      <c r="V8" s="4">
        <v>0</v>
      </c>
      <c r="W8">
        <f>V8*V3</f>
        <v>0</v>
      </c>
      <c r="X8" s="6">
        <f t="shared" si="3"/>
        <v>0</v>
      </c>
      <c r="Y8" s="7">
        <f>X8/X3</f>
        <v>0</v>
      </c>
      <c r="Z8" s="4">
        <v>0</v>
      </c>
      <c r="AA8">
        <f>Z8*Z3</f>
        <v>0</v>
      </c>
      <c r="AB8" s="4">
        <v>0</v>
      </c>
      <c r="AC8">
        <f>AB8*AB3</f>
        <v>0</v>
      </c>
      <c r="AD8" s="4">
        <v>0</v>
      </c>
      <c r="AE8">
        <f>AD8*AD3</f>
        <v>0</v>
      </c>
      <c r="AF8" s="6">
        <f t="shared" si="4"/>
        <v>0</v>
      </c>
      <c r="AG8" s="7">
        <f>AF8/AF3</f>
        <v>0</v>
      </c>
      <c r="AH8" s="10">
        <f t="shared" si="0"/>
        <v>0</v>
      </c>
      <c r="AI8" s="9">
        <f>AH8/AH3</f>
        <v>0</v>
      </c>
    </row>
    <row r="9" spans="1:35" x14ac:dyDescent="0.2">
      <c r="A9" s="2" t="s">
        <v>6</v>
      </c>
      <c r="B9" s="4">
        <v>0</v>
      </c>
      <c r="C9">
        <f>B9*B3</f>
        <v>0</v>
      </c>
      <c r="D9" s="4">
        <v>0</v>
      </c>
      <c r="E9">
        <f>D9*D3</f>
        <v>0</v>
      </c>
      <c r="F9" s="4">
        <v>0</v>
      </c>
      <c r="G9">
        <f>F9*F3</f>
        <v>0</v>
      </c>
      <c r="H9" s="6">
        <f t="shared" si="1"/>
        <v>0</v>
      </c>
      <c r="I9" s="7">
        <f>H9/H3</f>
        <v>0</v>
      </c>
      <c r="J9" s="4">
        <v>0</v>
      </c>
      <c r="K9">
        <f>J9*J3</f>
        <v>0</v>
      </c>
      <c r="L9" s="4">
        <v>0</v>
      </c>
      <c r="M9">
        <f>L9*L3</f>
        <v>0</v>
      </c>
      <c r="N9" s="4">
        <v>0</v>
      </c>
      <c r="O9">
        <f>N9*N3</f>
        <v>0</v>
      </c>
      <c r="P9" s="6">
        <f t="shared" si="2"/>
        <v>0</v>
      </c>
      <c r="Q9" s="7">
        <f>P9/P3</f>
        <v>0</v>
      </c>
      <c r="R9" s="4">
        <v>0</v>
      </c>
      <c r="S9">
        <f>R9*R3</f>
        <v>0</v>
      </c>
      <c r="T9" s="4">
        <v>0</v>
      </c>
      <c r="U9">
        <f>T9*T3</f>
        <v>0</v>
      </c>
      <c r="V9" s="4">
        <v>0</v>
      </c>
      <c r="W9">
        <f>V9*V3</f>
        <v>0</v>
      </c>
      <c r="X9" s="6">
        <f t="shared" si="3"/>
        <v>0</v>
      </c>
      <c r="Y9" s="7">
        <f>X9/X3</f>
        <v>0</v>
      </c>
      <c r="Z9" s="4">
        <v>0</v>
      </c>
      <c r="AA9">
        <f>Z9*Z3</f>
        <v>0</v>
      </c>
      <c r="AB9" s="4">
        <v>0</v>
      </c>
      <c r="AC9">
        <f>AB9*AB3</f>
        <v>0</v>
      </c>
      <c r="AD9" s="4">
        <v>0</v>
      </c>
      <c r="AE9">
        <f>AD9*AD3</f>
        <v>0</v>
      </c>
      <c r="AF9" s="6">
        <f t="shared" si="4"/>
        <v>0</v>
      </c>
      <c r="AG9" s="7">
        <f>AF9/AF3</f>
        <v>0</v>
      </c>
      <c r="AH9" s="10">
        <f t="shared" si="0"/>
        <v>0</v>
      </c>
      <c r="AI9" s="9">
        <f>AH9/AH3</f>
        <v>0</v>
      </c>
    </row>
    <row r="10" spans="1:35" x14ac:dyDescent="0.2">
      <c r="A10" s="2"/>
      <c r="B10" s="2"/>
      <c r="D10" s="2"/>
      <c r="F10" s="2"/>
      <c r="J10" s="2"/>
      <c r="L10" s="2"/>
      <c r="N10" s="2"/>
      <c r="R10" s="2"/>
      <c r="T10" s="2"/>
      <c r="V10" s="2"/>
      <c r="Z10" s="2"/>
      <c r="AB10" s="2"/>
      <c r="AD10" s="2"/>
    </row>
    <row r="11" spans="1:35" x14ac:dyDescent="0.2">
      <c r="A11" s="1" t="s">
        <v>7</v>
      </c>
      <c r="B11" s="1"/>
      <c r="D11" s="1"/>
      <c r="F11" s="1"/>
      <c r="J11" s="1"/>
      <c r="L11" s="1"/>
      <c r="N11" s="1"/>
      <c r="R11" s="1"/>
      <c r="T11" s="1"/>
      <c r="V11" s="1"/>
      <c r="Z11" s="1"/>
      <c r="AB11" s="1"/>
      <c r="AD11" s="1"/>
    </row>
    <row r="12" spans="1:35" x14ac:dyDescent="0.2">
      <c r="A12" s="2" t="s">
        <v>8</v>
      </c>
      <c r="B12" s="4">
        <v>0</v>
      </c>
      <c r="D12" s="4">
        <v>0</v>
      </c>
      <c r="F12" s="4">
        <v>0</v>
      </c>
      <c r="J12" s="4">
        <v>0</v>
      </c>
      <c r="L12" s="4">
        <v>0</v>
      </c>
      <c r="N12" s="4">
        <v>0</v>
      </c>
      <c r="R12" s="4">
        <v>0</v>
      </c>
      <c r="T12" s="4">
        <v>0</v>
      </c>
      <c r="V12" s="4">
        <v>0</v>
      </c>
      <c r="Z12" s="4">
        <v>0</v>
      </c>
      <c r="AB12" s="4">
        <v>0</v>
      </c>
      <c r="AD12" s="4">
        <v>0</v>
      </c>
    </row>
    <row r="13" spans="1:35" x14ac:dyDescent="0.2">
      <c r="A13" s="2" t="s">
        <v>9</v>
      </c>
      <c r="B13" s="4">
        <v>0</v>
      </c>
      <c r="C13" s="2"/>
      <c r="D13" s="4">
        <v>0</v>
      </c>
      <c r="E13" s="2"/>
      <c r="F13" s="4">
        <v>0</v>
      </c>
      <c r="G13" s="2"/>
      <c r="H13" s="2"/>
      <c r="J13" s="4">
        <v>0</v>
      </c>
      <c r="K13" s="2"/>
      <c r="L13" s="4">
        <v>0</v>
      </c>
      <c r="M13" s="2"/>
      <c r="N13" s="4">
        <v>0</v>
      </c>
      <c r="O13" s="2"/>
      <c r="P13" s="2"/>
      <c r="R13" s="4">
        <v>0</v>
      </c>
      <c r="S13" s="2"/>
      <c r="T13" s="4">
        <v>0</v>
      </c>
      <c r="U13" s="2"/>
      <c r="V13" s="4">
        <v>0</v>
      </c>
      <c r="W13" s="2"/>
      <c r="X13" s="2"/>
      <c r="Z13" s="4">
        <v>0</v>
      </c>
      <c r="AA13" s="2"/>
      <c r="AB13" s="4">
        <v>0</v>
      </c>
      <c r="AC13" s="2"/>
      <c r="AD13" s="4">
        <v>0</v>
      </c>
      <c r="AE13" s="2"/>
      <c r="AF13" s="2"/>
    </row>
    <row r="14" spans="1:35" x14ac:dyDescent="0.2">
      <c r="A14" s="2" t="s">
        <v>10</v>
      </c>
      <c r="B14" s="4">
        <v>0</v>
      </c>
      <c r="D14" s="4">
        <v>0</v>
      </c>
      <c r="F14" s="4">
        <v>0</v>
      </c>
      <c r="J14" s="4">
        <v>0</v>
      </c>
      <c r="L14" s="4">
        <v>0</v>
      </c>
      <c r="N14" s="4">
        <v>0</v>
      </c>
      <c r="R14" s="4">
        <v>0</v>
      </c>
      <c r="T14" s="4">
        <v>0</v>
      </c>
      <c r="V14" s="4">
        <v>0</v>
      </c>
      <c r="Z14" s="4">
        <v>0</v>
      </c>
      <c r="AB14" s="4">
        <v>0</v>
      </c>
      <c r="AD14" s="4">
        <v>0</v>
      </c>
    </row>
    <row r="15" spans="1:35" x14ac:dyDescent="0.2">
      <c r="A15" s="2" t="s">
        <v>11</v>
      </c>
      <c r="B15" s="4">
        <v>0</v>
      </c>
      <c r="D15" s="4">
        <v>0</v>
      </c>
      <c r="F15" s="4">
        <v>0</v>
      </c>
      <c r="J15" s="4">
        <v>0</v>
      </c>
      <c r="L15" s="4">
        <v>0</v>
      </c>
      <c r="N15" s="4">
        <v>0</v>
      </c>
      <c r="R15" s="4">
        <v>0</v>
      </c>
      <c r="T15" s="4">
        <v>0</v>
      </c>
      <c r="V15" s="4">
        <v>0</v>
      </c>
      <c r="Z15" s="4">
        <v>0</v>
      </c>
      <c r="AB15" s="4">
        <v>0</v>
      </c>
      <c r="AD15" s="4">
        <v>0</v>
      </c>
    </row>
    <row r="16" spans="1:35" x14ac:dyDescent="0.2">
      <c r="A16" s="2" t="s">
        <v>12</v>
      </c>
      <c r="B16" s="4">
        <v>0</v>
      </c>
      <c r="D16" s="4">
        <v>0</v>
      </c>
      <c r="F16" s="4">
        <v>0</v>
      </c>
      <c r="J16" s="4">
        <v>0</v>
      </c>
      <c r="L16" s="4">
        <v>0</v>
      </c>
      <c r="N16" s="4">
        <v>0</v>
      </c>
      <c r="R16" s="4">
        <v>0</v>
      </c>
      <c r="T16" s="4">
        <v>0</v>
      </c>
      <c r="V16" s="4">
        <v>0</v>
      </c>
      <c r="Z16" s="4">
        <v>0</v>
      </c>
      <c r="AB16" s="4">
        <v>0</v>
      </c>
      <c r="AD16" s="4">
        <v>0</v>
      </c>
    </row>
    <row r="17" spans="1:35" x14ac:dyDescent="0.2">
      <c r="A17" s="2" t="s">
        <v>13</v>
      </c>
      <c r="B17" s="4">
        <v>0</v>
      </c>
      <c r="D17" s="4">
        <v>0</v>
      </c>
      <c r="F17" s="4">
        <v>0</v>
      </c>
      <c r="J17" s="4">
        <v>0</v>
      </c>
      <c r="L17" s="4">
        <v>0</v>
      </c>
      <c r="N17" s="4">
        <v>0</v>
      </c>
      <c r="R17" s="4">
        <v>0</v>
      </c>
      <c r="T17" s="4">
        <v>0</v>
      </c>
      <c r="V17" s="4">
        <v>0</v>
      </c>
      <c r="Z17" s="4">
        <v>0</v>
      </c>
      <c r="AB17" s="4">
        <v>0</v>
      </c>
      <c r="AD17" s="4">
        <v>0</v>
      </c>
    </row>
    <row r="18" spans="1:35" x14ac:dyDescent="0.2">
      <c r="A18" s="2" t="s">
        <v>14</v>
      </c>
      <c r="B18" s="4">
        <v>0</v>
      </c>
      <c r="D18" s="4">
        <v>0</v>
      </c>
      <c r="F18" s="4">
        <v>0</v>
      </c>
      <c r="J18" s="4">
        <v>0</v>
      </c>
      <c r="L18" s="4">
        <v>0</v>
      </c>
      <c r="N18" s="4">
        <v>0</v>
      </c>
      <c r="R18" s="4">
        <v>0</v>
      </c>
      <c r="T18" s="4">
        <v>0</v>
      </c>
      <c r="V18" s="4">
        <v>0</v>
      </c>
      <c r="Z18" s="4">
        <v>0</v>
      </c>
      <c r="AB18" s="4">
        <v>0</v>
      </c>
      <c r="AD18" s="4">
        <v>0</v>
      </c>
    </row>
    <row r="19" spans="1:35" x14ac:dyDescent="0.2">
      <c r="A19" s="2" t="s">
        <v>15</v>
      </c>
      <c r="B19" s="4">
        <v>2.922217447357112E-2</v>
      </c>
      <c r="C19">
        <f>B19*B3</f>
        <v>68</v>
      </c>
      <c r="D19" s="4">
        <v>2.4489795918367349E-2</v>
      </c>
      <c r="E19">
        <f>D19*D3</f>
        <v>18</v>
      </c>
      <c r="F19" s="4">
        <v>2.2375215146299487E-2</v>
      </c>
      <c r="G19">
        <f>F19*F3</f>
        <v>13.000000000000002</v>
      </c>
      <c r="H19" s="6">
        <f>(C19+E19)-G19</f>
        <v>73</v>
      </c>
      <c r="I19" s="7">
        <f>H19/H3</f>
        <v>2.9423619508262798E-2</v>
      </c>
      <c r="J19" s="4">
        <v>2.764797507788162E-2</v>
      </c>
      <c r="K19">
        <f>J19*J3</f>
        <v>71</v>
      </c>
      <c r="L19" s="4">
        <v>1.913265306122449E-2</v>
      </c>
      <c r="M19">
        <f>L19*L3</f>
        <v>15</v>
      </c>
      <c r="N19" s="4">
        <v>1.3029315960912053E-2</v>
      </c>
      <c r="O19">
        <f>N19*N3</f>
        <v>8</v>
      </c>
      <c r="P19" s="6">
        <f>(K19+M19)-O19</f>
        <v>78</v>
      </c>
      <c r="Q19" s="7">
        <f>P19/P3</f>
        <v>2.8487947406866325E-2</v>
      </c>
      <c r="R19" s="4">
        <v>2.4233244982960998E-2</v>
      </c>
      <c r="S19">
        <f>R19*R3</f>
        <v>64</v>
      </c>
      <c r="T19" s="4">
        <v>2.0460358056265986E-2</v>
      </c>
      <c r="U19">
        <f>T19*T3</f>
        <v>16</v>
      </c>
      <c r="V19" s="4">
        <v>1.1965811965811968E-2</v>
      </c>
      <c r="W19">
        <f>V19*V3</f>
        <v>7.0000000000000018</v>
      </c>
      <c r="X19" s="6">
        <f>(S19+U19)-W19</f>
        <v>73</v>
      </c>
      <c r="Y19" s="7">
        <f>X19/X3</f>
        <v>2.5722339675828047E-2</v>
      </c>
      <c r="Z19" s="4">
        <v>3.7643778319972114E-2</v>
      </c>
      <c r="AA19">
        <f>Z19*Z3</f>
        <v>108</v>
      </c>
      <c r="AB19" s="4">
        <v>3.399122807017544E-2</v>
      </c>
      <c r="AC19">
        <f>AB19*AB3</f>
        <v>31</v>
      </c>
      <c r="AD19" s="4">
        <v>3.0085959885386818E-2</v>
      </c>
      <c r="AE19">
        <f>AD19*AD3</f>
        <v>21</v>
      </c>
      <c r="AF19" s="6">
        <f>(AA19+AC19)-AE19</f>
        <v>118</v>
      </c>
      <c r="AG19" s="7">
        <f>AF19/AF3</f>
        <v>3.8274408044112876E-2</v>
      </c>
      <c r="AH19" s="10">
        <f t="shared" ref="AH19:AH27" si="5">SUM(AF19,X19,P19,H19)</f>
        <v>342</v>
      </c>
      <c r="AI19" s="9">
        <f>AH19/AH3</f>
        <v>3.0700179533213644E-2</v>
      </c>
    </row>
    <row r="20" spans="1:35" x14ac:dyDescent="0.2">
      <c r="A20" s="2" t="s">
        <v>16</v>
      </c>
      <c r="B20" s="4">
        <v>5.4146970348087665E-2</v>
      </c>
      <c r="C20">
        <f>B20*B3</f>
        <v>126</v>
      </c>
      <c r="D20" s="4">
        <v>4.8979591836734698E-2</v>
      </c>
      <c r="E20">
        <f>D20*D3</f>
        <v>36</v>
      </c>
      <c r="F20" s="4">
        <v>5.8519793459552494E-2</v>
      </c>
      <c r="G20">
        <f>F20*F3</f>
        <v>34</v>
      </c>
      <c r="H20" s="6">
        <f t="shared" ref="H20:H22" si="6">(C20+E20)-G20</f>
        <v>128</v>
      </c>
      <c r="I20" s="7">
        <f>H20/H3</f>
        <v>5.1592099959693674E-2</v>
      </c>
      <c r="J20" s="4">
        <v>5.3348909657320871E-2</v>
      </c>
      <c r="K20">
        <f>J20*J3</f>
        <v>137</v>
      </c>
      <c r="L20" s="4">
        <v>3.4438775510204078E-2</v>
      </c>
      <c r="M20">
        <f>L20*L3</f>
        <v>26.999999999999996</v>
      </c>
      <c r="N20" s="4">
        <v>3.0944625407166124E-2</v>
      </c>
      <c r="O20">
        <f>N20*N3</f>
        <v>19</v>
      </c>
      <c r="P20" s="6">
        <f t="shared" ref="P20:P22" si="7">(K20+M20)-O20</f>
        <v>145</v>
      </c>
      <c r="Q20" s="7">
        <f>P20/P3</f>
        <v>5.295836376917458E-2</v>
      </c>
      <c r="R20" s="4">
        <v>4.6573267701628174E-2</v>
      </c>
      <c r="S20">
        <f>R20*R3</f>
        <v>123</v>
      </c>
      <c r="T20" s="4">
        <v>4.4757033248081841E-2</v>
      </c>
      <c r="U20">
        <f>T20*T3</f>
        <v>35</v>
      </c>
      <c r="V20" s="4">
        <v>4.7863247863247874E-2</v>
      </c>
      <c r="W20">
        <f>V20*V3</f>
        <v>28.000000000000007</v>
      </c>
      <c r="X20" s="6">
        <f t="shared" ref="X20:X22" si="8">(S20+U20)-W20</f>
        <v>130</v>
      </c>
      <c r="Y20" s="7">
        <f>X20/X3</f>
        <v>4.5806906272022552E-2</v>
      </c>
      <c r="Z20" s="4">
        <v>6.0299756012547917E-2</v>
      </c>
      <c r="AA20">
        <f>Z20*Z3</f>
        <v>172.99999999999997</v>
      </c>
      <c r="AB20" s="4">
        <v>5.3728070175438597E-2</v>
      </c>
      <c r="AC20">
        <f>AB20*AB3</f>
        <v>49</v>
      </c>
      <c r="AD20" s="4">
        <v>5.300859598853868E-2</v>
      </c>
      <c r="AE20">
        <f>AD20*AD3</f>
        <v>37</v>
      </c>
      <c r="AF20" s="6">
        <f t="shared" ref="AF20:AF22" si="9">(AA20+AC20)-AE20</f>
        <v>184.99999999999997</v>
      </c>
      <c r="AG20" s="7">
        <f>AF20/AF3</f>
        <v>6.0006487187804075E-2</v>
      </c>
      <c r="AH20" s="10">
        <f t="shared" si="5"/>
        <v>588</v>
      </c>
      <c r="AI20" s="9">
        <f>AH20/AH3</f>
        <v>5.2782764811490128E-2</v>
      </c>
    </row>
    <row r="21" spans="1:35" x14ac:dyDescent="0.2">
      <c r="A21" s="2" t="s">
        <v>17</v>
      </c>
      <c r="B21" s="4">
        <v>8.5947571981091542E-2</v>
      </c>
      <c r="C21">
        <f>B21*B3</f>
        <v>200.00000000000003</v>
      </c>
      <c r="D21" s="4">
        <v>7.6190476190476197E-2</v>
      </c>
      <c r="E21">
        <f>D21*D3</f>
        <v>56.000000000000007</v>
      </c>
      <c r="F21" s="4">
        <v>7.9173838209982791E-2</v>
      </c>
      <c r="G21">
        <f>F21*F3</f>
        <v>46</v>
      </c>
      <c r="H21" s="6">
        <f t="shared" si="6"/>
        <v>210.00000000000006</v>
      </c>
      <c r="I21" s="7">
        <f>H21/H3</f>
        <v>8.4643288996372454E-2</v>
      </c>
      <c r="J21" s="4">
        <v>8.566978193146417E-2</v>
      </c>
      <c r="K21">
        <f>J21*J3</f>
        <v>220</v>
      </c>
      <c r="L21" s="4">
        <v>8.9285714285714288E-2</v>
      </c>
      <c r="M21">
        <f>L21*L3</f>
        <v>70</v>
      </c>
      <c r="N21" s="4">
        <v>8.6319218241042342E-2</v>
      </c>
      <c r="O21">
        <f>N21*N3</f>
        <v>53</v>
      </c>
      <c r="P21" s="6">
        <f t="shared" si="7"/>
        <v>237</v>
      </c>
      <c r="Q21" s="7">
        <f>P21/P3</f>
        <v>8.6559532505478445E-2</v>
      </c>
      <c r="R21" s="4">
        <v>0.1014767133661492</v>
      </c>
      <c r="S21">
        <f>R21*R3</f>
        <v>268.00000000000006</v>
      </c>
      <c r="T21" s="4">
        <v>8.6956521739130432E-2</v>
      </c>
      <c r="U21">
        <f>T21*T3</f>
        <v>68</v>
      </c>
      <c r="V21" s="4">
        <v>8.3760683760683741E-2</v>
      </c>
      <c r="W21">
        <f>V21*V3</f>
        <v>48.999999999999986</v>
      </c>
      <c r="X21" s="6">
        <f t="shared" si="8"/>
        <v>287.00000000000006</v>
      </c>
      <c r="Y21" s="7">
        <f>X21/X3</f>
        <v>0.10112755461592673</v>
      </c>
      <c r="Z21" s="4">
        <v>9.0972464273265941E-2</v>
      </c>
      <c r="AA21">
        <f>Z21*Z3</f>
        <v>261</v>
      </c>
      <c r="AB21" s="4">
        <v>7.6754385964912283E-2</v>
      </c>
      <c r="AC21">
        <f>AB21*AB3</f>
        <v>70</v>
      </c>
      <c r="AD21" s="4">
        <v>7.4498567335243557E-2</v>
      </c>
      <c r="AE21">
        <f>AD21*AD3</f>
        <v>52</v>
      </c>
      <c r="AF21" s="6">
        <f t="shared" si="9"/>
        <v>279</v>
      </c>
      <c r="AG21" s="7">
        <f>AF21/AF3</f>
        <v>9.0496269867012646E-2</v>
      </c>
      <c r="AH21" s="10">
        <f t="shared" si="5"/>
        <v>1013</v>
      </c>
      <c r="AI21" s="9">
        <f>AH21/AH3</f>
        <v>9.0933572710951524E-2</v>
      </c>
    </row>
    <row r="22" spans="1:35" x14ac:dyDescent="0.2">
      <c r="A22" s="2" t="s">
        <v>18</v>
      </c>
      <c r="B22" s="4">
        <v>8.5088096261280624E-2</v>
      </c>
      <c r="C22">
        <f>B22*B3</f>
        <v>198</v>
      </c>
      <c r="D22" s="4">
        <v>8.8435374149659865E-2</v>
      </c>
      <c r="E22">
        <f>D22*D3</f>
        <v>65</v>
      </c>
      <c r="F22" s="4">
        <v>8.6058519793459548E-2</v>
      </c>
      <c r="G22">
        <f>F22*F3</f>
        <v>50</v>
      </c>
      <c r="H22" s="6">
        <f t="shared" si="6"/>
        <v>213</v>
      </c>
      <c r="I22" s="7">
        <f>H22/H3</f>
        <v>8.5852478839177751E-2</v>
      </c>
      <c r="J22" s="4">
        <v>9.0342679127725839E-2</v>
      </c>
      <c r="K22">
        <f>J22*J3</f>
        <v>231.99999999999994</v>
      </c>
      <c r="L22" s="4">
        <v>8.5459183673469385E-2</v>
      </c>
      <c r="M22">
        <f>L22*L3</f>
        <v>67</v>
      </c>
      <c r="N22" s="4">
        <v>7.9804560260586313E-2</v>
      </c>
      <c r="O22">
        <f>N22*N3</f>
        <v>48.999999999999993</v>
      </c>
      <c r="P22" s="6">
        <f t="shared" si="7"/>
        <v>249.99999999999994</v>
      </c>
      <c r="Q22" s="7">
        <f>P22/P3</f>
        <v>9.1307523739956153E-2</v>
      </c>
      <c r="R22" s="4">
        <v>0.10034078000757289</v>
      </c>
      <c r="S22">
        <f>R22*R3</f>
        <v>265</v>
      </c>
      <c r="T22" s="4">
        <v>8.1841432225063945E-2</v>
      </c>
      <c r="U22">
        <f>T22*T3</f>
        <v>64</v>
      </c>
      <c r="V22" s="4">
        <v>8.2051282051282037E-2</v>
      </c>
      <c r="W22">
        <f>V22*V3</f>
        <v>47.999999999999993</v>
      </c>
      <c r="X22" s="6">
        <f t="shared" si="8"/>
        <v>281</v>
      </c>
      <c r="Y22" s="7">
        <f>X22/X3</f>
        <v>9.9013389711064131E-2</v>
      </c>
      <c r="Z22" s="4">
        <v>9.480655280585569E-2</v>
      </c>
      <c r="AA22">
        <f>Z22*Z3</f>
        <v>272</v>
      </c>
      <c r="AB22" s="4">
        <v>9.4298245614035089E-2</v>
      </c>
      <c r="AC22">
        <f>AB22*AB3</f>
        <v>86</v>
      </c>
      <c r="AD22" s="4">
        <v>0.10028653295128938</v>
      </c>
      <c r="AE22">
        <f>AD22*AD3</f>
        <v>69.999999999999986</v>
      </c>
      <c r="AF22" s="6">
        <f t="shared" si="9"/>
        <v>288</v>
      </c>
      <c r="AG22" s="7">
        <f>AF22/AF3</f>
        <v>9.3415504378851766E-2</v>
      </c>
      <c r="AH22" s="10">
        <f t="shared" si="5"/>
        <v>1032</v>
      </c>
      <c r="AI22" s="9">
        <f>AH22/AH3</f>
        <v>9.2639138240574501E-2</v>
      </c>
    </row>
    <row r="23" spans="1:35" x14ac:dyDescent="0.2">
      <c r="A23" s="2" t="s">
        <v>19</v>
      </c>
      <c r="B23" s="4">
        <v>0.13493768801031372</v>
      </c>
      <c r="C23">
        <f>B23*B3</f>
        <v>314.00000000000006</v>
      </c>
      <c r="D23" s="4">
        <v>0.11700680272108845</v>
      </c>
      <c r="E23">
        <f>D23*D3</f>
        <v>86.000000000000014</v>
      </c>
      <c r="F23" s="4">
        <v>0.11531841652323579</v>
      </c>
      <c r="G23">
        <f>F23*F3</f>
        <v>67</v>
      </c>
      <c r="H23" s="6">
        <f>(C23+E23)-G23</f>
        <v>333.00000000000006</v>
      </c>
      <c r="I23" s="7">
        <f>H23/H3</f>
        <v>0.1342200725513906</v>
      </c>
      <c r="J23" s="4">
        <v>0.14135514018691589</v>
      </c>
      <c r="K23">
        <f>J23*J3</f>
        <v>363</v>
      </c>
      <c r="L23" s="4">
        <v>0.1326530612244898</v>
      </c>
      <c r="M23">
        <f>L23*L3</f>
        <v>104</v>
      </c>
      <c r="N23" s="4">
        <v>0.14169381107491857</v>
      </c>
      <c r="O23">
        <f>N23*N3</f>
        <v>87</v>
      </c>
      <c r="P23" s="6">
        <f>(K23+M23)-O23</f>
        <v>380</v>
      </c>
      <c r="Q23" s="7">
        <f>P23/P3</f>
        <v>0.13878743608473337</v>
      </c>
      <c r="R23" s="4">
        <v>0.13858386974630821</v>
      </c>
      <c r="S23">
        <f>R23*R3</f>
        <v>366</v>
      </c>
      <c r="T23" s="4">
        <v>0.12276214833759591</v>
      </c>
      <c r="U23">
        <f>T23*T3</f>
        <v>96</v>
      </c>
      <c r="V23" s="4">
        <v>0.12820512820512819</v>
      </c>
      <c r="W23">
        <f>V23*V3</f>
        <v>75</v>
      </c>
      <c r="X23" s="6">
        <f>(S23+U23)-W23</f>
        <v>387</v>
      </c>
      <c r="Y23" s="7">
        <f>X23/X3</f>
        <v>0.13636363636363635</v>
      </c>
      <c r="Z23" s="4">
        <v>0.12199372603694666</v>
      </c>
      <c r="AA23">
        <f>Z23*Z3</f>
        <v>350</v>
      </c>
      <c r="AB23" s="4">
        <v>0.10964912280701754</v>
      </c>
      <c r="AC23">
        <f>AB23*AB3</f>
        <v>100</v>
      </c>
      <c r="AD23" s="4">
        <v>0.10744985673352435</v>
      </c>
      <c r="AE23">
        <f>AD23*AD3</f>
        <v>75</v>
      </c>
      <c r="AF23" s="6">
        <f>(AA23+AC23)-AE23</f>
        <v>375</v>
      </c>
      <c r="AG23" s="7">
        <f>AF23/AF3</f>
        <v>0.12163477132662991</v>
      </c>
      <c r="AH23" s="10">
        <f t="shared" si="5"/>
        <v>1475</v>
      </c>
      <c r="AI23" s="9">
        <f>AH23/AH3</f>
        <v>0.13240574506283662</v>
      </c>
    </row>
    <row r="24" spans="1:35" x14ac:dyDescent="0.2">
      <c r="A24" s="2" t="s">
        <v>20</v>
      </c>
      <c r="B24" s="4">
        <v>0.14568113450795014</v>
      </c>
      <c r="C24">
        <f>B24*B3</f>
        <v>339</v>
      </c>
      <c r="D24" s="4">
        <v>0.16326530612244899</v>
      </c>
      <c r="E24">
        <f>D24*D3</f>
        <v>120.00000000000001</v>
      </c>
      <c r="F24" s="4">
        <v>0.16523235800344235</v>
      </c>
      <c r="G24">
        <f>F24*F3</f>
        <v>96.000000000000014</v>
      </c>
      <c r="H24" s="6">
        <f>(C24+E24)-G24</f>
        <v>363</v>
      </c>
      <c r="I24" s="7">
        <f>H24/H3</f>
        <v>0.14631197097944376</v>
      </c>
      <c r="J24" s="4">
        <v>0.13512461059190031</v>
      </c>
      <c r="K24">
        <f>J24*J3</f>
        <v>347</v>
      </c>
      <c r="L24" s="4">
        <v>0.13775510204081631</v>
      </c>
      <c r="M24">
        <f>L24*L3</f>
        <v>107.99999999999999</v>
      </c>
      <c r="N24" s="4">
        <v>0.13192182410423453</v>
      </c>
      <c r="O24">
        <f>N24*N3</f>
        <v>81</v>
      </c>
      <c r="P24" s="6">
        <f>(K24+M24)-O24</f>
        <v>374</v>
      </c>
      <c r="Q24" s="7">
        <f>P24/P3</f>
        <v>0.13659605551497445</v>
      </c>
      <c r="R24" s="4">
        <v>0.1321469140477092</v>
      </c>
      <c r="S24">
        <f>R24*R3</f>
        <v>349</v>
      </c>
      <c r="T24" s="4">
        <v>0.14961636828644501</v>
      </c>
      <c r="U24">
        <f>T24*T3</f>
        <v>117</v>
      </c>
      <c r="V24" s="4">
        <v>0.14700854700854701</v>
      </c>
      <c r="W24">
        <f>V24*V3</f>
        <v>86</v>
      </c>
      <c r="X24" s="6">
        <f>(S24+U24)-W24</f>
        <v>380</v>
      </c>
      <c r="Y24" s="7">
        <f>X24/X3</f>
        <v>0.1338971106412967</v>
      </c>
      <c r="Z24" s="4">
        <v>0.13767863367026839</v>
      </c>
      <c r="AA24">
        <f>Z24*Z3</f>
        <v>395</v>
      </c>
      <c r="AB24" s="4">
        <v>0.1337719298245614</v>
      </c>
      <c r="AC24">
        <f>AB24*AB3</f>
        <v>122</v>
      </c>
      <c r="AD24" s="4">
        <v>0.12750716332378223</v>
      </c>
      <c r="AE24">
        <f>AD24*AD3</f>
        <v>89</v>
      </c>
      <c r="AF24" s="6">
        <f>(AA24+AC24)-AE24</f>
        <v>428</v>
      </c>
      <c r="AG24" s="7">
        <f>AF24/AF3</f>
        <v>0.13882581900746027</v>
      </c>
      <c r="AH24" s="10">
        <f t="shared" si="5"/>
        <v>1545</v>
      </c>
      <c r="AI24" s="9">
        <f>AH24/AH3</f>
        <v>0.13868940754039497</v>
      </c>
    </row>
    <row r="25" spans="1:35" x14ac:dyDescent="0.2">
      <c r="A25" s="2" t="s">
        <v>21</v>
      </c>
      <c r="B25" s="4">
        <v>0.26085088096261283</v>
      </c>
      <c r="C25">
        <f>B25*B3</f>
        <v>607</v>
      </c>
      <c r="D25" s="4">
        <v>0.26530612244897961</v>
      </c>
      <c r="E25">
        <f>D25*D3</f>
        <v>195</v>
      </c>
      <c r="F25" s="4">
        <v>0.25989672977624784</v>
      </c>
      <c r="G25">
        <f>F25*F3</f>
        <v>151</v>
      </c>
      <c r="H25" s="6">
        <f t="shared" ref="H25:H27" si="10">(C25+E25)-G25</f>
        <v>651</v>
      </c>
      <c r="I25" s="7">
        <f>H25/H3</f>
        <v>0.26239419588875451</v>
      </c>
      <c r="J25" s="4">
        <v>0.26518691588785048</v>
      </c>
      <c r="K25">
        <f>J25*J3</f>
        <v>681</v>
      </c>
      <c r="L25" s="4">
        <v>0.29464285714285715</v>
      </c>
      <c r="M25">
        <f>L25*L3</f>
        <v>231</v>
      </c>
      <c r="N25" s="4">
        <v>0.30456026058631924</v>
      </c>
      <c r="O25">
        <f>N25*N3</f>
        <v>187.00000000000003</v>
      </c>
      <c r="P25" s="6">
        <f t="shared" ref="P25:P27" si="11">(K25+M25)-O25</f>
        <v>725</v>
      </c>
      <c r="Q25" s="7">
        <f>P25/P3</f>
        <v>0.26479181884587288</v>
      </c>
      <c r="R25" s="4">
        <v>0.24914804998106777</v>
      </c>
      <c r="S25">
        <f>R25*R3</f>
        <v>658</v>
      </c>
      <c r="T25" s="4">
        <v>0.2340153452685422</v>
      </c>
      <c r="U25">
        <f>T25*T3</f>
        <v>183</v>
      </c>
      <c r="V25" s="4">
        <v>0.23076923076923075</v>
      </c>
      <c r="W25">
        <f>V25*V3</f>
        <v>135</v>
      </c>
      <c r="X25" s="6">
        <f t="shared" ref="X25:X27" si="12">(S25+U25)-W25</f>
        <v>706</v>
      </c>
      <c r="Y25" s="7">
        <f>X25/X3</f>
        <v>0.24876673713883016</v>
      </c>
      <c r="Z25" s="4">
        <v>0.25758103868943882</v>
      </c>
      <c r="AA25">
        <f>Z25*Z3</f>
        <v>739</v>
      </c>
      <c r="AB25" s="4">
        <v>0.27521929824561403</v>
      </c>
      <c r="AC25">
        <f>AB25*AB3</f>
        <v>251</v>
      </c>
      <c r="AD25" s="4">
        <v>0.27793696275071633</v>
      </c>
      <c r="AE25">
        <f>AD25*AD3</f>
        <v>194</v>
      </c>
      <c r="AF25" s="6">
        <f t="shared" ref="AF25:AF27" si="13">(AA25+AC25)-AE25</f>
        <v>796</v>
      </c>
      <c r="AG25" s="7">
        <f>AF25/AF3</f>
        <v>0.25819007460265975</v>
      </c>
      <c r="AH25" s="10">
        <f t="shared" si="5"/>
        <v>2878</v>
      </c>
      <c r="AI25" s="9">
        <f>AH25/AH3</f>
        <v>0.25834829443447038</v>
      </c>
    </row>
    <row r="26" spans="1:35" x14ac:dyDescent="0.2">
      <c r="A26" s="2" t="s">
        <v>22</v>
      </c>
      <c r="B26" s="4">
        <v>9.9699183498066196E-2</v>
      </c>
      <c r="C26">
        <f>B26*B3</f>
        <v>232.00000000000003</v>
      </c>
      <c r="D26" s="4">
        <v>0.11564625850340135</v>
      </c>
      <c r="E26">
        <f>D26*D3</f>
        <v>84.999999999999986</v>
      </c>
      <c r="F26" s="4">
        <v>0.11187607573149742</v>
      </c>
      <c r="G26">
        <f>F26*F3</f>
        <v>65</v>
      </c>
      <c r="H26" s="6">
        <f t="shared" si="10"/>
        <v>252</v>
      </c>
      <c r="I26" s="7">
        <f>H26/H3</f>
        <v>0.10157194679564692</v>
      </c>
      <c r="J26" s="4">
        <v>0.10046728971962617</v>
      </c>
      <c r="K26">
        <f>J26*J3</f>
        <v>258</v>
      </c>
      <c r="L26" s="4">
        <v>0.10714285714285714</v>
      </c>
      <c r="M26">
        <f>L26*L3</f>
        <v>84</v>
      </c>
      <c r="N26" s="4">
        <v>0.10912052117263844</v>
      </c>
      <c r="O26">
        <f>N26*N3</f>
        <v>67</v>
      </c>
      <c r="P26" s="6">
        <f t="shared" si="11"/>
        <v>275</v>
      </c>
      <c r="Q26" s="7">
        <f>P26/P3</f>
        <v>0.10043827611395179</v>
      </c>
      <c r="R26" s="4">
        <v>0.10639909125331312</v>
      </c>
      <c r="S26">
        <f>R26*R3</f>
        <v>280.99999999999994</v>
      </c>
      <c r="T26" s="4">
        <v>0.13043478260869565</v>
      </c>
      <c r="U26">
        <f>T26*T3</f>
        <v>102</v>
      </c>
      <c r="V26" s="4">
        <v>0.13504273504273503</v>
      </c>
      <c r="W26">
        <f>V26*V3</f>
        <v>79</v>
      </c>
      <c r="X26" s="6">
        <f t="shared" si="12"/>
        <v>303.99999999999994</v>
      </c>
      <c r="Y26" s="7">
        <f>X26/X3</f>
        <v>0.10711768851303732</v>
      </c>
      <c r="Z26" s="4">
        <v>0.11362844196584175</v>
      </c>
      <c r="AA26">
        <f>Z26*Z3</f>
        <v>326</v>
      </c>
      <c r="AB26" s="4">
        <v>0.11513157894736842</v>
      </c>
      <c r="AC26">
        <f>AB26*AB3</f>
        <v>105</v>
      </c>
      <c r="AD26" s="4">
        <v>0.1174785100286533</v>
      </c>
      <c r="AE26">
        <f>AD26*AD3</f>
        <v>82</v>
      </c>
      <c r="AF26" s="6">
        <f t="shared" si="13"/>
        <v>349</v>
      </c>
      <c r="AG26" s="7">
        <f>AF26/AF3</f>
        <v>0.1132014271813169</v>
      </c>
      <c r="AH26" s="10">
        <f t="shared" si="5"/>
        <v>1180</v>
      </c>
      <c r="AI26" s="9">
        <f>AH26/AH3</f>
        <v>0.1059245960502693</v>
      </c>
    </row>
    <row r="27" spans="1:35" x14ac:dyDescent="0.2">
      <c r="A27" s="2" t="s">
        <v>23</v>
      </c>
      <c r="B27" s="4">
        <v>0.10442629995702621</v>
      </c>
      <c r="C27">
        <f>B27*B3</f>
        <v>243</v>
      </c>
      <c r="D27" s="4">
        <v>0.10068027210884352</v>
      </c>
      <c r="E27">
        <f>D27*D3</f>
        <v>73.999999999999986</v>
      </c>
      <c r="F27" s="4">
        <v>0.10154905335628227</v>
      </c>
      <c r="G27">
        <f>F27*F3</f>
        <v>59</v>
      </c>
      <c r="H27" s="6">
        <f t="shared" si="10"/>
        <v>258</v>
      </c>
      <c r="I27" s="7">
        <f>H27/H3</f>
        <v>0.10399032648125756</v>
      </c>
      <c r="J27" s="4">
        <v>0.10085669781931465</v>
      </c>
      <c r="K27">
        <f>J27*J3</f>
        <v>259.00000000000006</v>
      </c>
      <c r="L27" s="4">
        <v>9.9489795918367332E-2</v>
      </c>
      <c r="M27">
        <f>L27*L3</f>
        <v>77.999999999999986</v>
      </c>
      <c r="N27" s="4">
        <v>0.10260586319218241</v>
      </c>
      <c r="O27">
        <f>N27*N3</f>
        <v>63</v>
      </c>
      <c r="P27" s="6">
        <f t="shared" si="11"/>
        <v>274.00000000000006</v>
      </c>
      <c r="Q27" s="7">
        <f>P27/P3</f>
        <v>0.10007304601899199</v>
      </c>
      <c r="R27" s="4">
        <v>0.10109806891329041</v>
      </c>
      <c r="S27">
        <f>R27*R3</f>
        <v>267</v>
      </c>
      <c r="T27" s="4">
        <v>0.12915601023017903</v>
      </c>
      <c r="U27">
        <f>T27*T3</f>
        <v>101</v>
      </c>
      <c r="V27" s="4">
        <v>0.13333333333333333</v>
      </c>
      <c r="W27">
        <f>V27*V3</f>
        <v>78</v>
      </c>
      <c r="X27" s="6">
        <f t="shared" si="12"/>
        <v>290</v>
      </c>
      <c r="Y27" s="7">
        <f>X27/X3</f>
        <v>0.10218463706835799</v>
      </c>
      <c r="Z27" s="4">
        <v>8.5395608225862674E-2</v>
      </c>
      <c r="AA27">
        <f>Z27*Z3</f>
        <v>245</v>
      </c>
      <c r="AB27" s="4">
        <v>0.10745614035087719</v>
      </c>
      <c r="AC27">
        <f>AB27*AB3</f>
        <v>98</v>
      </c>
      <c r="AD27" s="4">
        <v>0.11174785100286533</v>
      </c>
      <c r="AE27">
        <f>AD27*AD3</f>
        <v>78</v>
      </c>
      <c r="AF27" s="6">
        <f t="shared" si="13"/>
        <v>265</v>
      </c>
      <c r="AG27" s="7">
        <f>AF27/AF3</f>
        <v>8.5955238404151799E-2</v>
      </c>
      <c r="AH27" s="10">
        <f t="shared" si="5"/>
        <v>1087</v>
      </c>
      <c r="AI27" s="9">
        <f>AH27/AH3</f>
        <v>9.7576301615798916E-2</v>
      </c>
    </row>
  </sheetData>
  <mergeCells count="4">
    <mergeCell ref="B1:I1"/>
    <mergeCell ref="Z1:AG1"/>
    <mergeCell ref="R1:Y1"/>
    <mergeCell ref="J1:Q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Kamp</dc:creator>
  <cp:lastModifiedBy>Marcel Kamp</cp:lastModifiedBy>
  <dcterms:created xsi:type="dcterms:W3CDTF">2024-07-08T08:41:56Z</dcterms:created>
  <dcterms:modified xsi:type="dcterms:W3CDTF">2024-07-09T05:58:40Z</dcterms:modified>
</cp:coreProperties>
</file>