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ykalp\Dropbox\Manuscripts in process\Arabidopsis seed dormancy\Manuscript-PlantMolBiol submission\Revision R1\Supplementary Files\"/>
    </mc:Choice>
  </mc:AlternateContent>
  <xr:revisionPtr revIDLastSave="0" documentId="8_{39AF3CF4-E5EB-4991-8988-65AA96790864}" xr6:coauthVersionLast="47" xr6:coauthVersionMax="47" xr10:uidLastSave="{00000000-0000-0000-0000-000000000000}"/>
  <bookViews>
    <workbookView xWindow="-120" yWindow="-120" windowWidth="29040" windowHeight="17640" xr2:uid="{1AC2031D-6604-4AE5-97F3-7DE0BC506DF7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K19" i="1"/>
  <c r="K21" i="1" s="1"/>
  <c r="L19" i="1"/>
  <c r="L21" i="1" s="1"/>
  <c r="M19" i="1"/>
  <c r="M21" i="1" s="1"/>
  <c r="J20" i="1"/>
  <c r="J22" i="1" s="1"/>
  <c r="K20" i="1"/>
  <c r="L20" i="1"/>
  <c r="M20" i="1"/>
  <c r="M18" i="1"/>
  <c r="L18" i="1"/>
  <c r="K18" i="1"/>
  <c r="J18" i="1"/>
  <c r="J14" i="1"/>
  <c r="J17" i="1" s="1"/>
  <c r="K14" i="1"/>
  <c r="L14" i="1"/>
  <c r="L16" i="1" s="1"/>
  <c r="M14" i="1"/>
  <c r="M17" i="1" s="1"/>
  <c r="J15" i="1"/>
  <c r="K15" i="1"/>
  <c r="L15" i="1"/>
  <c r="M15" i="1"/>
  <c r="M13" i="1"/>
  <c r="L13" i="1"/>
  <c r="K13" i="1"/>
  <c r="K17" i="1" s="1"/>
  <c r="J13" i="1"/>
  <c r="J9" i="1"/>
  <c r="K9" i="1"/>
  <c r="K11" i="1" s="1"/>
  <c r="L9" i="1"/>
  <c r="M9" i="1"/>
  <c r="M11" i="1" s="1"/>
  <c r="J10" i="1"/>
  <c r="K10" i="1"/>
  <c r="L10" i="1"/>
  <c r="M10" i="1"/>
  <c r="M12" i="1" s="1"/>
  <c r="M8" i="1"/>
  <c r="L8" i="1"/>
  <c r="K8" i="1"/>
  <c r="J8" i="1"/>
  <c r="J4" i="1"/>
  <c r="K4" i="1"/>
  <c r="L4" i="1"/>
  <c r="L7" i="1" s="1"/>
  <c r="M4" i="1"/>
  <c r="J5" i="1"/>
  <c r="J6" i="1" s="1"/>
  <c r="K5" i="1"/>
  <c r="L5" i="1"/>
  <c r="M5" i="1"/>
  <c r="M3" i="1"/>
  <c r="L3" i="1"/>
  <c r="K3" i="1"/>
  <c r="J3" i="1"/>
  <c r="J7" i="1" s="1"/>
  <c r="L17" i="1"/>
  <c r="M16" i="1"/>
  <c r="J16" i="1"/>
  <c r="L12" i="1"/>
  <c r="J12" i="1"/>
  <c r="L11" i="1"/>
  <c r="J11" i="1"/>
  <c r="J21" i="1" l="1"/>
  <c r="M22" i="1"/>
  <c r="L22" i="1"/>
  <c r="K22" i="1"/>
  <c r="K16" i="1"/>
  <c r="K7" i="1"/>
  <c r="K12" i="1"/>
  <c r="M6" i="1"/>
  <c r="K6" i="1"/>
  <c r="M7" i="1"/>
  <c r="L6" i="1"/>
</calcChain>
</file>

<file path=xl/sharedStrings.xml><?xml version="1.0" encoding="utf-8"?>
<sst xmlns="http://schemas.openxmlformats.org/spreadsheetml/2006/main" count="40" uniqueCount="14">
  <si>
    <t>germinating seeds</t>
  </si>
  <si>
    <t>percent of seed germinated</t>
  </si>
  <si>
    <t>starting number of seeds/plate</t>
  </si>
  <si>
    <t>0 h</t>
  </si>
  <si>
    <t>24h</t>
  </si>
  <si>
    <t>48h</t>
  </si>
  <si>
    <t>72h</t>
  </si>
  <si>
    <t>Col FH</t>
  </si>
  <si>
    <t>mean</t>
  </si>
  <si>
    <t xml:space="preserve"> </t>
  </si>
  <si>
    <t>SD</t>
  </si>
  <si>
    <t>Cvi FH</t>
  </si>
  <si>
    <t>Col AF</t>
  </si>
  <si>
    <t>Cvi 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</si>
</sst>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/>
    </xf>
    <xf numFmtId="164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0" borderId="1" xfId="0" applyBorder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0" xfId="0" applyFill="1"/>
    <xf numFmtId="0" fontId="1" fillId="3" borderId="0" xfId="0" applyFont="1" applyFill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0" fillId="3" borderId="3" xfId="0" applyFill="1" applyBorder="1"/>
    <xf numFmtId="0" fontId="1" fillId="2" borderId="2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/>
    <xf numFmtId="0" fontId="0" fillId="0" borderId="2" xfId="0" applyBorder="1"/>
    <xf numFmtId="0" fontId="0" fillId="0" borderId="3" xfId="0" applyBorder="1"/>
    <xf numFmtId="0" fontId="1" fillId="3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600" b="1"/>
              <a:t>Percentage of seed germination</a:t>
            </a:r>
          </a:p>
        </c:rich>
      </c:tx>
      <c:layout>
        <c:manualLayout>
          <c:xMode val="edge"/>
          <c:yMode val="edge"/>
          <c:x val="0.31561298514651942"/>
          <c:y val="0.104417670682730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0.11336981488894812"/>
          <c:y val="0.10583668005354753"/>
          <c:w val="0.86736573943134165"/>
          <c:h val="0.707552941424490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List1!$I$31</c:f>
              <c:strCache>
                <c:ptCount val="1"/>
                <c:pt idx="0">
                  <c:v>Col FH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List1!$J$7:$M$7</c:f>
                <c:numCache>
                  <c:formatCode>0.0</c:formatCode>
                  <c:ptCount val="4"/>
                  <c:pt idx="0">
                    <c:v>0</c:v>
                  </c:pt>
                  <c:pt idx="1">
                    <c:v>3.4686463818118489</c:v>
                  </c:pt>
                  <c:pt idx="2">
                    <c:v>8.9904608162426918</c:v>
                  </c:pt>
                  <c:pt idx="3">
                    <c:v>7.6268723292845362</c:v>
                  </c:pt>
                </c:numCache>
              </c:numRef>
            </c:plus>
            <c:minus>
              <c:numRef>
                <c:f>List1!$J$7:$M$7</c:f>
                <c:numCache>
                  <c:formatCode>0.0</c:formatCode>
                  <c:ptCount val="4"/>
                  <c:pt idx="0">
                    <c:v>0</c:v>
                  </c:pt>
                  <c:pt idx="1">
                    <c:v>3.4686463818118489</c:v>
                  </c:pt>
                  <c:pt idx="2">
                    <c:v>8.9904608162426918</c:v>
                  </c:pt>
                  <c:pt idx="3">
                    <c:v>7.6268723292845362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List1!$J$30:$M$30</c:f>
              <c:numCache>
                <c:formatCode>General</c:formatCode>
                <c:ptCount val="4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</c:numCache>
            </c:numRef>
          </c:cat>
          <c:val>
            <c:numRef>
              <c:f>List1!$J$31:$M$31</c:f>
              <c:numCache>
                <c:formatCode>0.0</c:formatCode>
                <c:ptCount val="4"/>
                <c:pt idx="0">
                  <c:v>0</c:v>
                </c:pt>
                <c:pt idx="1">
                  <c:v>11.482277976901633</c:v>
                </c:pt>
                <c:pt idx="2">
                  <c:v>73.336519315013945</c:v>
                </c:pt>
                <c:pt idx="3">
                  <c:v>93.876543209876559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5E-41DA-ADD3-0DC17DDEBFF6}"/>
            </c:ext>
          </c:extLst>
        </c:ser>
        <c:ser>
          <c:idx val="1"/>
          <c:order val="1"/>
          <c:tx>
            <c:strRef>
              <c:f>List1!$I$32</c:f>
              <c:strCache>
                <c:ptCount val="1"/>
                <c:pt idx="0">
                  <c:v>Cvi FH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List1!$J$12:$M$12</c:f>
                <c:numCache>
                  <c:formatCode>0.0</c:formatCode>
                  <c:ptCount val="4"/>
                  <c:pt idx="0">
                    <c:v>0</c:v>
                  </c:pt>
                  <c:pt idx="1">
                    <c:v>0.21344405754329127</c:v>
                  </c:pt>
                  <c:pt idx="2">
                    <c:v>0.83166975012909672</c:v>
                  </c:pt>
                  <c:pt idx="3">
                    <c:v>0.66663471467381052</c:v>
                  </c:pt>
                </c:numCache>
              </c:numRef>
            </c:plus>
            <c:minus>
              <c:numRef>
                <c:f>List1!$J$12:$M$12</c:f>
                <c:numCache>
                  <c:formatCode>0.0</c:formatCode>
                  <c:ptCount val="4"/>
                  <c:pt idx="0">
                    <c:v>0</c:v>
                  </c:pt>
                  <c:pt idx="1">
                    <c:v>0.21344405754329127</c:v>
                  </c:pt>
                  <c:pt idx="2">
                    <c:v>0.83166975012909672</c:v>
                  </c:pt>
                  <c:pt idx="3">
                    <c:v>0.66663471467381052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List1!$J$30:$M$30</c:f>
              <c:numCache>
                <c:formatCode>General</c:formatCode>
                <c:ptCount val="4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</c:numCache>
            </c:numRef>
          </c:cat>
          <c:val>
            <c:numRef>
              <c:f>List1!$J$32:$M$32</c:f>
              <c:numCache>
                <c:formatCode>0.0</c:formatCode>
                <c:ptCount val="4"/>
                <c:pt idx="0">
                  <c:v>0</c:v>
                </c:pt>
                <c:pt idx="1">
                  <c:v>1.3865914106877961</c:v>
                </c:pt>
                <c:pt idx="2">
                  <c:v>3.5351496074387643</c:v>
                </c:pt>
                <c:pt idx="3">
                  <c:v>5.5884076847932276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5E-41DA-ADD3-0DC17DDEBFF6}"/>
            </c:ext>
          </c:extLst>
        </c:ser>
        <c:ser>
          <c:idx val="2"/>
          <c:order val="2"/>
          <c:tx>
            <c:strRef>
              <c:f>List1!$I$33</c:f>
              <c:strCache>
                <c:ptCount val="1"/>
                <c:pt idx="0">
                  <c:v>Col AF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List1!$J$17:$M$17</c:f>
                <c:numCache>
                  <c:formatCode>0.0</c:formatCode>
                  <c:ptCount val="4"/>
                  <c:pt idx="0">
                    <c:v>0</c:v>
                  </c:pt>
                  <c:pt idx="1">
                    <c:v>3.0732756381665745</c:v>
                  </c:pt>
                  <c:pt idx="2">
                    <c:v>2.1607826085660378</c:v>
                  </c:pt>
                  <c:pt idx="3">
                    <c:v>1.6777409856157202</c:v>
                  </c:pt>
                </c:numCache>
              </c:numRef>
            </c:plus>
            <c:minus>
              <c:numRef>
                <c:f>List1!$J$17:$M$17</c:f>
                <c:numCache>
                  <c:formatCode>0.0</c:formatCode>
                  <c:ptCount val="4"/>
                  <c:pt idx="0">
                    <c:v>0</c:v>
                  </c:pt>
                  <c:pt idx="1">
                    <c:v>3.0732756381665745</c:v>
                  </c:pt>
                  <c:pt idx="2">
                    <c:v>2.1607826085660378</c:v>
                  </c:pt>
                  <c:pt idx="3">
                    <c:v>1.6777409856157202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List1!$J$30:$M$30</c:f>
              <c:numCache>
                <c:formatCode>General</c:formatCode>
                <c:ptCount val="4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</c:numCache>
            </c:numRef>
          </c:cat>
          <c:val>
            <c:numRef>
              <c:f>List1!$J$33:$M$33</c:f>
              <c:numCache>
                <c:formatCode>0.0</c:formatCode>
                <c:ptCount val="4"/>
                <c:pt idx="0">
                  <c:v>0</c:v>
                </c:pt>
                <c:pt idx="1">
                  <c:v>36.680555555555557</c:v>
                </c:pt>
                <c:pt idx="2">
                  <c:v>87.805555555555543</c:v>
                </c:pt>
                <c:pt idx="3">
                  <c:v>98.444444444444457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5E-41DA-ADD3-0DC17DDEBFF6}"/>
            </c:ext>
          </c:extLst>
        </c:ser>
        <c:ser>
          <c:idx val="3"/>
          <c:order val="3"/>
          <c:tx>
            <c:strRef>
              <c:f>List1!$I$34</c:f>
              <c:strCache>
                <c:ptCount val="1"/>
                <c:pt idx="0">
                  <c:v>Cvi AF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List1!$J$22:$M$22</c:f>
                <c:numCache>
                  <c:formatCode>0.0</c:formatCode>
                  <c:ptCount val="4"/>
                  <c:pt idx="0">
                    <c:v>0</c:v>
                  </c:pt>
                  <c:pt idx="1">
                    <c:v>1.5120662059043408</c:v>
                  </c:pt>
                  <c:pt idx="2">
                    <c:v>4.6532312760299153</c:v>
                  </c:pt>
                  <c:pt idx="3">
                    <c:v>5.2304484765824864</c:v>
                  </c:pt>
                </c:numCache>
              </c:numRef>
            </c:plus>
            <c:minus>
              <c:numRef>
                <c:f>List1!$J$22:$M$22</c:f>
                <c:numCache>
                  <c:formatCode>0.0</c:formatCode>
                  <c:ptCount val="4"/>
                  <c:pt idx="0">
                    <c:v>0</c:v>
                  </c:pt>
                  <c:pt idx="1">
                    <c:v>1.5120662059043408</c:v>
                  </c:pt>
                  <c:pt idx="2">
                    <c:v>4.6532312760299153</c:v>
                  </c:pt>
                  <c:pt idx="3">
                    <c:v>5.2304484765824864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List1!$J$30:$M$30</c:f>
              <c:numCache>
                <c:formatCode>General</c:formatCode>
                <c:ptCount val="4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</c:numCache>
            </c:numRef>
          </c:cat>
          <c:val>
            <c:numRef>
              <c:f>List1!$J$34:$M$34</c:f>
              <c:numCache>
                <c:formatCode>0.0</c:formatCode>
                <c:ptCount val="4"/>
                <c:pt idx="0">
                  <c:v>0</c:v>
                </c:pt>
                <c:pt idx="1">
                  <c:v>12.546223446105429</c:v>
                </c:pt>
                <c:pt idx="2">
                  <c:v>53.512981904012584</c:v>
                </c:pt>
                <c:pt idx="3">
                  <c:v>65.409290584841344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C5E-41DA-ADD3-0DC17DDEB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0997392"/>
        <c:axId val="590994896"/>
      </c:barChart>
      <c:catAx>
        <c:axId val="590997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1100"/>
                  <a:t>time (h)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90994896"/>
        <c:crosses val="autoZero"/>
        <c:auto val="1"/>
        <c:lblAlgn val="ctr"/>
        <c:lblOffset val="100"/>
        <c:noMultiLvlLbl val="0"/>
      </c:catAx>
      <c:valAx>
        <c:axId val="59099489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1100" b="0">
                    <a:latin typeface="+mn-lt"/>
                  </a:rPr>
                  <a:t>percentage</a:t>
                </a:r>
                <a:r>
                  <a:rPr lang="cs-CZ" sz="1100" b="0" baseline="0">
                    <a:latin typeface="+mn-lt"/>
                  </a:rPr>
                  <a:t> of seed germination</a:t>
                </a:r>
                <a:endParaRPr lang="cs-CZ" sz="1100" b="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2.0621782392848242E-2"/>
              <c:y val="0.206754998998619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90997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-1</xdr:colOff>
      <xdr:row>1</xdr:row>
      <xdr:rowOff>19050</xdr:rowOff>
    </xdr:from>
    <xdr:to>
      <xdr:col>27</xdr:col>
      <xdr:colOff>50800</xdr:colOff>
      <xdr:row>23</xdr:row>
      <xdr:rowOff>63500</xdr:rowOff>
    </xdr:to>
    <xdr:graphicFrame macro="">
      <xdr:nvGraphicFramePr>
        <xdr:cNvPr id="8" name="Graf 7">
          <a:extLst>
            <a:ext uri="{FF2B5EF4-FFF2-40B4-BE49-F238E27FC236}">
              <a16:creationId xmlns:a16="http://schemas.microsoft.com/office/drawing/2014/main" id="{8A68D061-E8E2-45EF-A69B-6FC331B4E4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503D7-CE32-47B9-9A24-A43A7B519F2B}">
  <dimension ref="A1:R34"/>
  <sheetViews>
    <sheetView tabSelected="1" zoomScale="110" zoomScaleNormal="110" workbookViewId="0">
      <selection activeCell="T26" sqref="T26"/>
    </sheetView>
  </sheetViews>
  <sheetFormatPr defaultRowHeight="15"/>
  <cols>
    <col min="2" max="2" width="16.85546875" customWidth="1"/>
    <col min="12" max="12" width="10.28515625" customWidth="1"/>
    <col min="13" max="13" width="9.28515625" customWidth="1"/>
  </cols>
  <sheetData>
    <row r="1" spans="1:18">
      <c r="A1" s="16"/>
      <c r="B1" s="16"/>
      <c r="C1" s="28" t="s">
        <v>0</v>
      </c>
      <c r="D1" s="28"/>
      <c r="E1" s="28"/>
      <c r="F1" s="28"/>
      <c r="G1" s="17"/>
      <c r="H1" s="17"/>
      <c r="I1" s="17"/>
      <c r="J1" s="28" t="s">
        <v>1</v>
      </c>
      <c r="K1" s="28"/>
      <c r="L1" s="28"/>
      <c r="M1" s="28"/>
    </row>
    <row r="2" spans="1:18" s="5" customFormat="1" ht="30">
      <c r="A2" s="21"/>
      <c r="B2" s="19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18"/>
      <c r="H2" s="18"/>
      <c r="I2" s="21"/>
      <c r="J2" s="20" t="s">
        <v>3</v>
      </c>
      <c r="K2" s="20" t="s">
        <v>4</v>
      </c>
      <c r="L2" s="20" t="s">
        <v>5</v>
      </c>
      <c r="M2" s="20" t="s">
        <v>6</v>
      </c>
    </row>
    <row r="3" spans="1:18" s="4" customFormat="1">
      <c r="A3" s="22" t="s">
        <v>7</v>
      </c>
      <c r="B3" s="6">
        <v>155</v>
      </c>
      <c r="C3" s="6">
        <v>0</v>
      </c>
      <c r="D3" s="6">
        <v>24</v>
      </c>
      <c r="E3" s="6">
        <v>127</v>
      </c>
      <c r="F3" s="6">
        <v>155</v>
      </c>
      <c r="I3" s="22" t="s">
        <v>7</v>
      </c>
      <c r="J3" s="9">
        <f>C3/B3*100</f>
        <v>0</v>
      </c>
      <c r="K3" s="9">
        <f>D3/B3*100</f>
        <v>15.483870967741936</v>
      </c>
      <c r="L3" s="9">
        <f>E3/B3*100</f>
        <v>81.935483870967744</v>
      </c>
      <c r="M3" s="9">
        <f>F3/B3*100</f>
        <v>100</v>
      </c>
    </row>
    <row r="4" spans="1:18">
      <c r="A4" s="23"/>
      <c r="B4" s="7">
        <v>135</v>
      </c>
      <c r="C4" s="7">
        <v>0</v>
      </c>
      <c r="D4" s="7">
        <v>13</v>
      </c>
      <c r="E4" s="7">
        <v>100</v>
      </c>
      <c r="F4" s="7">
        <v>130</v>
      </c>
      <c r="I4" s="23"/>
      <c r="J4" s="10">
        <f t="shared" ref="J4:J5" si="0">C4/B4*100</f>
        <v>0</v>
      </c>
      <c r="K4" s="10">
        <f t="shared" ref="K4:K5" si="1">D4/B4*100</f>
        <v>9.6296296296296298</v>
      </c>
      <c r="L4" s="10">
        <f t="shared" ref="L4:L5" si="2">E4/B4*100</f>
        <v>74.074074074074076</v>
      </c>
      <c r="M4" s="10">
        <f t="shared" ref="M4:M5" si="3">F4/B4*100</f>
        <v>96.296296296296291</v>
      </c>
      <c r="N4" s="11"/>
    </row>
    <row r="5" spans="1:18" s="5" customFormat="1">
      <c r="A5" s="24"/>
      <c r="B5" s="13">
        <v>150</v>
      </c>
      <c r="C5" s="13">
        <v>0</v>
      </c>
      <c r="D5" s="13">
        <v>14</v>
      </c>
      <c r="E5" s="13">
        <v>96</v>
      </c>
      <c r="F5" s="13">
        <v>128</v>
      </c>
      <c r="I5" s="24"/>
      <c r="J5" s="14">
        <f t="shared" si="0"/>
        <v>0</v>
      </c>
      <c r="K5" s="14">
        <f t="shared" si="1"/>
        <v>9.3333333333333339</v>
      </c>
      <c r="L5" s="14">
        <f t="shared" si="2"/>
        <v>64</v>
      </c>
      <c r="M5" s="14">
        <f t="shared" si="3"/>
        <v>85.333333333333343</v>
      </c>
      <c r="N5" s="15"/>
    </row>
    <row r="6" spans="1:18">
      <c r="A6" s="25" t="s">
        <v>8</v>
      </c>
      <c r="B6" s="8"/>
      <c r="C6" s="7"/>
      <c r="D6" s="7"/>
      <c r="E6" s="7"/>
      <c r="F6" s="7"/>
      <c r="I6" s="25" t="s">
        <v>8</v>
      </c>
      <c r="J6" s="12">
        <f>AVERAGE(J3:J5)</f>
        <v>0</v>
      </c>
      <c r="K6" s="12">
        <f t="shared" ref="K6:M6" si="4">AVERAGE(K3:K5)</f>
        <v>11.482277976901633</v>
      </c>
      <c r="L6" s="12">
        <f t="shared" si="4"/>
        <v>73.336519315013945</v>
      </c>
      <c r="M6" s="12">
        <f t="shared" si="4"/>
        <v>93.876543209876559</v>
      </c>
      <c r="N6" s="11"/>
      <c r="R6" t="s">
        <v>9</v>
      </c>
    </row>
    <row r="7" spans="1:18">
      <c r="A7" s="25" t="s">
        <v>10</v>
      </c>
      <c r="B7" s="8"/>
      <c r="C7" s="7"/>
      <c r="D7" s="7"/>
      <c r="E7" s="7"/>
      <c r="F7" s="7"/>
      <c r="I7" s="25" t="s">
        <v>10</v>
      </c>
      <c r="J7" s="12">
        <f>STDEV(J3:J5)</f>
        <v>0</v>
      </c>
      <c r="K7" s="12">
        <f t="shared" ref="K7:M7" si="5">STDEV(K3:K5)</f>
        <v>3.4686463818118489</v>
      </c>
      <c r="L7" s="12">
        <f t="shared" si="5"/>
        <v>8.9904608162426918</v>
      </c>
      <c r="M7" s="12">
        <f t="shared" si="5"/>
        <v>7.6268723292845362</v>
      </c>
      <c r="N7" s="11"/>
    </row>
    <row r="8" spans="1:18" s="4" customFormat="1">
      <c r="A8" s="22" t="s">
        <v>11</v>
      </c>
      <c r="B8" s="6">
        <v>150</v>
      </c>
      <c r="C8" s="6">
        <v>0</v>
      </c>
      <c r="D8" s="6">
        <v>2</v>
      </c>
      <c r="E8" s="6">
        <v>4</v>
      </c>
      <c r="F8" s="6">
        <v>9</v>
      </c>
      <c r="I8" s="22" t="s">
        <v>11</v>
      </c>
      <c r="J8" s="9">
        <f>C8/B8*100</f>
        <v>0</v>
      </c>
      <c r="K8" s="9">
        <f>D8/B8*100</f>
        <v>1.3333333333333335</v>
      </c>
      <c r="L8" s="9">
        <f>E8/B8*100</f>
        <v>2.666666666666667</v>
      </c>
      <c r="M8" s="9">
        <f>F8/B8*100</f>
        <v>6</v>
      </c>
    </row>
    <row r="9" spans="1:18">
      <c r="A9" s="23"/>
      <c r="B9" s="7">
        <v>185</v>
      </c>
      <c r="C9" s="7">
        <v>0</v>
      </c>
      <c r="D9" s="7">
        <v>3</v>
      </c>
      <c r="E9" s="7">
        <v>8</v>
      </c>
      <c r="F9" s="7">
        <v>11</v>
      </c>
      <c r="I9" s="23"/>
      <c r="J9" s="10">
        <f t="shared" ref="J9:J10" si="6">C9/B9*100</f>
        <v>0</v>
      </c>
      <c r="K9" s="10">
        <f t="shared" ref="K9:K10" si="7">D9/B9*100</f>
        <v>1.6216216216216217</v>
      </c>
      <c r="L9" s="10">
        <f t="shared" ref="L9:L10" si="8">E9/B9*100</f>
        <v>4.3243243243243246</v>
      </c>
      <c r="M9" s="10">
        <f t="shared" ref="M9:M10" si="9">F9/B9*100</f>
        <v>5.9459459459459465</v>
      </c>
    </row>
    <row r="10" spans="1:18" s="5" customFormat="1">
      <c r="A10" s="24"/>
      <c r="B10" s="13">
        <v>166</v>
      </c>
      <c r="C10" s="13">
        <v>0</v>
      </c>
      <c r="D10" s="13">
        <v>2</v>
      </c>
      <c r="E10" s="13">
        <v>6</v>
      </c>
      <c r="F10" s="13">
        <v>8</v>
      </c>
      <c r="I10" s="24"/>
      <c r="J10" s="14">
        <f t="shared" si="6"/>
        <v>0</v>
      </c>
      <c r="K10" s="14">
        <f t="shared" si="7"/>
        <v>1.2048192771084338</v>
      </c>
      <c r="L10" s="14">
        <f t="shared" si="8"/>
        <v>3.6144578313253009</v>
      </c>
      <c r="M10" s="14">
        <f t="shared" si="9"/>
        <v>4.8192771084337354</v>
      </c>
    </row>
    <row r="11" spans="1:18">
      <c r="A11" s="25" t="s">
        <v>8</v>
      </c>
      <c r="B11" s="8"/>
      <c r="C11" s="7"/>
      <c r="D11" s="7"/>
      <c r="E11" s="7"/>
      <c r="F11" s="7"/>
      <c r="I11" s="25" t="s">
        <v>8</v>
      </c>
      <c r="J11" s="12">
        <f>AVERAGE(J8:J10)</f>
        <v>0</v>
      </c>
      <c r="K11" s="12">
        <f t="shared" ref="K11:M11" si="10">AVERAGE(K8:K10)</f>
        <v>1.3865914106877961</v>
      </c>
      <c r="L11" s="12">
        <f t="shared" si="10"/>
        <v>3.5351496074387643</v>
      </c>
      <c r="M11" s="12">
        <f t="shared" si="10"/>
        <v>5.5884076847932276</v>
      </c>
    </row>
    <row r="12" spans="1:18">
      <c r="A12" s="25" t="s">
        <v>10</v>
      </c>
      <c r="B12" s="8"/>
      <c r="C12" s="7"/>
      <c r="D12" s="7"/>
      <c r="E12" s="7"/>
      <c r="F12" s="7"/>
      <c r="I12" s="25" t="s">
        <v>10</v>
      </c>
      <c r="J12" s="12">
        <f>STDEV(J8:J10)</f>
        <v>0</v>
      </c>
      <c r="K12" s="12">
        <f t="shared" ref="K12:M12" si="11">STDEV(K8:K10)</f>
        <v>0.21344405754329127</v>
      </c>
      <c r="L12" s="12">
        <f t="shared" si="11"/>
        <v>0.83166975012909672</v>
      </c>
      <c r="M12" s="12">
        <f t="shared" si="11"/>
        <v>0.66663471467381052</v>
      </c>
    </row>
    <row r="13" spans="1:18" s="4" customFormat="1" ht="15.75" customHeight="1">
      <c r="A13" s="22" t="s">
        <v>12</v>
      </c>
      <c r="B13" s="6">
        <v>150</v>
      </c>
      <c r="C13" s="6">
        <v>0</v>
      </c>
      <c r="D13" s="6">
        <v>56</v>
      </c>
      <c r="E13" s="6">
        <v>134</v>
      </c>
      <c r="F13" s="6">
        <v>148</v>
      </c>
      <c r="I13" s="22" t="s">
        <v>12</v>
      </c>
      <c r="J13" s="9">
        <f>C13/B13*100</f>
        <v>0</v>
      </c>
      <c r="K13" s="9">
        <f>D13/B13*100</f>
        <v>37.333333333333336</v>
      </c>
      <c r="L13" s="9">
        <f>E13/B13*100</f>
        <v>89.333333333333329</v>
      </c>
      <c r="M13" s="9">
        <f>F13/B13*100</f>
        <v>98.666666666666671</v>
      </c>
    </row>
    <row r="14" spans="1:18">
      <c r="A14" s="23"/>
      <c r="B14" s="7">
        <v>160</v>
      </c>
      <c r="C14" s="7">
        <v>0</v>
      </c>
      <c r="D14" s="7">
        <v>63</v>
      </c>
      <c r="E14" s="7">
        <v>142</v>
      </c>
      <c r="F14" s="7">
        <v>160</v>
      </c>
      <c r="I14" s="23"/>
      <c r="J14" s="10">
        <f t="shared" ref="J14:J15" si="12">C14/B14*100</f>
        <v>0</v>
      </c>
      <c r="K14" s="10">
        <f t="shared" ref="K14:K15" si="13">D14/B14*100</f>
        <v>39.375</v>
      </c>
      <c r="L14" s="10">
        <f t="shared" ref="L14:L15" si="14">E14/B14*100</f>
        <v>88.75</v>
      </c>
      <c r="M14" s="10">
        <f t="shared" ref="M14:M15" si="15">F14/B14*100</f>
        <v>100</v>
      </c>
    </row>
    <row r="15" spans="1:18" s="5" customFormat="1">
      <c r="A15" s="24"/>
      <c r="B15" s="13">
        <v>150</v>
      </c>
      <c r="C15" s="13">
        <v>0</v>
      </c>
      <c r="D15" s="13">
        <v>50</v>
      </c>
      <c r="E15" s="13">
        <v>128</v>
      </c>
      <c r="F15" s="13">
        <v>145</v>
      </c>
      <c r="I15" s="24"/>
      <c r="J15" s="14">
        <f t="shared" si="12"/>
        <v>0</v>
      </c>
      <c r="K15" s="14">
        <f t="shared" si="13"/>
        <v>33.333333333333329</v>
      </c>
      <c r="L15" s="14">
        <f t="shared" si="14"/>
        <v>85.333333333333343</v>
      </c>
      <c r="M15" s="14">
        <f t="shared" si="15"/>
        <v>96.666666666666671</v>
      </c>
    </row>
    <row r="16" spans="1:18">
      <c r="A16" s="25" t="s">
        <v>8</v>
      </c>
      <c r="B16" s="8"/>
      <c r="C16" s="7"/>
      <c r="D16" s="7"/>
      <c r="E16" s="7"/>
      <c r="F16" s="7"/>
      <c r="I16" s="25" t="s">
        <v>8</v>
      </c>
      <c r="J16" s="12">
        <f>AVERAGE(J13:J15)</f>
        <v>0</v>
      </c>
      <c r="K16" s="12">
        <f t="shared" ref="K16:M16" si="16">AVERAGE(K13:K15)</f>
        <v>36.680555555555557</v>
      </c>
      <c r="L16" s="12">
        <f t="shared" si="16"/>
        <v>87.805555555555543</v>
      </c>
      <c r="M16" s="12">
        <f t="shared" si="16"/>
        <v>98.444444444444457</v>
      </c>
    </row>
    <row r="17" spans="1:13">
      <c r="A17" s="25" t="s">
        <v>10</v>
      </c>
      <c r="B17" s="8"/>
      <c r="C17" s="7"/>
      <c r="D17" s="7"/>
      <c r="E17" s="7"/>
      <c r="F17" s="7"/>
      <c r="I17" s="25" t="s">
        <v>10</v>
      </c>
      <c r="J17" s="10">
        <f>STDEV(J13:J15)</f>
        <v>0</v>
      </c>
      <c r="K17" s="10">
        <f t="shared" ref="K17:M17" si="17">STDEV(K13:K15)</f>
        <v>3.0732756381665745</v>
      </c>
      <c r="L17" s="10">
        <f t="shared" si="17"/>
        <v>2.1607826085660378</v>
      </c>
      <c r="M17" s="10">
        <f t="shared" si="17"/>
        <v>1.6777409856157202</v>
      </c>
    </row>
    <row r="18" spans="1:13" s="4" customFormat="1">
      <c r="A18" s="22" t="s">
        <v>13</v>
      </c>
      <c r="B18" s="6">
        <v>155</v>
      </c>
      <c r="C18" s="6">
        <v>0</v>
      </c>
      <c r="D18" s="6">
        <v>22</v>
      </c>
      <c r="E18" s="6">
        <v>91</v>
      </c>
      <c r="F18" s="6">
        <v>104</v>
      </c>
      <c r="I18" s="22" t="s">
        <v>13</v>
      </c>
      <c r="J18" s="9">
        <f>C18/B18*100</f>
        <v>0</v>
      </c>
      <c r="K18" s="9">
        <f>D18/B18*100</f>
        <v>14.193548387096774</v>
      </c>
      <c r="L18" s="9">
        <f>E18/B18*100</f>
        <v>58.709677419354833</v>
      </c>
      <c r="M18" s="9">
        <f>F18/B18*100</f>
        <v>67.096774193548399</v>
      </c>
    </row>
    <row r="19" spans="1:13">
      <c r="A19" s="26"/>
      <c r="B19" s="7">
        <v>160</v>
      </c>
      <c r="C19" s="7">
        <v>0</v>
      </c>
      <c r="D19" s="7">
        <v>18</v>
      </c>
      <c r="E19" s="7">
        <v>80</v>
      </c>
      <c r="F19" s="7">
        <v>111</v>
      </c>
      <c r="I19" s="26"/>
      <c r="J19" s="10">
        <f t="shared" ref="J19:J20" si="18">C19/B19*100</f>
        <v>0</v>
      </c>
      <c r="K19" s="10">
        <f t="shared" ref="K19:K20" si="19">D19/B19*100</f>
        <v>11.25</v>
      </c>
      <c r="L19" s="10">
        <f t="shared" ref="L19:L20" si="20">E19/B19*100</f>
        <v>50</v>
      </c>
      <c r="M19" s="10">
        <f t="shared" ref="M19:M20" si="21">F19/B19*100</f>
        <v>69.375</v>
      </c>
    </row>
    <row r="20" spans="1:13" s="5" customFormat="1">
      <c r="A20" s="27"/>
      <c r="B20" s="13">
        <v>165</v>
      </c>
      <c r="C20" s="13">
        <v>0</v>
      </c>
      <c r="D20" s="13">
        <v>20</v>
      </c>
      <c r="E20" s="13">
        <v>85</v>
      </c>
      <c r="F20" s="13">
        <v>98</v>
      </c>
      <c r="I20" s="27"/>
      <c r="J20" s="14">
        <f t="shared" si="18"/>
        <v>0</v>
      </c>
      <c r="K20" s="14">
        <f t="shared" si="19"/>
        <v>12.121212121212121</v>
      </c>
      <c r="L20" s="14">
        <f t="shared" si="20"/>
        <v>51.515151515151516</v>
      </c>
      <c r="M20" s="14">
        <f t="shared" si="21"/>
        <v>59.393939393939398</v>
      </c>
    </row>
    <row r="21" spans="1:13">
      <c r="A21" s="25" t="s">
        <v>8</v>
      </c>
      <c r="B21" s="8"/>
      <c r="C21" s="7"/>
      <c r="D21" s="7"/>
      <c r="E21" s="7"/>
      <c r="F21" s="7"/>
      <c r="I21" s="25" t="s">
        <v>8</v>
      </c>
      <c r="J21" s="12">
        <f>AVERAGE(J18:J20)</f>
        <v>0</v>
      </c>
      <c r="K21" s="12">
        <f t="shared" ref="K21:M21" si="22">AVERAGE(K18:K20)</f>
        <v>12.521586836102964</v>
      </c>
      <c r="L21" s="12">
        <f t="shared" si="22"/>
        <v>53.408276311502114</v>
      </c>
      <c r="M21" s="12">
        <f t="shared" si="22"/>
        <v>65.288571195829277</v>
      </c>
    </row>
    <row r="22" spans="1:13">
      <c r="A22" s="25" t="s">
        <v>10</v>
      </c>
      <c r="B22" s="8"/>
      <c r="C22" s="7"/>
      <c r="D22" s="7"/>
      <c r="E22" s="7"/>
      <c r="F22" s="7"/>
      <c r="I22" s="25" t="s">
        <v>10</v>
      </c>
      <c r="J22" s="10">
        <f>STDEV(J18:J20)</f>
        <v>0</v>
      </c>
      <c r="K22" s="10">
        <f t="shared" ref="K22:M22" si="23">STDEV(K18:K20)</f>
        <v>1.5120662059043408</v>
      </c>
      <c r="L22" s="10">
        <f t="shared" si="23"/>
        <v>4.6532312760299153</v>
      </c>
      <c r="M22" s="10">
        <f t="shared" si="23"/>
        <v>5.2304484765824864</v>
      </c>
    </row>
    <row r="30" spans="1:13">
      <c r="I30" s="5"/>
      <c r="J30" s="1">
        <v>0</v>
      </c>
      <c r="K30" s="1">
        <v>24</v>
      </c>
      <c r="L30" s="1">
        <v>48</v>
      </c>
      <c r="M30" s="1">
        <v>72</v>
      </c>
    </row>
    <row r="31" spans="1:13">
      <c r="I31" s="3" t="s">
        <v>7</v>
      </c>
      <c r="J31" s="2">
        <v>0</v>
      </c>
      <c r="K31" s="2">
        <v>11.482277976901633</v>
      </c>
      <c r="L31" s="2">
        <v>73.336519315013945</v>
      </c>
      <c r="M31" s="2">
        <v>93.876543209876559</v>
      </c>
    </row>
    <row r="32" spans="1:13">
      <c r="I32" s="3" t="s">
        <v>11</v>
      </c>
      <c r="J32" s="2">
        <v>0</v>
      </c>
      <c r="K32" s="2">
        <v>1.3865914106877961</v>
      </c>
      <c r="L32" s="2">
        <v>3.5351496074387643</v>
      </c>
      <c r="M32" s="2">
        <v>5.5884076847932276</v>
      </c>
    </row>
    <row r="33" spans="9:13">
      <c r="I33" s="3" t="s">
        <v>12</v>
      </c>
      <c r="J33" s="2">
        <v>0</v>
      </c>
      <c r="K33" s="2">
        <v>36.680555555555557</v>
      </c>
      <c r="L33" s="2">
        <v>87.805555555555543</v>
      </c>
      <c r="M33" s="2">
        <v>98.444444444444457</v>
      </c>
    </row>
    <row r="34" spans="9:13">
      <c r="I34" s="3" t="s">
        <v>13</v>
      </c>
      <c r="J34" s="2">
        <v>0</v>
      </c>
      <c r="K34" s="2">
        <v>12.546223446105429</v>
      </c>
      <c r="L34" s="2">
        <v>53.512981904012584</v>
      </c>
      <c r="M34" s="2">
        <v>65.409290584841344</v>
      </c>
    </row>
  </sheetData>
  <mergeCells count="2">
    <mergeCell ref="C1:F1"/>
    <mergeCell ref="J1:M1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Univerzita Palackého v Olomouci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prof. Ing. Petr Smýkal, Ph.D.</dc:creator>
  <cp:keywords/>
  <dc:description/>
  <cp:lastModifiedBy/>
  <cp:revision/>
  <dcterms:created xsi:type="dcterms:W3CDTF">2025-06-25T10:31:05Z</dcterms:created>
  <dcterms:modified xsi:type="dcterms:W3CDTF">2025-10-14T07:51:15Z</dcterms:modified>
  <cp:category/>
  <cp:contentStatus/>
</cp:coreProperties>
</file>